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  <sheet name="Лист21" sheetId="21" r:id="rId21"/>
    <sheet name="Лист22" sheetId="22" r:id="rId22"/>
    <sheet name="Лист23" sheetId="23" r:id="rId23"/>
    <sheet name="Лист24" sheetId="24" r:id="rId24"/>
  </sheets>
  <externalReferences>
    <externalReference r:id="rId25"/>
    <externalReference r:id="rId26"/>
    <externalReference r:id="rId27"/>
  </externalReferences>
  <calcPr calcId="145621"/>
</workbook>
</file>

<file path=xl/calcChain.xml><?xml version="1.0" encoding="utf-8"?>
<calcChain xmlns="http://schemas.openxmlformats.org/spreadsheetml/2006/main">
  <c r="I38" i="23" l="1"/>
  <c r="A4" i="23"/>
  <c r="A5" i="22"/>
  <c r="A4" i="22"/>
  <c r="A5" i="21"/>
  <c r="A4" i="21"/>
  <c r="A5" i="20"/>
  <c r="A4" i="20"/>
  <c r="A5" i="18"/>
  <c r="A4" i="18"/>
  <c r="A5" i="17"/>
  <c r="A4" i="17"/>
  <c r="J39" i="16"/>
  <c r="J36" i="16" s="1"/>
  <c r="I39" i="16"/>
  <c r="I36" i="16" s="1"/>
  <c r="H39" i="16"/>
  <c r="G39" i="16"/>
  <c r="G36" i="16" s="1"/>
  <c r="F39" i="16"/>
  <c r="F36" i="16" s="1"/>
  <c r="E39" i="16"/>
  <c r="E36" i="16" s="1"/>
  <c r="D39" i="16"/>
  <c r="D36" i="16" s="1"/>
  <c r="C39" i="16"/>
  <c r="B39" i="16"/>
  <c r="B36" i="16" s="1"/>
  <c r="H36" i="16"/>
  <c r="C36" i="16"/>
  <c r="J32" i="16"/>
  <c r="I32" i="16"/>
  <c r="H32" i="16"/>
  <c r="G32" i="16"/>
  <c r="F32" i="16"/>
  <c r="E32" i="16"/>
  <c r="D32" i="16"/>
  <c r="C32" i="16"/>
  <c r="B32" i="16"/>
  <c r="J24" i="16"/>
  <c r="I24" i="16"/>
  <c r="H24" i="16"/>
  <c r="G24" i="16"/>
  <c r="F24" i="16"/>
  <c r="E24" i="16"/>
  <c r="D24" i="16"/>
  <c r="C24" i="16"/>
  <c r="B24" i="16"/>
  <c r="J19" i="16"/>
  <c r="J17" i="16" s="1"/>
  <c r="I19" i="16"/>
  <c r="I17" i="16" s="1"/>
  <c r="H19" i="16"/>
  <c r="H17" i="16" s="1"/>
  <c r="G19" i="16"/>
  <c r="F19" i="16"/>
  <c r="F17" i="16" s="1"/>
  <c r="E19" i="16"/>
  <c r="E17" i="16" s="1"/>
  <c r="D19" i="16"/>
  <c r="D17" i="16" s="1"/>
  <c r="C19" i="16"/>
  <c r="B19" i="16"/>
  <c r="B17" i="16" s="1"/>
  <c r="G17" i="16"/>
  <c r="C17" i="16"/>
  <c r="J14" i="16"/>
  <c r="I14" i="16"/>
  <c r="H14" i="16"/>
  <c r="G14" i="16"/>
  <c r="F14" i="16"/>
  <c r="E14" i="16"/>
  <c r="D14" i="16"/>
  <c r="C14" i="16"/>
  <c r="B14" i="16"/>
  <c r="J10" i="16"/>
  <c r="I10" i="16"/>
  <c r="H10" i="16"/>
  <c r="G10" i="16"/>
  <c r="F10" i="16"/>
  <c r="E10" i="16"/>
  <c r="D10" i="16"/>
  <c r="C10" i="16"/>
  <c r="B10" i="16"/>
  <c r="A5" i="16"/>
  <c r="A4" i="16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2" i="15"/>
  <c r="G13" i="15" s="1"/>
  <c r="G14" i="15" s="1"/>
  <c r="A4" i="15"/>
  <c r="A5" i="14"/>
  <c r="A4" i="14"/>
  <c r="D64" i="13"/>
  <c r="C64" i="13"/>
  <c r="D45" i="13"/>
  <c r="D44" i="13" s="1"/>
  <c r="C45" i="13"/>
  <c r="D34" i="13"/>
  <c r="C34" i="13"/>
  <c r="D11" i="13"/>
  <c r="D10" i="13" s="1"/>
  <c r="C11" i="13"/>
  <c r="A5" i="13"/>
  <c r="A4" i="13"/>
  <c r="A5" i="12"/>
  <c r="D17" i="11"/>
  <c r="C17" i="11"/>
  <c r="D14" i="11"/>
  <c r="C14" i="11"/>
  <c r="D11" i="11"/>
  <c r="C11" i="11"/>
  <c r="D10" i="11"/>
  <c r="A6" i="11"/>
  <c r="A5" i="11"/>
  <c r="D25" i="10"/>
  <c r="C25" i="10"/>
  <c r="A5" i="10"/>
  <c r="D75" i="9"/>
  <c r="C75" i="9"/>
  <c r="D71" i="9"/>
  <c r="C71" i="9"/>
  <c r="D63" i="9"/>
  <c r="D57" i="9"/>
  <c r="C57" i="9"/>
  <c r="D52" i="9"/>
  <c r="C52" i="9"/>
  <c r="D46" i="9"/>
  <c r="C46" i="9"/>
  <c r="D36" i="9"/>
  <c r="C36" i="9"/>
  <c r="D32" i="9"/>
  <c r="C32" i="9"/>
  <c r="D23" i="9"/>
  <c r="C23" i="9"/>
  <c r="C17" i="9" s="1"/>
  <c r="D17" i="9"/>
  <c r="D14" i="9"/>
  <c r="D13" i="9" s="1"/>
  <c r="D9" i="9" s="1"/>
  <c r="C14" i="9"/>
  <c r="A5" i="9"/>
  <c r="A4" i="9"/>
  <c r="H67" i="8"/>
  <c r="G67" i="8"/>
  <c r="A4" i="8"/>
  <c r="H34" i="7"/>
  <c r="G34" i="7"/>
  <c r="A4" i="7"/>
  <c r="H49" i="6"/>
  <c r="G49" i="6"/>
  <c r="A4" i="6"/>
  <c r="D24" i="5"/>
  <c r="C24" i="5"/>
  <c r="A5" i="5"/>
  <c r="D74" i="4"/>
  <c r="D65" i="4"/>
  <c r="D54" i="4"/>
  <c r="C54" i="4"/>
  <c r="D48" i="4"/>
  <c r="C48" i="4"/>
  <c r="D38" i="4"/>
  <c r="C38" i="4"/>
  <c r="D34" i="4"/>
  <c r="C34" i="4"/>
  <c r="D25" i="4"/>
  <c r="C25" i="4"/>
  <c r="C19" i="4" s="1"/>
  <c r="D19" i="4"/>
  <c r="D16" i="4"/>
  <c r="C16" i="4"/>
  <c r="C15" i="4" s="1"/>
  <c r="D15" i="4"/>
  <c r="D11" i="4" s="1"/>
  <c r="D12" i="4"/>
  <c r="C12" i="4"/>
  <c r="A7" i="4"/>
  <c r="A6" i="4"/>
  <c r="D26" i="3"/>
  <c r="D25" i="3" s="1"/>
  <c r="D18" i="3"/>
  <c r="C18" i="3"/>
  <c r="D15" i="3"/>
  <c r="C15" i="3"/>
  <c r="C10" i="3" s="1"/>
  <c r="C9" i="3" s="1"/>
  <c r="D12" i="3"/>
  <c r="D10" i="3" s="1"/>
  <c r="C12" i="3"/>
  <c r="A5" i="3"/>
  <c r="A4" i="3"/>
  <c r="D26" i="2"/>
  <c r="D25" i="2" s="1"/>
  <c r="C26" i="2"/>
  <c r="C25" i="2" s="1"/>
  <c r="D18" i="2"/>
  <c r="C18" i="2"/>
  <c r="D15" i="2"/>
  <c r="C15" i="2"/>
  <c r="D12" i="2"/>
  <c r="D10" i="2" s="1"/>
  <c r="D9" i="2" s="1"/>
  <c r="A5" i="2"/>
  <c r="C11" i="4" l="1"/>
  <c r="C10" i="13"/>
  <c r="C44" i="13"/>
  <c r="D9" i="3"/>
  <c r="C13" i="9"/>
  <c r="C9" i="9" s="1"/>
  <c r="C10" i="11"/>
  <c r="D9" i="16"/>
  <c r="H9" i="16"/>
  <c r="C9" i="16"/>
  <c r="G9" i="16"/>
  <c r="B9" i="16"/>
  <c r="F9" i="16"/>
  <c r="J9" i="16"/>
  <c r="E9" i="16"/>
  <c r="I9" i="16"/>
  <c r="C10" i="2"/>
  <c r="C9" i="2" s="1"/>
</calcChain>
</file>

<file path=xl/comments1.xml><?xml version="1.0" encoding="utf-8"?>
<comments xmlns="http://schemas.openxmlformats.org/spreadsheetml/2006/main">
  <authors>
    <author>Author</author>
  </authors>
  <commentList>
    <comment ref="C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xawvani,amiran giorgadze</t>
        </r>
      </text>
    </comment>
    <comment ref="B81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marina mjavanadzis magivrad</t>
        </r>
      </text>
    </comment>
    <comment ref="C94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GASARKVEVIA SOSO BASILIAStAN</t>
        </r>
      </text>
    </comment>
  </commentList>
</comments>
</file>

<file path=xl/sharedStrings.xml><?xml version="1.0" encoding="utf-8"?>
<sst xmlns="http://schemas.openxmlformats.org/spreadsheetml/2006/main" count="3646" uniqueCount="1427">
  <si>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</si>
  <si>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</si>
  <si>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</si>
  <si>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>ანგარიშვალდებული პირის დასახელება:</t>
  </si>
  <si>
    <t xml:space="preserve"> პოლიტიკური გაერთიანება "საქართველოს პატრიოტთა ალიანსი"</t>
  </si>
  <si>
    <t>01,01,2014-01,01,2015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</si>
  <si>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</si>
  <si>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</si>
  <si>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</si>
  <si>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</si>
  <si>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</si>
  <si>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</si>
  <si>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</si>
  <si>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</si>
  <si>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</si>
  <si>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</si>
  <si>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</si>
  <si>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</si>
  <si>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</si>
  <si>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02,14,2014</t>
  </si>
  <si>
    <t>ფულადი შემოწირულობა</t>
  </si>
  <si>
    <t>თარხან-მოურავი დავით</t>
  </si>
  <si>
    <t>03,06,2014</t>
  </si>
  <si>
    <t>04,11,2014</t>
  </si>
  <si>
    <t>04,26,2014</t>
  </si>
  <si>
    <t>04,29,2014</t>
  </si>
  <si>
    <t>05,07,2014</t>
  </si>
  <si>
    <t>05,08,2014</t>
  </si>
  <si>
    <t>კილასონია უშანგი</t>
  </si>
  <si>
    <t>01009000199</t>
  </si>
  <si>
    <t>05,10,2014</t>
  </si>
  <si>
    <t>გველესიანი ლიანა</t>
  </si>
  <si>
    <t>01009017694</t>
  </si>
  <si>
    <t>05,13,2014</t>
  </si>
  <si>
    <t>მჭედლიშვილი თეიმურაზ</t>
  </si>
  <si>
    <t>01007006156</t>
  </si>
  <si>
    <t>ჭანიშვილი ნინო</t>
  </si>
  <si>
    <t>01008004913</t>
  </si>
  <si>
    <t>05,14,2014</t>
  </si>
  <si>
    <t>მუშკუდიანი მარინა</t>
  </si>
  <si>
    <t>60003004078</t>
  </si>
  <si>
    <t>05,16,2014</t>
  </si>
  <si>
    <t>ლომიძე დავით</t>
  </si>
  <si>
    <t>01023004668</t>
  </si>
  <si>
    <t>05,19,2014</t>
  </si>
  <si>
    <t>წიკლაური ეთერ</t>
  </si>
  <si>
    <t>01015009262</t>
  </si>
  <si>
    <t>05,21,2014</t>
  </si>
  <si>
    <t>ფურხული ამირან</t>
  </si>
  <si>
    <t>01022004254</t>
  </si>
  <si>
    <t>სს "პროკრედიტ ბანკი, საქართველო"</t>
  </si>
  <si>
    <t>GE39PC0133600100048221</t>
  </si>
  <si>
    <t>მიქელაძე თეიმურაზ</t>
  </si>
  <si>
    <t>61001002993</t>
  </si>
  <si>
    <t>სს  თიბისი  ბანკი</t>
  </si>
  <si>
    <t>GE75TB7464645064300001</t>
  </si>
  <si>
    <t>ბარათაშვილი ელენე</t>
  </si>
  <si>
    <t>01024016441</t>
  </si>
  <si>
    <t>ბაძაღუა იოსებ</t>
  </si>
  <si>
    <t>01024031029</t>
  </si>
  <si>
    <t>ნუცუბიძე გია</t>
  </si>
  <si>
    <t>01009010219</t>
  </si>
  <si>
    <t>GE52TB0800000301200812</t>
  </si>
  <si>
    <t>ლობჟანიძე ლაშა</t>
  </si>
  <si>
    <t>12001009551</t>
  </si>
  <si>
    <t>როგავა თამთა</t>
  </si>
  <si>
    <t>47001037899</t>
  </si>
  <si>
    <t>GE09TB7413245063600024</t>
  </si>
  <si>
    <t>05,22,2014</t>
  </si>
  <si>
    <t>ნემსიწვერიძე კახაბერ</t>
  </si>
  <si>
    <t>60001028118</t>
  </si>
  <si>
    <t>ბუკია მალხაზ</t>
  </si>
  <si>
    <t>42001010798</t>
  </si>
  <si>
    <t>წკეპლაძე ხვიჩა</t>
  </si>
  <si>
    <t>21001004203</t>
  </si>
  <si>
    <t>GE18TB1110145164322336</t>
  </si>
  <si>
    <t>ვაშაძე თამაზ</t>
  </si>
  <si>
    <t>01030016075</t>
  </si>
  <si>
    <t>შენგელია სოფიო</t>
  </si>
  <si>
    <t>01030011966</t>
  </si>
  <si>
    <t>05,23,2014</t>
  </si>
  <si>
    <t>სუპატაშვილი მარინა</t>
  </si>
  <si>
    <t>60001072372</t>
  </si>
  <si>
    <t>სვანიძე ნათელა</t>
  </si>
  <si>
    <t>10001004543</t>
  </si>
  <si>
    <t>სს "საქართველოს ბანკი"</t>
  </si>
  <si>
    <t>GE22BG0000000286115300</t>
  </si>
  <si>
    <t>გუმბერიძე ნუნუ</t>
  </si>
  <si>
    <t>09001004398</t>
  </si>
  <si>
    <t>GE68TB7607745063600004</t>
  </si>
  <si>
    <t xml:space="preserve"> ბურაშვილი დავით</t>
  </si>
  <si>
    <t>16001005929</t>
  </si>
  <si>
    <t>05,24,2014</t>
  </si>
  <si>
    <t xml:space="preserve">ანანიძე ზაზა გიორგი </t>
  </si>
  <si>
    <t>01025022333</t>
  </si>
  <si>
    <t>05,26,2014</t>
  </si>
  <si>
    <t>ამაშუკელი</t>
  </si>
  <si>
    <t>01008010536</t>
  </si>
  <si>
    <t>05,27,2014</t>
  </si>
  <si>
    <t>ციფურიშვილი ბესიკი ლეო</t>
  </si>
  <si>
    <t>41001007536</t>
  </si>
  <si>
    <t>GE83TP0045010866100000</t>
  </si>
  <si>
    <t>სს "პრივატბანკი"</t>
  </si>
  <si>
    <t>გასვიანი თორნიკე</t>
  </si>
  <si>
    <t>01008003987</t>
  </si>
  <si>
    <t>GE53BR0000010882920770</t>
  </si>
  <si>
    <t>სს "ბანკი რესპუბლიკა"</t>
  </si>
  <si>
    <t>აბაშიძე ვაჟა</t>
  </si>
  <si>
    <t>01001016505</t>
  </si>
  <si>
    <t xml:space="preserve">ხუციშვილი ვლადიმერ </t>
  </si>
  <si>
    <t>31001021949</t>
  </si>
  <si>
    <t>ბოლქვაძე ემზარ</t>
  </si>
  <si>
    <t>61006005190</t>
  </si>
  <si>
    <t>თარაშვილი მარინე</t>
  </si>
  <si>
    <t>20001000608</t>
  </si>
  <si>
    <t>GE45TB7141836010100001</t>
  </si>
  <si>
    <t xml:space="preserve">დობორჯგინიძე შოთა </t>
  </si>
  <si>
    <t>33001058145</t>
  </si>
  <si>
    <t>GE77VT4300000000274501</t>
  </si>
  <si>
    <t>სს "ვითიბი ბანკი ჯორჯია"</t>
  </si>
  <si>
    <t>შიუკაშვილი ალექსი</t>
  </si>
  <si>
    <t>45001002556</t>
  </si>
  <si>
    <t>GE95BG0000000654593900</t>
  </si>
  <si>
    <t xml:space="preserve">ბატიაშვილი დავითი </t>
  </si>
  <si>
    <t>25001030697</t>
  </si>
  <si>
    <t>GE06LB0041145010427141</t>
  </si>
  <si>
    <t>სს "ლიბერთიბანკი"</t>
  </si>
  <si>
    <t>05,28,2014</t>
  </si>
  <si>
    <t>ბაიდოშვილი ალექსი</t>
  </si>
  <si>
    <t>45001001979</t>
  </si>
  <si>
    <t>GE63BG0000000894232200</t>
  </si>
  <si>
    <t>ტრაპაიძე ემზარ</t>
  </si>
  <si>
    <t>33001012095</t>
  </si>
  <si>
    <t>კაკიაშვილი  მანანა</t>
  </si>
  <si>
    <t>57001003361</t>
  </si>
  <si>
    <t>GE08LB0026845010427141</t>
  </si>
  <si>
    <t>ძიმისტარიშვილი გოჩა</t>
  </si>
  <si>
    <t>33001010078</t>
  </si>
  <si>
    <t xml:space="preserve">კერესელიძე  ჯონი </t>
  </si>
  <si>
    <t>01012029915</t>
  </si>
  <si>
    <t>05,29,2014</t>
  </si>
  <si>
    <t xml:space="preserve">ჯიბუტი  ნატო </t>
  </si>
  <si>
    <t>46001003591</t>
  </si>
  <si>
    <t>GE50LB0027245010427141</t>
  </si>
  <si>
    <t>იანტბელიძე ხათუნა</t>
  </si>
  <si>
    <t>35001039596</t>
  </si>
  <si>
    <t>ბასილია იოსებ</t>
  </si>
  <si>
    <t>01025000842</t>
  </si>
  <si>
    <t>GE90LB0711129665491000</t>
  </si>
  <si>
    <t xml:space="preserve">ჩხაიძე სოსო </t>
  </si>
  <si>
    <t>61001038562</t>
  </si>
  <si>
    <t>GE58TB7311045061100003</t>
  </si>
  <si>
    <t>ოთარაშვილი ლექსო</t>
  </si>
  <si>
    <t>01005025205</t>
  </si>
  <si>
    <t>GE06TB4966645061622358</t>
  </si>
  <si>
    <t>05,30,2014</t>
  </si>
  <si>
    <t>დავითაშვილი გია</t>
  </si>
  <si>
    <t>40001022607</t>
  </si>
  <si>
    <t>გაბაიძე ზაურ</t>
  </si>
  <si>
    <t>61002001769</t>
  </si>
  <si>
    <t xml:space="preserve">გოგიტიძე არჩილ </t>
  </si>
  <si>
    <t>61006005485</t>
  </si>
  <si>
    <t>ყარაულაშვილი სვეტა</t>
  </si>
  <si>
    <t>20001012985</t>
  </si>
  <si>
    <t>GE37TB0916245063600002</t>
  </si>
  <si>
    <t>მოწყობილი</t>
  </si>
  <si>
    <t>61004004318</t>
  </si>
  <si>
    <t>GE23LB0711114355866000</t>
  </si>
  <si>
    <t>კობახიძე გიორგი</t>
  </si>
  <si>
    <t>01008014545</t>
  </si>
  <si>
    <t>მოწყობილი ვალერი</t>
  </si>
  <si>
    <t>05,31,2014</t>
  </si>
  <si>
    <t>06,02,2014</t>
  </si>
  <si>
    <t>ლომინეიშვილი გია</t>
  </si>
  <si>
    <t>თუთბერიძე მაგდა</t>
  </si>
  <si>
    <t>01015005288</t>
  </si>
  <si>
    <t>GE93BG0000000794139300</t>
  </si>
  <si>
    <t xml:space="preserve">ნაკაშიძე ნუნუ </t>
  </si>
  <si>
    <t>61006042006</t>
  </si>
  <si>
    <t>ავალიანი ზებურ</t>
  </si>
  <si>
    <t>01001008744</t>
  </si>
  <si>
    <t>პაიჭაძე ელგუჯა</t>
  </si>
  <si>
    <t>61001008975</t>
  </si>
  <si>
    <t xml:space="preserve">მოწყობილი  მაია </t>
  </si>
  <si>
    <t>61004020080</t>
  </si>
  <si>
    <t>GE91LB0112155014768000</t>
  </si>
  <si>
    <t>კვარაცხელია ფრიდონ</t>
  </si>
  <si>
    <t>42001005632</t>
  </si>
  <si>
    <t>ჯაყელი ავთანდილ</t>
  </si>
  <si>
    <t>26001000708</t>
  </si>
  <si>
    <t>GE42BG0000000810640500</t>
  </si>
  <si>
    <t xml:space="preserve">სამსონიძე  თეა </t>
  </si>
  <si>
    <t>47001009004</t>
  </si>
  <si>
    <t>GE57CN0000036101191153</t>
  </si>
  <si>
    <t>სს "ბანკი კონსტანტა"</t>
  </si>
  <si>
    <t>მჭედლიშვილი ლელა</t>
  </si>
  <si>
    <t>01015005913</t>
  </si>
  <si>
    <t>GE32BG0000000794137100</t>
  </si>
  <si>
    <t>მარსაგიშვილი გუგუა</t>
  </si>
  <si>
    <t>01012016043</t>
  </si>
  <si>
    <t>მახარაშვილი ვაჟა</t>
  </si>
  <si>
    <t>57001011071</t>
  </si>
  <si>
    <t>06,03,2014</t>
  </si>
  <si>
    <t>ტაბატაძე ჯიმი</t>
  </si>
  <si>
    <t>57001027884</t>
  </si>
  <si>
    <t>GE40PC0283600100010148</t>
  </si>
  <si>
    <t>06,04,2014</t>
  </si>
  <si>
    <t>შენგელია მაია</t>
  </si>
  <si>
    <t>01010012732</t>
  </si>
  <si>
    <t xml:space="preserve">ბარამიძე ვაჟა </t>
  </si>
  <si>
    <t>35001027302</t>
  </si>
  <si>
    <t xml:space="preserve">ცინცაძე ვახტანგ </t>
  </si>
  <si>
    <t>61006005537</t>
  </si>
  <si>
    <t>GE11TB7185036010100005</t>
  </si>
  <si>
    <t>06,05,2014</t>
  </si>
  <si>
    <t>კიღურაძე ამირანი</t>
  </si>
  <si>
    <t>61001002919</t>
  </si>
  <si>
    <t>GE06PC0033600100023357</t>
  </si>
  <si>
    <t>ჯორბენაძე ნოდარ</t>
  </si>
  <si>
    <t>61006000858</t>
  </si>
  <si>
    <t>GE46TB7067045061100003</t>
  </si>
  <si>
    <t>წეროძე შოთა</t>
  </si>
  <si>
    <t>33001025814</t>
  </si>
  <si>
    <t>კაპანაძე  დავითი</t>
  </si>
  <si>
    <t>35001046797</t>
  </si>
  <si>
    <t>GE24VT0700000016093601</t>
  </si>
  <si>
    <t>GE57TB7912945068100001</t>
  </si>
  <si>
    <t>06,09,2014</t>
  </si>
  <si>
    <t>წიტაიშვილი სიმონ</t>
  </si>
  <si>
    <t>46001002434</t>
  </si>
  <si>
    <t>GE15LB0711168513454000</t>
  </si>
  <si>
    <t xml:space="preserve">მამულაძე  მანუჩარ </t>
  </si>
  <si>
    <t>61006040798</t>
  </si>
  <si>
    <t>GE38TB7659245063600006</t>
  </si>
  <si>
    <t>GE19TB7589436010100011</t>
  </si>
  <si>
    <t>06,10,2014</t>
  </si>
  <si>
    <t>ლომია გიორგი</t>
  </si>
  <si>
    <t>01017002587</t>
  </si>
  <si>
    <t>GE35KS0000000009910677</t>
  </si>
  <si>
    <t>სს "კორ სტანდარტ ბანკი"</t>
  </si>
  <si>
    <t>06,11,2014</t>
  </si>
  <si>
    <t>კიკალიშვილი მაკარ</t>
  </si>
  <si>
    <t>55001005844</t>
  </si>
  <si>
    <t>GE87TB3806536010100043</t>
  </si>
  <si>
    <t>06,14,2014</t>
  </si>
  <si>
    <t>არაფულადი შემოწირულობა</t>
  </si>
  <si>
    <t>როყვა მერაბ</t>
  </si>
  <si>
    <t>42001002335</t>
  </si>
  <si>
    <t>მანქანით მომსახურეობა</t>
  </si>
  <si>
    <t>სარგებელს გარეშე</t>
  </si>
  <si>
    <t>2 დღე</t>
  </si>
  <si>
    <t xml:space="preserve">თოფურიძე სოსო </t>
  </si>
  <si>
    <t>42001033104</t>
  </si>
  <si>
    <t>ქართველიშვილი კახაბერ</t>
  </si>
  <si>
    <t>42001007093</t>
  </si>
  <si>
    <t>გაგუა გიორგი</t>
  </si>
  <si>
    <t>42001036306</t>
  </si>
  <si>
    <t>მიქაბერიძე გურამ</t>
  </si>
  <si>
    <t>42001014824</t>
  </si>
  <si>
    <t>გუდავაძე თეიმურაზ</t>
  </si>
  <si>
    <t>42001010976</t>
  </si>
  <si>
    <t>ბაგათელია მიხეილი</t>
  </si>
  <si>
    <t>42001011226</t>
  </si>
  <si>
    <t>გუდავაძე მიხეილი</t>
  </si>
  <si>
    <t>42001003097</t>
  </si>
  <si>
    <t>დოლბაია ზურაბ</t>
  </si>
  <si>
    <t>42001019090</t>
  </si>
  <si>
    <t>პარკაია გოდერძი</t>
  </si>
  <si>
    <t>42001014724</t>
  </si>
  <si>
    <t>ქვარცხავა შამილ</t>
  </si>
  <si>
    <t>42001000228</t>
  </si>
  <si>
    <t>ბურაშვილი დავით</t>
  </si>
  <si>
    <t>არჯევანიძე არჯევან</t>
  </si>
  <si>
    <t>01003010489</t>
  </si>
  <si>
    <t>დუდური მალხაზ</t>
  </si>
  <si>
    <t>16001001840</t>
  </si>
  <si>
    <t>46001001871</t>
  </si>
  <si>
    <t>ბასილაია იოსებ</t>
  </si>
  <si>
    <t>კუტუბძე დავით</t>
  </si>
  <si>
    <t>46001001409</t>
  </si>
  <si>
    <t>მეგრელიძე ოთარ</t>
  </si>
  <si>
    <t>46001001665</t>
  </si>
  <si>
    <t>ბერიძე გუგა</t>
  </si>
  <si>
    <t>46001022222</t>
  </si>
  <si>
    <t>მგალობლიშვილი გიორგი</t>
  </si>
  <si>
    <t>46001002475</t>
  </si>
  <si>
    <t>07,08,2014</t>
  </si>
  <si>
    <t>5 დღე</t>
  </si>
  <si>
    <t>42001014714</t>
  </si>
  <si>
    <t>მიქაბერიძე გურამი</t>
  </si>
  <si>
    <t>როყვა მერაბი</t>
  </si>
  <si>
    <t>ბაგათელია მიხეილ</t>
  </si>
  <si>
    <t>ქვარცხავა შამილი</t>
  </si>
  <si>
    <t>თოფურიძე სოსო</t>
  </si>
  <si>
    <t>ადამია ირაკლი</t>
  </si>
  <si>
    <t>42001014625</t>
  </si>
  <si>
    <t>სანაია დავით</t>
  </si>
  <si>
    <t>42001000944</t>
  </si>
  <si>
    <t>დგებია დათო</t>
  </si>
  <si>
    <t>62004015212</t>
  </si>
  <si>
    <t>სანაია იურა</t>
  </si>
  <si>
    <t>42001001050</t>
  </si>
  <si>
    <t>წურწუმია ელისო</t>
  </si>
  <si>
    <t>42001032618</t>
  </si>
  <si>
    <t>ჭიხვარია ბადრი</t>
  </si>
  <si>
    <t>42001000161</t>
  </si>
  <si>
    <t>ბერაია ნესტორი</t>
  </si>
  <si>
    <t>42001000156</t>
  </si>
  <si>
    <t>გურგენიძე აკაკი</t>
  </si>
  <si>
    <t>42001032298</t>
  </si>
  <si>
    <t>ნანავა ირაკლი</t>
  </si>
  <si>
    <t>42001008087</t>
  </si>
  <si>
    <t>ადამია ლაშა</t>
  </si>
  <si>
    <t>42001006665</t>
  </si>
  <si>
    <t>ზაქარიძე ზურაბ</t>
  </si>
  <si>
    <t>33001055615</t>
  </si>
  <si>
    <t>ჩიტაიშვილი კარლო</t>
  </si>
  <si>
    <t>33001019850</t>
  </si>
  <si>
    <t>აბაშიძე ტარიელ</t>
  </si>
  <si>
    <t>61004025798</t>
  </si>
  <si>
    <t>დოლიძენათიძე იური</t>
  </si>
  <si>
    <t>33001009527</t>
  </si>
  <si>
    <t>გოგუაძე მაკა</t>
  </si>
  <si>
    <t>33001013902</t>
  </si>
  <si>
    <t>კოპლატაძე ამირან</t>
  </si>
  <si>
    <t>33001223565</t>
  </si>
  <si>
    <t>თაბორიძე ნუგზარ</t>
  </si>
  <si>
    <t>33001068126</t>
  </si>
  <si>
    <t>კვაჭანტირაძე გურანდა</t>
  </si>
  <si>
    <t>33001044071</t>
  </si>
  <si>
    <t>დვალიშვილი გოჩა</t>
  </si>
  <si>
    <t>33001016135</t>
  </si>
  <si>
    <t>ყორძაია რეზო</t>
  </si>
  <si>
    <t>62001023454</t>
  </si>
  <si>
    <t>გოგუაძე ლიკა</t>
  </si>
  <si>
    <t>01024018076</t>
  </si>
  <si>
    <t>გოგელია არლი</t>
  </si>
  <si>
    <t>33001001077</t>
  </si>
  <si>
    <t>გიორგაძე ვლადიმერ</t>
  </si>
  <si>
    <t>33001007568</t>
  </si>
  <si>
    <t>ლომჯარია ბიძინა</t>
  </si>
  <si>
    <t>33001030540</t>
  </si>
  <si>
    <t>გულბიანი გია</t>
  </si>
  <si>
    <t>33001069108</t>
  </si>
  <si>
    <t>თავბერიძე ომარ</t>
  </si>
  <si>
    <t>33001007950</t>
  </si>
  <si>
    <t>ვასაძე კარლო</t>
  </si>
  <si>
    <t>33001000235</t>
  </si>
  <si>
    <t>თავდუმაძე სალომე</t>
  </si>
  <si>
    <t>33001049640</t>
  </si>
  <si>
    <t>ბაბილოძე გია</t>
  </si>
  <si>
    <t>33001056119</t>
  </si>
  <si>
    <t>კვაჭაძე ვლადიმერ</t>
  </si>
  <si>
    <t>26001026611</t>
  </si>
  <si>
    <t>სარჯველაძე ვახტანგ</t>
  </si>
  <si>
    <t>26001004157</t>
  </si>
  <si>
    <t>ანდღულაძე ვალერიან</t>
  </si>
  <si>
    <t>26001009343</t>
  </si>
  <si>
    <t>კუკულავა თამაზ</t>
  </si>
  <si>
    <t>26001003972</t>
  </si>
  <si>
    <t>წილოსანი გელა</t>
  </si>
  <si>
    <t>26001025044</t>
  </si>
  <si>
    <t>კომახიძე ანდრო</t>
  </si>
  <si>
    <t>26001008497</t>
  </si>
  <si>
    <t>ჭყონია ალეკო</t>
  </si>
  <si>
    <t>26001006200</t>
  </si>
  <si>
    <t>სარჯველაძე ავთანდილ</t>
  </si>
  <si>
    <t>26001011665</t>
  </si>
  <si>
    <t>შეიზაშვილი დავით</t>
  </si>
  <si>
    <t>26001014997</t>
  </si>
  <si>
    <t>ცინცაძე კახა</t>
  </si>
  <si>
    <t>26001005856</t>
  </si>
  <si>
    <t>ბარამიძე მიხეილ</t>
  </si>
  <si>
    <t>26001004653</t>
  </si>
  <si>
    <t>მეცაძე ნესტორ</t>
  </si>
  <si>
    <t>01030036329</t>
  </si>
  <si>
    <t>მირზაშვილი კობა</t>
  </si>
  <si>
    <t>26001004689</t>
  </si>
  <si>
    <t>ჩხიკვიშვილი მალხაზ</t>
  </si>
  <si>
    <t>01024003759</t>
  </si>
  <si>
    <t>თევდორაძე ემზარი</t>
  </si>
  <si>
    <t>26001004517</t>
  </si>
  <si>
    <t>ფასიეშვილი ემირ</t>
  </si>
  <si>
    <t>26001007620</t>
  </si>
  <si>
    <t>მოქიაკომახიძე დავით</t>
  </si>
  <si>
    <t>26001010897</t>
  </si>
  <si>
    <t>კვაჭაძე ტრისტან</t>
  </si>
  <si>
    <t>26001002825</t>
  </si>
  <si>
    <t>სამნიძე მინდია</t>
  </si>
  <si>
    <t>61002008474</t>
  </si>
  <si>
    <t>ბოლქვაძე ლევანი</t>
  </si>
  <si>
    <t>61006055319</t>
  </si>
  <si>
    <t>მაჭარაშვილი ბადრი</t>
  </si>
  <si>
    <t>62004010251</t>
  </si>
  <si>
    <t>სურმანიძე დავით</t>
  </si>
  <si>
    <t>61006003086</t>
  </si>
  <si>
    <t>მახარაძე ვლადიმერ</t>
  </si>
  <si>
    <t>33001002731</t>
  </si>
  <si>
    <t>ხახუტაიშვილი ირინე</t>
  </si>
  <si>
    <t>61004007129</t>
  </si>
  <si>
    <t>სამნიძე დავით</t>
  </si>
  <si>
    <t>61002020228</t>
  </si>
  <si>
    <t>წოწორია ხათუნა</t>
  </si>
  <si>
    <t>01011007828</t>
  </si>
  <si>
    <t>პეტრიძე ნადიმ</t>
  </si>
  <si>
    <t>61001018914</t>
  </si>
  <si>
    <t>აბულაძე ჯონი</t>
  </si>
  <si>
    <t>61006061727</t>
  </si>
  <si>
    <t>07,10,2014</t>
  </si>
  <si>
    <t>თენიეშვილი დავით</t>
  </si>
  <si>
    <t>33001026924</t>
  </si>
  <si>
    <t>3 დღე</t>
  </si>
  <si>
    <t>აფხაზავა ავთო</t>
  </si>
  <si>
    <t>33001045202</t>
  </si>
  <si>
    <t>დოლიძე ხალამპრე</t>
  </si>
  <si>
    <t>33001059343</t>
  </si>
  <si>
    <t>კაპანაძე კაკო</t>
  </si>
  <si>
    <t>33001006697</t>
  </si>
  <si>
    <t>ქარცივაძე ვახტანგ</t>
  </si>
  <si>
    <t>33001075712</t>
  </si>
  <si>
    <t>06,16,2014</t>
  </si>
  <si>
    <t>სივსივაძე გერონტი</t>
  </si>
  <si>
    <t>38001009313</t>
  </si>
  <si>
    <t>GE56KS0000003000192931</t>
  </si>
  <si>
    <t>კორ სტანდარტ ბანკი</t>
  </si>
  <si>
    <t>06,18,2014</t>
  </si>
  <si>
    <t>GE13LB0711155552548000</t>
  </si>
  <si>
    <t>ლიბერთი</t>
  </si>
  <si>
    <t>06,19,2014</t>
  </si>
  <si>
    <t>კუტუბიძე დავითი</t>
  </si>
  <si>
    <t>GE38LB071114981090900</t>
  </si>
  <si>
    <t>კაკურია ვალერიანი</t>
  </si>
  <si>
    <t>46001014744</t>
  </si>
  <si>
    <t>GE56LB071116347613000</t>
  </si>
  <si>
    <t>06,20,2014</t>
  </si>
  <si>
    <t>შელეგია სოფიო</t>
  </si>
  <si>
    <t>GE86TB7176845061100001</t>
  </si>
  <si>
    <t>თიბისი</t>
  </si>
  <si>
    <t>06,25,2014</t>
  </si>
  <si>
    <t>გახოკიძე ცირა</t>
  </si>
  <si>
    <t>01009012803</t>
  </si>
  <si>
    <t>CE02TB74838245061600003</t>
  </si>
  <si>
    <t>06,26,2014</t>
  </si>
  <si>
    <t>მაჭარაშვილი ნინო</t>
  </si>
  <si>
    <t>38001013131</t>
  </si>
  <si>
    <t>GE93TB788754060600001</t>
  </si>
  <si>
    <t>06,27,2014</t>
  </si>
  <si>
    <t>GE86TB7030045061600004</t>
  </si>
  <si>
    <t>06,30,2014</t>
  </si>
  <si>
    <t>ალიმბარაშვილი იოსებ</t>
  </si>
  <si>
    <t>01005038786</t>
  </si>
  <si>
    <t>GE68TB7408736010100016</t>
  </si>
  <si>
    <t>07,01,2014</t>
  </si>
  <si>
    <t>07,04,2014</t>
  </si>
  <si>
    <t>კაპანაძე თენგიზ</t>
  </si>
  <si>
    <t>33001017633</t>
  </si>
  <si>
    <t>ვითიბი</t>
  </si>
  <si>
    <t>07.07.2014</t>
  </si>
  <si>
    <t>კვაჭაძე მერაბ</t>
  </si>
  <si>
    <t>33001017893</t>
  </si>
  <si>
    <t>GE85VT4300000043793601</t>
  </si>
  <si>
    <t>ინასარიძე ზაური</t>
  </si>
  <si>
    <t>56001003605</t>
  </si>
  <si>
    <t>GE52TB75085450600014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</si>
  <si>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</si>
  <si>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</si>
  <si>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</si>
  <si>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</si>
  <si>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</si>
  <si>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</si>
  <si>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</si>
  <si>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პასუხისმგებელი პირი)</t>
    </r>
  </si>
  <si>
    <t>ბ.ა.</t>
  </si>
  <si>
    <t>ფორმა N2 - შემოსავლები საარჩევნო კამპანიის ფონდის სახსრების გარდა</t>
  </si>
  <si>
    <t>პოლიტიკური გაერთიანება "საქართველოს პატრიოტთა ალიანსი"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</si>
  <si>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</si>
  <si>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</si>
  <si>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</si>
  <si>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</si>
  <si>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</si>
  <si>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</si>
  <si>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</si>
  <si>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</si>
  <si>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</si>
  <si>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</si>
  <si>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</si>
  <si>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1.1.2.4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</si>
  <si>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</si>
  <si>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</si>
  <si>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</si>
  <si>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</si>
  <si>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</si>
  <si>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</si>
  <si>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</si>
  <si>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</si>
  <si>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</si>
  <si>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</si>
  <si>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</si>
  <si>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</si>
  <si>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</si>
  <si>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</si>
  <si>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</si>
  <si>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</si>
  <si>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</si>
  <si>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</si>
  <si>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</si>
  <si>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</si>
  <si>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</si>
  <si>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</si>
  <si>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</si>
  <si>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</si>
  <si>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</si>
  <si>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</si>
  <si>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</si>
  <si>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</si>
  <si>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</si>
  <si>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</si>
  <si>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</si>
  <si>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</si>
  <si>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</si>
  <si>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N3 - საარჩევნო კამპანიის ფონდის შემოსავლები</t>
  </si>
  <si>
    <t>სხვა არაფულადი შემოსავლები (მათ შორის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</si>
  <si>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</si>
  <si>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</si>
  <si>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</si>
  <si>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</si>
  <si>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</si>
  <si>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</si>
  <si>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</si>
  <si>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</si>
  <si>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</si>
  <si>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</si>
  <si>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</si>
  <si>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</si>
  <si>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</si>
  <si>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</si>
  <si>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</si>
  <si>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</si>
  <si>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1.2.2.1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</si>
  <si>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</si>
  <si>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</si>
  <si>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</si>
  <si>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t>1.2.2.3</t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</si>
  <si>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</si>
  <si>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</si>
  <si>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</si>
  <si>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</si>
  <si>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</si>
  <si>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</si>
  <si>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</si>
  <si>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</si>
  <si>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</si>
  <si>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</si>
  <si>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</si>
  <si>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</si>
  <si>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</si>
  <si>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</si>
  <si>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</si>
  <si>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</si>
  <si>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</si>
  <si>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1.2.3</t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</si>
  <si>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</si>
  <si>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</si>
  <si>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</si>
  <si>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</si>
  <si>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</si>
  <si>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</si>
  <si>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</si>
  <si>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</si>
  <si>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</si>
  <si>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</si>
  <si>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</si>
  <si>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</si>
  <si>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</si>
  <si>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</si>
  <si>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</si>
  <si>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</si>
  <si>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</si>
  <si>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</si>
  <si>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</si>
  <si>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</si>
  <si>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</si>
  <si>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</si>
  <si>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</si>
  <si>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</si>
  <si>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</si>
  <si>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</si>
  <si>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</si>
  <si>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</si>
  <si>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</si>
  <si>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</si>
  <si>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</si>
  <si>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</si>
  <si>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</si>
  <si>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</si>
  <si>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იჯარის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</si>
  <si>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</si>
  <si>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</si>
  <si>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</si>
  <si>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</si>
  <si>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</si>
  <si>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</si>
  <si>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</si>
  <si>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</si>
  <si>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</si>
  <si>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</si>
  <si>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</si>
  <si>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</si>
  <si>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</si>
  <si>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</si>
  <si>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</si>
  <si>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</si>
  <si>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</si>
  <si>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</si>
  <si>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</si>
  <si>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</si>
  <si>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</si>
  <si>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</si>
  <si>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</si>
  <si>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</si>
  <si>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</si>
  <si>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</si>
  <si>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</si>
  <si>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</si>
  <si>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ზრდა</t>
  </si>
  <si>
    <t>შენობა-ნაგებობები</t>
  </si>
  <si>
    <t>დაუმთავრებელი მშენებლობა</t>
  </si>
  <si>
    <t>მიწა</t>
  </si>
  <si>
    <t>სატრანსპორტო საშუალებები</t>
  </si>
  <si>
    <t>სხვა მანქანა დანადგარები და ინვენტარი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</si>
  <si>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</si>
  <si>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</si>
  <si>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</si>
  <si>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</si>
  <si>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</si>
  <si>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</si>
  <si>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</si>
  <si>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</si>
  <si>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</si>
  <si>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</si>
  <si>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</si>
  <si>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</si>
  <si>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</si>
  <si>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</si>
  <si>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...</t>
  </si>
  <si>
    <t>1.2.15.1</t>
  </si>
  <si>
    <t>1.2.15.2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</si>
  <si>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</si>
  <si>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</si>
  <si>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</si>
  <si>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</si>
  <si>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</si>
  <si>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</si>
  <si>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</si>
  <si>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</si>
  <si>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</si>
  <si>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</si>
  <si>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</si>
  <si>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</si>
  <si>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იოსებ</t>
  </si>
  <si>
    <t>მანჯავიძე</t>
  </si>
  <si>
    <t>.01024017574</t>
  </si>
  <si>
    <t>გენ.მდივანი</t>
  </si>
  <si>
    <t>ხელფასი</t>
  </si>
  <si>
    <t>არჩილ</t>
  </si>
  <si>
    <t>მჭედლიშვილი</t>
  </si>
  <si>
    <t>.01019012478</t>
  </si>
  <si>
    <t>ფონდის თავჯდომარე</t>
  </si>
  <si>
    <t>მეგი</t>
  </si>
  <si>
    <t>გაფრინდაშვილი</t>
  </si>
  <si>
    <t>.01036001246</t>
  </si>
  <si>
    <t>ბუღალტერი</t>
  </si>
  <si>
    <t>ცირა</t>
  </si>
  <si>
    <t>გახოკიძე</t>
  </si>
  <si>
    <t>.01009012803</t>
  </si>
  <si>
    <t>იურისტი</t>
  </si>
  <si>
    <t>ირმა</t>
  </si>
  <si>
    <t xml:space="preserve"> ინაშვილი </t>
  </si>
  <si>
    <t>.01023004465</t>
  </si>
  <si>
    <t xml:space="preserve"> რეგან </t>
  </si>
  <si>
    <t xml:space="preserve">თელოიანი </t>
  </si>
  <si>
    <t>.01001005720</t>
  </si>
  <si>
    <t xml:space="preserve"> გიორგი</t>
  </si>
  <si>
    <t xml:space="preserve"> ჭიბოშვილი </t>
  </si>
  <si>
    <t>.01017045426</t>
  </si>
  <si>
    <t xml:space="preserve"> შიო</t>
  </si>
  <si>
    <t xml:space="preserve"> კობიძე </t>
  </si>
  <si>
    <t>.01005008250</t>
  </si>
  <si>
    <t xml:space="preserve"> ლელა</t>
  </si>
  <si>
    <t xml:space="preserve"> გიორგაძე </t>
  </si>
  <si>
    <t xml:space="preserve"> ლონდა</t>
  </si>
  <si>
    <t xml:space="preserve"> შეყილაძე </t>
  </si>
  <si>
    <t xml:space="preserve"> ირინა</t>
  </si>
  <si>
    <t xml:space="preserve"> კოჩკინა </t>
  </si>
  <si>
    <t>.01011029808</t>
  </si>
  <si>
    <t xml:space="preserve"> მიხეილ</t>
  </si>
  <si>
    <t xml:space="preserve"> ცილიკიშვილი </t>
  </si>
  <si>
    <t>.01006001816</t>
  </si>
  <si>
    <t xml:space="preserve"> დათა</t>
  </si>
  <si>
    <t xml:space="preserve"> აკობია </t>
  </si>
  <si>
    <t xml:space="preserve"> გიორგი </t>
  </si>
  <si>
    <t xml:space="preserve">ლომია </t>
  </si>
  <si>
    <t>.01017002587</t>
  </si>
  <si>
    <t>ნანა</t>
  </si>
  <si>
    <t>ძარღუაშვილი</t>
  </si>
  <si>
    <t xml:space="preserve"> არჩილ</t>
  </si>
  <si>
    <t xml:space="preserve"> ლეკიშვილი </t>
  </si>
  <si>
    <t>.01026001214</t>
  </si>
  <si>
    <t>ანა</t>
  </si>
  <si>
    <t xml:space="preserve"> ანდრონიკაშვილი </t>
  </si>
  <si>
    <t>.01017001769</t>
  </si>
  <si>
    <t>ელენე</t>
  </si>
  <si>
    <t xml:space="preserve"> ბარათაშვილი </t>
  </si>
  <si>
    <t>.01024016441</t>
  </si>
  <si>
    <t>ქეთევან</t>
  </si>
  <si>
    <t>ვარდანაშვილი</t>
  </si>
  <si>
    <t>.01024047892</t>
  </si>
  <si>
    <t>ნონა</t>
  </si>
  <si>
    <t>ბერუაშვილი</t>
  </si>
  <si>
    <t>.01007012832</t>
  </si>
  <si>
    <t>დავით</t>
  </si>
  <si>
    <t>ოქროპირიძე</t>
  </si>
  <si>
    <t>.01006013901</t>
  </si>
  <si>
    <t>მხეიძე</t>
  </si>
  <si>
    <t>.01024067772</t>
  </si>
  <si>
    <t>ირაკლი</t>
  </si>
  <si>
    <t>ჩიხრაძე</t>
  </si>
  <si>
    <t>.01017011334</t>
  </si>
  <si>
    <t>ზაზა</t>
  </si>
  <si>
    <t>წიწაკიშვილი</t>
  </si>
  <si>
    <t>.01005045280</t>
  </si>
  <si>
    <t>კაჭარავა</t>
  </si>
  <si>
    <t>.01018001481</t>
  </si>
  <si>
    <t xml:space="preserve">ნინო </t>
  </si>
  <si>
    <t>ჯიბუტი</t>
  </si>
  <si>
    <t>წარმომადგენელი+კოორდინატორი</t>
  </si>
  <si>
    <t>შოთა</t>
  </si>
  <si>
    <t>ცინცაძე</t>
  </si>
  <si>
    <t>წარმომადგენელი</t>
  </si>
  <si>
    <t>მზია</t>
  </si>
  <si>
    <t>რამიშვილი</t>
  </si>
  <si>
    <t xml:space="preserve">თამარ </t>
  </si>
  <si>
    <t>ჩხიკვაძე</t>
  </si>
  <si>
    <t xml:space="preserve">ირინა </t>
  </si>
  <si>
    <r>
      <rPr>
        <sz val="10"/>
        <color theme="1"/>
        <rFont val="Sylfaen"/>
        <family val="1"/>
        <charset val="204"/>
      </rPr>
      <t>წარმომადგენელი</t>
    </r>
    <r>
      <rPr>
        <sz val="10"/>
        <rFont val="Sylfaen"/>
        <family val="1"/>
        <charset val="204"/>
      </rPr>
      <t>+კოორდინატორი</t>
    </r>
  </si>
  <si>
    <t xml:space="preserve">შალვა </t>
  </si>
  <si>
    <t>კეკელიძე</t>
  </si>
  <si>
    <t>დათო</t>
  </si>
  <si>
    <t>დოლბაია</t>
  </si>
  <si>
    <t>37,5</t>
  </si>
  <si>
    <t>რომან</t>
  </si>
  <si>
    <t>სიხარულიძე</t>
  </si>
  <si>
    <t>გუგა</t>
  </si>
  <si>
    <t>ბერაძე</t>
  </si>
  <si>
    <t xml:space="preserve">თინიკო </t>
  </si>
  <si>
    <t>აბუსერიძე</t>
  </si>
  <si>
    <t>კალანდაძე</t>
  </si>
  <si>
    <t xml:space="preserve">მარინა </t>
  </si>
  <si>
    <t>პაიჭაძე</t>
  </si>
  <si>
    <t>ამირან</t>
  </si>
  <si>
    <t>ჟღენტი</t>
  </si>
  <si>
    <t>გოჩა</t>
  </si>
  <si>
    <t>ოსეფაშვილი</t>
  </si>
  <si>
    <t>ალექსი</t>
  </si>
  <si>
    <t>ეკატერინე</t>
  </si>
  <si>
    <t>მგალობლიშვილი</t>
  </si>
  <si>
    <t>ლომინეიშვილი</t>
  </si>
  <si>
    <t>100</t>
  </si>
  <si>
    <t>ლანა</t>
  </si>
  <si>
    <t>მიქაშავიძე</t>
  </si>
  <si>
    <t>მანანა</t>
  </si>
  <si>
    <t>მახარაძე</t>
  </si>
  <si>
    <t>ქურიძე</t>
  </si>
  <si>
    <t>სტურუა</t>
  </si>
  <si>
    <t>პაატა</t>
  </si>
  <si>
    <t>თავაძე</t>
  </si>
  <si>
    <t>10</t>
  </si>
  <si>
    <t>ნანი</t>
  </si>
  <si>
    <t>კვაჭანტირაძე</t>
  </si>
  <si>
    <t>ცენტურაძე</t>
  </si>
  <si>
    <t>გიორგაძე</t>
  </si>
  <si>
    <t>ნათელა</t>
  </si>
  <si>
    <t>კვინტარაძე</t>
  </si>
  <si>
    <t>რევაზ</t>
  </si>
  <si>
    <t>ძნელაძე</t>
  </si>
  <si>
    <t xml:space="preserve">მაია </t>
  </si>
  <si>
    <t>მეფარიშვილი</t>
  </si>
  <si>
    <t>ლენა</t>
  </si>
  <si>
    <t>დოლიძე</t>
  </si>
  <si>
    <t>ნათია</t>
  </si>
  <si>
    <t>ჩხაიძე</t>
  </si>
  <si>
    <t>ავთანდილ</t>
  </si>
  <si>
    <t>ბენია</t>
  </si>
  <si>
    <t>ვაჩეიშვილი</t>
  </si>
  <si>
    <t>ლიანა</t>
  </si>
  <si>
    <t>ჭკუასელი</t>
  </si>
  <si>
    <t>თემურ</t>
  </si>
  <si>
    <t>დუდუჩავა</t>
  </si>
  <si>
    <t>სოსო</t>
  </si>
  <si>
    <t>ბახვა</t>
  </si>
  <si>
    <t>ოთარი</t>
  </si>
  <si>
    <t>მეგრელიძე</t>
  </si>
  <si>
    <t xml:space="preserve">ზურაბ </t>
  </si>
  <si>
    <t>ირემაძე</t>
  </si>
  <si>
    <t>ანთაძე</t>
  </si>
  <si>
    <t>ვალერიან</t>
  </si>
  <si>
    <t>მათითაშვილი</t>
  </si>
  <si>
    <t xml:space="preserve">ნანული </t>
  </si>
  <si>
    <t>გიორგი</t>
  </si>
  <si>
    <t>ბერიშვილი</t>
  </si>
  <si>
    <t xml:space="preserve">შორენა </t>
  </si>
  <si>
    <t>ჩავლეიშვილი</t>
  </si>
  <si>
    <t>01024056139</t>
  </si>
  <si>
    <t>კოორდინატორი</t>
  </si>
  <si>
    <t>112,5</t>
  </si>
  <si>
    <t>სერაფიონ</t>
  </si>
  <si>
    <t>75</t>
  </si>
  <si>
    <t>ნაირა</t>
  </si>
  <si>
    <t>თოხაძე</t>
  </si>
  <si>
    <t>დარიკო</t>
  </si>
  <si>
    <t>გარუჩავა</t>
  </si>
  <si>
    <t>საბრინა</t>
  </si>
  <si>
    <t>თოდრია</t>
  </si>
  <si>
    <t xml:space="preserve">ლევანი </t>
  </si>
  <si>
    <t>ფოცხიშვილი</t>
  </si>
  <si>
    <t>სალომე</t>
  </si>
  <si>
    <t>ჯიქია</t>
  </si>
  <si>
    <t>47,5</t>
  </si>
  <si>
    <t>მამია</t>
  </si>
  <si>
    <t>ბაქარ</t>
  </si>
  <si>
    <t>ბერძენიშვილი</t>
  </si>
  <si>
    <t>თეა</t>
  </si>
  <si>
    <t>ნატა</t>
  </si>
  <si>
    <t>გურგენიძე</t>
  </si>
  <si>
    <t>თამარი</t>
  </si>
  <si>
    <t>ივანე</t>
  </si>
  <si>
    <t>ლომთათიძე</t>
  </si>
  <si>
    <t>ლალი</t>
  </si>
  <si>
    <t xml:space="preserve">დავით </t>
  </si>
  <si>
    <t>მეგრელიშვილი</t>
  </si>
  <si>
    <t xml:space="preserve">ია  </t>
  </si>
  <si>
    <t>ციალა</t>
  </si>
  <si>
    <t>ჯინჭარაძე</t>
  </si>
  <si>
    <t>ყაჭეიშვილი</t>
  </si>
  <si>
    <t xml:space="preserve">ლაშა </t>
  </si>
  <si>
    <t>ბენდელიანი</t>
  </si>
  <si>
    <t>წარმომადგენელი ოლქში</t>
  </si>
  <si>
    <t>თამაზი</t>
  </si>
  <si>
    <t>გორდელაძე</t>
  </si>
  <si>
    <t>105</t>
  </si>
  <si>
    <t xml:space="preserve"> რუხაძე-ვადაჭკორია</t>
  </si>
  <si>
    <t>სწავლებისცენტ,სახსრები,არჩევნებზეწარმომადგენელი</t>
  </si>
  <si>
    <t>20</t>
  </si>
  <si>
    <t>თურქია</t>
  </si>
  <si>
    <t xml:space="preserve">აზა </t>
  </si>
  <si>
    <t>ბოკერია</t>
  </si>
  <si>
    <t>სანაია</t>
  </si>
  <si>
    <t>ბებია</t>
  </si>
  <si>
    <t>კორძაია</t>
  </si>
  <si>
    <t>ელისო</t>
  </si>
  <si>
    <t xml:space="preserve"> შენგელია</t>
  </si>
  <si>
    <t>კუცია</t>
  </si>
  <si>
    <t xml:space="preserve">სოფიკო </t>
  </si>
  <si>
    <t>კუპრავა</t>
  </si>
  <si>
    <t>ფაჩულია</t>
  </si>
  <si>
    <t xml:space="preserve"> ვეფხვია  </t>
  </si>
  <si>
    <t>ქობალია</t>
  </si>
  <si>
    <t xml:space="preserve">სოფიო </t>
  </si>
  <si>
    <t>ეჯიბია</t>
  </si>
  <si>
    <t>ჯორჯიკია</t>
  </si>
  <si>
    <t xml:space="preserve">ლაურა </t>
  </si>
  <si>
    <t>კვარაცხელია</t>
  </si>
  <si>
    <t xml:space="preserve">გვანცა </t>
  </si>
  <si>
    <t>აფხაზავა</t>
  </si>
  <si>
    <t>ზარანდია</t>
  </si>
  <si>
    <t xml:space="preserve">გელა </t>
  </si>
  <si>
    <t>ღოღობერიძე</t>
  </si>
  <si>
    <t>ამაღლობელი</t>
  </si>
  <si>
    <t xml:space="preserve">მარიზა </t>
  </si>
  <si>
    <t>ჭანია</t>
  </si>
  <si>
    <t>ჯიჯეიშვილი</t>
  </si>
  <si>
    <t xml:space="preserve"> ნინო</t>
  </si>
  <si>
    <t xml:space="preserve">შამილი </t>
  </si>
  <si>
    <t>ქვარცხავა</t>
  </si>
  <si>
    <t>შავგულიძე</t>
  </si>
  <si>
    <t xml:space="preserve">ნოდარ </t>
  </si>
  <si>
    <t>ღვანია</t>
  </si>
  <si>
    <t xml:space="preserve">ნუკრი </t>
  </si>
  <si>
    <t>ცირეკიძე</t>
  </si>
  <si>
    <t xml:space="preserve">კახაბერ </t>
  </si>
  <si>
    <t>ქართველიშვილი</t>
  </si>
  <si>
    <t xml:space="preserve">ნონა </t>
  </si>
  <si>
    <t>ალასანია</t>
  </si>
  <si>
    <t xml:space="preserve">აკაკი </t>
  </si>
  <si>
    <t>გურგენაძე</t>
  </si>
  <si>
    <t xml:space="preserve">ზაზა </t>
  </si>
  <si>
    <t>ალექსანდრია</t>
  </si>
  <si>
    <t xml:space="preserve">იურა </t>
  </si>
  <si>
    <t>ტუღუში</t>
  </si>
  <si>
    <t>30</t>
  </si>
  <si>
    <t>მერაბ</t>
  </si>
  <si>
    <t xml:space="preserve"> ბოლქვაძე</t>
  </si>
  <si>
    <t>სულხან</t>
  </si>
  <si>
    <t xml:space="preserve"> აბულაძე</t>
  </si>
  <si>
    <t>ბადრი</t>
  </si>
  <si>
    <t xml:space="preserve"> დიმიტრაძე</t>
  </si>
  <si>
    <t xml:space="preserve"> ჩოგაძე</t>
  </si>
  <si>
    <t>ომარ</t>
  </si>
  <si>
    <t xml:space="preserve"> აბაშიძე</t>
  </si>
  <si>
    <t xml:space="preserve">როზმან </t>
  </si>
  <si>
    <t xml:space="preserve">მერაბ  </t>
  </si>
  <si>
    <t>თავართქილაძე</t>
  </si>
  <si>
    <t>.07001010113</t>
  </si>
  <si>
    <t xml:space="preserve">ედნარ  </t>
  </si>
  <si>
    <t xml:space="preserve"> ქედელიძე</t>
  </si>
  <si>
    <t xml:space="preserve">გოჩა   </t>
  </si>
  <si>
    <t xml:space="preserve"> მეხეშიძე</t>
  </si>
  <si>
    <t xml:space="preserve">ზვიად   </t>
  </si>
  <si>
    <t xml:space="preserve"> დეკანაძე</t>
  </si>
  <si>
    <t xml:space="preserve">ლევან  </t>
  </si>
  <si>
    <t xml:space="preserve">როლანდ </t>
  </si>
  <si>
    <t>მელაძე</t>
  </si>
  <si>
    <t xml:space="preserve">გია  </t>
  </si>
  <si>
    <t xml:space="preserve"> შავაძე</t>
  </si>
  <si>
    <t>როინ</t>
  </si>
  <si>
    <t xml:space="preserve"> იაკობაძე</t>
  </si>
  <si>
    <t>მაყვალა</t>
  </si>
  <si>
    <t xml:space="preserve"> პაქსაძე</t>
  </si>
  <si>
    <t>ნუგზარ</t>
  </si>
  <si>
    <t xml:space="preserve">ზებურ </t>
  </si>
  <si>
    <t>იაკობაძე</t>
  </si>
  <si>
    <t>ედიშერ</t>
  </si>
  <si>
    <t xml:space="preserve"> ართმელაძე</t>
  </si>
  <si>
    <t>ჯონი</t>
  </si>
  <si>
    <t>დიმიტრი</t>
  </si>
  <si>
    <t xml:space="preserve"> დიასამიძე</t>
  </si>
  <si>
    <t xml:space="preserve">თემურ </t>
  </si>
  <si>
    <t>დუმბაძე</t>
  </si>
  <si>
    <t xml:space="preserve"> ქამაშიძე</t>
  </si>
  <si>
    <t>ანზორ</t>
  </si>
  <si>
    <t xml:space="preserve"> მიქელაძე</t>
  </si>
  <si>
    <t xml:space="preserve"> გორგაძე</t>
  </si>
  <si>
    <t xml:space="preserve"> ხოზრევანიძე</t>
  </si>
  <si>
    <t>.03 001 004 732</t>
  </si>
  <si>
    <t xml:space="preserve">ავთანდილ </t>
  </si>
  <si>
    <t>ბარამიძე</t>
  </si>
  <si>
    <t>გენადი</t>
  </si>
  <si>
    <t xml:space="preserve"> მახარაძე</t>
  </si>
  <si>
    <t xml:space="preserve"> ბილვანიძე</t>
  </si>
  <si>
    <t>გოგიტა</t>
  </si>
  <si>
    <t>ბესარიონ</t>
  </si>
  <si>
    <t xml:space="preserve"> ქობულაძე</t>
  </si>
  <si>
    <t>შაინიძე</t>
  </si>
  <si>
    <t xml:space="preserve"> ფრიდონი</t>
  </si>
  <si>
    <t>არკადი</t>
  </si>
  <si>
    <t xml:space="preserve"> ფუტკარაძე</t>
  </si>
  <si>
    <t>როსტომ</t>
  </si>
  <si>
    <t xml:space="preserve"> ქამადაძე</t>
  </si>
  <si>
    <t xml:space="preserve">თამაზ </t>
  </si>
  <si>
    <t xml:space="preserve"> ირემაძე</t>
  </si>
  <si>
    <t xml:space="preserve"> ბერიძე</t>
  </si>
  <si>
    <t>ტარიელ</t>
  </si>
  <si>
    <t xml:space="preserve"> თავართქილაძე</t>
  </si>
  <si>
    <t>შალვა</t>
  </si>
  <si>
    <t xml:space="preserve"> ჯაიანი</t>
  </si>
  <si>
    <t>ხელილ</t>
  </si>
  <si>
    <t xml:space="preserve"> გელაძე</t>
  </si>
  <si>
    <t>თამთა</t>
  </si>
  <si>
    <t xml:space="preserve">მიხეილ </t>
  </si>
  <si>
    <t>თურაძე</t>
  </si>
  <si>
    <t xml:space="preserve">ამირან </t>
  </si>
  <si>
    <t>ქათამაძე</t>
  </si>
  <si>
    <t xml:space="preserve"> ანთაძე</t>
  </si>
  <si>
    <t xml:space="preserve">ნათელა </t>
  </si>
  <si>
    <t>გობაძე</t>
  </si>
  <si>
    <t xml:space="preserve">ჯამბულ </t>
  </si>
  <si>
    <t>საგინაძე</t>
  </si>
  <si>
    <t>ხოზრევანიძე</t>
  </si>
  <si>
    <t>მაკა</t>
  </si>
  <si>
    <t>ბერაია-ბალანჩივადზე</t>
  </si>
  <si>
    <t>მიხეილ</t>
  </si>
  <si>
    <t>კაკაჩია</t>
  </si>
  <si>
    <t>მედეა</t>
  </si>
  <si>
    <t>გვარჯალაძე</t>
  </si>
  <si>
    <t>კვირკველია</t>
  </si>
  <si>
    <t>კვერენჩხივაძე</t>
  </si>
  <si>
    <t>იური</t>
  </si>
  <si>
    <t>თოხადძე</t>
  </si>
  <si>
    <t>ნინო</t>
  </si>
  <si>
    <t>ჭეიშვილი</t>
  </si>
  <si>
    <t>როლანდ</t>
  </si>
  <si>
    <t>ვადაჭკორია</t>
  </si>
  <si>
    <t>ხვიჩა</t>
  </si>
  <si>
    <t>ნიკოლაიშვილი</t>
  </si>
  <si>
    <t>ლევან</t>
  </si>
  <si>
    <t>მშვიდობაძე</t>
  </si>
  <si>
    <t>შორენა</t>
  </si>
  <si>
    <t>კვასხვაძე</t>
  </si>
  <si>
    <t>სოფიკო</t>
  </si>
  <si>
    <t>ყიფშიძე</t>
  </si>
  <si>
    <t>ურუშიძე</t>
  </si>
  <si>
    <t>გურანდა</t>
  </si>
  <si>
    <t>მანაგაძე</t>
  </si>
  <si>
    <t xml:space="preserve">მიშა </t>
  </si>
  <si>
    <t>შავაძე</t>
  </si>
  <si>
    <t>ალექსანდრე</t>
  </si>
  <si>
    <t>ბერიძე</t>
  </si>
  <si>
    <t>ირინა</t>
  </si>
  <si>
    <t>მიმინოშვილი</t>
  </si>
  <si>
    <t>ორმოცაძე</t>
  </si>
  <si>
    <t>ჩაჩავა</t>
  </si>
  <si>
    <t>ცისანა</t>
  </si>
  <si>
    <t>ორაგველიძე</t>
  </si>
  <si>
    <t>მიქაბერიძე</t>
  </si>
  <si>
    <t>ვერა</t>
  </si>
  <si>
    <t>კლარა</t>
  </si>
  <si>
    <t>კუტუბიძე</t>
  </si>
  <si>
    <t>გურამ</t>
  </si>
  <si>
    <t>ბუიძე</t>
  </si>
  <si>
    <t>გურამი</t>
  </si>
  <si>
    <t>შენგელია</t>
  </si>
  <si>
    <t>ელგუჯა</t>
  </si>
  <si>
    <t>სარიშვილი</t>
  </si>
  <si>
    <t>მარიკა</t>
  </si>
  <si>
    <t>იმნაძე</t>
  </si>
  <si>
    <t>მალხაზ</t>
  </si>
  <si>
    <t>ქამაშიძე</t>
  </si>
  <si>
    <t>მევლუდ</t>
  </si>
  <si>
    <t>ევგენიძე</t>
  </si>
  <si>
    <t>მარშანიშვილი</t>
  </si>
  <si>
    <t>თინათინ</t>
  </si>
  <si>
    <t>რუსუდან</t>
  </si>
  <si>
    <t>ფირცხალაიშვილი</t>
  </si>
  <si>
    <t>ინგა</t>
  </si>
  <si>
    <t>ჩხარტიშვილი</t>
  </si>
  <si>
    <t>დარია</t>
  </si>
  <si>
    <t>კვაჭაძე</t>
  </si>
  <si>
    <t>ბეჟან</t>
  </si>
  <si>
    <t>გოგუა</t>
  </si>
  <si>
    <t>მაია</t>
  </si>
  <si>
    <t>ლომთაძე</t>
  </si>
  <si>
    <t>კარლო</t>
  </si>
  <si>
    <t>იმნაიშვილი</t>
  </si>
  <si>
    <t>მარინე</t>
  </si>
  <si>
    <t>გოდერზი</t>
  </si>
  <si>
    <t>მეხუზოლა</t>
  </si>
  <si>
    <t>დარეჯან</t>
  </si>
  <si>
    <t>ეზიეშვილი</t>
  </si>
  <si>
    <t>ზაური</t>
  </si>
  <si>
    <t>კორტავა</t>
  </si>
  <si>
    <t>ზეინაბ</t>
  </si>
  <si>
    <t>კაცაძე</t>
  </si>
  <si>
    <t>ლია</t>
  </si>
  <si>
    <t>ქავთარაძე</t>
  </si>
  <si>
    <t>გორგოშიძე</t>
  </si>
  <si>
    <t>სუნგულია</t>
  </si>
  <si>
    <t>ხათუნა</t>
  </si>
  <si>
    <t>გაგუა</t>
  </si>
  <si>
    <t>გარგანჯია</t>
  </si>
  <si>
    <t>ჭანიშვილი</t>
  </si>
  <si>
    <t xml:space="preserve">ფიქრია </t>
  </si>
  <si>
    <t>თოთიბაძე</t>
  </si>
  <si>
    <t>.01030009837</t>
  </si>
  <si>
    <t>სწავლების ცენტ,სახსრები,კვლევის პროგრამა</t>
  </si>
  <si>
    <t xml:space="preserve"> გზირიშვილი</t>
  </si>
  <si>
    <t>.01018004581</t>
  </si>
  <si>
    <t>ნარგიზა</t>
  </si>
  <si>
    <t xml:space="preserve"> კუპრეიშვილი</t>
  </si>
  <si>
    <t xml:space="preserve"> ფერაძე</t>
  </si>
  <si>
    <t>.01025011514</t>
  </si>
  <si>
    <t>თამარ</t>
  </si>
  <si>
    <t xml:space="preserve"> ჩადუნელი</t>
  </si>
  <si>
    <t xml:space="preserve"> სანიკიძე</t>
  </si>
  <si>
    <t xml:space="preserve">ანა </t>
  </si>
  <si>
    <t xml:space="preserve">დავლიანიძე </t>
  </si>
  <si>
    <t>.01022011993</t>
  </si>
  <si>
    <t xml:space="preserve"> ბარკალაია</t>
  </si>
  <si>
    <t>.01017007736</t>
  </si>
  <si>
    <t xml:space="preserve"> ნადარეიშვილი</t>
  </si>
  <si>
    <t>.01022013054</t>
  </si>
  <si>
    <t xml:space="preserve">ლილი </t>
  </si>
  <si>
    <t>აბრამიშვილი</t>
  </si>
  <si>
    <t>.01024049263</t>
  </si>
  <si>
    <t>მარიამ</t>
  </si>
  <si>
    <t xml:space="preserve"> დათიშვილი</t>
  </si>
  <si>
    <t xml:space="preserve"> არაბიძე </t>
  </si>
  <si>
    <t>.01024013374</t>
  </si>
  <si>
    <t xml:space="preserve"> თურაზაშვილი </t>
  </si>
  <si>
    <t xml:space="preserve"> ხელაშვილი </t>
  </si>
  <si>
    <t xml:space="preserve"> დანელია </t>
  </si>
  <si>
    <t xml:space="preserve"> რუხაძე</t>
  </si>
  <si>
    <t>.01030054052</t>
  </si>
  <si>
    <t xml:space="preserve"> ალავიძე</t>
  </si>
  <si>
    <t xml:space="preserve"> ჩხიკვაძე </t>
  </si>
  <si>
    <t xml:space="preserve"> ჭუჭულაშვილი-თევდორაშვილი</t>
  </si>
  <si>
    <t>.01030035359</t>
  </si>
  <si>
    <t>ია</t>
  </si>
  <si>
    <t xml:space="preserve"> მოწყობილი </t>
  </si>
  <si>
    <t xml:space="preserve">ვენერა </t>
  </si>
  <si>
    <t>ჯმუხაძე</t>
  </si>
  <si>
    <t>.01034001622</t>
  </si>
  <si>
    <t xml:space="preserve"> ჯმუხაძე</t>
  </si>
  <si>
    <t>.0103003771</t>
  </si>
  <si>
    <t xml:space="preserve">ლუბა </t>
  </si>
  <si>
    <t xml:space="preserve">ჯაჯანიძე </t>
  </si>
  <si>
    <t>.01017008572</t>
  </si>
  <si>
    <t>რეხვიაშვილი</t>
  </si>
  <si>
    <t>.01005003063</t>
  </si>
  <si>
    <t xml:space="preserve"> რომელაშვილი</t>
  </si>
  <si>
    <t>.01005036766</t>
  </si>
  <si>
    <t xml:space="preserve"> ნანა</t>
  </si>
  <si>
    <t xml:space="preserve"> ჟვანია</t>
  </si>
  <si>
    <t xml:space="preserve"> მარინა </t>
  </si>
  <si>
    <t>სამსონია</t>
  </si>
  <si>
    <t>.01011068617</t>
  </si>
  <si>
    <t xml:space="preserve"> ხაჩიძე</t>
  </si>
  <si>
    <t>.01001019957</t>
  </si>
  <si>
    <t xml:space="preserve"> ნონა </t>
  </si>
  <si>
    <t>ბექაური</t>
  </si>
  <si>
    <t xml:space="preserve"> ონაშვილი         </t>
  </si>
  <si>
    <t>.01010014082</t>
  </si>
  <si>
    <t xml:space="preserve"> ნათელა</t>
  </si>
  <si>
    <t xml:space="preserve"> კვინტრაძე </t>
  </si>
  <si>
    <t xml:space="preserve"> ზარანდია</t>
  </si>
  <si>
    <t xml:space="preserve">მარიამ </t>
  </si>
  <si>
    <t>ბარნაბიშვილი</t>
  </si>
  <si>
    <t>მამუკა</t>
  </si>
  <si>
    <t>ნადარეიშვილი</t>
  </si>
  <si>
    <t>.01030000273</t>
  </si>
  <si>
    <t xml:space="preserve"> წიწილაშვილი</t>
  </si>
  <si>
    <t xml:space="preserve"> ნადირაძე</t>
  </si>
  <si>
    <t xml:space="preserve">ზაური </t>
  </si>
  <si>
    <t>ინასარიძე</t>
  </si>
  <si>
    <t xml:space="preserve"> როგავა</t>
  </si>
  <si>
    <t>გივი</t>
  </si>
  <si>
    <t xml:space="preserve"> ხადური</t>
  </si>
  <si>
    <t>.01029015058</t>
  </si>
  <si>
    <t xml:space="preserve">ვეშაპიძე </t>
  </si>
  <si>
    <t xml:space="preserve"> ჯოჯუა</t>
  </si>
  <si>
    <t xml:space="preserve"> ჯანიკაშვილი</t>
  </si>
  <si>
    <t xml:space="preserve"> სალუქვაძე</t>
  </si>
  <si>
    <t xml:space="preserve"> ფირცხელავა</t>
  </si>
  <si>
    <t xml:space="preserve"> მამულაშვილი</t>
  </si>
  <si>
    <t xml:space="preserve"> ნემსაძე</t>
  </si>
  <si>
    <t xml:space="preserve"> მაღლაფერიძე</t>
  </si>
  <si>
    <t>სულ:*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</si>
  <si>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</si>
  <si>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</si>
  <si>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</si>
  <si>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N4.3 -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</si>
  <si>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</si>
  <si>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</si>
  <si>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</si>
  <si>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</si>
  <si>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</si>
  <si>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</si>
  <si>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 xml:space="preserve">ფორმა N4.4 - სხვა განაცემები ფიზიკურ პირებზე (ხელფასის და პრემიის გარდა) </t>
  </si>
  <si>
    <t>თვე</t>
  </si>
  <si>
    <t xml:space="preserve"> ცეცხლაძე</t>
  </si>
  <si>
    <t>ოფისის იჯარა</t>
  </si>
  <si>
    <t>ნოემბერი</t>
  </si>
  <si>
    <t>ვასილ</t>
  </si>
  <si>
    <t xml:space="preserve"> ბრეგვაძე</t>
  </si>
  <si>
    <t xml:space="preserve"> მშვიდობაძე</t>
  </si>
  <si>
    <t xml:space="preserve"> ჯიბლაძე</t>
  </si>
  <si>
    <t>.01030047177</t>
  </si>
  <si>
    <t>დეკემბერი</t>
  </si>
  <si>
    <t>იზაბელა</t>
  </si>
  <si>
    <t>წვერაძე</t>
  </si>
  <si>
    <t xml:space="preserve"> ყალიჩავა</t>
  </si>
  <si>
    <t>ავალინა</t>
  </si>
  <si>
    <t>ზაალ</t>
  </si>
  <si>
    <t>ნერგაძე</t>
  </si>
  <si>
    <t>სულ *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</si>
  <si>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</si>
  <si>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მნიშვნელობათა ჯამს.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</si>
  <si>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</si>
  <si>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N5 - საარჩევნო კამპანიის ფონდის ხარჯები</t>
  </si>
  <si>
    <t>რეკლამის ხარჯები</t>
  </si>
  <si>
    <t>საიჯარო ქირის ხარჯი</t>
  </si>
  <si>
    <t>არაფინანსური აქტივების შეძენისათვის გადახდილი თანხები</t>
  </si>
  <si>
    <t>სხვა მანქანა დანადგარები და მოწყობილობები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</si>
  <si>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</si>
  <si>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კვლევების ხარჯები</t>
  </si>
  <si>
    <t>მივლინების ხარჯები</t>
  </si>
  <si>
    <t>სწავლების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</si>
  <si>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</si>
  <si>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</si>
  <si>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</si>
  <si>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</si>
  <si>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</si>
  <si>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</si>
  <si>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</si>
  <si>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</si>
  <si>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</si>
  <si>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</si>
  <si>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</si>
  <si>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</si>
  <si>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</si>
  <si>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</si>
  <si>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</si>
  <si>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</si>
  <si>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</si>
  <si>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</si>
  <si>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</si>
  <si>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</si>
  <si>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</si>
  <si>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</si>
  <si>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</si>
  <si>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</si>
  <si>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</si>
  <si>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</si>
  <si>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</si>
  <si>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</si>
  <si>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</si>
  <si>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</si>
  <si>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</si>
  <si>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</si>
  <si>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</si>
  <si>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</si>
  <si>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</si>
  <si>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</si>
  <si>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</si>
  <si>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</si>
  <si>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</si>
  <si>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</si>
  <si>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</si>
  <si>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</si>
  <si>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</si>
  <si>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</si>
  <si>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</si>
  <si>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</si>
  <si>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</si>
  <si>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</si>
  <si>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</si>
  <si>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</si>
  <si>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</si>
  <si>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</si>
  <si>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</si>
  <si>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</si>
  <si>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</si>
  <si>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</si>
  <si>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</si>
  <si>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</si>
  <si>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</si>
  <si>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</si>
  <si>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</si>
  <si>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</si>
  <si>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</si>
  <si>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</si>
  <si>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</si>
  <si>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</si>
  <si>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</si>
  <si>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</si>
  <si>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</si>
  <si>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</si>
  <si>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</si>
  <si>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</si>
  <si>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</si>
  <si>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</si>
  <si>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</si>
  <si>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</si>
  <si>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</si>
  <si>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</si>
  <si>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</si>
  <si>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</si>
  <si>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</si>
  <si>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</si>
  <si>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</si>
  <si>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</si>
  <si>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</si>
  <si>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</si>
  <si>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</si>
  <si>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</si>
  <si>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</si>
  <si>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</si>
  <si>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</si>
  <si>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</si>
  <si>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</si>
  <si>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</si>
  <si>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</si>
  <si>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</si>
  <si>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</si>
  <si>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</si>
  <si>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GE67TB7002836080100009</t>
  </si>
  <si>
    <t>ლარი</t>
  </si>
  <si>
    <t>23,12,2013</t>
  </si>
  <si>
    <t>GE40TB7002836080100010</t>
  </si>
  <si>
    <t>07,31,2014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</si>
  <si>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</si>
  <si>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</si>
  <si>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</si>
  <si>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</si>
  <si>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</si>
  <si>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</si>
  <si>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</si>
  <si>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</si>
  <si>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</si>
  <si>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04,17,2014</t>
  </si>
  <si>
    <t>840.35</t>
  </si>
  <si>
    <t>სალაროს ნაშთი პერიოდის ბოლოს</t>
  </si>
  <si>
    <t>ფორმა N9 - არაფინანსური აქტივები</t>
  </si>
  <si>
    <t>ნაშთი (პერიოდის დასაწყისში)</t>
  </si>
  <si>
    <t>ზრდა პერიოდის განმავლობაში</t>
  </si>
  <si>
    <t>კლება პერიოდის განმავლობაში</t>
  </si>
  <si>
    <t>ნაშთი (პერიოდის ბოლოს)</t>
  </si>
  <si>
    <t xml:space="preserve">არაფინანსური აქტივების დასახელება </t>
  </si>
  <si>
    <t>რაოდენ.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</si>
  <si>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</si>
  <si>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</si>
  <si>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</si>
  <si>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</si>
  <si>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</si>
  <si>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</si>
  <si>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</si>
  <si>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</si>
  <si>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</si>
  <si>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</si>
  <si>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</si>
  <si>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</si>
  <si>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</si>
  <si>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</si>
  <si>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</si>
  <si>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</si>
  <si>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</si>
  <si>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</si>
  <si>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</si>
  <si>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</si>
  <si>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</si>
  <si>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</si>
  <si>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</si>
  <si>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</si>
  <si>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</si>
  <si>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</si>
  <si>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</si>
  <si>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</si>
  <si>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</si>
  <si>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</si>
  <si>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</si>
  <si>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</si>
  <si>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</si>
  <si>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</si>
  <si>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ფორმა N9.1 - შენობა-ნაგებობების რეესტრი</t>
  </si>
  <si>
    <t>შენობა-ნაგებობების ტიპი</t>
  </si>
  <si>
    <t>იურიდიული მისმართი</t>
  </si>
  <si>
    <t>საკადასტრო ნომერი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</si>
  <si>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</si>
  <si>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</si>
  <si>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</si>
  <si>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</si>
  <si>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ფორმა N9.2 -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</si>
  <si>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</si>
  <si>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</si>
  <si>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</si>
  <si>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>წარმოების წელი</t>
  </si>
  <si>
    <t>სახელმწიფო ნომერი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</si>
  <si>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</si>
  <si>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</si>
  <si>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</si>
  <si>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</si>
  <si>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</si>
  <si>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</si>
  <si>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</si>
  <si>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</si>
  <si>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</si>
  <si>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</si>
  <si>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</si>
  <si>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</si>
  <si>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</si>
  <si>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</si>
  <si>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</si>
  <si>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</si>
  <si>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</si>
  <si>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</si>
  <si>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</si>
  <si>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</si>
  <si>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ქობულეთი დ,ამაშენებლის № 11</t>
  </si>
  <si>
    <t>ოფისი</t>
  </si>
  <si>
    <t>01,11,2015</t>
  </si>
  <si>
    <t>17კვ,მ</t>
  </si>
  <si>
    <t>ბოლნისი ს,ორბელიანის № 126</t>
  </si>
  <si>
    <t>114,5 კვ,მ</t>
  </si>
  <si>
    <t>ლანჩხუთი კვირკველიას № 16</t>
  </si>
  <si>
    <t>24 კვ,მ</t>
  </si>
  <si>
    <t>რუსთავი გრამიშვილის № 3</t>
  </si>
  <si>
    <t>04,11,2015</t>
  </si>
  <si>
    <t>75კვ,მ</t>
  </si>
  <si>
    <t>დუშეთი კოსტავას №29</t>
  </si>
  <si>
    <t>116,5 კვ,მ</t>
  </si>
  <si>
    <t>ჩხოროწყუ  გობეჩიას № 5</t>
  </si>
  <si>
    <t>ჩოხატაური  დუმბაძის ქუჩა</t>
  </si>
  <si>
    <t>80 კვ,მ</t>
  </si>
  <si>
    <t xml:space="preserve">დადაიანის ქუჩა #4, </t>
  </si>
  <si>
    <t>29,12,2015</t>
  </si>
  <si>
    <t>220 კვ.მ</t>
  </si>
  <si>
    <t>1150 ააშ დოლარი</t>
  </si>
  <si>
    <t>თბილისი ძმ,კაკაბაძეების № 2</t>
  </si>
  <si>
    <t>01,10,2015</t>
  </si>
  <si>
    <t>531,2 კვ,მ</t>
  </si>
  <si>
    <t>4310ააშ დოლარი</t>
  </si>
  <si>
    <t>ს/ს სინემა კლუბი</t>
  </si>
  <si>
    <t>ფორმა N9.5 - იჯარით/ქირით აღებული სატრანსპორტო საშუალებების რეესტრი</t>
  </si>
  <si>
    <t xml:space="preserve">წარმოების წელი </t>
  </si>
  <si>
    <t>ყოველთვური საიჯარო გადასახადი (ლარში)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</si>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</sst>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,000,000.00"/>
    <numFmt numFmtId="166" formatCode="00,000.00"/>
  </numFmts>
  <fonts count="4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color theme="1"/>
      <name val="Sylfaen"/>
      <family val="1"/>
      <charset val="204"/>
    </font>
    <font>
      <sz val="11"/>
      <color theme="1"/>
      <name val="Sylfaen"/>
      <family val="1"/>
    </font>
    <font>
      <sz val="10"/>
      <name val="Sylfaen"/>
      <family val="1"/>
    </font>
    <font>
      <b/>
      <sz val="10"/>
      <name val="Sylfaen"/>
      <family val="1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theme="1"/>
      <name val="Sylfaen"/>
      <family val="1"/>
    </font>
    <font>
      <b/>
      <sz val="10"/>
      <color theme="1"/>
      <name val="Sylfaen"/>
      <family val="1"/>
      <charset val="204"/>
    </font>
    <font>
      <sz val="10"/>
      <name val="Arial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  <charset val="204"/>
    </font>
    <font>
      <b/>
      <sz val="9"/>
      <color theme="1"/>
      <name val="Sylfaen"/>
      <family val="1"/>
    </font>
    <font>
      <b/>
      <sz val="9"/>
      <color theme="1"/>
      <name val="Sylfaen"/>
      <family val="1"/>
      <charset val="204"/>
    </font>
    <font>
      <sz val="9"/>
      <color theme="1"/>
      <name val="Sylfaen"/>
      <family val="1"/>
    </font>
    <font>
      <sz val="9"/>
      <color theme="1"/>
      <name val="Sylfaen"/>
      <family val="1"/>
      <charset val="204"/>
    </font>
    <font>
      <b/>
      <sz val="10"/>
      <color rgb="FF000000"/>
      <name val="Sylfaen"/>
      <family val="1"/>
      <charset val="204"/>
    </font>
    <font>
      <b/>
      <sz val="10"/>
      <color rgb="FF000000"/>
      <name val="Sylfaen"/>
      <family val="1"/>
    </font>
    <font>
      <sz val="9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11"/>
      <color rgb="FF000000"/>
      <name val="Sylfaen"/>
      <family val="1"/>
      <charset val="204"/>
    </font>
    <font>
      <sz val="9"/>
      <color theme="1"/>
      <name val="Arial Unicode MS"/>
      <family val="2"/>
      <charset val="204"/>
    </font>
    <font>
      <b/>
      <sz val="10"/>
      <name val="Arial"/>
      <family val="2"/>
    </font>
    <font>
      <sz val="12"/>
      <color rgb="FFFF0000"/>
      <name val="Sylfaen"/>
      <family val="1"/>
    </font>
    <font>
      <sz val="11"/>
      <name val="Sylfaen"/>
      <family val="1"/>
      <charset val="204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  <font>
      <b/>
      <sz val="11"/>
      <color theme="1"/>
      <name val="Sylfaen"/>
      <family val="1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color indexed="8"/>
      <name val="Sylfaen"/>
      <family val="1"/>
      <charset val="204"/>
    </font>
    <font>
      <sz val="10"/>
      <color indexed="18"/>
      <name val="Sylfaen"/>
      <family val="1"/>
    </font>
    <font>
      <b/>
      <sz val="10"/>
      <name val="AcadNusx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Sylfaen"/>
      <family val="1"/>
    </font>
    <font>
      <sz val="10"/>
      <name val="AcadNusx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27" fillId="0" borderId="0"/>
    <xf numFmtId="0" fontId="1" fillId="0" borderId="0"/>
    <xf numFmtId="0" fontId="1" fillId="0" borderId="0"/>
  </cellStyleXfs>
  <cellXfs count="574">
    <xf numFmtId="0" fontId="0" fillId="0" borderId="0" xfId="0"/>
    <xf numFmtId="14" fontId="2" fillId="2" borderId="0" xfId="1" applyNumberFormat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  <protection locked="0"/>
    </xf>
    <xf numFmtId="14" fontId="3" fillId="2" borderId="0" xfId="1" applyNumberFormat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  <protection locked="0"/>
    </xf>
    <xf numFmtId="49" fontId="2" fillId="2" borderId="0" xfId="1" applyNumberFormat="1" applyFont="1" applyFill="1" applyBorder="1" applyAlignment="1" applyProtection="1">
      <alignment vertical="center"/>
      <protection locked="0"/>
    </xf>
    <xf numFmtId="49" fontId="3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6" fillId="3" borderId="1" xfId="0" applyFont="1" applyFill="1" applyBorder="1" applyAlignment="1" applyProtection="1">
      <alignment vertical="center"/>
    </xf>
    <xf numFmtId="0" fontId="2" fillId="3" borderId="0" xfId="1" applyFont="1" applyFill="1" applyBorder="1" applyAlignment="1" applyProtection="1">
      <alignment vertical="center"/>
    </xf>
    <xf numFmtId="0" fontId="3" fillId="3" borderId="0" xfId="1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 applyProtection="1">
      <alignment vertical="center"/>
    </xf>
    <xf numFmtId="0" fontId="2" fillId="3" borderId="0" xfId="1" applyFont="1" applyFill="1" applyBorder="1" applyAlignment="1" applyProtection="1">
      <alignment vertical="center"/>
      <protection locked="0"/>
    </xf>
    <xf numFmtId="0" fontId="2" fillId="3" borderId="2" xfId="1" applyFont="1" applyFill="1" applyBorder="1" applyAlignment="1" applyProtection="1">
      <alignment horizontal="right" vertical="center"/>
    </xf>
    <xf numFmtId="0" fontId="5" fillId="3" borderId="1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4" fontId="2" fillId="0" borderId="2" xfId="1" applyNumberFormat="1" applyFont="1" applyBorder="1" applyAlignment="1" applyProtection="1">
      <alignment vertical="center"/>
      <protection locked="0"/>
    </xf>
    <xf numFmtId="0" fontId="2" fillId="3" borderId="1" xfId="1" applyFont="1" applyFill="1" applyBorder="1" applyAlignment="1" applyProtection="1">
      <alignment vertical="center"/>
    </xf>
    <xf numFmtId="0" fontId="9" fillId="3" borderId="0" xfId="1" applyFont="1" applyFill="1" applyBorder="1" applyAlignment="1" applyProtection="1">
      <alignment horizontal="right" vertical="center"/>
    </xf>
    <xf numFmtId="164" fontId="2" fillId="3" borderId="0" xfId="1" applyNumberFormat="1" applyFont="1" applyFill="1" applyBorder="1" applyAlignment="1" applyProtection="1">
      <alignment vertical="center"/>
    </xf>
    <xf numFmtId="14" fontId="3" fillId="3" borderId="0" xfId="1" applyNumberFormat="1" applyFont="1" applyFill="1" applyBorder="1" applyAlignment="1" applyProtection="1">
      <alignment vertical="center"/>
    </xf>
    <xf numFmtId="0" fontId="5" fillId="3" borderId="0" xfId="0" applyFont="1" applyFill="1" applyBorder="1" applyAlignment="1">
      <alignment vertical="center"/>
    </xf>
    <xf numFmtId="0" fontId="2" fillId="3" borderId="2" xfId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vertical="center"/>
    </xf>
    <xf numFmtId="14" fontId="10" fillId="3" borderId="0" xfId="1" applyNumberFormat="1" applyFont="1" applyFill="1" applyBorder="1" applyAlignment="1" applyProtection="1">
      <alignment vertical="center"/>
    </xf>
    <xf numFmtId="49" fontId="3" fillId="3" borderId="0" xfId="1" applyNumberFormat="1" applyFont="1" applyFill="1" applyBorder="1" applyAlignment="1" applyProtection="1">
      <alignment vertical="center"/>
      <protection locked="0"/>
    </xf>
    <xf numFmtId="0" fontId="9" fillId="3" borderId="0" xfId="1" applyFont="1" applyFill="1" applyBorder="1" applyAlignment="1" applyProtection="1">
      <alignment horizontal="right" vertical="center"/>
      <protection locked="0"/>
    </xf>
    <xf numFmtId="0" fontId="5" fillId="3" borderId="1" xfId="2" applyFont="1" applyFill="1" applyBorder="1" applyAlignment="1" applyProtection="1">
      <alignment horizontal="left" vertical="center"/>
    </xf>
    <xf numFmtId="164" fontId="2" fillId="3" borderId="0" xfId="1" applyNumberFormat="1" applyFont="1" applyFill="1" applyBorder="1" applyAlignment="1" applyProtection="1">
      <alignment vertical="center"/>
      <protection locked="0"/>
    </xf>
    <xf numFmtId="0" fontId="4" fillId="3" borderId="1" xfId="1" applyFont="1" applyFill="1" applyBorder="1" applyAlignment="1" applyProtection="1">
      <alignment vertical="center"/>
    </xf>
    <xf numFmtId="0" fontId="12" fillId="3" borderId="0" xfId="1" applyFont="1" applyFill="1" applyBorder="1" applyAlignment="1" applyProtection="1">
      <alignment vertical="center"/>
    </xf>
    <xf numFmtId="0" fontId="4" fillId="3" borderId="0" xfId="1" applyFont="1" applyFill="1" applyBorder="1" applyAlignment="1" applyProtection="1">
      <alignment vertical="center"/>
    </xf>
    <xf numFmtId="0" fontId="13" fillId="3" borderId="0" xfId="1" applyFont="1" applyFill="1" applyBorder="1" applyAlignment="1" applyProtection="1">
      <alignment vertical="center"/>
    </xf>
    <xf numFmtId="0" fontId="4" fillId="3" borderId="2" xfId="1" applyFont="1" applyFill="1" applyBorder="1" applyAlignment="1" applyProtection="1">
      <alignment vertical="center"/>
    </xf>
    <xf numFmtId="0" fontId="14" fillId="3" borderId="6" xfId="1" applyFont="1" applyFill="1" applyBorder="1" applyAlignment="1" applyProtection="1">
      <alignment horizontal="center" vertical="center" wrapText="1"/>
    </xf>
    <xf numFmtId="0" fontId="14" fillId="3" borderId="7" xfId="1" applyFont="1" applyFill="1" applyBorder="1" applyAlignment="1" applyProtection="1">
      <alignment horizontal="center" vertical="center" wrapText="1"/>
    </xf>
    <xf numFmtId="0" fontId="14" fillId="3" borderId="8" xfId="1" applyFont="1" applyFill="1" applyBorder="1" applyAlignment="1" applyProtection="1">
      <alignment horizontal="center" vertical="center" wrapText="1"/>
    </xf>
    <xf numFmtId="0" fontId="15" fillId="5" borderId="3" xfId="1" applyFont="1" applyFill="1" applyBorder="1" applyAlignment="1" applyProtection="1">
      <alignment horizontal="center" vertical="center" wrapText="1"/>
    </xf>
    <xf numFmtId="49" fontId="15" fillId="5" borderId="7" xfId="1" applyNumberFormat="1" applyFont="1" applyFill="1" applyBorder="1" applyAlignment="1" applyProtection="1">
      <alignment horizontal="center" vertical="center" wrapText="1"/>
    </xf>
    <xf numFmtId="0" fontId="15" fillId="5" borderId="9" xfId="1" applyFont="1" applyFill="1" applyBorder="1" applyAlignment="1" applyProtection="1">
      <alignment horizontal="center" vertical="center" wrapText="1"/>
    </xf>
    <xf numFmtId="0" fontId="15" fillId="5" borderId="10" xfId="1" applyFont="1" applyFill="1" applyBorder="1" applyAlignment="1" applyProtection="1">
      <alignment horizontal="center" vertical="center" wrapText="1"/>
    </xf>
    <xf numFmtId="0" fontId="14" fillId="4" borderId="6" xfId="1" applyFont="1" applyFill="1" applyBorder="1" applyAlignment="1" applyProtection="1">
      <alignment horizontal="center" vertical="center" wrapText="1"/>
    </xf>
    <xf numFmtId="0" fontId="14" fillId="4" borderId="7" xfId="1" applyFont="1" applyFill="1" applyBorder="1" applyAlignment="1" applyProtection="1">
      <alignment horizontal="center" vertical="center" wrapText="1"/>
    </xf>
    <xf numFmtId="0" fontId="14" fillId="4" borderId="10" xfId="1" applyFont="1" applyFill="1" applyBorder="1" applyAlignment="1" applyProtection="1">
      <alignment horizontal="center" vertical="center" wrapText="1"/>
    </xf>
    <xf numFmtId="0" fontId="14" fillId="3" borderId="5" xfId="1" applyFont="1" applyFill="1" applyBorder="1" applyAlignment="1" applyProtection="1">
      <alignment horizontal="center" vertical="center" wrapText="1"/>
    </xf>
    <xf numFmtId="0" fontId="14" fillId="3" borderId="11" xfId="1" applyFont="1" applyFill="1" applyBorder="1" applyAlignment="1" applyProtection="1">
      <alignment horizontal="center" vertical="center"/>
    </xf>
    <xf numFmtId="0" fontId="14" fillId="3" borderId="12" xfId="1" applyFont="1" applyFill="1" applyBorder="1" applyAlignment="1" applyProtection="1">
      <alignment horizontal="center" vertical="center"/>
    </xf>
    <xf numFmtId="0" fontId="14" fillId="3" borderId="7" xfId="1" applyFont="1" applyFill="1" applyBorder="1" applyAlignment="1" applyProtection="1">
      <alignment horizontal="center" vertical="center"/>
    </xf>
    <xf numFmtId="0" fontId="15" fillId="3" borderId="6" xfId="1" applyFont="1" applyFill="1" applyBorder="1" applyAlignment="1" applyProtection="1">
      <alignment horizontal="center" vertical="center"/>
    </xf>
    <xf numFmtId="0" fontId="15" fillId="3" borderId="8" xfId="1" applyFont="1" applyFill="1" applyBorder="1" applyAlignment="1" applyProtection="1">
      <alignment horizontal="center" vertical="center"/>
    </xf>
    <xf numFmtId="0" fontId="15" fillId="3" borderId="7" xfId="1" applyFont="1" applyFill="1" applyBorder="1" applyAlignment="1" applyProtection="1">
      <alignment horizontal="center" vertical="center"/>
    </xf>
    <xf numFmtId="0" fontId="14" fillId="3" borderId="6" xfId="1" applyFont="1" applyFill="1" applyBorder="1" applyAlignment="1" applyProtection="1">
      <alignment horizontal="center" vertical="center"/>
    </xf>
    <xf numFmtId="0" fontId="14" fillId="3" borderId="8" xfId="1" applyFont="1" applyFill="1" applyBorder="1" applyAlignment="1" applyProtection="1">
      <alignment horizontal="center" vertical="center"/>
    </xf>
    <xf numFmtId="0" fontId="14" fillId="3" borderId="10" xfId="1" applyFont="1" applyFill="1" applyBorder="1" applyAlignment="1" applyProtection="1">
      <alignment horizontal="center" vertical="center"/>
    </xf>
    <xf numFmtId="0" fontId="14" fillId="3" borderId="4" xfId="1" applyFont="1" applyFill="1" applyBorder="1" applyAlignment="1" applyProtection="1">
      <alignment horizontal="center" vertical="center"/>
    </xf>
    <xf numFmtId="0" fontId="16" fillId="0" borderId="13" xfId="1" applyFont="1" applyBorder="1" applyAlignment="1" applyProtection="1">
      <alignment horizontal="center" vertical="center"/>
      <protection locked="0"/>
    </xf>
    <xf numFmtId="0" fontId="4" fillId="0" borderId="13" xfId="1" applyFont="1" applyBorder="1" applyAlignment="1" applyProtection="1">
      <alignment vertical="center"/>
      <protection locked="0"/>
    </xf>
    <xf numFmtId="0" fontId="16" fillId="0" borderId="14" xfId="1" applyFont="1" applyBorder="1" applyAlignment="1" applyProtection="1">
      <alignment vertical="center" wrapText="1"/>
      <protection locked="0"/>
    </xf>
    <xf numFmtId="0" fontId="17" fillId="0" borderId="15" xfId="1" applyFont="1" applyBorder="1" applyAlignment="1" applyProtection="1">
      <alignment horizontal="left" vertical="center" wrapText="1"/>
      <protection locked="0"/>
    </xf>
    <xf numFmtId="0" fontId="18" fillId="6" borderId="13" xfId="3" applyFont="1" applyFill="1" applyBorder="1" applyAlignment="1">
      <alignment horizontal="left"/>
    </xf>
    <xf numFmtId="49" fontId="17" fillId="0" borderId="14" xfId="1" applyNumberFormat="1" applyFont="1" applyBorder="1" applyAlignment="1" applyProtection="1">
      <alignment vertical="center"/>
      <protection locked="0"/>
    </xf>
    <xf numFmtId="0" fontId="16" fillId="4" borderId="16" xfId="1" applyFont="1" applyFill="1" applyBorder="1" applyAlignment="1" applyProtection="1">
      <alignment vertical="center" wrapText="1"/>
      <protection locked="0"/>
    </xf>
    <xf numFmtId="0" fontId="16" fillId="4" borderId="14" xfId="1" applyFont="1" applyFill="1" applyBorder="1" applyAlignment="1" applyProtection="1">
      <alignment vertical="center" wrapText="1"/>
      <protection locked="0"/>
    </xf>
    <xf numFmtId="0" fontId="16" fillId="4" borderId="17" xfId="1" applyFont="1" applyFill="1" applyBorder="1" applyAlignment="1" applyProtection="1">
      <alignment vertical="center"/>
      <protection locked="0"/>
    </xf>
    <xf numFmtId="0" fontId="16" fillId="0" borderId="18" xfId="1" applyFont="1" applyBorder="1" applyAlignment="1" applyProtection="1">
      <alignment vertical="center" wrapText="1"/>
      <protection locked="0"/>
    </xf>
    <xf numFmtId="0" fontId="17" fillId="0" borderId="19" xfId="1" applyFont="1" applyBorder="1" applyAlignment="1" applyProtection="1">
      <alignment horizontal="left" vertical="center" wrapText="1"/>
      <protection locked="0"/>
    </xf>
    <xf numFmtId="49" fontId="17" fillId="0" borderId="13" xfId="1" applyNumberFormat="1" applyFont="1" applyBorder="1" applyAlignment="1" applyProtection="1">
      <alignment vertical="center"/>
      <protection locked="0"/>
    </xf>
    <xf numFmtId="0" fontId="16" fillId="4" borderId="20" xfId="1" applyFont="1" applyFill="1" applyBorder="1" applyAlignment="1" applyProtection="1">
      <alignment vertical="center" wrapText="1"/>
      <protection locked="0"/>
    </xf>
    <xf numFmtId="0" fontId="16" fillId="4" borderId="13" xfId="1" applyFont="1" applyFill="1" applyBorder="1" applyAlignment="1" applyProtection="1">
      <alignment vertical="center" wrapText="1"/>
      <protection locked="0"/>
    </xf>
    <xf numFmtId="0" fontId="16" fillId="4" borderId="21" xfId="1" applyFont="1" applyFill="1" applyBorder="1" applyAlignment="1" applyProtection="1">
      <alignment vertical="center"/>
      <protection locked="0"/>
    </xf>
    <xf numFmtId="0" fontId="16" fillId="0" borderId="22" xfId="1" applyFont="1" applyBorder="1" applyAlignment="1" applyProtection="1">
      <alignment vertical="center" wrapText="1"/>
      <protection locked="0"/>
    </xf>
    <xf numFmtId="49" fontId="19" fillId="0" borderId="23" xfId="0" applyNumberFormat="1" applyFont="1" applyBorder="1" applyAlignment="1">
      <alignment horizontal="left" wrapText="1"/>
    </xf>
    <xf numFmtId="0" fontId="20" fillId="0" borderId="24" xfId="0" applyFont="1" applyBorder="1" applyAlignment="1">
      <alignment horizontal="left" vertical="center" wrapText="1"/>
    </xf>
    <xf numFmtId="49" fontId="13" fillId="0" borderId="13" xfId="1" applyNumberFormat="1" applyFont="1" applyBorder="1" applyAlignment="1" applyProtection="1">
      <alignment vertical="center"/>
      <protection locked="0"/>
    </xf>
    <xf numFmtId="0" fontId="16" fillId="4" borderId="23" xfId="1" applyFont="1" applyFill="1" applyBorder="1" applyAlignment="1" applyProtection="1">
      <alignment vertical="center" wrapText="1"/>
      <protection locked="0"/>
    </xf>
    <xf numFmtId="49" fontId="19" fillId="0" borderId="25" xfId="0" applyNumberFormat="1" applyFont="1" applyBorder="1" applyAlignment="1">
      <alignment horizontal="left" wrapText="1"/>
    </xf>
    <xf numFmtId="0" fontId="20" fillId="0" borderId="26" xfId="0" applyFont="1" applyBorder="1" applyAlignment="1">
      <alignment horizontal="left" vertical="center" wrapText="1"/>
    </xf>
    <xf numFmtId="14" fontId="19" fillId="0" borderId="25" xfId="3" applyNumberFormat="1" applyFont="1" applyFill="1" applyBorder="1" applyAlignment="1" applyProtection="1">
      <alignment wrapText="1"/>
      <protection locked="0"/>
    </xf>
    <xf numFmtId="0" fontId="20" fillId="6" borderId="26" xfId="3" applyFont="1" applyFill="1" applyBorder="1" applyAlignment="1">
      <alignment horizontal="left" vertical="center" wrapText="1"/>
    </xf>
    <xf numFmtId="0" fontId="20" fillId="0" borderId="26" xfId="3" applyFont="1" applyFill="1" applyBorder="1" applyAlignment="1" applyProtection="1">
      <alignment horizontal="left" vertical="center" wrapText="1"/>
      <protection locked="0"/>
    </xf>
    <xf numFmtId="0" fontId="18" fillId="0" borderId="13" xfId="3" applyFont="1" applyFill="1" applyBorder="1" applyAlignment="1" applyProtection="1">
      <alignment wrapText="1"/>
      <protection locked="0"/>
    </xf>
    <xf numFmtId="49" fontId="18" fillId="0" borderId="13" xfId="3" applyNumberFormat="1" applyFont="1" applyFill="1" applyBorder="1" applyProtection="1">
      <protection locked="0"/>
    </xf>
    <xf numFmtId="14" fontId="19" fillId="0" borderId="14" xfId="3" applyNumberFormat="1" applyFont="1" applyFill="1" applyBorder="1" applyAlignment="1" applyProtection="1">
      <alignment wrapText="1"/>
      <protection locked="0"/>
    </xf>
    <xf numFmtId="49" fontId="21" fillId="0" borderId="13" xfId="0" applyNumberFormat="1" applyFont="1" applyBorder="1" applyAlignment="1">
      <alignment horizontal="left" vertical="center" wrapText="1"/>
    </xf>
    <xf numFmtId="0" fontId="18" fillId="0" borderId="16" xfId="3" applyFont="1" applyFill="1" applyBorder="1" applyAlignment="1" applyProtection="1">
      <alignment wrapText="1"/>
      <protection locked="0"/>
    </xf>
    <xf numFmtId="49" fontId="18" fillId="0" borderId="25" xfId="3" applyNumberFormat="1" applyFont="1" applyFill="1" applyBorder="1" applyProtection="1">
      <protection locked="0"/>
    </xf>
    <xf numFmtId="49" fontId="21" fillId="0" borderId="27" xfId="0" applyNumberFormat="1" applyFont="1" applyBorder="1" applyAlignment="1">
      <alignment horizontal="left" vertical="center" wrapText="1"/>
    </xf>
    <xf numFmtId="0" fontId="16" fillId="4" borderId="28" xfId="1" applyFont="1" applyFill="1" applyBorder="1" applyAlignment="1" applyProtection="1">
      <alignment vertical="center" wrapText="1"/>
      <protection locked="0"/>
    </xf>
    <xf numFmtId="0" fontId="16" fillId="4" borderId="29" xfId="1" applyFont="1" applyFill="1" applyBorder="1" applyAlignment="1" applyProtection="1">
      <alignment vertical="center" wrapText="1"/>
      <protection locked="0"/>
    </xf>
    <xf numFmtId="0" fontId="16" fillId="4" borderId="30" xfId="1" applyFont="1" applyFill="1" applyBorder="1" applyAlignment="1" applyProtection="1">
      <alignment vertical="center"/>
      <protection locked="0"/>
    </xf>
    <xf numFmtId="0" fontId="16" fillId="0" borderId="31" xfId="1" applyFont="1" applyBorder="1" applyAlignment="1" applyProtection="1">
      <alignment vertical="center" wrapText="1"/>
      <protection locked="0"/>
    </xf>
    <xf numFmtId="0" fontId="20" fillId="0" borderId="25" xfId="3" applyFont="1" applyFill="1" applyBorder="1" applyAlignment="1" applyProtection="1">
      <alignment horizontal="left" vertical="center" wrapText="1"/>
      <protection locked="0"/>
    </xf>
    <xf numFmtId="0" fontId="18" fillId="0" borderId="32" xfId="3" applyFont="1" applyFill="1" applyBorder="1" applyAlignment="1" applyProtection="1">
      <alignment wrapText="1"/>
      <protection locked="0"/>
    </xf>
    <xf numFmtId="49" fontId="18" fillId="0" borderId="32" xfId="3" applyNumberFormat="1" applyFont="1" applyFill="1" applyBorder="1" applyProtection="1">
      <protection locked="0"/>
    </xf>
    <xf numFmtId="0" fontId="18" fillId="0" borderId="33" xfId="3" applyFont="1" applyFill="1" applyBorder="1" applyAlignment="1" applyProtection="1">
      <alignment wrapText="1"/>
      <protection locked="0"/>
    </xf>
    <xf numFmtId="49" fontId="18" fillId="0" borderId="33" xfId="3" applyNumberFormat="1" applyFont="1" applyFill="1" applyBorder="1" applyProtection="1">
      <protection locked="0"/>
    </xf>
    <xf numFmtId="0" fontId="18" fillId="0" borderId="20" xfId="3" applyFont="1" applyFill="1" applyBorder="1" applyAlignment="1" applyProtection="1">
      <alignment wrapText="1"/>
      <protection locked="0"/>
    </xf>
    <xf numFmtId="0" fontId="20" fillId="0" borderId="13" xfId="3" applyFont="1" applyFill="1" applyBorder="1" applyAlignment="1" applyProtection="1">
      <alignment horizontal="left" vertical="center" wrapText="1"/>
      <protection locked="0"/>
    </xf>
    <xf numFmtId="14" fontId="19" fillId="0" borderId="32" xfId="3" applyNumberFormat="1" applyFont="1" applyFill="1" applyBorder="1" applyAlignment="1" applyProtection="1">
      <alignment wrapText="1"/>
      <protection locked="0"/>
    </xf>
    <xf numFmtId="49" fontId="21" fillId="0" borderId="34" xfId="0" applyNumberFormat="1" applyFont="1" applyBorder="1" applyAlignment="1">
      <alignment horizontal="left" vertical="center" wrapText="1"/>
    </xf>
    <xf numFmtId="14" fontId="4" fillId="0" borderId="14" xfId="3" applyNumberFormat="1" applyFont="1" applyBorder="1" applyAlignment="1" applyProtection="1">
      <alignment wrapText="1"/>
      <protection locked="0"/>
    </xf>
    <xf numFmtId="49" fontId="21" fillId="0" borderId="25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49" fontId="21" fillId="0" borderId="29" xfId="0" applyNumberFormat="1" applyFont="1" applyBorder="1" applyAlignment="1">
      <alignment horizontal="left" vertical="center" wrapText="1"/>
    </xf>
    <xf numFmtId="0" fontId="16" fillId="4" borderId="33" xfId="1" applyFont="1" applyFill="1" applyBorder="1" applyAlignment="1" applyProtection="1">
      <alignment vertical="center" wrapText="1"/>
      <protection locked="0"/>
    </xf>
    <xf numFmtId="0" fontId="20" fillId="0" borderId="34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49" fontId="21" fillId="0" borderId="23" xfId="0" applyNumberFormat="1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6" fillId="0" borderId="35" xfId="1" applyFont="1" applyBorder="1" applyAlignment="1" applyProtection="1">
      <alignment vertical="center" wrapText="1"/>
      <protection locked="0"/>
    </xf>
    <xf numFmtId="0" fontId="16" fillId="0" borderId="29" xfId="1" applyFont="1" applyBorder="1" applyAlignment="1" applyProtection="1">
      <alignment vertical="center" wrapText="1"/>
      <protection locked="0"/>
    </xf>
    <xf numFmtId="0" fontId="20" fillId="0" borderId="29" xfId="0" applyFont="1" applyBorder="1" applyAlignment="1">
      <alignment horizontal="left" vertical="center" wrapText="1"/>
    </xf>
    <xf numFmtId="0" fontId="16" fillId="0" borderId="13" xfId="1" applyFont="1" applyBorder="1" applyAlignment="1" applyProtection="1">
      <alignment vertical="center" wrapText="1"/>
      <protection locked="0"/>
    </xf>
    <xf numFmtId="14" fontId="4" fillId="0" borderId="13" xfId="3" applyNumberFormat="1" applyFont="1" applyBorder="1" applyAlignment="1" applyProtection="1">
      <alignment wrapText="1"/>
      <protection locked="0"/>
    </xf>
    <xf numFmtId="49" fontId="21" fillId="0" borderId="13" xfId="3" applyNumberFormat="1" applyFont="1" applyFill="1" applyBorder="1" applyProtection="1">
      <protection locked="0"/>
    </xf>
    <xf numFmtId="0" fontId="22" fillId="0" borderId="13" xfId="0" applyFont="1" applyBorder="1"/>
    <xf numFmtId="0" fontId="22" fillId="0" borderId="13" xfId="0" applyFont="1" applyBorder="1" applyAlignment="1">
      <alignment horizontal="left"/>
    </xf>
    <xf numFmtId="49" fontId="21" fillId="0" borderId="14" xfId="0" applyNumberFormat="1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49" fontId="21" fillId="0" borderId="32" xfId="0" applyNumberFormat="1" applyFont="1" applyBorder="1" applyAlignment="1">
      <alignment horizontal="left" vertical="center" wrapText="1"/>
    </xf>
    <xf numFmtId="0" fontId="4" fillId="0" borderId="13" xfId="3" applyFont="1" applyBorder="1" applyProtection="1">
      <protection locked="0"/>
    </xf>
    <xf numFmtId="0" fontId="22" fillId="0" borderId="25" xfId="0" applyFont="1" applyBorder="1"/>
    <xf numFmtId="0" fontId="22" fillId="0" borderId="25" xfId="0" applyFont="1" applyBorder="1" applyAlignment="1">
      <alignment horizontal="left"/>
    </xf>
    <xf numFmtId="49" fontId="21" fillId="7" borderId="13" xfId="0" applyNumberFormat="1" applyFont="1" applyFill="1" applyBorder="1" applyAlignment="1">
      <alignment horizontal="left" vertical="center" wrapText="1"/>
    </xf>
    <xf numFmtId="49" fontId="21" fillId="0" borderId="13" xfId="0" applyNumberFormat="1" applyFont="1" applyBorder="1" applyAlignment="1">
      <alignment horizontal="left"/>
    </xf>
    <xf numFmtId="0" fontId="13" fillId="0" borderId="13" xfId="1" applyFont="1" applyBorder="1" applyAlignment="1" applyProtection="1">
      <alignment vertical="center"/>
      <protection locked="0"/>
    </xf>
    <xf numFmtId="0" fontId="4" fillId="4" borderId="14" xfId="1" applyFont="1" applyFill="1" applyBorder="1" applyAlignment="1" applyProtection="1">
      <alignment wrapText="1"/>
      <protection locked="0"/>
    </xf>
    <xf numFmtId="0" fontId="13" fillId="0" borderId="13" xfId="3" applyFont="1" applyBorder="1" applyAlignment="1" applyProtection="1">
      <alignment wrapText="1"/>
      <protection locked="0"/>
    </xf>
    <xf numFmtId="49" fontId="13" fillId="0" borderId="13" xfId="3" applyNumberFormat="1" applyFont="1" applyBorder="1" applyProtection="1">
      <protection locked="0"/>
    </xf>
    <xf numFmtId="49" fontId="23" fillId="0" borderId="36" xfId="0" applyNumberFormat="1" applyFont="1" applyBorder="1" applyAlignment="1">
      <alignment horizontal="left" wrapText="1"/>
    </xf>
    <xf numFmtId="49" fontId="17" fillId="0" borderId="13" xfId="0" applyNumberFormat="1" applyFont="1" applyBorder="1" applyAlignment="1">
      <alignment horizontal="left" wrapText="1"/>
    </xf>
    <xf numFmtId="0" fontId="4" fillId="4" borderId="13" xfId="1" applyFont="1" applyFill="1" applyBorder="1" applyAlignment="1" applyProtection="1">
      <alignment wrapText="1"/>
      <protection locked="0"/>
    </xf>
    <xf numFmtId="0" fontId="4" fillId="4" borderId="14" xfId="1" applyFont="1" applyFill="1" applyBorder="1" applyProtection="1">
      <protection locked="0"/>
    </xf>
    <xf numFmtId="49" fontId="13" fillId="0" borderId="0" xfId="1" applyNumberFormat="1" applyFont="1" applyAlignment="1" applyProtection="1">
      <alignment vertical="center"/>
      <protection locked="0"/>
    </xf>
    <xf numFmtId="49" fontId="17" fillId="0" borderId="13" xfId="0" applyNumberFormat="1" applyFont="1" applyBorder="1" applyAlignment="1">
      <alignment horizontal="right" wrapText="1"/>
    </xf>
    <xf numFmtId="49" fontId="17" fillId="0" borderId="19" xfId="0" applyNumberFormat="1" applyFont="1" applyBorder="1" applyAlignment="1">
      <alignment horizontal="right" wrapText="1"/>
    </xf>
    <xf numFmtId="49" fontId="23" fillId="0" borderId="37" xfId="0" applyNumberFormat="1" applyFont="1" applyBorder="1" applyAlignment="1">
      <alignment horizontal="left" wrapText="1"/>
    </xf>
    <xf numFmtId="49" fontId="23" fillId="0" borderId="36" xfId="0" applyNumberFormat="1" applyFont="1" applyBorder="1" applyAlignment="1">
      <alignment horizontal="left"/>
    </xf>
    <xf numFmtId="0" fontId="4" fillId="4" borderId="33" xfId="1" applyFont="1" applyFill="1" applyBorder="1" applyAlignment="1" applyProtection="1">
      <alignment wrapText="1"/>
      <protection locked="0"/>
    </xf>
    <xf numFmtId="0" fontId="4" fillId="0" borderId="29" xfId="1" applyFont="1" applyBorder="1" applyAlignment="1" applyProtection="1">
      <alignment vertical="center"/>
      <protection locked="0"/>
    </xf>
    <xf numFmtId="0" fontId="4" fillId="4" borderId="38" xfId="1" applyFont="1" applyFill="1" applyBorder="1" applyProtection="1">
      <protection locked="0"/>
    </xf>
    <xf numFmtId="49" fontId="17" fillId="0" borderId="39" xfId="0" applyNumberFormat="1" applyFont="1" applyBorder="1" applyAlignment="1">
      <alignment horizontal="right" wrapText="1"/>
    </xf>
    <xf numFmtId="49" fontId="17" fillId="0" borderId="40" xfId="0" applyNumberFormat="1" applyFont="1" applyBorder="1" applyAlignment="1">
      <alignment horizontal="right" wrapText="1"/>
    </xf>
    <xf numFmtId="0" fontId="4" fillId="4" borderId="13" xfId="1" applyFont="1" applyFill="1" applyBorder="1" applyProtection="1">
      <protection locked="0"/>
    </xf>
    <xf numFmtId="0" fontId="20" fillId="0" borderId="14" xfId="0" applyFont="1" applyBorder="1" applyAlignment="1">
      <alignment horizontal="left" vertical="center" wrapText="1"/>
    </xf>
    <xf numFmtId="49" fontId="17" fillId="0" borderId="41" xfId="0" applyNumberFormat="1" applyFont="1" applyBorder="1" applyAlignment="1">
      <alignment horizontal="right" wrapText="1"/>
    </xf>
    <xf numFmtId="49" fontId="17" fillId="0" borderId="37" xfId="0" applyNumberFormat="1" applyFont="1" applyBorder="1" applyAlignment="1">
      <alignment horizontal="right" wrapText="1"/>
    </xf>
    <xf numFmtId="49" fontId="17" fillId="0" borderId="36" xfId="0" applyNumberFormat="1" applyFont="1" applyBorder="1" applyAlignment="1">
      <alignment horizontal="right" wrapText="1"/>
    </xf>
    <xf numFmtId="49" fontId="17" fillId="0" borderId="42" xfId="0" applyNumberFormat="1" applyFont="1" applyBorder="1" applyAlignment="1">
      <alignment horizontal="left" wrapText="1"/>
    </xf>
    <xf numFmtId="49" fontId="17" fillId="0" borderId="36" xfId="0" applyNumberFormat="1" applyFont="1" applyBorder="1" applyAlignment="1">
      <alignment horizontal="left" wrapText="1"/>
    </xf>
    <xf numFmtId="49" fontId="17" fillId="0" borderId="43" xfId="0" applyNumberFormat="1" applyFont="1" applyBorder="1" applyAlignment="1">
      <alignment horizontal="left" wrapText="1"/>
    </xf>
    <xf numFmtId="0" fontId="4" fillId="4" borderId="32" xfId="1" applyFont="1" applyFill="1" applyBorder="1" applyAlignment="1" applyProtection="1">
      <alignment wrapText="1"/>
      <protection locked="0"/>
    </xf>
    <xf numFmtId="0" fontId="4" fillId="0" borderId="35" xfId="1" applyFont="1" applyBorder="1" applyAlignment="1" applyProtection="1">
      <alignment vertical="center"/>
      <protection locked="0"/>
    </xf>
    <xf numFmtId="0" fontId="16" fillId="0" borderId="2" xfId="1" applyFont="1" applyBorder="1" applyAlignment="1" applyProtection="1">
      <alignment vertical="center" wrapText="1"/>
      <protection locked="0"/>
    </xf>
    <xf numFmtId="49" fontId="23" fillId="0" borderId="13" xfId="0" applyNumberFormat="1" applyFont="1" applyBorder="1" applyAlignment="1">
      <alignment horizontal="left" wrapText="1"/>
    </xf>
    <xf numFmtId="0" fontId="16" fillId="0" borderId="20" xfId="1" applyFont="1" applyBorder="1" applyAlignment="1" applyProtection="1">
      <alignment horizontal="center" vertical="center"/>
      <protection locked="0"/>
    </xf>
    <xf numFmtId="14" fontId="19" fillId="0" borderId="13" xfId="3" applyNumberFormat="1" applyFont="1" applyFill="1" applyBorder="1" applyAlignment="1" applyProtection="1">
      <alignment wrapText="1"/>
      <protection locked="0"/>
    </xf>
    <xf numFmtId="0" fontId="16" fillId="0" borderId="13" xfId="1" applyFont="1" applyBorder="1" applyAlignment="1" applyProtection="1">
      <alignment vertical="center"/>
      <protection locked="0"/>
    </xf>
    <xf numFmtId="0" fontId="17" fillId="0" borderId="33" xfId="1" applyFont="1" applyBorder="1" applyAlignment="1" applyProtection="1">
      <alignment vertical="center" wrapText="1"/>
      <protection locked="0"/>
    </xf>
    <xf numFmtId="49" fontId="17" fillId="0" borderId="29" xfId="1" applyNumberFormat="1" applyFont="1" applyBorder="1" applyAlignment="1" applyProtection="1">
      <alignment vertical="center"/>
      <protection locked="0"/>
    </xf>
    <xf numFmtId="14" fontId="16" fillId="0" borderId="13" xfId="1" applyNumberFormat="1" applyFont="1" applyBorder="1" applyAlignment="1" applyProtection="1">
      <alignment vertical="center" wrapText="1"/>
      <protection locked="0"/>
    </xf>
    <xf numFmtId="0" fontId="17" fillId="0" borderId="44" xfId="1" applyFont="1" applyBorder="1" applyAlignment="1" applyProtection="1">
      <alignment vertical="center" wrapText="1"/>
      <protection locked="0"/>
    </xf>
    <xf numFmtId="49" fontId="17" fillId="0" borderId="45" xfId="1" applyNumberFormat="1" applyFont="1" applyBorder="1" applyAlignment="1" applyProtection="1">
      <alignment vertical="center"/>
      <protection locked="0"/>
    </xf>
    <xf numFmtId="0" fontId="16" fillId="4" borderId="46" xfId="1" applyFont="1" applyFill="1" applyBorder="1" applyAlignment="1" applyProtection="1">
      <alignment vertical="center" wrapText="1"/>
      <protection locked="0"/>
    </xf>
    <xf numFmtId="0" fontId="16" fillId="4" borderId="45" xfId="1" applyFont="1" applyFill="1" applyBorder="1" applyAlignment="1" applyProtection="1">
      <alignment vertical="center" wrapText="1"/>
      <protection locked="0"/>
    </xf>
    <xf numFmtId="0" fontId="16" fillId="4" borderId="47" xfId="1" applyFont="1" applyFill="1" applyBorder="1" applyAlignment="1" applyProtection="1">
      <alignment vertical="center"/>
      <protection locked="0"/>
    </xf>
    <xf numFmtId="0" fontId="16" fillId="0" borderId="48" xfId="1" applyFont="1" applyBorder="1" applyAlignment="1" applyProtection="1">
      <alignment vertical="center" wrapText="1"/>
      <protection locked="0"/>
    </xf>
    <xf numFmtId="14" fontId="2" fillId="2" borderId="26" xfId="1" applyNumberFormat="1" applyFont="1" applyFill="1" applyBorder="1" applyAlignment="1" applyProtection="1">
      <alignment vertical="center"/>
    </xf>
    <xf numFmtId="0" fontId="2" fillId="2" borderId="26" xfId="1" applyFont="1" applyFill="1" applyBorder="1" applyAlignment="1" applyProtection="1">
      <alignment vertical="center"/>
      <protection locked="0"/>
    </xf>
    <xf numFmtId="14" fontId="3" fillId="2" borderId="26" xfId="1" applyNumberFormat="1" applyFont="1" applyFill="1" applyBorder="1" applyAlignment="1" applyProtection="1">
      <alignment vertical="center"/>
    </xf>
    <xf numFmtId="14" fontId="3" fillId="2" borderId="26" xfId="1" applyNumberFormat="1" applyFont="1" applyFill="1" applyBorder="1" applyAlignment="1" applyProtection="1">
      <alignment horizontal="center" vertical="center"/>
    </xf>
    <xf numFmtId="14" fontId="9" fillId="2" borderId="0" xfId="1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vertical="center"/>
    </xf>
    <xf numFmtId="0" fontId="13" fillId="0" borderId="0" xfId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6" fillId="3" borderId="0" xfId="0" applyFont="1" applyFill="1" applyProtection="1"/>
    <xf numFmtId="0" fontId="5" fillId="3" borderId="0" xfId="0" applyFont="1" applyFill="1" applyProtection="1"/>
    <xf numFmtId="0" fontId="5" fillId="3" borderId="0" xfId="2" applyFont="1" applyFill="1" applyBorder="1" applyAlignment="1" applyProtection="1">
      <alignment horizontal="center" vertical="center"/>
    </xf>
    <xf numFmtId="0" fontId="5" fillId="3" borderId="0" xfId="0" applyFont="1" applyFill="1" applyBorder="1" applyProtection="1"/>
    <xf numFmtId="0" fontId="5" fillId="3" borderId="0" xfId="2" applyFont="1" applyFill="1" applyBorder="1" applyAlignment="1" applyProtection="1">
      <alignment horizontal="right" vertical="center"/>
    </xf>
    <xf numFmtId="0" fontId="5" fillId="3" borderId="0" xfId="2" applyFont="1" applyFill="1" applyBorder="1" applyAlignment="1" applyProtection="1">
      <alignment horizontal="left" vertical="center"/>
    </xf>
    <xf numFmtId="0" fontId="6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3" fontId="6" fillId="3" borderId="13" xfId="2" applyNumberFormat="1" applyFont="1" applyFill="1" applyBorder="1" applyAlignment="1" applyProtection="1">
      <alignment horizontal="left" vertical="center" wrapText="1"/>
    </xf>
    <xf numFmtId="3" fontId="6" fillId="3" borderId="13" xfId="2" applyNumberFormat="1" applyFont="1" applyFill="1" applyBorder="1" applyAlignment="1" applyProtection="1">
      <alignment horizontal="center" vertical="center" wrapText="1"/>
    </xf>
    <xf numFmtId="0" fontId="6" fillId="0" borderId="13" xfId="2" applyFont="1" applyFill="1" applyBorder="1" applyAlignment="1" applyProtection="1">
      <alignment horizontal="left" vertical="center" wrapText="1"/>
    </xf>
    <xf numFmtId="0" fontId="6" fillId="3" borderId="13" xfId="0" applyFont="1" applyFill="1" applyBorder="1" applyProtection="1"/>
    <xf numFmtId="0" fontId="6" fillId="0" borderId="13" xfId="2" applyFont="1" applyFill="1" applyBorder="1" applyAlignment="1" applyProtection="1">
      <alignment horizontal="left" vertical="center" wrapText="1" indent="1"/>
    </xf>
    <xf numFmtId="0" fontId="5" fillId="0" borderId="13" xfId="2" applyFont="1" applyFill="1" applyBorder="1" applyAlignment="1" applyProtection="1">
      <alignment horizontal="left" vertical="center" wrapText="1" indent="2"/>
    </xf>
    <xf numFmtId="0" fontId="5" fillId="0" borderId="13" xfId="0" applyFont="1" applyBorder="1" applyProtection="1">
      <protection locked="0"/>
    </xf>
    <xf numFmtId="0" fontId="5" fillId="3" borderId="13" xfId="0" applyFont="1" applyFill="1" applyBorder="1" applyProtection="1"/>
    <xf numFmtId="0" fontId="5" fillId="0" borderId="13" xfId="2" applyFont="1" applyFill="1" applyBorder="1" applyAlignment="1" applyProtection="1">
      <alignment horizontal="left" vertical="center" wrapText="1" indent="3"/>
    </xf>
    <xf numFmtId="0" fontId="5" fillId="3" borderId="13" xfId="0" applyFont="1" applyFill="1" applyBorder="1" applyProtection="1">
      <protection locked="0"/>
    </xf>
    <xf numFmtId="0" fontId="5" fillId="0" borderId="13" xfId="2" applyFont="1" applyFill="1" applyBorder="1" applyAlignment="1" applyProtection="1">
      <alignment horizontal="left" vertical="center" wrapText="1" indent="4"/>
    </xf>
    <xf numFmtId="0" fontId="5" fillId="0" borderId="13" xfId="0" applyFont="1" applyFill="1" applyBorder="1" applyAlignment="1" applyProtection="1">
      <alignment horizontal="left" vertical="center" wrapText="1" indent="2"/>
    </xf>
    <xf numFmtId="0" fontId="5" fillId="0" borderId="0" xfId="0" applyFont="1" applyFill="1" applyProtection="1">
      <protection locked="0"/>
    </xf>
    <xf numFmtId="0" fontId="5" fillId="0" borderId="0" xfId="0" applyFont="1" applyProtection="1"/>
    <xf numFmtId="0" fontId="6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24" fillId="0" borderId="0" xfId="0" applyFont="1"/>
    <xf numFmtId="0" fontId="0" fillId="0" borderId="0" xfId="0" applyFill="1"/>
    <xf numFmtId="0" fontId="5" fillId="3" borderId="0" xfId="2" applyFont="1" applyFill="1" applyAlignment="1" applyProtection="1">
      <alignment horizontal="center" vertical="center"/>
    </xf>
    <xf numFmtId="14" fontId="5" fillId="0" borderId="0" xfId="2" applyNumberFormat="1" applyFont="1" applyFill="1" applyBorder="1" applyAlignment="1" applyProtection="1">
      <alignment horizontal="center" vertical="center"/>
    </xf>
    <xf numFmtId="0" fontId="5" fillId="3" borderId="0" xfId="2" applyFont="1" applyFill="1" applyAlignment="1" applyProtection="1">
      <alignment wrapText="1"/>
    </xf>
    <xf numFmtId="0" fontId="5" fillId="3" borderId="0" xfId="0" applyFont="1" applyFill="1" applyBorder="1" applyAlignment="1" applyProtection="1">
      <alignment wrapText="1"/>
    </xf>
    <xf numFmtId="0" fontId="6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wrapText="1"/>
      <protection locked="0"/>
    </xf>
    <xf numFmtId="0" fontId="5" fillId="0" borderId="0" xfId="0" applyFont="1" applyFill="1" applyProtection="1"/>
    <xf numFmtId="0" fontId="25" fillId="3" borderId="0" xfId="4" applyFont="1" applyFill="1" applyAlignment="1" applyProtection="1">
      <alignment horizontal="center" vertical="center" wrapText="1"/>
    </xf>
    <xf numFmtId="0" fontId="5" fillId="3" borderId="0" xfId="2" applyFont="1" applyFill="1" applyAlignment="1" applyProtection="1">
      <alignment vertical="center"/>
    </xf>
    <xf numFmtId="0" fontId="5" fillId="0" borderId="13" xfId="0" applyFont="1" applyFill="1" applyBorder="1" applyAlignment="1" applyProtection="1">
      <alignment horizontal="left" vertical="center" wrapText="1" inden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4" applyFont="1" applyAlignment="1" applyProtection="1">
      <alignment wrapText="1"/>
      <protection locked="0"/>
    </xf>
    <xf numFmtId="0" fontId="5" fillId="0" borderId="0" xfId="4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6" fillId="0" borderId="0" xfId="0" applyFont="1"/>
    <xf numFmtId="0" fontId="6" fillId="0" borderId="0" xfId="0" applyFont="1" applyBorder="1" applyAlignment="1" applyProtection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Protection="1"/>
    <xf numFmtId="3" fontId="6" fillId="8" borderId="13" xfId="2" applyNumberFormat="1" applyFont="1" applyFill="1" applyBorder="1" applyAlignment="1" applyProtection="1">
      <alignment horizontal="left" vertical="center" wrapText="1"/>
    </xf>
    <xf numFmtId="3" fontId="6" fillId="8" borderId="13" xfId="2" applyNumberFormat="1" applyFont="1" applyFill="1" applyBorder="1" applyAlignment="1" applyProtection="1">
      <alignment horizontal="center" vertical="center" wrapText="1"/>
    </xf>
    <xf numFmtId="3" fontId="6" fillId="3" borderId="13" xfId="2" applyNumberFormat="1" applyFont="1" applyFill="1" applyBorder="1" applyAlignment="1" applyProtection="1">
      <alignment horizontal="right" vertical="center"/>
    </xf>
    <xf numFmtId="3" fontId="5" fillId="3" borderId="13" xfId="2" applyNumberFormat="1" applyFont="1" applyFill="1" applyBorder="1" applyAlignment="1" applyProtection="1">
      <alignment horizontal="right" vertical="center" wrapText="1"/>
    </xf>
    <xf numFmtId="3" fontId="6" fillId="2" borderId="13" xfId="2" applyNumberFormat="1" applyFont="1" applyFill="1" applyBorder="1" applyAlignment="1" applyProtection="1">
      <alignment horizontal="center" vertical="center" wrapText="1"/>
      <protection locked="0"/>
    </xf>
    <xf numFmtId="3" fontId="6" fillId="2" borderId="13" xfId="2" applyNumberFormat="1" applyFont="1" applyFill="1" applyBorder="1" applyAlignment="1" applyProtection="1">
      <alignment horizontal="right" vertical="center" wrapText="1"/>
    </xf>
    <xf numFmtId="3" fontId="5" fillId="2" borderId="13" xfId="2" applyNumberFormat="1" applyFont="1" applyFill="1" applyBorder="1" applyAlignment="1" applyProtection="1">
      <alignment horizontal="right" vertical="center" wrapText="1"/>
    </xf>
    <xf numFmtId="3" fontId="6" fillId="2" borderId="13" xfId="2" applyNumberFormat="1" applyFont="1" applyFill="1" applyBorder="1" applyAlignment="1" applyProtection="1">
      <alignment horizontal="center" vertical="center"/>
      <protection locked="0"/>
    </xf>
    <xf numFmtId="2" fontId="5" fillId="2" borderId="13" xfId="5" applyNumberFormat="1" applyFont="1" applyFill="1" applyBorder="1" applyAlignment="1" applyProtection="1">
      <alignment horizontal="right" vertical="center" wrapText="1"/>
      <protection locked="0"/>
    </xf>
    <xf numFmtId="0" fontId="5" fillId="0" borderId="13" xfId="5" applyFont="1" applyFill="1" applyBorder="1" applyAlignment="1" applyProtection="1">
      <alignment horizontal="left" vertical="top"/>
      <protection locked="0"/>
    </xf>
    <xf numFmtId="165" fontId="5" fillId="0" borderId="13" xfId="5" applyNumberFormat="1" applyFont="1" applyFill="1" applyBorder="1" applyAlignment="1" applyProtection="1">
      <alignment horizontal="right" vertical="center"/>
      <protection locked="0"/>
    </xf>
    <xf numFmtId="4" fontId="5" fillId="0" borderId="13" xfId="5" applyNumberFormat="1" applyFont="1" applyFill="1" applyBorder="1" applyAlignment="1" applyProtection="1">
      <alignment horizontal="right" vertical="center"/>
      <protection locked="0"/>
    </xf>
    <xf numFmtId="166" fontId="5" fillId="0" borderId="13" xfId="5" applyNumberFormat="1" applyFont="1" applyFill="1" applyBorder="1" applyAlignment="1" applyProtection="1">
      <alignment horizontal="right" vertical="center"/>
      <protection locked="0"/>
    </xf>
    <xf numFmtId="0" fontId="5" fillId="2" borderId="13" xfId="2" applyFont="1" applyFill="1" applyBorder="1" applyAlignment="1" applyProtection="1">
      <alignment horizontal="left" vertical="center" wrapText="1" indent="3"/>
    </xf>
    <xf numFmtId="3" fontId="6" fillId="3" borderId="13" xfId="2" applyNumberFormat="1" applyFont="1" applyFill="1" applyBorder="1" applyAlignment="1" applyProtection="1">
      <alignment horizontal="right" vertical="center" wrapText="1"/>
    </xf>
    <xf numFmtId="0" fontId="6" fillId="0" borderId="13" xfId="5" applyFont="1" applyFill="1" applyBorder="1" applyAlignment="1" applyProtection="1">
      <alignment horizontal="left" vertical="top" indent="1"/>
    </xf>
    <xf numFmtId="3" fontId="6" fillId="3" borderId="13" xfId="0" applyNumberFormat="1" applyFont="1" applyFill="1" applyBorder="1" applyProtection="1"/>
    <xf numFmtId="0" fontId="5" fillId="0" borderId="13" xfId="5" applyFont="1" applyFill="1" applyBorder="1" applyAlignment="1" applyProtection="1">
      <alignment horizontal="left" vertical="center" wrapText="1" indent="2"/>
    </xf>
    <xf numFmtId="0" fontId="5" fillId="3" borderId="13" xfId="0" applyFont="1" applyFill="1" applyBorder="1" applyAlignment="1" applyProtection="1">
      <alignment horizontal="center"/>
    </xf>
    <xf numFmtId="0" fontId="5" fillId="0" borderId="13" xfId="2" applyFont="1" applyFill="1" applyBorder="1" applyAlignment="1" applyProtection="1">
      <alignment horizontal="left" vertical="center" wrapText="1" indent="1"/>
    </xf>
    <xf numFmtId="0" fontId="5" fillId="0" borderId="13" xfId="0" applyFont="1" applyFill="1" applyBorder="1" applyAlignment="1" applyProtection="1">
      <alignment horizontal="left" vertical="center" indent="1"/>
    </xf>
    <xf numFmtId="0" fontId="5" fillId="0" borderId="23" xfId="0" applyFont="1" applyBorder="1" applyProtection="1">
      <protection locked="0"/>
    </xf>
    <xf numFmtId="0" fontId="5" fillId="3" borderId="35" xfId="0" applyFont="1" applyFill="1" applyBorder="1" applyAlignment="1" applyProtection="1">
      <alignment horizontal="center"/>
    </xf>
    <xf numFmtId="0" fontId="5" fillId="3" borderId="14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27" fillId="0" borderId="0" xfId="0" applyFont="1" applyProtection="1">
      <protection locked="0"/>
    </xf>
    <xf numFmtId="0" fontId="27" fillId="0" borderId="0" xfId="0" applyFont="1"/>
    <xf numFmtId="0" fontId="6" fillId="0" borderId="13" xfId="0" applyFont="1" applyFill="1" applyBorder="1" applyProtection="1">
      <protection locked="0"/>
    </xf>
    <xf numFmtId="0" fontId="5" fillId="0" borderId="0" xfId="0" applyFont="1"/>
    <xf numFmtId="0" fontId="5" fillId="0" borderId="0" xfId="0" applyFont="1" applyAlignment="1" applyProtection="1">
      <alignment horizontal="left"/>
      <protection locked="0"/>
    </xf>
    <xf numFmtId="0" fontId="5" fillId="3" borderId="0" xfId="0" applyNumberFormat="1" applyFont="1" applyFill="1" applyBorder="1" applyAlignment="1" applyProtection="1"/>
    <xf numFmtId="0" fontId="6" fillId="3" borderId="0" xfId="0" applyNumberFormat="1" applyFont="1" applyFill="1" applyAlignment="1" applyProtection="1"/>
    <xf numFmtId="0" fontId="7" fillId="3" borderId="0" xfId="2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Protection="1"/>
    <xf numFmtId="0" fontId="5" fillId="2" borderId="0" xfId="0" applyNumberFormat="1" applyFont="1" applyFill="1" applyBorder="1" applyAlignment="1" applyProtection="1"/>
    <xf numFmtId="0" fontId="7" fillId="2" borderId="0" xfId="0" applyNumberFormat="1" applyFont="1" applyFill="1" applyProtection="1"/>
    <xf numFmtId="0" fontId="5" fillId="3" borderId="0" xfId="2" applyNumberFormat="1" applyFont="1" applyFill="1" applyAlignment="1" applyProtection="1">
      <alignment horizontal="center"/>
    </xf>
    <xf numFmtId="0" fontId="7" fillId="3" borderId="0" xfId="2" applyNumberFormat="1" applyFont="1" applyFill="1" applyAlignment="1" applyProtection="1">
      <alignment vertical="center"/>
    </xf>
    <xf numFmtId="0" fontId="6" fillId="8" borderId="13" xfId="2" applyNumberFormat="1" applyFont="1" applyFill="1" applyBorder="1" applyAlignment="1" applyProtection="1">
      <alignment horizontal="center" wrapText="1"/>
    </xf>
    <xf numFmtId="0" fontId="8" fillId="3" borderId="13" xfId="2" applyNumberFormat="1" applyFont="1" applyFill="1" applyBorder="1" applyAlignment="1" applyProtection="1">
      <alignment horizontal="center" vertical="center" wrapText="1"/>
    </xf>
    <xf numFmtId="0" fontId="7" fillId="0" borderId="13" xfId="2" applyNumberFormat="1" applyFont="1" applyFill="1" applyBorder="1" applyAlignment="1" applyProtection="1">
      <alignment wrapText="1"/>
    </xf>
    <xf numFmtId="0" fontId="8" fillId="2" borderId="1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Border="1"/>
    <xf numFmtId="0" fontId="7" fillId="0" borderId="13" xfId="0" applyNumberFormat="1" applyFont="1" applyBorder="1" applyAlignment="1">
      <alignment horizontal="left"/>
    </xf>
    <xf numFmtId="0" fontId="7" fillId="0" borderId="13" xfId="2" applyNumberFormat="1" applyFont="1" applyFill="1" applyBorder="1" applyAlignment="1" applyProtection="1">
      <alignment horizontal="left" wrapText="1"/>
    </xf>
    <xf numFmtId="0" fontId="5" fillId="0" borderId="13" xfId="2" applyNumberFormat="1" applyFont="1" applyFill="1" applyBorder="1" applyAlignment="1" applyProtection="1">
      <alignment horizontal="left" wrapText="1"/>
    </xf>
    <xf numFmtId="0" fontId="8" fillId="2" borderId="13" xfId="0" applyFont="1" applyFill="1" applyBorder="1" applyAlignment="1">
      <alignment horizontal="center" vertical="center"/>
    </xf>
    <xf numFmtId="0" fontId="7" fillId="0" borderId="13" xfId="2" applyFont="1" applyFill="1" applyBorder="1" applyAlignment="1" applyProtection="1">
      <alignment horizontal="left" vertical="center" wrapText="1" indent="1"/>
    </xf>
    <xf numFmtId="0" fontId="3" fillId="0" borderId="13" xfId="0" applyFont="1" applyFill="1" applyBorder="1"/>
    <xf numFmtId="0" fontId="3" fillId="0" borderId="13" xfId="0" applyNumberFormat="1" applyFont="1" applyBorder="1" applyAlignment="1">
      <alignment horizontal="left"/>
    </xf>
    <xf numFmtId="0" fontId="7" fillId="0" borderId="13" xfId="0" applyFont="1" applyBorder="1" applyAlignment="1">
      <alignment wrapText="1"/>
    </xf>
    <xf numFmtId="0" fontId="3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Fill="1" applyBorder="1"/>
    <xf numFmtId="0" fontId="3" fillId="0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8" fillId="2" borderId="14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0" xfId="0" applyFont="1" applyBorder="1"/>
    <xf numFmtId="0" fontId="7" fillId="2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2" borderId="13" xfId="0" applyFont="1" applyFill="1" applyBorder="1"/>
    <xf numFmtId="0" fontId="3" fillId="0" borderId="13" xfId="0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7" fillId="2" borderId="13" xfId="0" applyFont="1" applyFill="1" applyBorder="1" applyAlignment="1">
      <alignment wrapText="1"/>
    </xf>
    <xf numFmtId="0" fontId="8" fillId="3" borderId="13" xfId="0" applyNumberFormat="1" applyFont="1" applyFill="1" applyBorder="1" applyAlignment="1" applyProtection="1">
      <alignment horizontal="center"/>
    </xf>
    <xf numFmtId="0" fontId="7" fillId="0" borderId="13" xfId="0" applyFont="1" applyBorder="1" applyAlignment="1">
      <alignment vertical="center" wrapText="1"/>
    </xf>
    <xf numFmtId="0" fontId="7" fillId="0" borderId="13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50" xfId="0" applyFont="1" applyFill="1" applyBorder="1"/>
    <xf numFmtId="0" fontId="7" fillId="2" borderId="13" xfId="0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NumberFormat="1" applyFont="1" applyBorder="1" applyAlignment="1">
      <alignment horizontal="left" wrapText="1"/>
    </xf>
    <xf numFmtId="0" fontId="3" fillId="0" borderId="13" xfId="0" applyFont="1" applyBorder="1" applyAlignment="1">
      <alignment horizontal="center" vertical="center" wrapText="1"/>
    </xf>
    <xf numFmtId="0" fontId="30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5" fillId="2" borderId="13" xfId="2" applyFont="1" applyFill="1" applyBorder="1" applyAlignment="1" applyProtection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3" xfId="0" applyNumberFormat="1" applyFont="1" applyFill="1" applyBorder="1" applyAlignment="1">
      <alignment horizontal="left" wrapText="1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0" fillId="2" borderId="13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top"/>
    </xf>
    <xf numFmtId="0" fontId="13" fillId="2" borderId="13" xfId="0" applyFont="1" applyFill="1" applyBorder="1"/>
    <xf numFmtId="0" fontId="3" fillId="2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4" fillId="2" borderId="13" xfId="0" applyFont="1" applyFill="1" applyBorder="1"/>
    <xf numFmtId="0" fontId="4" fillId="0" borderId="13" xfId="0" applyFont="1" applyBorder="1"/>
    <xf numFmtId="0" fontId="7" fillId="0" borderId="0" xfId="0" applyFont="1" applyAlignment="1">
      <alignment horizontal="left"/>
    </xf>
    <xf numFmtId="0" fontId="7" fillId="0" borderId="23" xfId="0" applyFont="1" applyBorder="1" applyAlignment="1">
      <alignment horizontal="left"/>
    </xf>
    <xf numFmtId="0" fontId="5" fillId="0" borderId="13" xfId="2" applyFont="1" applyFill="1" applyBorder="1" applyAlignment="1" applyProtection="1">
      <alignment wrapText="1"/>
    </xf>
    <xf numFmtId="0" fontId="7" fillId="0" borderId="13" xfId="0" applyFont="1" applyBorder="1" applyAlignment="1">
      <alignment horizontal="left"/>
    </xf>
    <xf numFmtId="0" fontId="13" fillId="0" borderId="13" xfId="0" applyNumberFormat="1" applyFont="1" applyBorder="1" applyAlignment="1">
      <alignment horizontal="center" vertical="center"/>
    </xf>
    <xf numFmtId="0" fontId="5" fillId="0" borderId="13" xfId="2" applyFont="1" applyFill="1" applyBorder="1" applyAlignment="1" applyProtection="1">
      <alignment horizontal="left" vertical="center" wrapText="1"/>
    </xf>
    <xf numFmtId="0" fontId="27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0" borderId="13" xfId="0" applyFont="1" applyBorder="1" applyAlignment="1">
      <alignment wrapText="1"/>
    </xf>
    <xf numFmtId="0" fontId="7" fillId="0" borderId="13" xfId="2" applyFont="1" applyFill="1" applyBorder="1" applyAlignment="1" applyProtection="1">
      <alignment wrapText="1"/>
    </xf>
    <xf numFmtId="0" fontId="3" fillId="0" borderId="23" xfId="0" applyFont="1" applyBorder="1" applyAlignment="1">
      <alignment horizontal="center" vertical="center"/>
    </xf>
    <xf numFmtId="0" fontId="7" fillId="0" borderId="13" xfId="2" applyFont="1" applyFill="1" applyBorder="1" applyAlignment="1" applyProtection="1">
      <alignment horizontal="left" vertical="center" wrapText="1"/>
    </xf>
    <xf numFmtId="0" fontId="0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/>
    <xf numFmtId="0" fontId="10" fillId="0" borderId="13" xfId="0" applyFont="1" applyBorder="1"/>
    <xf numFmtId="0" fontId="3" fillId="0" borderId="13" xfId="0" applyNumberFormat="1" applyFont="1" applyBorder="1" applyAlignment="1">
      <alignment horizontal="center" wrapText="1"/>
    </xf>
    <xf numFmtId="3" fontId="3" fillId="0" borderId="13" xfId="0" applyNumberFormat="1" applyFont="1" applyBorder="1" applyAlignment="1">
      <alignment horizontal="center" vertical="center" wrapText="1"/>
    </xf>
    <xf numFmtId="0" fontId="6" fillId="0" borderId="13" xfId="0" applyNumberFormat="1" applyFont="1" applyFill="1" applyBorder="1" applyAlignment="1" applyProtection="1">
      <protection locked="0"/>
    </xf>
    <xf numFmtId="0" fontId="8" fillId="3" borderId="13" xfId="0" applyNumberFormat="1" applyFont="1" applyFill="1" applyBorder="1" applyProtection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NumberFormat="1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7" fillId="2" borderId="0" xfId="0" applyNumberFormat="1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NumberFormat="1" applyFont="1" applyFill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NumberFormat="1" applyFill="1" applyAlignment="1" applyProtection="1">
      <protection locked="0"/>
    </xf>
    <xf numFmtId="0" fontId="6" fillId="2" borderId="0" xfId="0" applyFont="1" applyFill="1" applyProtection="1">
      <protection locked="0"/>
    </xf>
    <xf numFmtId="0" fontId="5" fillId="2" borderId="26" xfId="0" applyFont="1" applyFill="1" applyBorder="1" applyProtection="1">
      <protection locked="0"/>
    </xf>
    <xf numFmtId="0" fontId="6" fillId="2" borderId="0" xfId="0" applyNumberFormat="1" applyFont="1" applyFill="1" applyAlignment="1" applyProtection="1">
      <protection locked="0"/>
    </xf>
    <xf numFmtId="0" fontId="24" fillId="2" borderId="0" xfId="0" applyFont="1" applyFill="1"/>
    <xf numFmtId="0" fontId="24" fillId="2" borderId="0" xfId="0" applyNumberFormat="1" applyFont="1" applyFill="1" applyAlignment="1"/>
    <xf numFmtId="0" fontId="0" fillId="2" borderId="0" xfId="0" applyFill="1"/>
    <xf numFmtId="0" fontId="7" fillId="2" borderId="0" xfId="0" applyNumberFormat="1" applyFont="1" applyFill="1"/>
    <xf numFmtId="0" fontId="0" fillId="2" borderId="0" xfId="0" applyNumberFormat="1" applyFill="1" applyAlignment="1"/>
    <xf numFmtId="0" fontId="5" fillId="2" borderId="0" xfId="0" applyFont="1" applyFill="1" applyBorder="1" applyProtection="1">
      <protection locked="0"/>
    </xf>
    <xf numFmtId="0" fontId="0" fillId="2" borderId="13" xfId="0" applyFill="1" applyBorder="1"/>
    <xf numFmtId="0" fontId="27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5" fillId="0" borderId="13" xfId="2" applyFont="1" applyFill="1" applyBorder="1" applyAlignment="1" applyProtection="1">
      <alignment horizontal="center" vertical="center" wrapText="1"/>
    </xf>
    <xf numFmtId="0" fontId="27" fillId="2" borderId="13" xfId="0" applyFont="1" applyFill="1" applyBorder="1"/>
    <xf numFmtId="0" fontId="5" fillId="0" borderId="13" xfId="2" applyFont="1" applyFill="1" applyBorder="1" applyAlignment="1" applyProtection="1">
      <alignment horizontal="left" wrapText="1"/>
    </xf>
    <xf numFmtId="0" fontId="5" fillId="0" borderId="13" xfId="2" applyFont="1" applyFill="1" applyBorder="1" applyAlignment="1" applyProtection="1">
      <alignment horizontal="left" vertical="top" wrapText="1"/>
    </xf>
    <xf numFmtId="49" fontId="3" fillId="0" borderId="13" xfId="0" applyNumberFormat="1" applyFont="1" applyBorder="1" applyAlignment="1">
      <alignment horizontal="center"/>
    </xf>
    <xf numFmtId="0" fontId="27" fillId="2" borderId="0" xfId="0" applyFont="1" applyFill="1" applyProtection="1">
      <protection locked="0"/>
    </xf>
    <xf numFmtId="0" fontId="27" fillId="2" borderId="0" xfId="0" applyFont="1" applyFill="1"/>
    <xf numFmtId="0" fontId="5" fillId="3" borderId="0" xfId="4" applyFont="1" applyFill="1" applyProtection="1"/>
    <xf numFmtId="0" fontId="5" fillId="2" borderId="0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/>
    </xf>
    <xf numFmtId="0" fontId="5" fillId="2" borderId="0" xfId="2" applyFont="1" applyFill="1" applyAlignment="1" applyProtection="1">
      <alignment vertical="center"/>
    </xf>
    <xf numFmtId="3" fontId="6" fillId="2" borderId="13" xfId="2" applyNumberFormat="1" applyFont="1" applyFill="1" applyBorder="1" applyAlignment="1" applyProtection="1">
      <alignment horizontal="center" vertical="center" wrapText="1"/>
    </xf>
    <xf numFmtId="0" fontId="6" fillId="2" borderId="13" xfId="2" applyFont="1" applyFill="1" applyBorder="1" applyAlignment="1" applyProtection="1">
      <alignment horizontal="left" vertical="center" wrapText="1"/>
    </xf>
    <xf numFmtId="3" fontId="6" fillId="2" borderId="13" xfId="2" applyNumberFormat="1" applyFont="1" applyFill="1" applyBorder="1" applyAlignment="1" applyProtection="1">
      <alignment horizontal="right" vertical="center"/>
    </xf>
    <xf numFmtId="0" fontId="6" fillId="2" borderId="13" xfId="2" applyFont="1" applyFill="1" applyBorder="1" applyAlignment="1" applyProtection="1">
      <alignment horizontal="left" vertical="center" wrapText="1" indent="1"/>
    </xf>
    <xf numFmtId="0" fontId="5" fillId="2" borderId="13" xfId="2" applyFont="1" applyFill="1" applyBorder="1" applyAlignment="1" applyProtection="1">
      <alignment horizontal="left" vertical="center" wrapText="1" indent="2"/>
    </xf>
    <xf numFmtId="3" fontId="6" fillId="2" borderId="13" xfId="2" applyNumberFormat="1" applyFont="1" applyFill="1" applyBorder="1" applyAlignment="1" applyProtection="1">
      <alignment horizontal="right" vertical="center" wrapText="1"/>
      <protection locked="0"/>
    </xf>
    <xf numFmtId="3" fontId="6" fillId="2" borderId="13" xfId="2" applyNumberFormat="1" applyFont="1" applyFill="1" applyBorder="1" applyAlignment="1" applyProtection="1">
      <alignment horizontal="right" vertical="center"/>
      <protection locked="0"/>
    </xf>
    <xf numFmtId="3" fontId="5" fillId="2" borderId="13" xfId="2" applyNumberFormat="1" applyFont="1" applyFill="1" applyBorder="1" applyAlignment="1" applyProtection="1">
      <alignment horizontal="right" vertical="center" wrapText="1"/>
      <protection locked="0"/>
    </xf>
    <xf numFmtId="3" fontId="5" fillId="2" borderId="13" xfId="2" applyNumberFormat="1" applyFont="1" applyFill="1" applyBorder="1" applyAlignment="1" applyProtection="1">
      <alignment horizontal="right" vertical="center"/>
      <protection locked="0"/>
    </xf>
    <xf numFmtId="2" fontId="5" fillId="0" borderId="13" xfId="5" applyNumberFormat="1" applyFont="1" applyFill="1" applyBorder="1" applyAlignment="1" applyProtection="1">
      <alignment horizontal="right" vertical="center" wrapText="1"/>
      <protection locked="0"/>
    </xf>
    <xf numFmtId="2" fontId="5" fillId="0" borderId="13" xfId="5" applyNumberFormat="1" applyFont="1" applyFill="1" applyBorder="1" applyAlignment="1" applyProtection="1">
      <alignment horizontal="right" vertical="top"/>
      <protection locked="0"/>
    </xf>
    <xf numFmtId="2" fontId="5" fillId="2" borderId="13" xfId="5" applyNumberFormat="1" applyFont="1" applyFill="1" applyBorder="1" applyAlignment="1" applyProtection="1">
      <alignment horizontal="right" vertical="center"/>
      <protection locked="0"/>
    </xf>
    <xf numFmtId="2" fontId="5" fillId="3" borderId="13" xfId="5" applyNumberFormat="1" applyFont="1" applyFill="1" applyBorder="1" applyAlignment="1" applyProtection="1">
      <alignment horizontal="right" vertical="top"/>
    </xf>
    <xf numFmtId="2" fontId="5" fillId="2" borderId="13" xfId="5" applyNumberFormat="1" applyFont="1" applyFill="1" applyBorder="1" applyAlignment="1" applyProtection="1">
      <alignment horizontal="right" vertical="top"/>
    </xf>
    <xf numFmtId="0" fontId="5" fillId="2" borderId="13" xfId="2" applyFont="1" applyFill="1" applyBorder="1" applyAlignment="1" applyProtection="1">
      <alignment horizontal="left" vertical="center" wrapText="1" indent="4"/>
    </xf>
    <xf numFmtId="0" fontId="5" fillId="0" borderId="13" xfId="5" applyFont="1" applyFill="1" applyBorder="1" applyAlignment="1" applyProtection="1">
      <alignment horizontal="right" vertical="top"/>
      <protection locked="0"/>
    </xf>
    <xf numFmtId="4" fontId="5" fillId="2" borderId="13" xfId="5" applyNumberFormat="1" applyFont="1" applyFill="1" applyBorder="1" applyAlignment="1" applyProtection="1">
      <alignment horizontal="right" vertical="center"/>
      <protection locked="0"/>
    </xf>
    <xf numFmtId="166" fontId="5" fillId="2" borderId="13" xfId="5" applyNumberFormat="1" applyFont="1" applyFill="1" applyBorder="1" applyAlignment="1" applyProtection="1">
      <alignment horizontal="right" vertical="center"/>
      <protection locked="0"/>
    </xf>
    <xf numFmtId="0" fontId="5" fillId="0" borderId="19" xfId="5" applyFont="1" applyFill="1" applyBorder="1" applyAlignment="1" applyProtection="1">
      <alignment horizontal="left" vertical="center" wrapText="1" indent="2"/>
    </xf>
    <xf numFmtId="4" fontId="5" fillId="2" borderId="23" xfId="5" applyNumberFormat="1" applyFont="1" applyFill="1" applyBorder="1" applyAlignment="1" applyProtection="1">
      <alignment horizontal="right" vertical="center"/>
      <protection locked="0"/>
    </xf>
    <xf numFmtId="0" fontId="6" fillId="2" borderId="19" xfId="2" applyFont="1" applyFill="1" applyBorder="1" applyAlignment="1" applyProtection="1">
      <alignment horizontal="left" vertical="center" wrapText="1"/>
    </xf>
    <xf numFmtId="3" fontId="5" fillId="3" borderId="29" xfId="2" applyNumberFormat="1" applyFont="1" applyFill="1" applyBorder="1" applyAlignment="1" applyProtection="1">
      <alignment horizontal="right" vertical="center" wrapText="1"/>
    </xf>
    <xf numFmtId="0" fontId="6" fillId="2" borderId="23" xfId="4" applyFont="1" applyFill="1" applyBorder="1" applyAlignment="1" applyProtection="1">
      <alignment horizontal="right"/>
    </xf>
    <xf numFmtId="0" fontId="5" fillId="0" borderId="13" xfId="4" applyFont="1" applyBorder="1" applyAlignment="1" applyProtection="1">
      <alignment horizontal="left" vertical="center" indent="1"/>
    </xf>
    <xf numFmtId="0" fontId="5" fillId="2" borderId="23" xfId="4" applyFont="1" applyFill="1" applyBorder="1" applyAlignment="1" applyProtection="1">
      <alignment horizontal="right"/>
      <protection locked="0"/>
    </xf>
    <xf numFmtId="0" fontId="6" fillId="2" borderId="23" xfId="0" applyFont="1" applyFill="1" applyBorder="1" applyProtection="1"/>
    <xf numFmtId="0" fontId="6" fillId="3" borderId="14" xfId="0" applyFont="1" applyFill="1" applyBorder="1" applyProtection="1"/>
    <xf numFmtId="0" fontId="6" fillId="2" borderId="13" xfId="0" applyFont="1" applyFill="1" applyBorder="1" applyProtection="1"/>
    <xf numFmtId="0" fontId="5" fillId="2" borderId="13" xfId="0" applyFont="1" applyFill="1" applyBorder="1" applyProtection="1">
      <protection locked="0"/>
    </xf>
    <xf numFmtId="0" fontId="6" fillId="2" borderId="13" xfId="2" applyFont="1" applyFill="1" applyBorder="1" applyAlignment="1" applyProtection="1">
      <alignment vertical="center" wrapText="1"/>
    </xf>
    <xf numFmtId="0" fontId="5" fillId="0" borderId="0" xfId="0" applyFont="1" applyAlignment="1" applyProtection="1">
      <alignment horizontal="right"/>
      <protection locked="0"/>
    </xf>
    <xf numFmtId="0" fontId="5" fillId="2" borderId="0" xfId="4" applyFont="1" applyFill="1" applyProtection="1">
      <protection locked="0"/>
    </xf>
    <xf numFmtId="0" fontId="5" fillId="0" borderId="0" xfId="0" applyFont="1" applyFill="1" applyBorder="1" applyProtection="1"/>
    <xf numFmtId="0" fontId="5" fillId="3" borderId="0" xfId="0" applyFont="1" applyFill="1" applyBorder="1" applyAlignment="1" applyProtection="1">
      <alignment horizontal="left" wrapText="1"/>
    </xf>
    <xf numFmtId="0" fontId="5" fillId="3" borderId="0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 wrapText="1"/>
    </xf>
    <xf numFmtId="0" fontId="5" fillId="3" borderId="26" xfId="0" applyFont="1" applyFill="1" applyBorder="1" applyProtection="1"/>
    <xf numFmtId="0" fontId="6" fillId="3" borderId="26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horizontal="center" vertical="center" wrapText="1"/>
    </xf>
    <xf numFmtId="14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/>
    </xf>
    <xf numFmtId="0" fontId="6" fillId="0" borderId="13" xfId="0" applyFont="1" applyBorder="1" applyAlignment="1" applyProtection="1">
      <alignment horizontal="center" vertical="center" wrapText="1"/>
    </xf>
    <xf numFmtId="0" fontId="6" fillId="3" borderId="13" xfId="0" applyFont="1" applyFill="1" applyBorder="1" applyAlignment="1" applyProtection="1">
      <alignment horizontal="right" vertical="center" wrapText="1"/>
    </xf>
    <xf numFmtId="0" fontId="6" fillId="0" borderId="13" xfId="0" applyFont="1" applyFill="1" applyBorder="1" applyAlignment="1" applyProtection="1">
      <alignment horizontal="left" indent="1"/>
    </xf>
    <xf numFmtId="0" fontId="5" fillId="0" borderId="13" xfId="0" applyFont="1" applyBorder="1" applyAlignment="1" applyProtection="1">
      <alignment wrapText="1"/>
    </xf>
    <xf numFmtId="0" fontId="5" fillId="0" borderId="13" xfId="0" applyFont="1" applyFill="1" applyBorder="1" applyAlignment="1" applyProtection="1">
      <alignment horizontal="left" vertical="center"/>
    </xf>
    <xf numFmtId="0" fontId="5" fillId="0" borderId="13" xfId="0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6" fillId="0" borderId="13" xfId="0" applyFont="1" applyFill="1" applyBorder="1" applyAlignment="1" applyProtection="1">
      <alignment horizontal="left" vertical="center" indent="1"/>
    </xf>
    <xf numFmtId="0" fontId="6" fillId="0" borderId="0" xfId="0" applyFont="1" applyFill="1" applyBorder="1" applyAlignment="1" applyProtection="1">
      <alignment horizontal="left" vertical="center" indent="1"/>
      <protection locked="0"/>
    </xf>
    <xf numFmtId="0" fontId="6" fillId="0" borderId="13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36" fillId="3" borderId="0" xfId="0" applyFont="1" applyFill="1" applyBorder="1" applyAlignment="1" applyProtection="1">
      <alignment horizontal="left"/>
    </xf>
    <xf numFmtId="0" fontId="37" fillId="3" borderId="0" xfId="0" applyFont="1" applyFill="1" applyBorder="1" applyProtection="1"/>
    <xf numFmtId="0" fontId="37" fillId="3" borderId="0" xfId="0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26" xfId="2" applyFont="1" applyFill="1" applyBorder="1" applyAlignment="1" applyProtection="1">
      <alignment horizontal="left" vertical="center"/>
    </xf>
    <xf numFmtId="0" fontId="38" fillId="3" borderId="51" xfId="5" applyFont="1" applyFill="1" applyBorder="1" applyAlignment="1" applyProtection="1">
      <alignment horizontal="center" vertical="top" wrapText="1"/>
    </xf>
    <xf numFmtId="1" fontId="38" fillId="3" borderId="51" xfId="5" applyNumberFormat="1" applyFont="1" applyFill="1" applyBorder="1" applyAlignment="1" applyProtection="1">
      <alignment horizontal="center" vertical="top" wrapText="1"/>
    </xf>
    <xf numFmtId="0" fontId="38" fillId="3" borderId="52" xfId="5" applyFont="1" applyFill="1" applyBorder="1" applyAlignment="1" applyProtection="1">
      <alignment horizontal="center" vertical="top" wrapText="1"/>
    </xf>
    <xf numFmtId="1" fontId="38" fillId="3" borderId="52" xfId="5" applyNumberFormat="1" applyFont="1" applyFill="1" applyBorder="1" applyAlignment="1" applyProtection="1">
      <alignment horizontal="center" vertical="top" wrapText="1"/>
    </xf>
    <xf numFmtId="0" fontId="39" fillId="3" borderId="13" xfId="5" applyFont="1" applyFill="1" applyBorder="1" applyAlignment="1" applyProtection="1">
      <alignment horizontal="center" vertical="top" wrapText="1"/>
    </xf>
    <xf numFmtId="1" fontId="39" fillId="3" borderId="13" xfId="5" applyNumberFormat="1" applyFont="1" applyFill="1" applyBorder="1" applyAlignment="1" applyProtection="1">
      <alignment horizontal="center" vertical="top" wrapText="1"/>
    </xf>
    <xf numFmtId="0" fontId="38" fillId="0" borderId="13" xfId="5" applyFont="1" applyFill="1" applyBorder="1" applyAlignment="1" applyProtection="1">
      <alignment horizontal="center" vertical="top" wrapText="1"/>
      <protection locked="0"/>
    </xf>
    <xf numFmtId="0" fontId="40" fillId="3" borderId="13" xfId="5" applyFont="1" applyFill="1" applyBorder="1" applyAlignment="1" applyProtection="1">
      <alignment horizontal="left" vertical="top" wrapText="1"/>
    </xf>
    <xf numFmtId="1" fontId="40" fillId="3" borderId="13" xfId="5" applyNumberFormat="1" applyFont="1" applyFill="1" applyBorder="1" applyAlignment="1" applyProtection="1">
      <alignment horizontal="center" vertical="top" wrapText="1"/>
    </xf>
    <xf numFmtId="49" fontId="40" fillId="3" borderId="13" xfId="5" applyNumberFormat="1" applyFont="1" applyFill="1" applyBorder="1" applyAlignment="1" applyProtection="1">
      <alignment horizontal="center" vertical="top" wrapText="1"/>
    </xf>
    <xf numFmtId="0" fontId="41" fillId="0" borderId="13" xfId="5" applyFont="1" applyFill="1" applyBorder="1" applyAlignment="1" applyProtection="1">
      <alignment horizontal="right" vertical="top" wrapText="1"/>
      <protection locked="0"/>
    </xf>
    <xf numFmtId="0" fontId="40" fillId="3" borderId="14" xfId="5" applyFont="1" applyFill="1" applyBorder="1" applyAlignment="1" applyProtection="1">
      <alignment horizontal="left" vertical="top" wrapText="1"/>
    </xf>
    <xf numFmtId="1" fontId="40" fillId="3" borderId="14" xfId="5" applyNumberFormat="1" applyFont="1" applyFill="1" applyBorder="1" applyAlignment="1" applyProtection="1">
      <alignment horizontal="center" vertical="top" wrapText="1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0" fillId="3" borderId="0" xfId="0" applyFill="1" applyBorder="1"/>
    <xf numFmtId="0" fontId="5" fillId="3" borderId="26" xfId="0" applyFont="1" applyFill="1" applyBorder="1" applyProtection="1">
      <protection locked="0"/>
    </xf>
    <xf numFmtId="0" fontId="0" fillId="3" borderId="26" xfId="0" applyFill="1" applyBorder="1"/>
    <xf numFmtId="0" fontId="6" fillId="3" borderId="0" xfId="0" applyFont="1" applyFill="1" applyBorder="1" applyProtection="1">
      <protection locked="0"/>
    </xf>
    <xf numFmtId="0" fontId="24" fillId="3" borderId="0" xfId="0" applyFont="1" applyFill="1" applyBorder="1"/>
    <xf numFmtId="0" fontId="5" fillId="3" borderId="0" xfId="2" applyFont="1" applyFill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left"/>
    </xf>
    <xf numFmtId="0" fontId="39" fillId="3" borderId="53" xfId="5" applyFont="1" applyFill="1" applyBorder="1" applyAlignment="1" applyProtection="1">
      <alignment horizontal="center" vertical="top" wrapText="1"/>
    </xf>
    <xf numFmtId="1" fontId="39" fillId="3" borderId="53" xfId="5" applyNumberFormat="1" applyFont="1" applyFill="1" applyBorder="1" applyAlignment="1" applyProtection="1">
      <alignment horizontal="center" vertical="top" wrapText="1"/>
    </xf>
    <xf numFmtId="0" fontId="39" fillId="0" borderId="53" xfId="5" applyFont="1" applyFill="1" applyBorder="1" applyAlignment="1" applyProtection="1">
      <alignment horizontal="left" vertical="top"/>
    </xf>
    <xf numFmtId="0" fontId="38" fillId="0" borderId="53" xfId="5" applyFont="1" applyFill="1" applyBorder="1" applyAlignment="1" applyProtection="1">
      <alignment horizontal="center" vertical="top" wrapText="1"/>
      <protection locked="0"/>
    </xf>
    <xf numFmtId="0" fontId="38" fillId="0" borderId="0" xfId="5" applyFont="1" applyFill="1" applyBorder="1" applyAlignment="1" applyProtection="1">
      <alignment horizontal="center" vertical="top" wrapText="1"/>
      <protection locked="0"/>
    </xf>
    <xf numFmtId="1" fontId="38" fillId="0" borderId="0" xfId="5" applyNumberFormat="1" applyFont="1" applyFill="1" applyBorder="1" applyAlignment="1" applyProtection="1">
      <alignment horizontal="center" vertical="top" wrapText="1"/>
      <protection locked="0"/>
    </xf>
    <xf numFmtId="1" fontId="38" fillId="3" borderId="53" xfId="5" applyNumberFormat="1" applyFont="1" applyFill="1" applyBorder="1" applyAlignment="1" applyProtection="1">
      <alignment horizontal="center" vertical="top" wrapText="1"/>
      <protection locked="0"/>
    </xf>
    <xf numFmtId="14" fontId="4" fillId="0" borderId="14" xfId="1" applyNumberFormat="1" applyFont="1" applyBorder="1" applyAlignment="1" applyProtection="1">
      <alignment wrapText="1"/>
      <protection locked="0"/>
    </xf>
    <xf numFmtId="0" fontId="38" fillId="0" borderId="53" xfId="5" applyFont="1" applyFill="1" applyBorder="1" applyAlignment="1" applyProtection="1">
      <alignment horizontal="left" vertical="top" wrapText="1"/>
      <protection locked="0"/>
    </xf>
    <xf numFmtId="1" fontId="38" fillId="0" borderId="53" xfId="5" applyNumberFormat="1" applyFont="1" applyFill="1" applyBorder="1" applyAlignment="1" applyProtection="1">
      <alignment horizontal="left" vertical="top" wrapText="1"/>
      <protection locked="0"/>
    </xf>
    <xf numFmtId="0" fontId="41" fillId="3" borderId="53" xfId="5" applyFont="1" applyFill="1" applyBorder="1" applyAlignment="1" applyProtection="1">
      <alignment horizontal="right" vertical="top" wrapText="1"/>
      <protection locked="0"/>
    </xf>
    <xf numFmtId="0" fontId="38" fillId="0" borderId="54" xfId="5" applyFont="1" applyFill="1" applyBorder="1" applyAlignment="1" applyProtection="1">
      <alignment horizontal="left" vertical="top" wrapText="1"/>
      <protection locked="0"/>
    </xf>
    <xf numFmtId="1" fontId="38" fillId="0" borderId="54" xfId="5" applyNumberFormat="1" applyFont="1" applyFill="1" applyBorder="1" applyAlignment="1" applyProtection="1">
      <alignment horizontal="left" vertical="top" wrapText="1"/>
      <protection locked="0"/>
    </xf>
    <xf numFmtId="0" fontId="39" fillId="3" borderId="55" xfId="5" applyFont="1" applyFill="1" applyBorder="1" applyAlignment="1" applyProtection="1">
      <alignment horizontal="left" vertical="top"/>
      <protection locked="0"/>
    </xf>
    <xf numFmtId="0" fontId="38" fillId="3" borderId="55" xfId="5" applyFont="1" applyFill="1" applyBorder="1" applyAlignment="1" applyProtection="1">
      <alignment horizontal="left" vertical="top" wrapText="1"/>
      <protection locked="0"/>
    </xf>
    <xf numFmtId="0" fontId="38" fillId="3" borderId="24" xfId="5" applyFont="1" applyFill="1" applyBorder="1" applyAlignment="1" applyProtection="1">
      <alignment horizontal="left" vertical="top" wrapText="1"/>
      <protection locked="0"/>
    </xf>
    <xf numFmtId="1" fontId="38" fillId="3" borderId="24" xfId="5" applyNumberFormat="1" applyFont="1" applyFill="1" applyBorder="1" applyAlignment="1" applyProtection="1">
      <alignment horizontal="left" vertical="top" wrapText="1"/>
      <protection locked="0"/>
    </xf>
    <xf numFmtId="1" fontId="38" fillId="3" borderId="56" xfId="5" applyNumberFormat="1" applyFont="1" applyFill="1" applyBorder="1" applyAlignment="1" applyProtection="1">
      <alignment horizontal="left" vertical="top" wrapText="1"/>
      <protection locked="0"/>
    </xf>
    <xf numFmtId="0" fontId="41" fillId="3" borderId="54" xfId="5" applyFont="1" applyFill="1" applyBorder="1" applyAlignment="1" applyProtection="1">
      <alignment horizontal="right" vertical="top" wrapText="1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Border="1"/>
    <xf numFmtId="0" fontId="24" fillId="3" borderId="0" xfId="0" applyFont="1" applyFill="1" applyProtection="1"/>
    <xf numFmtId="0" fontId="0" fillId="3" borderId="0" xfId="0" applyFill="1" applyProtection="1"/>
    <xf numFmtId="14" fontId="5" fillId="3" borderId="0" xfId="2" applyNumberFormat="1" applyFont="1" applyFill="1" applyBorder="1" applyAlignment="1" applyProtection="1">
      <alignment vertical="center"/>
    </xf>
    <xf numFmtId="0" fontId="5" fillId="3" borderId="0" xfId="2" applyFont="1" applyFill="1" applyBorder="1" applyAlignment="1" applyProtection="1">
      <alignment vertical="center"/>
    </xf>
    <xf numFmtId="14" fontId="5" fillId="3" borderId="0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42" fillId="3" borderId="0" xfId="2" applyFont="1" applyFill="1" applyAlignment="1" applyProtection="1">
      <alignment horizontal="left" vertical="center"/>
    </xf>
    <xf numFmtId="0" fontId="11" fillId="3" borderId="0" xfId="0" applyFont="1" applyFill="1" applyProtection="1"/>
    <xf numFmtId="0" fontId="2" fillId="3" borderId="13" xfId="6" applyFont="1" applyFill="1" applyBorder="1" applyAlignment="1" applyProtection="1">
      <alignment vertical="center" wrapText="1"/>
    </xf>
    <xf numFmtId="0" fontId="2" fillId="3" borderId="13" xfId="6" applyFont="1" applyFill="1" applyBorder="1" applyAlignment="1" applyProtection="1">
      <alignment horizontal="center" vertical="center" wrapText="1"/>
    </xf>
    <xf numFmtId="0" fontId="9" fillId="3" borderId="19" xfId="6" applyFont="1" applyFill="1" applyBorder="1" applyAlignment="1" applyProtection="1">
      <alignment horizontal="center" vertical="center" wrapText="1"/>
    </xf>
    <xf numFmtId="0" fontId="9" fillId="3" borderId="23" xfId="6" applyFont="1" applyFill="1" applyBorder="1" applyAlignment="1" applyProtection="1">
      <alignment horizontal="center" vertical="center" wrapText="1"/>
    </xf>
    <xf numFmtId="0" fontId="9" fillId="3" borderId="13" xfId="6" applyFont="1" applyFill="1" applyBorder="1" applyAlignment="1" applyProtection="1">
      <alignment horizontal="center" vertical="center" wrapText="1"/>
    </xf>
    <xf numFmtId="0" fontId="9" fillId="0" borderId="13" xfId="6" applyFont="1" applyBorder="1" applyAlignment="1" applyProtection="1">
      <alignment vertical="center" wrapText="1"/>
    </xf>
    <xf numFmtId="0" fontId="2" fillId="0" borderId="13" xfId="6" applyFont="1" applyBorder="1" applyAlignment="1" applyProtection="1">
      <alignment vertical="center" wrapText="1"/>
    </xf>
    <xf numFmtId="0" fontId="2" fillId="0" borderId="13" xfId="6" applyFont="1" applyBorder="1" applyAlignment="1" applyProtection="1">
      <alignment vertical="center" wrapText="1"/>
      <protection locked="0"/>
    </xf>
    <xf numFmtId="0" fontId="2" fillId="0" borderId="0" xfId="6" applyFont="1" applyAlignment="1" applyProtection="1">
      <alignment vertical="center" wrapText="1"/>
      <protection locked="0"/>
    </xf>
    <xf numFmtId="0" fontId="43" fillId="0" borderId="0" xfId="6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6" xfId="0" applyFont="1" applyBorder="1" applyProtection="1">
      <protection locked="0"/>
    </xf>
    <xf numFmtId="0" fontId="0" fillId="0" borderId="26" xfId="0" applyBorder="1"/>
    <xf numFmtId="0" fontId="0" fillId="0" borderId="0" xfId="0" applyBorder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0" xfId="0" applyFill="1" applyProtection="1"/>
    <xf numFmtId="0" fontId="2" fillId="0" borderId="13" xfId="6" applyFont="1" applyBorder="1" applyAlignment="1" applyProtection="1">
      <alignment horizontal="center" vertical="center" wrapText="1"/>
      <protection locked="0"/>
    </xf>
    <xf numFmtId="0" fontId="0" fillId="3" borderId="0" xfId="0" applyFill="1" applyBorder="1" applyProtection="1"/>
    <xf numFmtId="0" fontId="9" fillId="3" borderId="19" xfId="6" applyFont="1" applyFill="1" applyBorder="1" applyAlignment="1" applyProtection="1">
      <alignment horizontal="left" vertical="center" wrapText="1"/>
    </xf>
    <xf numFmtId="0" fontId="24" fillId="3" borderId="0" xfId="4" applyFont="1" applyFill="1" applyProtection="1"/>
    <xf numFmtId="0" fontId="11" fillId="3" borderId="0" xfId="4" applyFill="1" applyProtection="1"/>
    <xf numFmtId="0" fontId="11" fillId="3" borderId="0" xfId="4" applyFill="1" applyProtection="1">
      <protection locked="0"/>
    </xf>
    <xf numFmtId="0" fontId="11" fillId="3" borderId="0" xfId="4" applyFill="1" applyBorder="1" applyProtection="1"/>
    <xf numFmtId="0" fontId="11" fillId="3" borderId="0" xfId="4" applyFill="1" applyBorder="1" applyProtection="1">
      <protection locked="0"/>
    </xf>
    <xf numFmtId="0" fontId="11" fillId="0" borderId="0" xfId="4" applyFill="1" applyProtection="1"/>
    <xf numFmtId="0" fontId="11" fillId="0" borderId="0" xfId="4" applyFill="1" applyBorder="1" applyProtection="1"/>
    <xf numFmtId="0" fontId="11" fillId="3" borderId="26" xfId="4" applyFill="1" applyBorder="1" applyProtection="1"/>
    <xf numFmtId="0" fontId="24" fillId="3" borderId="14" xfId="4" applyFont="1" applyFill="1" applyBorder="1" applyAlignment="1" applyProtection="1">
      <alignment horizontal="center" vertical="center"/>
    </xf>
    <xf numFmtId="0" fontId="24" fillId="3" borderId="14" xfId="4" applyFont="1" applyFill="1" applyBorder="1" applyAlignment="1" applyProtection="1">
      <alignment horizontal="center" vertical="center" wrapText="1"/>
    </xf>
    <xf numFmtId="0" fontId="24" fillId="3" borderId="13" xfId="4" applyFont="1" applyFill="1" applyBorder="1" applyAlignment="1" applyProtection="1">
      <alignment horizontal="center" vertical="center"/>
    </xf>
    <xf numFmtId="0" fontId="24" fillId="3" borderId="13" xfId="4" applyFont="1" applyFill="1" applyBorder="1" applyAlignment="1" applyProtection="1">
      <alignment horizontal="center" vertical="center" wrapText="1"/>
    </xf>
    <xf numFmtId="0" fontId="11" fillId="0" borderId="13" xfId="4" applyBorder="1" applyAlignment="1" applyProtection="1">
      <alignment horizontal="center"/>
      <protection locked="0"/>
    </xf>
    <xf numFmtId="0" fontId="11" fillId="0" borderId="13" xfId="4" applyBorder="1" applyProtection="1">
      <protection locked="0"/>
    </xf>
    <xf numFmtId="14" fontId="11" fillId="0" borderId="13" xfId="4" applyNumberFormat="1" applyBorder="1" applyProtection="1">
      <protection locked="0"/>
    </xf>
    <xf numFmtId="0" fontId="11" fillId="0" borderId="0" xfId="4"/>
    <xf numFmtId="0" fontId="11" fillId="0" borderId="0" xfId="4" applyProtection="1">
      <protection locked="0"/>
    </xf>
    <xf numFmtId="0" fontId="6" fillId="0" borderId="0" xfId="4" applyFont="1" applyProtection="1">
      <protection locked="0"/>
    </xf>
    <xf numFmtId="0" fontId="5" fillId="0" borderId="26" xfId="4" applyFont="1" applyBorder="1" applyProtection="1">
      <protection locked="0"/>
    </xf>
    <xf numFmtId="0" fontId="6" fillId="0" borderId="0" xfId="4" applyFont="1" applyAlignment="1" applyProtection="1">
      <alignment horizontal="left"/>
      <protection locked="0"/>
    </xf>
    <xf numFmtId="0" fontId="5" fillId="0" borderId="0" xfId="4" applyFont="1" applyAlignment="1" applyProtection="1">
      <alignment horizontal="left"/>
      <protection locked="0"/>
    </xf>
    <xf numFmtId="0" fontId="0" fillId="2" borderId="0" xfId="0" applyFill="1" applyBorder="1" applyProtection="1"/>
    <xf numFmtId="0" fontId="0" fillId="2" borderId="0" xfId="0" applyFill="1" applyProtection="1"/>
    <xf numFmtId="0" fontId="2" fillId="0" borderId="14" xfId="6" applyFont="1" applyBorder="1" applyAlignment="1" applyProtection="1">
      <alignment vertical="center" wrapText="1"/>
      <protection locked="0"/>
    </xf>
    <xf numFmtId="0" fontId="7" fillId="0" borderId="0" xfId="0" applyFont="1"/>
    <xf numFmtId="0" fontId="0" fillId="0" borderId="13" xfId="0" applyBorder="1"/>
    <xf numFmtId="0" fontId="43" fillId="2" borderId="0" xfId="6" applyFont="1" applyFill="1" applyProtection="1">
      <protection locked="0"/>
    </xf>
    <xf numFmtId="0" fontId="0" fillId="2" borderId="26" xfId="0" applyFill="1" applyBorder="1"/>
    <xf numFmtId="14" fontId="5" fillId="0" borderId="0" xfId="2" applyNumberFormat="1" applyFont="1" applyFill="1" applyBorder="1" applyAlignment="1" applyProtection="1">
      <alignment horizontal="right" vertical="center"/>
    </xf>
    <xf numFmtId="0" fontId="38" fillId="0" borderId="57" xfId="5" applyFont="1" applyFill="1" applyBorder="1" applyAlignment="1" applyProtection="1">
      <alignment horizontal="left" vertical="top" wrapText="1"/>
      <protection locked="0"/>
    </xf>
    <xf numFmtId="0" fontId="38" fillId="0" borderId="58" xfId="5" applyFont="1" applyFill="1" applyBorder="1" applyAlignment="1" applyProtection="1">
      <alignment horizontal="left" vertical="top" wrapText="1"/>
      <protection locked="0"/>
    </xf>
    <xf numFmtId="0" fontId="39" fillId="0" borderId="13" xfId="5" applyFont="1" applyFill="1" applyBorder="1" applyAlignment="1" applyProtection="1">
      <alignment horizontal="left" vertical="top" wrapText="1"/>
      <protection locked="0"/>
    </xf>
    <xf numFmtId="0" fontId="38" fillId="0" borderId="59" xfId="5" applyFont="1" applyFill="1" applyBorder="1" applyAlignment="1" applyProtection="1">
      <alignment horizontal="left" vertical="top" wrapText="1"/>
      <protection locked="0"/>
    </xf>
    <xf numFmtId="0" fontId="45" fillId="3" borderId="0" xfId="2" applyFont="1" applyFill="1" applyAlignment="1" applyProtection="1">
      <alignment horizontal="right" vertical="center"/>
    </xf>
    <xf numFmtId="0" fontId="11" fillId="3" borderId="0" xfId="4" applyFill="1" applyBorder="1" applyAlignment="1" applyProtection="1">
      <alignment horizontal="left"/>
      <protection locked="0"/>
    </xf>
    <xf numFmtId="0" fontId="11" fillId="3" borderId="60" xfId="4" applyFill="1" applyBorder="1" applyProtection="1"/>
    <xf numFmtId="0" fontId="11" fillId="3" borderId="13" xfId="4" applyFill="1" applyBorder="1" applyAlignment="1" applyProtection="1">
      <alignment horizontal="center" vertical="center" wrapText="1"/>
    </xf>
    <xf numFmtId="0" fontId="11" fillId="3" borderId="14" xfId="4" applyFill="1" applyBorder="1" applyAlignment="1" applyProtection="1">
      <alignment horizontal="center" vertical="center" wrapText="1"/>
    </xf>
    <xf numFmtId="0" fontId="11" fillId="3" borderId="13" xfId="4" applyFont="1" applyFill="1" applyBorder="1" applyAlignment="1" applyProtection="1">
      <alignment horizontal="center" vertical="center" wrapText="1"/>
    </xf>
    <xf numFmtId="0" fontId="11" fillId="3" borderId="14" xfId="4" applyFont="1" applyFill="1" applyBorder="1" applyAlignment="1" applyProtection="1">
      <alignment horizontal="center" vertical="center" wrapText="1"/>
    </xf>
    <xf numFmtId="0" fontId="4" fillId="0" borderId="13" xfId="7" applyFont="1" applyBorder="1" applyAlignment="1" applyProtection="1">
      <alignment wrapText="1"/>
      <protection locked="0"/>
    </xf>
    <xf numFmtId="0" fontId="5" fillId="0" borderId="0" xfId="4" applyFont="1" applyBorder="1" applyProtection="1">
      <protection locked="0"/>
    </xf>
    <xf numFmtId="0" fontId="11" fillId="0" borderId="0" xfId="4" applyBorder="1" applyProtection="1">
      <protection locked="0"/>
    </xf>
    <xf numFmtId="14" fontId="9" fillId="2" borderId="0" xfId="1" applyNumberFormat="1" applyFont="1" applyFill="1" applyBorder="1" applyAlignment="1" applyProtection="1">
      <alignment horizontal="left" vertical="center" wrapText="1"/>
    </xf>
    <xf numFmtId="14" fontId="9" fillId="2" borderId="0" xfId="1" applyNumberFormat="1" applyFont="1" applyFill="1" applyBorder="1" applyAlignment="1" applyProtection="1">
      <alignment horizontal="center" vertical="center"/>
    </xf>
    <xf numFmtId="14" fontId="10" fillId="2" borderId="49" xfId="1" applyNumberFormat="1" applyFont="1" applyFill="1" applyBorder="1" applyAlignment="1" applyProtection="1">
      <alignment horizontal="center" vertical="center" wrapText="1"/>
    </xf>
    <xf numFmtId="14" fontId="10" fillId="2" borderId="0" xfId="1" applyNumberFormat="1" applyFont="1" applyFill="1" applyBorder="1" applyAlignment="1" applyProtection="1">
      <alignment horizontal="center" vertical="center" wrapText="1"/>
    </xf>
    <xf numFmtId="14" fontId="5" fillId="0" borderId="0" xfId="2" applyNumberFormat="1" applyFont="1" applyFill="1" applyBorder="1" applyAlignment="1" applyProtection="1">
      <alignment horizontal="center" vertical="center"/>
    </xf>
    <xf numFmtId="0" fontId="5" fillId="0" borderId="0" xfId="2" applyFont="1" applyFill="1" applyBorder="1" applyAlignment="1" applyProtection="1">
      <alignment horizontal="center" vertical="center"/>
    </xf>
    <xf numFmtId="0" fontId="14" fillId="4" borderId="3" xfId="1" applyFont="1" applyFill="1" applyBorder="1" applyAlignment="1" applyProtection="1">
      <alignment horizontal="center" vertical="center"/>
    </xf>
    <xf numFmtId="0" fontId="14" fillId="4" borderId="4" xfId="1" applyFont="1" applyFill="1" applyBorder="1" applyAlignment="1" applyProtection="1">
      <alignment horizontal="center" vertical="center"/>
    </xf>
    <xf numFmtId="0" fontId="14" fillId="4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0" xfId="2" applyFont="1" applyFill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Alignment="1" applyProtection="1">
      <alignment horizontal="right" vertical="center"/>
    </xf>
    <xf numFmtId="0" fontId="2" fillId="3" borderId="13" xfId="6" applyFont="1" applyFill="1" applyBorder="1" applyAlignment="1" applyProtection="1">
      <alignment horizontal="center" vertical="center" wrapText="1"/>
    </xf>
    <xf numFmtId="0" fontId="5" fillId="0" borderId="26" xfId="0" applyFont="1" applyBorder="1" applyAlignment="1" applyProtection="1">
      <alignment horizontal="center"/>
      <protection locked="0"/>
    </xf>
  </cellXfs>
  <cellStyles count="8">
    <cellStyle name="Normal" xfId="0" builtinId="0"/>
    <cellStyle name="Normal 2" xfId="5"/>
    <cellStyle name="Normal 3" xfId="4"/>
    <cellStyle name="Normal 4" xfId="6"/>
    <cellStyle name="Normal 5 2 2" xfId="7"/>
    <cellStyle name="Normal 5 2 3" xfId="3"/>
    <cellStyle name="Normal 5 3" xfId="1"/>
    <cellStyle name="Normal_FORMEB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4" name="Straight Connector 2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5" name="Straight Connector 16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1"/>
        <xdr:cNvCxnSpPr/>
      </xdr:nvCxnSpPr>
      <xdr:spPr>
        <a:xfrm>
          <a:off x="952500" y="56007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2"/>
        <xdr:cNvCxnSpPr/>
      </xdr:nvCxnSpPr>
      <xdr:spPr>
        <a:xfrm>
          <a:off x="3705744" y="5610225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5143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515302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87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974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303</xdr:row>
      <xdr:rowOff>171450</xdr:rowOff>
    </xdr:from>
    <xdr:to>
      <xdr:col>2</xdr:col>
      <xdr:colOff>1495425</xdr:colOff>
      <xdr:row>303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393031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34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57532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1323975" y="14668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75</xdr:row>
      <xdr:rowOff>152400</xdr:rowOff>
    </xdr:from>
    <xdr:to>
      <xdr:col>7</xdr:col>
      <xdr:colOff>9525</xdr:colOff>
      <xdr:row>75</xdr:row>
      <xdr:rowOff>152400</xdr:rowOff>
    </xdr:to>
    <xdr:cxnSp macro="">
      <xdr:nvCxnSpPr>
        <xdr:cNvPr id="3" name="Straight Connector 2"/>
        <xdr:cNvCxnSpPr/>
      </xdr:nvCxnSpPr>
      <xdr:spPr>
        <a:xfrm>
          <a:off x="5162550" y="14649450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7642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773775"/>
          <a:ext cx="22780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246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342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&#4332;&#4314;&#4312;&#4323;&#4320;&#4312;%20&#4307;&#4308;&#4313;&#4314;&#4304;&#4320;&#4304;&#4330;&#4312;&#4308;&#4305;&#4312;%20&#4307;&#4304;&#4315;&#4304;&#4322;&#4308;&#4305;&#4312;&#4311;&#4312;/New%20folder%20(6)/cliuri%20deklaraciis%20formebi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  <sheetName val="Лист2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e">
            <v>#REF!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workbookViewId="0"/>
  </sheetViews>
  <sheetFormatPr defaultRowHeight="15" x14ac:dyDescent="0.25"/>
  <cols>
    <col min="1" max="1" width="6.28515625" style="178" bestFit="1" customWidth="1"/>
    <col min="2" max="2" width="13.140625" style="178" customWidth="1"/>
    <col min="3" max="3" width="14.28515625" style="178" customWidth="1"/>
    <col min="4" max="4" width="15.140625" style="178" customWidth="1"/>
    <col min="5" max="5" width="43" style="176" customWidth="1"/>
    <col min="6" max="8" width="19.140625" style="136" customWidth="1"/>
    <col min="9" max="9" width="28.42578125" style="178" customWidth="1"/>
    <col min="10" max="10" width="31.7109375" style="178" customWidth="1"/>
    <col min="11" max="11" width="13.140625" style="178" bestFit="1" customWidth="1"/>
    <col min="12" max="12" width="15.28515625" style="178" customWidth="1"/>
  </cols>
  <sheetData>
    <row r="1" spans="1:12" x14ac:dyDescent="0.25">
      <c r="A1" s="1"/>
      <c r="B1" s="2"/>
      <c r="C1" s="1"/>
      <c r="D1" s="2"/>
      <c r="E1" s="3"/>
      <c r="F1" s="3"/>
      <c r="G1" s="4"/>
      <c r="H1" s="3"/>
      <c r="I1" s="1"/>
      <c r="J1" s="2"/>
      <c r="K1" s="1"/>
      <c r="L1" s="2"/>
    </row>
    <row r="2" spans="1:12" x14ac:dyDescent="0.25">
      <c r="A2" s="5"/>
      <c r="B2" s="5"/>
      <c r="C2" s="5"/>
      <c r="D2" s="5"/>
      <c r="E2" s="6"/>
      <c r="F2" s="6"/>
      <c r="G2" s="6"/>
      <c r="H2" s="6"/>
      <c r="I2" s="7"/>
      <c r="J2" s="7"/>
      <c r="K2" s="8"/>
      <c r="L2" s="2"/>
    </row>
    <row r="3" spans="1:12" x14ac:dyDescent="0.25">
      <c r="A3" s="9" t="s">
        <v>0</v>
      </c>
      <c r="B3" s="10"/>
      <c r="C3" s="10"/>
      <c r="D3" s="10"/>
      <c r="E3" s="11"/>
      <c r="F3" s="12"/>
      <c r="G3" s="11"/>
      <c r="H3" s="13"/>
      <c r="I3" s="10"/>
      <c r="J3" s="14"/>
      <c r="K3" s="14"/>
      <c r="L3" s="15" t="s">
        <v>1</v>
      </c>
    </row>
    <row r="4" spans="1:12" x14ac:dyDescent="0.25">
      <c r="A4" s="16" t="s">
        <v>2</v>
      </c>
      <c r="B4" s="10"/>
      <c r="C4" s="10"/>
      <c r="D4" s="10"/>
      <c r="E4" s="11"/>
      <c r="F4" s="12"/>
      <c r="G4" s="11"/>
      <c r="H4" s="17"/>
      <c r="I4" s="10"/>
      <c r="J4" s="14"/>
      <c r="K4" s="14"/>
      <c r="L4" s="18"/>
    </row>
    <row r="5" spans="1:12" x14ac:dyDescent="0.25">
      <c r="A5" s="19"/>
      <c r="B5" s="10"/>
      <c r="C5" s="20"/>
      <c r="D5" s="21"/>
      <c r="E5" s="11"/>
      <c r="F5" s="22"/>
      <c r="G5" s="11"/>
      <c r="H5" s="11"/>
      <c r="I5" s="23"/>
      <c r="J5" s="10"/>
      <c r="K5" s="10"/>
      <c r="L5" s="24"/>
    </row>
    <row r="6" spans="1:12" x14ac:dyDescent="0.25">
      <c r="A6" s="25" t="s">
        <v>3</v>
      </c>
      <c r="B6" s="23"/>
      <c r="C6" s="23"/>
      <c r="D6" s="23" t="s">
        <v>4</v>
      </c>
      <c r="E6" s="26"/>
      <c r="F6" s="27"/>
      <c r="G6" s="11"/>
      <c r="H6" s="563" t="s">
        <v>5</v>
      </c>
      <c r="I6" s="564"/>
      <c r="J6" s="10"/>
      <c r="K6" s="14"/>
      <c r="L6" s="24"/>
    </row>
    <row r="7" spans="1:12" x14ac:dyDescent="0.25">
      <c r="A7" s="25"/>
      <c r="B7" s="23"/>
      <c r="C7" s="23"/>
      <c r="D7" s="23"/>
      <c r="E7" s="11"/>
      <c r="F7" s="27"/>
      <c r="G7" s="27"/>
      <c r="H7" s="27"/>
      <c r="I7" s="28"/>
      <c r="J7" s="14"/>
      <c r="K7" s="10"/>
      <c r="L7" s="24"/>
    </row>
    <row r="8" spans="1:12" ht="15.75" thickBot="1" x14ac:dyDescent="0.3">
      <c r="A8" s="29"/>
      <c r="B8" s="14"/>
      <c r="C8" s="28"/>
      <c r="D8" s="30"/>
      <c r="E8" s="11"/>
      <c r="F8" s="27"/>
      <c r="G8" s="27"/>
      <c r="H8" s="27"/>
      <c r="I8" s="14"/>
      <c r="J8" s="10"/>
      <c r="K8" s="10"/>
      <c r="L8" s="24"/>
    </row>
    <row r="9" spans="1:12" ht="15.75" thickBot="1" x14ac:dyDescent="0.3">
      <c r="A9" s="31"/>
      <c r="B9" s="32"/>
      <c r="C9" s="33"/>
      <c r="D9" s="33"/>
      <c r="E9" s="34"/>
      <c r="F9" s="12"/>
      <c r="G9" s="12"/>
      <c r="H9" s="12"/>
      <c r="I9" s="565" t="s">
        <v>6</v>
      </c>
      <c r="J9" s="566"/>
      <c r="K9" s="567"/>
      <c r="L9" s="35"/>
    </row>
    <row r="10" spans="1:12" ht="39" thickBot="1" x14ac:dyDescent="0.3">
      <c r="A10" s="36" t="s">
        <v>7</v>
      </c>
      <c r="B10" s="37" t="s">
        <v>8</v>
      </c>
      <c r="C10" s="37" t="s">
        <v>9</v>
      </c>
      <c r="D10" s="38" t="s">
        <v>10</v>
      </c>
      <c r="E10" s="39" t="s">
        <v>11</v>
      </c>
      <c r="F10" s="40" t="s">
        <v>12</v>
      </c>
      <c r="G10" s="41" t="s">
        <v>13</v>
      </c>
      <c r="H10" s="42" t="s">
        <v>14</v>
      </c>
      <c r="I10" s="43" t="s">
        <v>15</v>
      </c>
      <c r="J10" s="44" t="s">
        <v>16</v>
      </c>
      <c r="K10" s="45" t="s">
        <v>17</v>
      </c>
      <c r="L10" s="46" t="s">
        <v>18</v>
      </c>
    </row>
    <row r="11" spans="1:12" ht="15.75" thickBot="1" x14ac:dyDescent="0.3">
      <c r="A11" s="47">
        <v>1</v>
      </c>
      <c r="B11" s="48">
        <v>2</v>
      </c>
      <c r="C11" s="49">
        <v>3</v>
      </c>
      <c r="D11" s="49">
        <v>4</v>
      </c>
      <c r="E11" s="50">
        <v>5</v>
      </c>
      <c r="F11" s="51">
        <v>6</v>
      </c>
      <c r="G11" s="52">
        <v>7</v>
      </c>
      <c r="H11" s="51">
        <v>8</v>
      </c>
      <c r="I11" s="53">
        <v>9</v>
      </c>
      <c r="J11" s="54">
        <v>10</v>
      </c>
      <c r="K11" s="55">
        <v>11</v>
      </c>
      <c r="L11" s="56">
        <v>12</v>
      </c>
    </row>
    <row r="12" spans="1:12" ht="25.5" x14ac:dyDescent="0.3">
      <c r="A12" s="57">
        <v>1</v>
      </c>
      <c r="B12" s="58" t="s">
        <v>19</v>
      </c>
      <c r="C12" s="59" t="s">
        <v>20</v>
      </c>
      <c r="D12" s="60">
        <v>860</v>
      </c>
      <c r="E12" s="61" t="s">
        <v>21</v>
      </c>
      <c r="F12" s="61">
        <v>1022000013</v>
      </c>
      <c r="G12" s="62"/>
      <c r="H12" s="62"/>
      <c r="I12" s="63"/>
      <c r="J12" s="64"/>
      <c r="K12" s="65"/>
      <c r="L12" s="66"/>
    </row>
    <row r="13" spans="1:12" ht="25.5" x14ac:dyDescent="0.3">
      <c r="A13" s="57">
        <v>2</v>
      </c>
      <c r="B13" s="58" t="s">
        <v>22</v>
      </c>
      <c r="C13" s="59" t="s">
        <v>20</v>
      </c>
      <c r="D13" s="60">
        <v>5150</v>
      </c>
      <c r="E13" s="61" t="s">
        <v>21</v>
      </c>
      <c r="F13" s="61">
        <v>1022000013</v>
      </c>
      <c r="G13" s="62"/>
      <c r="H13" s="62"/>
      <c r="I13" s="63"/>
      <c r="J13" s="64"/>
      <c r="K13" s="65"/>
      <c r="L13" s="66"/>
    </row>
    <row r="14" spans="1:12" ht="25.5" x14ac:dyDescent="0.3">
      <c r="A14" s="57">
        <v>3</v>
      </c>
      <c r="B14" s="58" t="s">
        <v>23</v>
      </c>
      <c r="C14" s="59" t="s">
        <v>20</v>
      </c>
      <c r="D14" s="67">
        <v>840.35</v>
      </c>
      <c r="E14" s="61" t="s">
        <v>21</v>
      </c>
      <c r="F14" s="61">
        <v>1022000013</v>
      </c>
      <c r="G14" s="68"/>
      <c r="H14" s="68"/>
      <c r="I14" s="69"/>
      <c r="J14" s="70"/>
      <c r="K14" s="71"/>
      <c r="L14" s="72"/>
    </row>
    <row r="15" spans="1:12" ht="25.5" x14ac:dyDescent="0.3">
      <c r="A15" s="57">
        <v>4</v>
      </c>
      <c r="B15" s="73" t="s">
        <v>24</v>
      </c>
      <c r="C15" s="59" t="s">
        <v>20</v>
      </c>
      <c r="D15" s="74">
        <v>1480</v>
      </c>
      <c r="E15" s="61" t="s">
        <v>21</v>
      </c>
      <c r="F15" s="61">
        <v>1022000013</v>
      </c>
      <c r="G15" s="75"/>
      <c r="H15" s="68"/>
      <c r="I15" s="76"/>
      <c r="J15" s="70"/>
      <c r="K15" s="71"/>
      <c r="L15" s="72"/>
    </row>
    <row r="16" spans="1:12" ht="25.5" x14ac:dyDescent="0.3">
      <c r="A16" s="57">
        <v>5</v>
      </c>
      <c r="B16" s="77" t="s">
        <v>25</v>
      </c>
      <c r="C16" s="59" t="s">
        <v>20</v>
      </c>
      <c r="D16" s="78">
        <v>7210</v>
      </c>
      <c r="E16" s="61" t="s">
        <v>21</v>
      </c>
      <c r="F16" s="61">
        <v>1022000013</v>
      </c>
      <c r="G16" s="75"/>
      <c r="H16" s="68"/>
      <c r="I16" s="76"/>
      <c r="J16" s="70"/>
      <c r="K16" s="71"/>
      <c r="L16" s="72"/>
    </row>
    <row r="17" spans="1:12" ht="25.5" x14ac:dyDescent="0.3">
      <c r="A17" s="57">
        <v>6</v>
      </c>
      <c r="B17" s="79" t="s">
        <v>26</v>
      </c>
      <c r="C17" s="59" t="s">
        <v>20</v>
      </c>
      <c r="D17" s="80">
        <v>370</v>
      </c>
      <c r="E17" s="61" t="s">
        <v>21</v>
      </c>
      <c r="F17" s="61">
        <v>1022000013</v>
      </c>
      <c r="G17" s="75"/>
      <c r="H17" s="68"/>
      <c r="I17" s="76"/>
      <c r="J17" s="70"/>
      <c r="K17" s="71"/>
      <c r="L17" s="72"/>
    </row>
    <row r="18" spans="1:12" ht="25.5" x14ac:dyDescent="0.3">
      <c r="A18" s="57">
        <v>7</v>
      </c>
      <c r="B18" s="79" t="s">
        <v>27</v>
      </c>
      <c r="C18" s="59" t="s">
        <v>20</v>
      </c>
      <c r="D18" s="81">
        <v>200</v>
      </c>
      <c r="E18" s="82" t="s">
        <v>28</v>
      </c>
      <c r="F18" s="83" t="s">
        <v>29</v>
      </c>
      <c r="G18" s="75"/>
      <c r="H18" s="68"/>
      <c r="I18" s="76"/>
      <c r="J18" s="70"/>
      <c r="K18" s="71"/>
      <c r="L18" s="72"/>
    </row>
    <row r="19" spans="1:12" ht="25.5" x14ac:dyDescent="0.3">
      <c r="A19" s="57">
        <v>8</v>
      </c>
      <c r="B19" s="84" t="s">
        <v>30</v>
      </c>
      <c r="C19" s="59" t="s">
        <v>20</v>
      </c>
      <c r="D19" s="81">
        <v>10000</v>
      </c>
      <c r="E19" s="82" t="s">
        <v>31</v>
      </c>
      <c r="F19" s="83" t="s">
        <v>32</v>
      </c>
      <c r="G19" s="75"/>
      <c r="H19" s="68"/>
      <c r="I19" s="76"/>
      <c r="J19" s="70"/>
      <c r="K19" s="71"/>
      <c r="L19" s="72"/>
    </row>
    <row r="20" spans="1:12" ht="25.5" x14ac:dyDescent="0.3">
      <c r="A20" s="57">
        <v>9</v>
      </c>
      <c r="B20" s="84" t="s">
        <v>33</v>
      </c>
      <c r="C20" s="59" t="s">
        <v>20</v>
      </c>
      <c r="D20" s="81">
        <v>10000</v>
      </c>
      <c r="E20" s="82" t="s">
        <v>34</v>
      </c>
      <c r="F20" s="83" t="s">
        <v>35</v>
      </c>
      <c r="G20" s="75"/>
      <c r="H20" s="68"/>
      <c r="I20" s="76"/>
      <c r="J20" s="70"/>
      <c r="K20" s="71"/>
      <c r="L20" s="72"/>
    </row>
    <row r="21" spans="1:12" ht="25.5" x14ac:dyDescent="0.3">
      <c r="A21" s="57">
        <v>10</v>
      </c>
      <c r="B21" s="84" t="s">
        <v>33</v>
      </c>
      <c r="C21" s="59" t="s">
        <v>20</v>
      </c>
      <c r="D21" s="81">
        <v>15000</v>
      </c>
      <c r="E21" s="82" t="s">
        <v>36</v>
      </c>
      <c r="F21" s="83" t="s">
        <v>37</v>
      </c>
      <c r="G21" s="75"/>
      <c r="H21" s="68"/>
      <c r="I21" s="76"/>
      <c r="J21" s="70"/>
      <c r="K21" s="71"/>
      <c r="L21" s="72"/>
    </row>
    <row r="22" spans="1:12" ht="25.5" x14ac:dyDescent="0.3">
      <c r="A22" s="57">
        <v>11</v>
      </c>
      <c r="B22" s="84" t="s">
        <v>38</v>
      </c>
      <c r="C22" s="59" t="s">
        <v>20</v>
      </c>
      <c r="D22" s="81">
        <v>4400</v>
      </c>
      <c r="E22" s="82" t="s">
        <v>39</v>
      </c>
      <c r="F22" s="83" t="s">
        <v>40</v>
      </c>
      <c r="G22" s="75"/>
      <c r="H22" s="68"/>
      <c r="I22" s="76"/>
      <c r="J22" s="70"/>
      <c r="K22" s="71"/>
      <c r="L22" s="72"/>
    </row>
    <row r="23" spans="1:12" ht="25.5" x14ac:dyDescent="0.3">
      <c r="A23" s="57">
        <v>12</v>
      </c>
      <c r="B23" s="84" t="s">
        <v>41</v>
      </c>
      <c r="C23" s="59" t="s">
        <v>20</v>
      </c>
      <c r="D23" s="81">
        <v>260</v>
      </c>
      <c r="E23" s="82" t="s">
        <v>42</v>
      </c>
      <c r="F23" s="83" t="s">
        <v>43</v>
      </c>
      <c r="G23" s="75"/>
      <c r="H23" s="68"/>
      <c r="I23" s="76"/>
      <c r="J23" s="70"/>
      <c r="K23" s="71"/>
      <c r="L23" s="72"/>
    </row>
    <row r="24" spans="1:12" ht="25.5" x14ac:dyDescent="0.3">
      <c r="A24" s="57">
        <v>13</v>
      </c>
      <c r="B24" s="84" t="s">
        <v>44</v>
      </c>
      <c r="C24" s="59" t="s">
        <v>20</v>
      </c>
      <c r="D24" s="81">
        <v>200</v>
      </c>
      <c r="E24" s="82" t="s">
        <v>45</v>
      </c>
      <c r="F24" s="83" t="s">
        <v>46</v>
      </c>
      <c r="G24" s="75"/>
      <c r="H24" s="68"/>
      <c r="I24" s="76"/>
      <c r="J24" s="70"/>
      <c r="K24" s="71"/>
      <c r="L24" s="72"/>
    </row>
    <row r="25" spans="1:12" ht="38.25" x14ac:dyDescent="0.3">
      <c r="A25" s="57">
        <v>14</v>
      </c>
      <c r="B25" s="84" t="s">
        <v>47</v>
      </c>
      <c r="C25" s="59" t="s">
        <v>20</v>
      </c>
      <c r="D25" s="81">
        <v>200</v>
      </c>
      <c r="E25" s="82" t="s">
        <v>48</v>
      </c>
      <c r="F25" s="83" t="s">
        <v>49</v>
      </c>
      <c r="G25" s="85" t="s">
        <v>50</v>
      </c>
      <c r="H25" s="85" t="s">
        <v>51</v>
      </c>
      <c r="I25" s="76"/>
      <c r="J25" s="70"/>
      <c r="K25" s="71"/>
      <c r="L25" s="72"/>
    </row>
    <row r="26" spans="1:12" ht="25.5" x14ac:dyDescent="0.3">
      <c r="A26" s="57">
        <v>15</v>
      </c>
      <c r="B26" s="84" t="s">
        <v>47</v>
      </c>
      <c r="C26" s="59" t="s">
        <v>20</v>
      </c>
      <c r="D26" s="81">
        <v>600</v>
      </c>
      <c r="E26" s="82" t="s">
        <v>52</v>
      </c>
      <c r="F26" s="83" t="s">
        <v>53</v>
      </c>
      <c r="G26" s="85" t="s">
        <v>54</v>
      </c>
      <c r="H26" s="85" t="s">
        <v>55</v>
      </c>
      <c r="I26" s="76"/>
      <c r="J26" s="70"/>
      <c r="K26" s="71"/>
      <c r="L26" s="72"/>
    </row>
    <row r="27" spans="1:12" ht="25.5" x14ac:dyDescent="0.3">
      <c r="A27" s="57">
        <v>16</v>
      </c>
      <c r="B27" s="84" t="s">
        <v>47</v>
      </c>
      <c r="C27" s="59" t="s">
        <v>20</v>
      </c>
      <c r="D27" s="81">
        <v>200</v>
      </c>
      <c r="E27" s="82" t="s">
        <v>56</v>
      </c>
      <c r="F27" s="83" t="s">
        <v>57</v>
      </c>
      <c r="G27" s="85"/>
      <c r="H27" s="85"/>
      <c r="I27" s="76"/>
      <c r="J27" s="70"/>
      <c r="K27" s="71"/>
      <c r="L27" s="72"/>
    </row>
    <row r="28" spans="1:12" ht="25.5" x14ac:dyDescent="0.3">
      <c r="A28" s="57">
        <v>17</v>
      </c>
      <c r="B28" s="84" t="s">
        <v>47</v>
      </c>
      <c r="C28" s="59" t="s">
        <v>20</v>
      </c>
      <c r="D28" s="81">
        <v>200</v>
      </c>
      <c r="E28" s="82" t="s">
        <v>58</v>
      </c>
      <c r="F28" s="83" t="s">
        <v>59</v>
      </c>
      <c r="G28" s="85"/>
      <c r="H28" s="85"/>
      <c r="I28" s="76"/>
      <c r="J28" s="70"/>
      <c r="K28" s="71"/>
      <c r="L28" s="72"/>
    </row>
    <row r="29" spans="1:12" ht="25.5" x14ac:dyDescent="0.3">
      <c r="A29" s="57">
        <v>18</v>
      </c>
      <c r="B29" s="84" t="s">
        <v>47</v>
      </c>
      <c r="C29" s="59" t="s">
        <v>20</v>
      </c>
      <c r="D29" s="81">
        <v>3000</v>
      </c>
      <c r="E29" s="86" t="s">
        <v>60</v>
      </c>
      <c r="F29" s="87" t="s">
        <v>61</v>
      </c>
      <c r="G29" s="88" t="s">
        <v>54</v>
      </c>
      <c r="H29" s="88" t="s">
        <v>62</v>
      </c>
      <c r="I29" s="69"/>
      <c r="J29" s="70"/>
      <c r="K29" s="71"/>
      <c r="L29" s="72"/>
    </row>
    <row r="30" spans="1:12" ht="25.5" x14ac:dyDescent="0.3">
      <c r="A30" s="57">
        <v>19</v>
      </c>
      <c r="B30" s="84" t="s">
        <v>47</v>
      </c>
      <c r="C30" s="59" t="s">
        <v>20</v>
      </c>
      <c r="D30" s="81">
        <v>200</v>
      </c>
      <c r="E30" s="86" t="s">
        <v>63</v>
      </c>
      <c r="F30" s="87" t="s">
        <v>64</v>
      </c>
      <c r="G30" s="88"/>
      <c r="H30" s="88"/>
      <c r="I30" s="69"/>
      <c r="J30" s="70"/>
      <c r="K30" s="71"/>
      <c r="L30" s="72"/>
    </row>
    <row r="31" spans="1:12" ht="25.5" x14ac:dyDescent="0.3">
      <c r="A31" s="57">
        <v>20</v>
      </c>
      <c r="B31" s="84" t="s">
        <v>47</v>
      </c>
      <c r="C31" s="59" t="s">
        <v>20</v>
      </c>
      <c r="D31" s="81">
        <v>10000</v>
      </c>
      <c r="E31" s="86" t="s">
        <v>65</v>
      </c>
      <c r="F31" s="87" t="s">
        <v>66</v>
      </c>
      <c r="G31" s="88" t="s">
        <v>54</v>
      </c>
      <c r="H31" s="88" t="s">
        <v>67</v>
      </c>
      <c r="I31" s="69"/>
      <c r="J31" s="70"/>
      <c r="K31" s="71"/>
      <c r="L31" s="72"/>
    </row>
    <row r="32" spans="1:12" ht="25.5" x14ac:dyDescent="0.3">
      <c r="A32" s="57">
        <v>21</v>
      </c>
      <c r="B32" s="84" t="s">
        <v>68</v>
      </c>
      <c r="C32" s="59" t="s">
        <v>20</v>
      </c>
      <c r="D32" s="81">
        <v>870</v>
      </c>
      <c r="E32" s="86" t="s">
        <v>69</v>
      </c>
      <c r="F32" s="87" t="s">
        <v>70</v>
      </c>
      <c r="G32" s="88"/>
      <c r="H32" s="88"/>
      <c r="I32" s="89"/>
      <c r="J32" s="90"/>
      <c r="K32" s="91"/>
      <c r="L32" s="92"/>
    </row>
    <row r="33" spans="1:12" ht="25.5" x14ac:dyDescent="0.3">
      <c r="A33" s="57">
        <v>22</v>
      </c>
      <c r="B33" s="84" t="s">
        <v>68</v>
      </c>
      <c r="C33" s="59" t="s">
        <v>20</v>
      </c>
      <c r="D33" s="81">
        <v>1200</v>
      </c>
      <c r="E33" s="86" t="s">
        <v>52</v>
      </c>
      <c r="F33" s="87" t="s">
        <v>53</v>
      </c>
      <c r="G33" s="88" t="s">
        <v>54</v>
      </c>
      <c r="H33" s="88" t="s">
        <v>55</v>
      </c>
      <c r="I33" s="89"/>
      <c r="J33" s="90"/>
      <c r="K33" s="91"/>
      <c r="L33" s="92"/>
    </row>
    <row r="34" spans="1:12" ht="25.5" x14ac:dyDescent="0.3">
      <c r="A34" s="57">
        <v>23</v>
      </c>
      <c r="B34" s="84" t="s">
        <v>68</v>
      </c>
      <c r="C34" s="59" t="s">
        <v>20</v>
      </c>
      <c r="D34" s="81">
        <v>1300</v>
      </c>
      <c r="E34" s="86" t="s">
        <v>71</v>
      </c>
      <c r="F34" s="87" t="s">
        <v>72</v>
      </c>
      <c r="G34" s="88"/>
      <c r="H34" s="88"/>
      <c r="I34" s="89"/>
      <c r="J34" s="90"/>
      <c r="K34" s="91"/>
      <c r="L34" s="92"/>
    </row>
    <row r="35" spans="1:12" ht="25.5" x14ac:dyDescent="0.3">
      <c r="A35" s="57">
        <v>24</v>
      </c>
      <c r="B35" s="84" t="s">
        <v>68</v>
      </c>
      <c r="C35" s="59" t="s">
        <v>20</v>
      </c>
      <c r="D35" s="81">
        <v>25000</v>
      </c>
      <c r="E35" s="86" t="s">
        <v>73</v>
      </c>
      <c r="F35" s="87" t="s">
        <v>74</v>
      </c>
      <c r="G35" s="88" t="s">
        <v>54</v>
      </c>
      <c r="H35" s="88" t="s">
        <v>75</v>
      </c>
      <c r="I35" s="89"/>
      <c r="J35" s="90"/>
      <c r="K35" s="91"/>
      <c r="L35" s="92"/>
    </row>
    <row r="36" spans="1:12" ht="25.5" x14ac:dyDescent="0.3">
      <c r="A36" s="57">
        <v>25</v>
      </c>
      <c r="B36" s="84" t="s">
        <v>68</v>
      </c>
      <c r="C36" s="59" t="s">
        <v>20</v>
      </c>
      <c r="D36" s="81">
        <v>200</v>
      </c>
      <c r="E36" s="86" t="s">
        <v>76</v>
      </c>
      <c r="F36" s="87" t="s">
        <v>77</v>
      </c>
      <c r="G36" s="88"/>
      <c r="H36" s="88"/>
      <c r="I36" s="89"/>
      <c r="J36" s="90"/>
      <c r="K36" s="91"/>
      <c r="L36" s="92"/>
    </row>
    <row r="37" spans="1:12" ht="25.5" x14ac:dyDescent="0.3">
      <c r="A37" s="57">
        <v>26</v>
      </c>
      <c r="B37" s="79" t="s">
        <v>68</v>
      </c>
      <c r="C37" s="59" t="s">
        <v>20</v>
      </c>
      <c r="D37" s="93">
        <v>200</v>
      </c>
      <c r="E37" s="94" t="s">
        <v>78</v>
      </c>
      <c r="F37" s="95" t="s">
        <v>79</v>
      </c>
      <c r="G37" s="88"/>
      <c r="H37" s="88"/>
      <c r="I37" s="89"/>
      <c r="J37" s="90"/>
      <c r="K37" s="91"/>
      <c r="L37" s="92"/>
    </row>
    <row r="38" spans="1:12" ht="25.5" x14ac:dyDescent="0.3">
      <c r="A38" s="57">
        <v>27</v>
      </c>
      <c r="B38" s="79" t="s">
        <v>80</v>
      </c>
      <c r="C38" s="59" t="s">
        <v>20</v>
      </c>
      <c r="D38" s="93">
        <v>90</v>
      </c>
      <c r="E38" s="96" t="s">
        <v>81</v>
      </c>
      <c r="F38" s="97" t="s">
        <v>82</v>
      </c>
      <c r="G38" s="88"/>
      <c r="H38" s="88"/>
      <c r="I38" s="89"/>
      <c r="J38" s="90"/>
      <c r="K38" s="91"/>
      <c r="L38" s="92"/>
    </row>
    <row r="39" spans="1:12" ht="25.5" x14ac:dyDescent="0.3">
      <c r="A39" s="57">
        <v>28</v>
      </c>
      <c r="B39" s="79" t="s">
        <v>80</v>
      </c>
      <c r="C39" s="59" t="s">
        <v>20</v>
      </c>
      <c r="D39" s="93">
        <v>100</v>
      </c>
      <c r="E39" s="96" t="s">
        <v>83</v>
      </c>
      <c r="F39" s="97" t="s">
        <v>84</v>
      </c>
      <c r="G39" s="88" t="s">
        <v>85</v>
      </c>
      <c r="H39" s="88" t="s">
        <v>86</v>
      </c>
      <c r="I39" s="89"/>
      <c r="J39" s="90"/>
      <c r="K39" s="91"/>
      <c r="L39" s="92"/>
    </row>
    <row r="40" spans="1:12" ht="25.5" x14ac:dyDescent="0.3">
      <c r="A40" s="57">
        <v>29</v>
      </c>
      <c r="B40" s="79" t="s">
        <v>80</v>
      </c>
      <c r="C40" s="59" t="s">
        <v>20</v>
      </c>
      <c r="D40" s="93">
        <v>1900</v>
      </c>
      <c r="E40" s="98" t="s">
        <v>71</v>
      </c>
      <c r="F40" s="97" t="s">
        <v>72</v>
      </c>
      <c r="G40" s="88"/>
      <c r="H40" s="88"/>
      <c r="I40" s="89"/>
      <c r="J40" s="90"/>
      <c r="K40" s="91"/>
      <c r="L40" s="92"/>
    </row>
    <row r="41" spans="1:12" ht="25.5" x14ac:dyDescent="0.3">
      <c r="A41" s="57">
        <v>30</v>
      </c>
      <c r="B41" s="79" t="s">
        <v>80</v>
      </c>
      <c r="C41" s="59" t="s">
        <v>20</v>
      </c>
      <c r="D41" s="93">
        <v>200</v>
      </c>
      <c r="E41" s="94" t="s">
        <v>87</v>
      </c>
      <c r="F41" s="97" t="s">
        <v>88</v>
      </c>
      <c r="G41" s="88" t="s">
        <v>54</v>
      </c>
      <c r="H41" s="88" t="s">
        <v>89</v>
      </c>
      <c r="I41" s="89"/>
      <c r="J41" s="90"/>
      <c r="K41" s="91"/>
      <c r="L41" s="92"/>
    </row>
    <row r="42" spans="1:12" ht="25.5" x14ac:dyDescent="0.3">
      <c r="A42" s="57">
        <v>31</v>
      </c>
      <c r="B42" s="79" t="s">
        <v>80</v>
      </c>
      <c r="C42" s="59" t="s">
        <v>20</v>
      </c>
      <c r="D42" s="99">
        <v>1750</v>
      </c>
      <c r="E42" s="82" t="s">
        <v>90</v>
      </c>
      <c r="F42" s="97" t="s">
        <v>91</v>
      </c>
      <c r="G42" s="88"/>
      <c r="H42" s="88"/>
      <c r="I42" s="89"/>
      <c r="J42" s="90"/>
      <c r="K42" s="91"/>
      <c r="L42" s="92"/>
    </row>
    <row r="43" spans="1:12" ht="25.5" x14ac:dyDescent="0.3">
      <c r="A43" s="57">
        <v>32</v>
      </c>
      <c r="B43" s="100" t="s">
        <v>92</v>
      </c>
      <c r="C43" s="59" t="s">
        <v>20</v>
      </c>
      <c r="D43" s="99">
        <v>200</v>
      </c>
      <c r="E43" s="82" t="s">
        <v>93</v>
      </c>
      <c r="F43" s="97" t="s">
        <v>94</v>
      </c>
      <c r="G43" s="101"/>
      <c r="H43" s="88"/>
      <c r="I43" s="89"/>
      <c r="J43" s="90"/>
      <c r="K43" s="91"/>
      <c r="L43" s="92"/>
    </row>
    <row r="44" spans="1:12" ht="25.5" x14ac:dyDescent="0.25">
      <c r="A44" s="57">
        <v>33</v>
      </c>
      <c r="B44" s="102" t="s">
        <v>95</v>
      </c>
      <c r="C44" s="59" t="s">
        <v>20</v>
      </c>
      <c r="D44" s="99">
        <v>1250</v>
      </c>
      <c r="E44" s="85" t="s">
        <v>96</v>
      </c>
      <c r="F44" s="103" t="s">
        <v>97</v>
      </c>
      <c r="G44" s="88"/>
      <c r="H44" s="103"/>
      <c r="I44" s="89"/>
      <c r="J44" s="90"/>
      <c r="K44" s="91"/>
      <c r="L44" s="92"/>
    </row>
    <row r="45" spans="1:12" ht="25.5" x14ac:dyDescent="0.25">
      <c r="A45" s="57">
        <v>34</v>
      </c>
      <c r="B45" s="102" t="s">
        <v>98</v>
      </c>
      <c r="C45" s="59" t="s">
        <v>20</v>
      </c>
      <c r="D45" s="104">
        <v>500</v>
      </c>
      <c r="E45" s="85" t="s">
        <v>99</v>
      </c>
      <c r="F45" s="103" t="s">
        <v>100</v>
      </c>
      <c r="G45" s="88" t="s">
        <v>101</v>
      </c>
      <c r="H45" s="103" t="s">
        <v>102</v>
      </c>
      <c r="I45" s="89"/>
      <c r="J45" s="90"/>
      <c r="K45" s="91"/>
      <c r="L45" s="92"/>
    </row>
    <row r="46" spans="1:12" ht="25.5" x14ac:dyDescent="0.25">
      <c r="A46" s="57">
        <v>35</v>
      </c>
      <c r="B46" s="102" t="s">
        <v>98</v>
      </c>
      <c r="C46" s="59" t="s">
        <v>20</v>
      </c>
      <c r="D46" s="105">
        <v>1350</v>
      </c>
      <c r="E46" s="85" t="s">
        <v>103</v>
      </c>
      <c r="F46" s="88" t="s">
        <v>104</v>
      </c>
      <c r="G46" s="88" t="s">
        <v>105</v>
      </c>
      <c r="H46" s="88" t="s">
        <v>106</v>
      </c>
      <c r="I46" s="89"/>
      <c r="J46" s="90"/>
      <c r="K46" s="91"/>
      <c r="L46" s="92"/>
    </row>
    <row r="47" spans="1:12" ht="25.5" x14ac:dyDescent="0.25">
      <c r="A47" s="57">
        <v>36</v>
      </c>
      <c r="B47" s="102" t="s">
        <v>98</v>
      </c>
      <c r="C47" s="59" t="s">
        <v>20</v>
      </c>
      <c r="D47" s="105">
        <v>200</v>
      </c>
      <c r="E47" s="85" t="s">
        <v>107</v>
      </c>
      <c r="F47" s="88" t="s">
        <v>108</v>
      </c>
      <c r="G47" s="88"/>
      <c r="H47" s="88"/>
      <c r="I47" s="89"/>
      <c r="J47" s="90"/>
      <c r="K47" s="91"/>
      <c r="L47" s="92"/>
    </row>
    <row r="48" spans="1:12" ht="25.5" x14ac:dyDescent="0.25">
      <c r="A48" s="57">
        <v>37</v>
      </c>
      <c r="B48" s="102" t="s">
        <v>98</v>
      </c>
      <c r="C48" s="59" t="s">
        <v>20</v>
      </c>
      <c r="D48" s="105">
        <v>850</v>
      </c>
      <c r="E48" s="85" t="s">
        <v>109</v>
      </c>
      <c r="F48" s="88" t="s">
        <v>110</v>
      </c>
      <c r="G48" s="88"/>
      <c r="H48" s="88"/>
      <c r="I48" s="89"/>
      <c r="J48" s="90"/>
      <c r="K48" s="91"/>
      <c r="L48" s="92"/>
    </row>
    <row r="49" spans="1:12" ht="25.5" x14ac:dyDescent="0.25">
      <c r="A49" s="57">
        <v>38</v>
      </c>
      <c r="B49" s="102" t="s">
        <v>98</v>
      </c>
      <c r="C49" s="59" t="s">
        <v>20</v>
      </c>
      <c r="D49" s="105">
        <v>290</v>
      </c>
      <c r="E49" s="85" t="s">
        <v>111</v>
      </c>
      <c r="F49" s="88" t="s">
        <v>112</v>
      </c>
      <c r="G49" s="88"/>
      <c r="H49" s="88"/>
      <c r="I49" s="89"/>
      <c r="J49" s="90"/>
      <c r="K49" s="91"/>
      <c r="L49" s="92"/>
    </row>
    <row r="50" spans="1:12" ht="25.5" x14ac:dyDescent="0.25">
      <c r="A50" s="57">
        <v>39</v>
      </c>
      <c r="B50" s="102" t="s">
        <v>98</v>
      </c>
      <c r="C50" s="59" t="s">
        <v>20</v>
      </c>
      <c r="D50" s="105">
        <v>500</v>
      </c>
      <c r="E50" s="85" t="s">
        <v>113</v>
      </c>
      <c r="F50" s="88" t="s">
        <v>114</v>
      </c>
      <c r="G50" s="88" t="s">
        <v>115</v>
      </c>
      <c r="H50" s="88" t="s">
        <v>54</v>
      </c>
      <c r="I50" s="89"/>
      <c r="J50" s="90"/>
      <c r="K50" s="91"/>
      <c r="L50" s="92"/>
    </row>
    <row r="51" spans="1:12" ht="25.5" x14ac:dyDescent="0.25">
      <c r="A51" s="57">
        <v>40</v>
      </c>
      <c r="B51" s="102" t="s">
        <v>98</v>
      </c>
      <c r="C51" s="59" t="s">
        <v>20</v>
      </c>
      <c r="D51" s="105">
        <v>300</v>
      </c>
      <c r="E51" s="106" t="s">
        <v>116</v>
      </c>
      <c r="F51" s="101" t="s">
        <v>117</v>
      </c>
      <c r="G51" s="101" t="s">
        <v>118</v>
      </c>
      <c r="H51" s="101" t="s">
        <v>119</v>
      </c>
      <c r="I51" s="89"/>
      <c r="J51" s="90"/>
      <c r="K51" s="91"/>
      <c r="L51" s="92"/>
    </row>
    <row r="52" spans="1:12" ht="25.5" x14ac:dyDescent="0.25">
      <c r="A52" s="57">
        <v>41</v>
      </c>
      <c r="B52" s="102" t="s">
        <v>98</v>
      </c>
      <c r="C52" s="59" t="s">
        <v>20</v>
      </c>
      <c r="D52" s="105">
        <v>250</v>
      </c>
      <c r="E52" s="85" t="s">
        <v>111</v>
      </c>
      <c r="F52" s="88" t="s">
        <v>112</v>
      </c>
      <c r="G52" s="88"/>
      <c r="H52" s="88"/>
      <c r="I52" s="107"/>
      <c r="J52" s="90"/>
      <c r="K52" s="91"/>
      <c r="L52" s="92"/>
    </row>
    <row r="53" spans="1:12" ht="25.5" x14ac:dyDescent="0.25">
      <c r="A53" s="57">
        <v>42</v>
      </c>
      <c r="B53" s="102" t="s">
        <v>98</v>
      </c>
      <c r="C53" s="59" t="s">
        <v>20</v>
      </c>
      <c r="D53" s="105">
        <v>330</v>
      </c>
      <c r="E53" s="85" t="s">
        <v>120</v>
      </c>
      <c r="F53" s="88" t="s">
        <v>121</v>
      </c>
      <c r="G53" s="88" t="s">
        <v>122</v>
      </c>
      <c r="H53" s="88" t="s">
        <v>85</v>
      </c>
      <c r="I53" s="107"/>
      <c r="J53" s="90"/>
      <c r="K53" s="91"/>
      <c r="L53" s="92"/>
    </row>
    <row r="54" spans="1:12" ht="25.5" x14ac:dyDescent="0.25">
      <c r="A54" s="57">
        <v>43</v>
      </c>
      <c r="B54" s="102" t="s">
        <v>98</v>
      </c>
      <c r="C54" s="59" t="s">
        <v>20</v>
      </c>
      <c r="D54" s="105">
        <v>110</v>
      </c>
      <c r="E54" s="85" t="s">
        <v>123</v>
      </c>
      <c r="F54" s="88" t="s">
        <v>124</v>
      </c>
      <c r="G54" s="88" t="s">
        <v>125</v>
      </c>
      <c r="H54" s="88" t="s">
        <v>126</v>
      </c>
      <c r="I54" s="107"/>
      <c r="J54" s="90"/>
      <c r="K54" s="91"/>
      <c r="L54" s="92"/>
    </row>
    <row r="55" spans="1:12" ht="25.5" x14ac:dyDescent="0.25">
      <c r="A55" s="57">
        <v>44</v>
      </c>
      <c r="B55" s="102" t="s">
        <v>127</v>
      </c>
      <c r="C55" s="59" t="s">
        <v>20</v>
      </c>
      <c r="D55" s="105">
        <v>40</v>
      </c>
      <c r="E55" s="85" t="s">
        <v>128</v>
      </c>
      <c r="F55" s="88" t="s">
        <v>129</v>
      </c>
      <c r="G55" s="88" t="s">
        <v>130</v>
      </c>
      <c r="H55" s="88" t="s">
        <v>85</v>
      </c>
      <c r="I55" s="107"/>
      <c r="J55" s="90"/>
      <c r="K55" s="91"/>
      <c r="L55" s="92"/>
    </row>
    <row r="56" spans="1:12" ht="25.5" x14ac:dyDescent="0.25">
      <c r="A56" s="57">
        <v>45</v>
      </c>
      <c r="B56" s="102" t="s">
        <v>127</v>
      </c>
      <c r="C56" s="59" t="s">
        <v>20</v>
      </c>
      <c r="D56" s="105">
        <v>100</v>
      </c>
      <c r="E56" s="85" t="s">
        <v>131</v>
      </c>
      <c r="F56" s="88" t="s">
        <v>132</v>
      </c>
      <c r="G56" s="88" t="s">
        <v>118</v>
      </c>
      <c r="H56" s="88" t="s">
        <v>119</v>
      </c>
      <c r="I56" s="107"/>
      <c r="J56" s="90"/>
      <c r="K56" s="91"/>
      <c r="L56" s="92"/>
    </row>
    <row r="57" spans="1:12" ht="25.5" x14ac:dyDescent="0.25">
      <c r="A57" s="57">
        <v>46</v>
      </c>
      <c r="B57" s="102" t="s">
        <v>127</v>
      </c>
      <c r="C57" s="59" t="s">
        <v>20</v>
      </c>
      <c r="D57" s="108">
        <v>60</v>
      </c>
      <c r="E57" s="85" t="s">
        <v>133</v>
      </c>
      <c r="F57" s="101" t="s">
        <v>134</v>
      </c>
      <c r="G57" s="88" t="s">
        <v>135</v>
      </c>
      <c r="H57" s="88" t="s">
        <v>126</v>
      </c>
      <c r="I57" s="107"/>
      <c r="J57" s="90"/>
      <c r="K57" s="91"/>
      <c r="L57" s="92"/>
    </row>
    <row r="58" spans="1:12" ht="25.5" x14ac:dyDescent="0.25">
      <c r="A58" s="57">
        <v>47</v>
      </c>
      <c r="B58" s="102" t="s">
        <v>127</v>
      </c>
      <c r="C58" s="59" t="s">
        <v>20</v>
      </c>
      <c r="D58" s="109">
        <v>620</v>
      </c>
      <c r="E58" s="85" t="s">
        <v>136</v>
      </c>
      <c r="F58" s="110" t="s">
        <v>137</v>
      </c>
      <c r="G58" s="88" t="s">
        <v>101</v>
      </c>
      <c r="H58" s="88" t="s">
        <v>102</v>
      </c>
      <c r="I58" s="107"/>
      <c r="J58" s="90"/>
      <c r="K58" s="91"/>
      <c r="L58" s="92"/>
    </row>
    <row r="59" spans="1:12" ht="25.5" x14ac:dyDescent="0.3">
      <c r="A59" s="57">
        <v>48</v>
      </c>
      <c r="B59" s="102" t="s">
        <v>127</v>
      </c>
      <c r="C59" s="59" t="s">
        <v>20</v>
      </c>
      <c r="D59" s="111">
        <v>1100</v>
      </c>
      <c r="E59" s="82" t="s">
        <v>52</v>
      </c>
      <c r="F59" s="87" t="s">
        <v>53</v>
      </c>
      <c r="G59" s="88" t="s">
        <v>55</v>
      </c>
      <c r="H59" s="88" t="s">
        <v>54</v>
      </c>
      <c r="I59" s="107"/>
      <c r="J59" s="90"/>
      <c r="K59" s="91"/>
      <c r="L59" s="92"/>
    </row>
    <row r="60" spans="1:12" ht="25.5" x14ac:dyDescent="0.3">
      <c r="A60" s="57">
        <v>49</v>
      </c>
      <c r="B60" s="102" t="s">
        <v>127</v>
      </c>
      <c r="C60" s="59" t="s">
        <v>20</v>
      </c>
      <c r="D60" s="111">
        <v>200</v>
      </c>
      <c r="E60" s="82" t="s">
        <v>138</v>
      </c>
      <c r="F60" s="87" t="s">
        <v>139</v>
      </c>
      <c r="G60" s="88"/>
      <c r="H60" s="88"/>
      <c r="I60" s="107"/>
      <c r="J60" s="90"/>
      <c r="K60" s="91"/>
      <c r="L60" s="92"/>
    </row>
    <row r="61" spans="1:12" ht="25.5" x14ac:dyDescent="0.25">
      <c r="A61" s="57">
        <v>50</v>
      </c>
      <c r="B61" s="102" t="s">
        <v>140</v>
      </c>
      <c r="C61" s="59" t="s">
        <v>20</v>
      </c>
      <c r="D61" s="111">
        <v>300</v>
      </c>
      <c r="E61" s="85" t="s">
        <v>141</v>
      </c>
      <c r="F61" s="103" t="s">
        <v>142</v>
      </c>
      <c r="G61" s="88" t="s">
        <v>143</v>
      </c>
      <c r="H61" s="88" t="s">
        <v>126</v>
      </c>
      <c r="I61" s="107"/>
      <c r="J61" s="90"/>
      <c r="K61" s="91"/>
      <c r="L61" s="92"/>
    </row>
    <row r="62" spans="1:12" ht="25.5" x14ac:dyDescent="0.25">
      <c r="A62" s="57">
        <v>51</v>
      </c>
      <c r="B62" s="102" t="s">
        <v>140</v>
      </c>
      <c r="C62" s="59" t="s">
        <v>20</v>
      </c>
      <c r="D62" s="111">
        <v>2000</v>
      </c>
      <c r="E62" s="103" t="s">
        <v>144</v>
      </c>
      <c r="F62" s="103" t="s">
        <v>145</v>
      </c>
      <c r="G62" s="88" t="s">
        <v>143</v>
      </c>
      <c r="H62" s="88" t="s">
        <v>126</v>
      </c>
      <c r="I62" s="107"/>
      <c r="J62" s="90"/>
      <c r="K62" s="91"/>
      <c r="L62" s="92"/>
    </row>
    <row r="63" spans="1:12" ht="25.5" x14ac:dyDescent="0.25">
      <c r="A63" s="57">
        <v>52</v>
      </c>
      <c r="B63" s="102" t="s">
        <v>140</v>
      </c>
      <c r="C63" s="59" t="s">
        <v>20</v>
      </c>
      <c r="D63" s="111">
        <v>900</v>
      </c>
      <c r="E63" s="103" t="s">
        <v>146</v>
      </c>
      <c r="F63" s="103" t="s">
        <v>147</v>
      </c>
      <c r="G63" s="88" t="s">
        <v>148</v>
      </c>
      <c r="H63" s="88" t="s">
        <v>126</v>
      </c>
      <c r="I63" s="107"/>
      <c r="J63" s="90"/>
      <c r="K63" s="91"/>
      <c r="L63" s="92"/>
    </row>
    <row r="64" spans="1:12" ht="25.5" x14ac:dyDescent="0.25">
      <c r="A64" s="57">
        <v>53</v>
      </c>
      <c r="B64" s="102" t="s">
        <v>140</v>
      </c>
      <c r="C64" s="59" t="s">
        <v>20</v>
      </c>
      <c r="D64" s="105">
        <v>380</v>
      </c>
      <c r="E64" s="88" t="s">
        <v>149</v>
      </c>
      <c r="F64" s="88" t="s">
        <v>150</v>
      </c>
      <c r="G64" s="88" t="s">
        <v>151</v>
      </c>
      <c r="H64" s="88" t="s">
        <v>54</v>
      </c>
      <c r="I64" s="107"/>
      <c r="J64" s="90"/>
      <c r="K64" s="91"/>
      <c r="L64" s="92"/>
    </row>
    <row r="65" spans="1:12" ht="25.5" x14ac:dyDescent="0.25">
      <c r="A65" s="57">
        <v>54</v>
      </c>
      <c r="B65" s="102" t="s">
        <v>140</v>
      </c>
      <c r="C65" s="59" t="s">
        <v>20</v>
      </c>
      <c r="D65" s="105">
        <v>181</v>
      </c>
      <c r="E65" s="88" t="s">
        <v>152</v>
      </c>
      <c r="F65" s="88" t="s">
        <v>153</v>
      </c>
      <c r="G65" s="88" t="s">
        <v>154</v>
      </c>
      <c r="H65" s="88" t="s">
        <v>54</v>
      </c>
      <c r="I65" s="107"/>
      <c r="J65" s="90"/>
      <c r="K65" s="91"/>
      <c r="L65" s="92"/>
    </row>
    <row r="66" spans="1:12" ht="25.5" x14ac:dyDescent="0.25">
      <c r="A66" s="57">
        <v>55</v>
      </c>
      <c r="B66" s="102" t="s">
        <v>155</v>
      </c>
      <c r="C66" s="59" t="s">
        <v>20</v>
      </c>
      <c r="D66" s="105">
        <v>250</v>
      </c>
      <c r="E66" s="88" t="s">
        <v>69</v>
      </c>
      <c r="F66" s="88" t="s">
        <v>70</v>
      </c>
      <c r="G66" s="88"/>
      <c r="H66" s="88"/>
      <c r="I66" s="107"/>
      <c r="J66" s="90"/>
      <c r="K66" s="91"/>
      <c r="L66" s="92"/>
    </row>
    <row r="67" spans="1:12" ht="25.5" x14ac:dyDescent="0.25">
      <c r="A67" s="57">
        <v>56</v>
      </c>
      <c r="B67" s="102" t="s">
        <v>155</v>
      </c>
      <c r="C67" s="59" t="s">
        <v>20</v>
      </c>
      <c r="D67" s="105">
        <v>50</v>
      </c>
      <c r="E67" s="88" t="s">
        <v>156</v>
      </c>
      <c r="F67" s="88" t="s">
        <v>157</v>
      </c>
      <c r="G67" s="88"/>
      <c r="H67" s="88"/>
      <c r="I67" s="107"/>
      <c r="J67" s="90"/>
      <c r="K67" s="91"/>
      <c r="L67" s="92"/>
    </row>
    <row r="68" spans="1:12" ht="25.5" x14ac:dyDescent="0.25">
      <c r="A68" s="57">
        <v>57</v>
      </c>
      <c r="B68" s="102" t="s">
        <v>155</v>
      </c>
      <c r="C68" s="112" t="s">
        <v>20</v>
      </c>
      <c r="D68" s="108">
        <v>300</v>
      </c>
      <c r="E68" s="88" t="s">
        <v>158</v>
      </c>
      <c r="F68" s="88" t="s">
        <v>159</v>
      </c>
      <c r="G68" s="88"/>
      <c r="H68" s="88"/>
      <c r="I68" s="107"/>
      <c r="J68" s="90"/>
      <c r="K68" s="91"/>
      <c r="L68" s="92"/>
    </row>
    <row r="69" spans="1:12" ht="25.5" x14ac:dyDescent="0.25">
      <c r="A69" s="57">
        <v>58</v>
      </c>
      <c r="B69" s="102" t="s">
        <v>155</v>
      </c>
      <c r="C69" s="113" t="s">
        <v>20</v>
      </c>
      <c r="D69" s="114">
        <v>450</v>
      </c>
      <c r="E69" s="101" t="s">
        <v>160</v>
      </c>
      <c r="F69" s="101" t="s">
        <v>161</v>
      </c>
      <c r="G69" s="101"/>
      <c r="H69" s="101"/>
      <c r="I69" s="107"/>
      <c r="J69" s="90"/>
      <c r="K69" s="91"/>
      <c r="L69" s="92"/>
    </row>
    <row r="70" spans="1:12" ht="25.5" x14ac:dyDescent="0.25">
      <c r="A70" s="57">
        <v>59</v>
      </c>
      <c r="B70" s="102" t="s">
        <v>155</v>
      </c>
      <c r="C70" s="115" t="s">
        <v>20</v>
      </c>
      <c r="D70" s="104">
        <v>50</v>
      </c>
      <c r="E70" s="85" t="s">
        <v>162</v>
      </c>
      <c r="F70" s="85" t="s">
        <v>163</v>
      </c>
      <c r="G70" s="85" t="s">
        <v>164</v>
      </c>
      <c r="H70" s="85" t="s">
        <v>54</v>
      </c>
      <c r="I70" s="107"/>
      <c r="J70" s="90"/>
      <c r="K70" s="91"/>
      <c r="L70" s="92"/>
    </row>
    <row r="71" spans="1:12" ht="25.5" x14ac:dyDescent="0.25">
      <c r="A71" s="57">
        <v>60</v>
      </c>
      <c r="B71" s="102" t="s">
        <v>155</v>
      </c>
      <c r="C71" s="115" t="s">
        <v>20</v>
      </c>
      <c r="D71" s="104"/>
      <c r="E71" s="85" t="s">
        <v>165</v>
      </c>
      <c r="F71" s="85" t="s">
        <v>166</v>
      </c>
      <c r="G71" s="85" t="s">
        <v>167</v>
      </c>
      <c r="H71" s="85" t="s">
        <v>126</v>
      </c>
      <c r="I71" s="107"/>
      <c r="J71" s="90"/>
      <c r="K71" s="91"/>
      <c r="L71" s="92"/>
    </row>
    <row r="72" spans="1:12" ht="25.5" x14ac:dyDescent="0.25">
      <c r="A72" s="57">
        <v>61</v>
      </c>
      <c r="B72" s="102" t="s">
        <v>155</v>
      </c>
      <c r="C72" s="115" t="s">
        <v>20</v>
      </c>
      <c r="D72" s="104">
        <v>900</v>
      </c>
      <c r="E72" s="85" t="s">
        <v>168</v>
      </c>
      <c r="F72" s="85" t="s">
        <v>169</v>
      </c>
      <c r="G72" s="85"/>
      <c r="H72" s="85"/>
      <c r="I72" s="107"/>
      <c r="J72" s="90"/>
      <c r="K72" s="91"/>
      <c r="L72" s="92"/>
    </row>
    <row r="73" spans="1:12" ht="25.5" x14ac:dyDescent="0.25">
      <c r="A73" s="57">
        <v>62</v>
      </c>
      <c r="B73" s="102" t="s">
        <v>155</v>
      </c>
      <c r="C73" s="115" t="s">
        <v>20</v>
      </c>
      <c r="D73" s="104">
        <v>1800</v>
      </c>
      <c r="E73" s="85" t="s">
        <v>170</v>
      </c>
      <c r="F73" s="85" t="s">
        <v>166</v>
      </c>
      <c r="G73" s="85"/>
      <c r="H73" s="85"/>
      <c r="I73" s="107"/>
      <c r="J73" s="90"/>
      <c r="K73" s="91"/>
      <c r="L73" s="92"/>
    </row>
    <row r="74" spans="1:12" ht="25.5" x14ac:dyDescent="0.25">
      <c r="A74" s="57">
        <v>63</v>
      </c>
      <c r="B74" s="116" t="s">
        <v>171</v>
      </c>
      <c r="C74" s="115" t="s">
        <v>20</v>
      </c>
      <c r="D74" s="104">
        <v>500</v>
      </c>
      <c r="E74" s="85" t="s">
        <v>168</v>
      </c>
      <c r="F74" s="85" t="s">
        <v>169</v>
      </c>
      <c r="G74" s="85"/>
      <c r="H74" s="85"/>
      <c r="I74" s="107"/>
      <c r="J74" s="90"/>
      <c r="K74" s="91"/>
      <c r="L74" s="92"/>
    </row>
    <row r="75" spans="1:12" ht="25.5" x14ac:dyDescent="0.3">
      <c r="A75" s="57">
        <v>64</v>
      </c>
      <c r="B75" s="116" t="s">
        <v>171</v>
      </c>
      <c r="C75" s="115" t="s">
        <v>20</v>
      </c>
      <c r="D75" s="104">
        <v>130</v>
      </c>
      <c r="E75" s="82" t="s">
        <v>69</v>
      </c>
      <c r="F75" s="117" t="s">
        <v>70</v>
      </c>
      <c r="G75" s="85"/>
      <c r="H75" s="85"/>
      <c r="I75" s="107"/>
      <c r="J75" s="90"/>
      <c r="K75" s="91"/>
      <c r="L75" s="92"/>
    </row>
    <row r="76" spans="1:12" ht="25.5" x14ac:dyDescent="0.25">
      <c r="A76" s="57">
        <v>65</v>
      </c>
      <c r="B76" s="116" t="s">
        <v>172</v>
      </c>
      <c r="C76" s="115" t="s">
        <v>20</v>
      </c>
      <c r="D76" s="104">
        <v>830</v>
      </c>
      <c r="E76" s="118" t="s">
        <v>173</v>
      </c>
      <c r="F76" s="119">
        <v>46001001871</v>
      </c>
      <c r="G76" s="85" t="s">
        <v>143</v>
      </c>
      <c r="H76" s="85" t="s">
        <v>126</v>
      </c>
      <c r="I76" s="107"/>
      <c r="J76" s="90"/>
      <c r="K76" s="91"/>
      <c r="L76" s="92"/>
    </row>
    <row r="77" spans="1:12" ht="25.5" x14ac:dyDescent="0.25">
      <c r="A77" s="57">
        <v>66</v>
      </c>
      <c r="B77" s="116" t="s">
        <v>172</v>
      </c>
      <c r="C77" s="59" t="s">
        <v>20</v>
      </c>
      <c r="D77" s="111">
        <v>4996.5</v>
      </c>
      <c r="E77" s="120" t="s">
        <v>174</v>
      </c>
      <c r="F77" s="103" t="s">
        <v>175</v>
      </c>
      <c r="G77" s="88" t="s">
        <v>176</v>
      </c>
      <c r="H77" s="88" t="s">
        <v>85</v>
      </c>
      <c r="I77" s="107"/>
      <c r="J77" s="90"/>
      <c r="K77" s="91"/>
      <c r="L77" s="92"/>
    </row>
    <row r="78" spans="1:12" ht="25.5" x14ac:dyDescent="0.25">
      <c r="A78" s="57">
        <v>67</v>
      </c>
      <c r="B78" s="116" t="s">
        <v>172</v>
      </c>
      <c r="C78" s="59" t="s">
        <v>20</v>
      </c>
      <c r="D78" s="121">
        <v>120</v>
      </c>
      <c r="E78" s="85" t="s">
        <v>177</v>
      </c>
      <c r="F78" s="122" t="s">
        <v>178</v>
      </c>
      <c r="G78" s="101"/>
      <c r="H78" s="122"/>
      <c r="I78" s="107"/>
      <c r="J78" s="90"/>
      <c r="K78" s="91"/>
      <c r="L78" s="92"/>
    </row>
    <row r="79" spans="1:12" ht="25.5" x14ac:dyDescent="0.25">
      <c r="A79" s="57">
        <v>68</v>
      </c>
      <c r="B79" s="116" t="s">
        <v>172</v>
      </c>
      <c r="C79" s="59" t="s">
        <v>20</v>
      </c>
      <c r="D79" s="104">
        <v>100</v>
      </c>
      <c r="E79" s="85" t="s">
        <v>179</v>
      </c>
      <c r="F79" s="85" t="s">
        <v>180</v>
      </c>
      <c r="G79" s="85"/>
      <c r="H79" s="85"/>
      <c r="I79" s="107"/>
      <c r="J79" s="90"/>
      <c r="K79" s="91"/>
      <c r="L79" s="92"/>
    </row>
    <row r="80" spans="1:12" ht="25.5" x14ac:dyDescent="0.25">
      <c r="A80" s="57">
        <v>69</v>
      </c>
      <c r="B80" s="116" t="s">
        <v>172</v>
      </c>
      <c r="C80" s="59" t="s">
        <v>20</v>
      </c>
      <c r="D80" s="104">
        <v>180</v>
      </c>
      <c r="E80" s="85" t="s">
        <v>181</v>
      </c>
      <c r="F80" s="85" t="s">
        <v>182</v>
      </c>
      <c r="G80" s="85"/>
      <c r="H80" s="85"/>
      <c r="I80" s="107"/>
      <c r="J80" s="90"/>
      <c r="K80" s="91"/>
      <c r="L80" s="92"/>
    </row>
    <row r="81" spans="1:12" ht="25.5" x14ac:dyDescent="0.25">
      <c r="A81" s="57">
        <v>70</v>
      </c>
      <c r="B81" s="116" t="s">
        <v>172</v>
      </c>
      <c r="C81" s="59" t="s">
        <v>20</v>
      </c>
      <c r="D81" s="104">
        <v>200</v>
      </c>
      <c r="E81" s="85" t="s">
        <v>183</v>
      </c>
      <c r="F81" s="85" t="s">
        <v>184</v>
      </c>
      <c r="G81" s="85" t="s">
        <v>185</v>
      </c>
      <c r="H81" s="85" t="s">
        <v>126</v>
      </c>
      <c r="I81" s="107"/>
      <c r="J81" s="90"/>
      <c r="K81" s="91"/>
      <c r="L81" s="92"/>
    </row>
    <row r="82" spans="1:12" ht="25.5" x14ac:dyDescent="0.25">
      <c r="A82" s="57">
        <v>71</v>
      </c>
      <c r="B82" s="116" t="s">
        <v>172</v>
      </c>
      <c r="C82" s="59" t="s">
        <v>20</v>
      </c>
      <c r="D82" s="104">
        <v>3900</v>
      </c>
      <c r="E82" s="85" t="s">
        <v>186</v>
      </c>
      <c r="F82" s="85" t="s">
        <v>187</v>
      </c>
      <c r="G82" s="85"/>
      <c r="H82" s="85"/>
      <c r="I82" s="107"/>
      <c r="J82" s="90"/>
      <c r="K82" s="91"/>
      <c r="L82" s="92"/>
    </row>
    <row r="83" spans="1:12" ht="25.5" x14ac:dyDescent="0.25">
      <c r="A83" s="57">
        <v>72</v>
      </c>
      <c r="B83" s="116" t="s">
        <v>172</v>
      </c>
      <c r="C83" s="59" t="s">
        <v>20</v>
      </c>
      <c r="D83" s="104">
        <v>400</v>
      </c>
      <c r="E83" s="85" t="s">
        <v>188</v>
      </c>
      <c r="F83" s="85" t="s">
        <v>189</v>
      </c>
      <c r="G83" s="85" t="s">
        <v>190</v>
      </c>
      <c r="H83" s="85" t="s">
        <v>85</v>
      </c>
      <c r="I83" s="107"/>
      <c r="J83" s="90"/>
      <c r="K83" s="91"/>
      <c r="L83" s="92"/>
    </row>
    <row r="84" spans="1:12" ht="25.5" x14ac:dyDescent="0.25">
      <c r="A84" s="57">
        <v>73</v>
      </c>
      <c r="B84" s="116" t="s">
        <v>172</v>
      </c>
      <c r="C84" s="59" t="s">
        <v>20</v>
      </c>
      <c r="D84" s="104">
        <v>220</v>
      </c>
      <c r="E84" s="85" t="s">
        <v>111</v>
      </c>
      <c r="F84" s="85" t="s">
        <v>112</v>
      </c>
      <c r="G84" s="85"/>
      <c r="H84" s="85"/>
      <c r="I84" s="107"/>
      <c r="J84" s="90"/>
      <c r="K84" s="91"/>
      <c r="L84" s="92"/>
    </row>
    <row r="85" spans="1:12" ht="25.5" x14ac:dyDescent="0.25">
      <c r="A85" s="57">
        <v>74</v>
      </c>
      <c r="B85" s="116" t="s">
        <v>172</v>
      </c>
      <c r="C85" s="59" t="s">
        <v>20</v>
      </c>
      <c r="D85" s="104">
        <v>225</v>
      </c>
      <c r="E85" s="85" t="s">
        <v>191</v>
      </c>
      <c r="F85" s="85" t="s">
        <v>192</v>
      </c>
      <c r="G85" s="85" t="s">
        <v>193</v>
      </c>
      <c r="H85" s="85" t="s">
        <v>194</v>
      </c>
      <c r="I85" s="107"/>
      <c r="J85" s="90"/>
      <c r="K85" s="91"/>
      <c r="L85" s="92"/>
    </row>
    <row r="86" spans="1:12" ht="25.5" x14ac:dyDescent="0.25">
      <c r="A86" s="57">
        <v>75</v>
      </c>
      <c r="B86" s="116" t="s">
        <v>172</v>
      </c>
      <c r="C86" s="59" t="s">
        <v>20</v>
      </c>
      <c r="D86" s="104">
        <v>3997</v>
      </c>
      <c r="E86" s="85" t="s">
        <v>195</v>
      </c>
      <c r="F86" s="85" t="s">
        <v>196</v>
      </c>
      <c r="G86" s="85" t="s">
        <v>197</v>
      </c>
      <c r="H86" s="85" t="s">
        <v>85</v>
      </c>
      <c r="I86" s="107"/>
      <c r="J86" s="90"/>
      <c r="K86" s="91"/>
      <c r="L86" s="92"/>
    </row>
    <row r="87" spans="1:12" ht="25.5" x14ac:dyDescent="0.25">
      <c r="A87" s="57">
        <v>76</v>
      </c>
      <c r="B87" s="116" t="s">
        <v>172</v>
      </c>
      <c r="C87" s="59" t="s">
        <v>20</v>
      </c>
      <c r="D87" s="104">
        <v>320</v>
      </c>
      <c r="E87" s="85" t="s">
        <v>198</v>
      </c>
      <c r="F87" s="85" t="s">
        <v>199</v>
      </c>
      <c r="G87" s="85"/>
      <c r="H87" s="85"/>
      <c r="I87" s="107"/>
      <c r="J87" s="90"/>
      <c r="K87" s="91"/>
      <c r="L87" s="92"/>
    </row>
    <row r="88" spans="1:12" ht="25.5" x14ac:dyDescent="0.25">
      <c r="A88" s="57">
        <v>77</v>
      </c>
      <c r="B88" s="116" t="s">
        <v>172</v>
      </c>
      <c r="C88" s="59" t="s">
        <v>20</v>
      </c>
      <c r="D88" s="104">
        <v>18</v>
      </c>
      <c r="E88" s="85" t="s">
        <v>200</v>
      </c>
      <c r="F88" s="85" t="s">
        <v>201</v>
      </c>
      <c r="G88" s="85" t="s">
        <v>135</v>
      </c>
      <c r="H88" s="85" t="s">
        <v>126</v>
      </c>
      <c r="I88" s="107"/>
      <c r="J88" s="90"/>
      <c r="K88" s="91"/>
      <c r="L88" s="92"/>
    </row>
    <row r="89" spans="1:12" ht="25.5" x14ac:dyDescent="0.25">
      <c r="A89" s="57">
        <v>78</v>
      </c>
      <c r="B89" s="116" t="s">
        <v>172</v>
      </c>
      <c r="C89" s="59" t="s">
        <v>20</v>
      </c>
      <c r="D89" s="104">
        <v>830</v>
      </c>
      <c r="E89" s="118" t="s">
        <v>173</v>
      </c>
      <c r="F89" s="119">
        <v>46001001871</v>
      </c>
      <c r="G89" s="85" t="s">
        <v>143</v>
      </c>
      <c r="H89" s="85" t="s">
        <v>126</v>
      </c>
      <c r="I89" s="107"/>
      <c r="J89" s="90"/>
      <c r="K89" s="91"/>
      <c r="L89" s="92"/>
    </row>
    <row r="90" spans="1:12" ht="38.25" x14ac:dyDescent="0.25">
      <c r="A90" s="57">
        <v>79</v>
      </c>
      <c r="B90" s="123" t="s">
        <v>202</v>
      </c>
      <c r="C90" s="59" t="s">
        <v>20</v>
      </c>
      <c r="D90" s="104">
        <v>400</v>
      </c>
      <c r="E90" s="85" t="s">
        <v>203</v>
      </c>
      <c r="F90" s="85" t="s">
        <v>204</v>
      </c>
      <c r="G90" s="85" t="s">
        <v>205</v>
      </c>
      <c r="H90" s="85" t="s">
        <v>50</v>
      </c>
      <c r="I90" s="107"/>
      <c r="J90" s="90"/>
      <c r="K90" s="91"/>
      <c r="L90" s="92"/>
    </row>
    <row r="91" spans="1:12" ht="25.5" x14ac:dyDescent="0.3">
      <c r="A91" s="57">
        <v>80</v>
      </c>
      <c r="B91" s="123" t="s">
        <v>202</v>
      </c>
      <c r="C91" s="59" t="s">
        <v>20</v>
      </c>
      <c r="D91" s="104">
        <v>675</v>
      </c>
      <c r="E91" s="82" t="s">
        <v>58</v>
      </c>
      <c r="F91" s="83" t="s">
        <v>59</v>
      </c>
      <c r="G91" s="85"/>
      <c r="H91" s="85"/>
      <c r="I91" s="107"/>
      <c r="J91" s="90"/>
      <c r="K91" s="91"/>
      <c r="L91" s="92"/>
    </row>
    <row r="92" spans="1:12" ht="25.5" x14ac:dyDescent="0.25">
      <c r="A92" s="57">
        <v>81</v>
      </c>
      <c r="B92" s="123" t="s">
        <v>206</v>
      </c>
      <c r="C92" s="59" t="s">
        <v>20</v>
      </c>
      <c r="D92" s="104">
        <v>30</v>
      </c>
      <c r="E92" s="85" t="s">
        <v>207</v>
      </c>
      <c r="F92" s="85" t="s">
        <v>208</v>
      </c>
      <c r="G92" s="85"/>
      <c r="H92" s="85"/>
      <c r="I92" s="107"/>
      <c r="J92" s="90"/>
      <c r="K92" s="91"/>
      <c r="L92" s="92"/>
    </row>
    <row r="93" spans="1:12" ht="25.5" x14ac:dyDescent="0.25">
      <c r="A93" s="57">
        <v>82</v>
      </c>
      <c r="B93" s="123" t="s">
        <v>206</v>
      </c>
      <c r="C93" s="59" t="s">
        <v>20</v>
      </c>
      <c r="D93" s="104">
        <v>1500</v>
      </c>
      <c r="E93" s="85" t="s">
        <v>209</v>
      </c>
      <c r="F93" s="85" t="s">
        <v>210</v>
      </c>
      <c r="G93" s="85"/>
      <c r="H93" s="85"/>
      <c r="I93" s="107"/>
      <c r="J93" s="90"/>
      <c r="K93" s="91"/>
      <c r="L93" s="92"/>
    </row>
    <row r="94" spans="1:12" ht="25.5" x14ac:dyDescent="0.25">
      <c r="A94" s="57">
        <v>83</v>
      </c>
      <c r="B94" s="123" t="s">
        <v>206</v>
      </c>
      <c r="C94" s="59" t="s">
        <v>20</v>
      </c>
      <c r="D94" s="105">
        <v>290</v>
      </c>
      <c r="E94" s="88" t="s">
        <v>211</v>
      </c>
      <c r="F94" s="88" t="s">
        <v>212</v>
      </c>
      <c r="G94" s="88" t="s">
        <v>213</v>
      </c>
      <c r="H94" s="88" t="s">
        <v>54</v>
      </c>
      <c r="I94" s="107"/>
      <c r="J94" s="90"/>
      <c r="K94" s="91"/>
      <c r="L94" s="92"/>
    </row>
    <row r="95" spans="1:12" ht="38.25" x14ac:dyDescent="0.25">
      <c r="A95" s="57">
        <v>84</v>
      </c>
      <c r="B95" s="123" t="s">
        <v>214</v>
      </c>
      <c r="C95" s="59" t="s">
        <v>20</v>
      </c>
      <c r="D95" s="105">
        <v>160</v>
      </c>
      <c r="E95" s="88" t="s">
        <v>215</v>
      </c>
      <c r="F95" s="88" t="s">
        <v>216</v>
      </c>
      <c r="G95" s="88" t="s">
        <v>217</v>
      </c>
      <c r="H95" s="88" t="s">
        <v>50</v>
      </c>
      <c r="I95" s="107"/>
      <c r="J95" s="90"/>
      <c r="K95" s="91"/>
      <c r="L95" s="92"/>
    </row>
    <row r="96" spans="1:12" ht="25.5" x14ac:dyDescent="0.25">
      <c r="A96" s="57">
        <v>85</v>
      </c>
      <c r="B96" s="123" t="s">
        <v>214</v>
      </c>
      <c r="C96" s="59" t="s">
        <v>20</v>
      </c>
      <c r="D96" s="105">
        <v>50</v>
      </c>
      <c r="E96" s="88" t="s">
        <v>218</v>
      </c>
      <c r="F96" s="88" t="s">
        <v>219</v>
      </c>
      <c r="G96" s="88" t="s">
        <v>220</v>
      </c>
      <c r="H96" s="88" t="s">
        <v>54</v>
      </c>
      <c r="I96" s="107"/>
      <c r="J96" s="90"/>
      <c r="K96" s="91"/>
      <c r="L96" s="92"/>
    </row>
    <row r="97" spans="1:12" ht="25.5" x14ac:dyDescent="0.25">
      <c r="A97" s="57">
        <v>86</v>
      </c>
      <c r="B97" s="123" t="s">
        <v>214</v>
      </c>
      <c r="C97" s="59" t="s">
        <v>20</v>
      </c>
      <c r="D97" s="105">
        <v>290</v>
      </c>
      <c r="E97" s="88" t="s">
        <v>221</v>
      </c>
      <c r="F97" s="88" t="s">
        <v>222</v>
      </c>
      <c r="G97" s="88" t="s">
        <v>118</v>
      </c>
      <c r="H97" s="88" t="s">
        <v>119</v>
      </c>
      <c r="I97" s="107"/>
      <c r="J97" s="90"/>
      <c r="K97" s="91"/>
      <c r="L97" s="92"/>
    </row>
    <row r="98" spans="1:12" ht="25.5" x14ac:dyDescent="0.25">
      <c r="A98" s="57">
        <v>87</v>
      </c>
      <c r="B98" s="123" t="s">
        <v>214</v>
      </c>
      <c r="C98" s="59" t="s">
        <v>20</v>
      </c>
      <c r="D98" s="105">
        <v>100</v>
      </c>
      <c r="E98" s="88" t="s">
        <v>223</v>
      </c>
      <c r="F98" s="88" t="s">
        <v>224</v>
      </c>
      <c r="G98" s="88" t="s">
        <v>225</v>
      </c>
      <c r="H98" s="88" t="s">
        <v>119</v>
      </c>
      <c r="I98" s="107"/>
      <c r="J98" s="90"/>
      <c r="K98" s="91"/>
      <c r="L98" s="92"/>
    </row>
    <row r="99" spans="1:12" ht="25.5" x14ac:dyDescent="0.25">
      <c r="A99" s="57">
        <v>88</v>
      </c>
      <c r="B99" s="123" t="s">
        <v>214</v>
      </c>
      <c r="C99" s="59" t="s">
        <v>20</v>
      </c>
      <c r="D99" s="105">
        <v>3300</v>
      </c>
      <c r="E99" s="103" t="s">
        <v>168</v>
      </c>
      <c r="F99" s="103" t="s">
        <v>169</v>
      </c>
      <c r="G99" s="88" t="s">
        <v>226</v>
      </c>
      <c r="H99" s="88" t="s">
        <v>54</v>
      </c>
      <c r="I99" s="107"/>
      <c r="J99" s="90"/>
      <c r="K99" s="91"/>
      <c r="L99" s="92"/>
    </row>
    <row r="100" spans="1:12" ht="25.5" x14ac:dyDescent="0.25">
      <c r="A100" s="57">
        <v>89</v>
      </c>
      <c r="B100" s="123" t="s">
        <v>227</v>
      </c>
      <c r="C100" s="59" t="s">
        <v>20</v>
      </c>
      <c r="D100" s="105">
        <v>1000</v>
      </c>
      <c r="E100" s="124" t="s">
        <v>173</v>
      </c>
      <c r="F100" s="125">
        <v>46001001871</v>
      </c>
      <c r="G100" s="88" t="s">
        <v>143</v>
      </c>
      <c r="H100" s="88" t="s">
        <v>126</v>
      </c>
      <c r="I100" s="107"/>
      <c r="J100" s="90"/>
      <c r="K100" s="91"/>
      <c r="L100" s="92"/>
    </row>
    <row r="101" spans="1:12" ht="25.5" x14ac:dyDescent="0.25">
      <c r="A101" s="57">
        <v>90</v>
      </c>
      <c r="B101" s="123" t="s">
        <v>227</v>
      </c>
      <c r="C101" s="59" t="s">
        <v>20</v>
      </c>
      <c r="D101" s="105">
        <v>1000</v>
      </c>
      <c r="E101" s="88" t="s">
        <v>228</v>
      </c>
      <c r="F101" s="88" t="s">
        <v>229</v>
      </c>
      <c r="G101" s="88" t="s">
        <v>230</v>
      </c>
      <c r="H101" s="88" t="s">
        <v>126</v>
      </c>
      <c r="I101" s="107"/>
      <c r="J101" s="90"/>
      <c r="K101" s="91"/>
      <c r="L101" s="92"/>
    </row>
    <row r="102" spans="1:12" ht="25.5" x14ac:dyDescent="0.25">
      <c r="A102" s="57">
        <v>91</v>
      </c>
      <c r="B102" s="123" t="s">
        <v>227</v>
      </c>
      <c r="C102" s="59" t="s">
        <v>20</v>
      </c>
      <c r="D102" s="121">
        <v>250</v>
      </c>
      <c r="E102" s="122" t="s">
        <v>136</v>
      </c>
      <c r="F102" s="122" t="s">
        <v>137</v>
      </c>
      <c r="G102" s="101" t="s">
        <v>101</v>
      </c>
      <c r="H102" s="101" t="s">
        <v>102</v>
      </c>
      <c r="I102" s="107"/>
      <c r="J102" s="90"/>
      <c r="K102" s="91"/>
      <c r="L102" s="92"/>
    </row>
    <row r="103" spans="1:12" ht="25.5" x14ac:dyDescent="0.25">
      <c r="A103" s="57">
        <v>92</v>
      </c>
      <c r="B103" s="123" t="s">
        <v>227</v>
      </c>
      <c r="C103" s="59" t="s">
        <v>20</v>
      </c>
      <c r="D103" s="104">
        <v>3800</v>
      </c>
      <c r="E103" s="85" t="s">
        <v>231</v>
      </c>
      <c r="F103" s="85" t="s">
        <v>232</v>
      </c>
      <c r="G103" s="85" t="s">
        <v>233</v>
      </c>
      <c r="H103" s="85" t="s">
        <v>234</v>
      </c>
      <c r="I103" s="107"/>
      <c r="J103" s="90"/>
      <c r="K103" s="91"/>
      <c r="L103" s="92"/>
    </row>
    <row r="104" spans="1:12" ht="25.5" x14ac:dyDescent="0.25">
      <c r="A104" s="57"/>
      <c r="B104" s="123" t="s">
        <v>227</v>
      </c>
      <c r="C104" s="59" t="s">
        <v>20</v>
      </c>
      <c r="D104" s="104">
        <v>20</v>
      </c>
      <c r="E104" s="126"/>
      <c r="F104" s="126"/>
      <c r="G104" s="85"/>
      <c r="H104" s="85"/>
      <c r="I104" s="107"/>
      <c r="J104" s="90"/>
      <c r="K104" s="91"/>
      <c r="L104" s="92"/>
    </row>
    <row r="105" spans="1:12" ht="25.5" x14ac:dyDescent="0.25">
      <c r="A105" s="57">
        <v>93</v>
      </c>
      <c r="B105" s="123" t="s">
        <v>235</v>
      </c>
      <c r="C105" s="59" t="s">
        <v>20</v>
      </c>
      <c r="D105" s="104">
        <v>8400</v>
      </c>
      <c r="E105" s="127" t="s">
        <v>236</v>
      </c>
      <c r="F105" s="85" t="s">
        <v>237</v>
      </c>
      <c r="G105" s="85" t="s">
        <v>238</v>
      </c>
      <c r="H105" s="85" t="s">
        <v>239</v>
      </c>
      <c r="I105" s="107"/>
      <c r="J105" s="90"/>
      <c r="K105" s="91"/>
      <c r="L105" s="92"/>
    </row>
    <row r="106" spans="1:12" ht="25.5" x14ac:dyDescent="0.25">
      <c r="A106" s="57">
        <v>94</v>
      </c>
      <c r="B106" s="123" t="s">
        <v>235</v>
      </c>
      <c r="C106" s="59" t="s">
        <v>20</v>
      </c>
      <c r="D106" s="104">
        <v>250</v>
      </c>
      <c r="E106" s="85" t="s">
        <v>133</v>
      </c>
      <c r="F106" s="85" t="s">
        <v>134</v>
      </c>
      <c r="G106" s="85" t="s">
        <v>135</v>
      </c>
      <c r="H106" s="85" t="s">
        <v>126</v>
      </c>
      <c r="I106" s="107"/>
      <c r="J106" s="90"/>
      <c r="K106" s="91"/>
      <c r="L106" s="92"/>
    </row>
    <row r="107" spans="1:12" ht="25.5" x14ac:dyDescent="0.25">
      <c r="A107" s="57">
        <v>95</v>
      </c>
      <c r="B107" s="123" t="s">
        <v>240</v>
      </c>
      <c r="C107" s="59" t="s">
        <v>20</v>
      </c>
      <c r="D107" s="108">
        <v>400</v>
      </c>
      <c r="E107" s="103" t="s">
        <v>188</v>
      </c>
      <c r="F107" s="103" t="s">
        <v>189</v>
      </c>
      <c r="G107" s="88" t="s">
        <v>190</v>
      </c>
      <c r="H107" s="88" t="s">
        <v>85</v>
      </c>
      <c r="I107" s="107"/>
      <c r="J107" s="90"/>
      <c r="K107" s="91"/>
      <c r="L107" s="92"/>
    </row>
    <row r="108" spans="1:12" ht="25.5" x14ac:dyDescent="0.25">
      <c r="A108" s="57">
        <v>96</v>
      </c>
      <c r="B108" s="123" t="s">
        <v>240</v>
      </c>
      <c r="C108" s="59" t="s">
        <v>20</v>
      </c>
      <c r="D108" s="109">
        <v>110</v>
      </c>
      <c r="E108" s="103" t="s">
        <v>241</v>
      </c>
      <c r="F108" s="103" t="s">
        <v>242</v>
      </c>
      <c r="G108" s="88" t="s">
        <v>234</v>
      </c>
      <c r="H108" s="88" t="s">
        <v>234</v>
      </c>
      <c r="I108" s="107"/>
      <c r="J108" s="90"/>
      <c r="K108" s="91"/>
      <c r="L108" s="92"/>
    </row>
    <row r="109" spans="1:12" ht="25.5" x14ac:dyDescent="0.3">
      <c r="A109" s="57">
        <v>97</v>
      </c>
      <c r="B109" s="123" t="s">
        <v>240</v>
      </c>
      <c r="C109" s="59" t="s">
        <v>20</v>
      </c>
      <c r="D109" s="81">
        <v>60</v>
      </c>
      <c r="E109" s="86" t="s">
        <v>52</v>
      </c>
      <c r="F109" s="87" t="s">
        <v>53</v>
      </c>
      <c r="G109" s="88" t="s">
        <v>55</v>
      </c>
      <c r="H109" s="88" t="s">
        <v>54</v>
      </c>
      <c r="I109" s="107"/>
      <c r="J109" s="90"/>
      <c r="K109" s="91"/>
      <c r="L109" s="92"/>
    </row>
    <row r="110" spans="1:12" ht="25.5" x14ac:dyDescent="0.25">
      <c r="A110" s="57">
        <v>98</v>
      </c>
      <c r="B110" s="123" t="s">
        <v>240</v>
      </c>
      <c r="C110" s="112" t="s">
        <v>20</v>
      </c>
      <c r="D110" s="121">
        <v>300</v>
      </c>
      <c r="E110" s="101" t="s">
        <v>156</v>
      </c>
      <c r="F110" s="122" t="s">
        <v>157</v>
      </c>
      <c r="G110" s="101" t="s">
        <v>243</v>
      </c>
      <c r="H110" s="101" t="s">
        <v>54</v>
      </c>
      <c r="I110" s="107"/>
      <c r="J110" s="90"/>
      <c r="K110" s="91"/>
      <c r="L110" s="92"/>
    </row>
    <row r="111" spans="1:12" ht="25.5" x14ac:dyDescent="0.25">
      <c r="A111" s="57">
        <v>99</v>
      </c>
      <c r="B111" s="123" t="s">
        <v>244</v>
      </c>
      <c r="C111" s="115" t="s">
        <v>245</v>
      </c>
      <c r="D111" s="104">
        <v>150</v>
      </c>
      <c r="E111" s="85" t="s">
        <v>246</v>
      </c>
      <c r="F111" s="85" t="s">
        <v>247</v>
      </c>
      <c r="G111" s="128"/>
      <c r="H111" s="85"/>
      <c r="I111" s="129" t="s">
        <v>248</v>
      </c>
      <c r="J111" s="123" t="s">
        <v>249</v>
      </c>
      <c r="K111" s="123" t="s">
        <v>250</v>
      </c>
      <c r="L111" s="92"/>
    </row>
    <row r="112" spans="1:12" ht="25.5" x14ac:dyDescent="0.25">
      <c r="A112" s="57">
        <v>100</v>
      </c>
      <c r="B112" s="123" t="s">
        <v>244</v>
      </c>
      <c r="C112" s="115" t="s">
        <v>245</v>
      </c>
      <c r="D112" s="104">
        <v>150</v>
      </c>
      <c r="E112" s="85" t="s">
        <v>251</v>
      </c>
      <c r="F112" s="85" t="s">
        <v>252</v>
      </c>
      <c r="G112" s="128"/>
      <c r="H112" s="85"/>
      <c r="I112" s="129" t="s">
        <v>248</v>
      </c>
      <c r="J112" s="123" t="s">
        <v>249</v>
      </c>
      <c r="K112" s="123" t="s">
        <v>250</v>
      </c>
      <c r="L112" s="92"/>
    </row>
    <row r="113" spans="1:12" ht="25.5" x14ac:dyDescent="0.25">
      <c r="A113" s="57">
        <v>101</v>
      </c>
      <c r="B113" s="123" t="s">
        <v>244</v>
      </c>
      <c r="C113" s="115" t="s">
        <v>245</v>
      </c>
      <c r="D113" s="104">
        <v>150</v>
      </c>
      <c r="E113" s="85" t="s">
        <v>253</v>
      </c>
      <c r="F113" s="85" t="s">
        <v>254</v>
      </c>
      <c r="G113" s="128"/>
      <c r="H113" s="85"/>
      <c r="I113" s="129" t="s">
        <v>248</v>
      </c>
      <c r="J113" s="123" t="s">
        <v>249</v>
      </c>
      <c r="K113" s="123" t="s">
        <v>250</v>
      </c>
      <c r="L113" s="92"/>
    </row>
    <row r="114" spans="1:12" ht="25.5" x14ac:dyDescent="0.25">
      <c r="A114" s="57">
        <v>102</v>
      </c>
      <c r="B114" s="123" t="s">
        <v>244</v>
      </c>
      <c r="C114" s="115" t="s">
        <v>245</v>
      </c>
      <c r="D114" s="104">
        <v>150</v>
      </c>
      <c r="E114" s="85" t="s">
        <v>255</v>
      </c>
      <c r="F114" s="85" t="s">
        <v>256</v>
      </c>
      <c r="G114" s="128"/>
      <c r="H114" s="85"/>
      <c r="I114" s="129" t="s">
        <v>248</v>
      </c>
      <c r="J114" s="123" t="s">
        <v>249</v>
      </c>
      <c r="K114" s="123" t="s">
        <v>250</v>
      </c>
      <c r="L114" s="92"/>
    </row>
    <row r="115" spans="1:12" ht="25.5" x14ac:dyDescent="0.25">
      <c r="A115" s="57">
        <v>103</v>
      </c>
      <c r="B115" s="123" t="s">
        <v>244</v>
      </c>
      <c r="C115" s="115" t="s">
        <v>245</v>
      </c>
      <c r="D115" s="104">
        <v>150</v>
      </c>
      <c r="E115" s="85" t="s">
        <v>257</v>
      </c>
      <c r="F115" s="85" t="s">
        <v>258</v>
      </c>
      <c r="G115" s="128"/>
      <c r="H115" s="85"/>
      <c r="I115" s="129" t="s">
        <v>248</v>
      </c>
      <c r="J115" s="123" t="s">
        <v>249</v>
      </c>
      <c r="K115" s="123" t="s">
        <v>250</v>
      </c>
      <c r="L115" s="92"/>
    </row>
    <row r="116" spans="1:12" ht="25.5" x14ac:dyDescent="0.25">
      <c r="A116" s="57">
        <v>104</v>
      </c>
      <c r="B116" s="123" t="s">
        <v>244</v>
      </c>
      <c r="C116" s="115" t="s">
        <v>245</v>
      </c>
      <c r="D116" s="104">
        <v>150</v>
      </c>
      <c r="E116" s="85" t="s">
        <v>186</v>
      </c>
      <c r="F116" s="85" t="s">
        <v>187</v>
      </c>
      <c r="G116" s="128"/>
      <c r="H116" s="85"/>
      <c r="I116" s="129" t="s">
        <v>248</v>
      </c>
      <c r="J116" s="123" t="s">
        <v>249</v>
      </c>
      <c r="K116" s="123" t="s">
        <v>250</v>
      </c>
      <c r="L116" s="92"/>
    </row>
    <row r="117" spans="1:12" ht="25.5" x14ac:dyDescent="0.25">
      <c r="A117" s="57">
        <v>105</v>
      </c>
      <c r="B117" s="123" t="s">
        <v>244</v>
      </c>
      <c r="C117" s="115" t="s">
        <v>245</v>
      </c>
      <c r="D117" s="104">
        <v>150</v>
      </c>
      <c r="E117" s="85" t="s">
        <v>259</v>
      </c>
      <c r="F117" s="85" t="s">
        <v>260</v>
      </c>
      <c r="G117" s="128"/>
      <c r="H117" s="85"/>
      <c r="I117" s="129" t="s">
        <v>248</v>
      </c>
      <c r="J117" s="123" t="s">
        <v>249</v>
      </c>
      <c r="K117" s="123" t="s">
        <v>250</v>
      </c>
      <c r="L117" s="92"/>
    </row>
    <row r="118" spans="1:12" ht="25.5" x14ac:dyDescent="0.25">
      <c r="A118" s="57">
        <v>106</v>
      </c>
      <c r="B118" s="123" t="s">
        <v>244</v>
      </c>
      <c r="C118" s="115" t="s">
        <v>245</v>
      </c>
      <c r="D118" s="104">
        <v>150</v>
      </c>
      <c r="E118" s="85" t="s">
        <v>261</v>
      </c>
      <c r="F118" s="85" t="s">
        <v>262</v>
      </c>
      <c r="G118" s="128"/>
      <c r="H118" s="85"/>
      <c r="I118" s="129" t="s">
        <v>248</v>
      </c>
      <c r="J118" s="123" t="s">
        <v>249</v>
      </c>
      <c r="K118" s="123" t="s">
        <v>250</v>
      </c>
      <c r="L118" s="92"/>
    </row>
    <row r="119" spans="1:12" ht="25.5" x14ac:dyDescent="0.25">
      <c r="A119" s="57">
        <v>107</v>
      </c>
      <c r="B119" s="123" t="s">
        <v>244</v>
      </c>
      <c r="C119" s="115" t="s">
        <v>245</v>
      </c>
      <c r="D119" s="104">
        <v>150</v>
      </c>
      <c r="E119" s="85" t="s">
        <v>263</v>
      </c>
      <c r="F119" s="85" t="s">
        <v>264</v>
      </c>
      <c r="G119" s="128"/>
      <c r="H119" s="85"/>
      <c r="I119" s="129" t="s">
        <v>248</v>
      </c>
      <c r="J119" s="123" t="s">
        <v>249</v>
      </c>
      <c r="K119" s="123" t="s">
        <v>250</v>
      </c>
      <c r="L119" s="92"/>
    </row>
    <row r="120" spans="1:12" ht="25.5" x14ac:dyDescent="0.25">
      <c r="A120" s="57">
        <v>108</v>
      </c>
      <c r="B120" s="123" t="s">
        <v>244</v>
      </c>
      <c r="C120" s="115" t="s">
        <v>245</v>
      </c>
      <c r="D120" s="104">
        <v>150</v>
      </c>
      <c r="E120" s="85" t="s">
        <v>265</v>
      </c>
      <c r="F120" s="85" t="s">
        <v>266</v>
      </c>
      <c r="G120" s="128"/>
      <c r="H120" s="85"/>
      <c r="I120" s="129" t="s">
        <v>248</v>
      </c>
      <c r="J120" s="123" t="s">
        <v>249</v>
      </c>
      <c r="K120" s="123" t="s">
        <v>250</v>
      </c>
      <c r="L120" s="92"/>
    </row>
    <row r="121" spans="1:12" ht="25.5" x14ac:dyDescent="0.25">
      <c r="A121" s="57">
        <v>109</v>
      </c>
      <c r="B121" s="123" t="s">
        <v>244</v>
      </c>
      <c r="C121" s="115" t="s">
        <v>245</v>
      </c>
      <c r="D121" s="104">
        <v>150</v>
      </c>
      <c r="E121" s="85" t="s">
        <v>267</v>
      </c>
      <c r="F121" s="85" t="s">
        <v>268</v>
      </c>
      <c r="G121" s="128"/>
      <c r="H121" s="85"/>
      <c r="I121" s="129" t="s">
        <v>248</v>
      </c>
      <c r="J121" s="123" t="s">
        <v>249</v>
      </c>
      <c r="K121" s="123" t="s">
        <v>250</v>
      </c>
      <c r="L121" s="92"/>
    </row>
    <row r="122" spans="1:12" ht="25.5" x14ac:dyDescent="0.25">
      <c r="A122" s="57">
        <v>110</v>
      </c>
      <c r="B122" s="123" t="s">
        <v>244</v>
      </c>
      <c r="C122" s="115" t="s">
        <v>245</v>
      </c>
      <c r="D122" s="104">
        <v>150</v>
      </c>
      <c r="E122" s="85" t="s">
        <v>269</v>
      </c>
      <c r="F122" s="85" t="s">
        <v>270</v>
      </c>
      <c r="G122" s="128"/>
      <c r="H122" s="85"/>
      <c r="I122" s="129" t="s">
        <v>248</v>
      </c>
      <c r="J122" s="123" t="s">
        <v>249</v>
      </c>
      <c r="K122" s="123" t="s">
        <v>250</v>
      </c>
      <c r="L122" s="92"/>
    </row>
    <row r="123" spans="1:12" ht="25.5" x14ac:dyDescent="0.25">
      <c r="A123" s="57">
        <v>111</v>
      </c>
      <c r="B123" s="123" t="s">
        <v>244</v>
      </c>
      <c r="C123" s="115" t="s">
        <v>245</v>
      </c>
      <c r="D123" s="104">
        <v>150</v>
      </c>
      <c r="E123" s="85" t="s">
        <v>271</v>
      </c>
      <c r="F123" s="85" t="s">
        <v>91</v>
      </c>
      <c r="G123" s="128"/>
      <c r="H123" s="85"/>
      <c r="I123" s="129" t="s">
        <v>248</v>
      </c>
      <c r="J123" s="123" t="s">
        <v>249</v>
      </c>
      <c r="K123" s="123" t="s">
        <v>250</v>
      </c>
      <c r="L123" s="92"/>
    </row>
    <row r="124" spans="1:12" ht="25.5" x14ac:dyDescent="0.25">
      <c r="A124" s="57">
        <v>112</v>
      </c>
      <c r="B124" s="123" t="s">
        <v>244</v>
      </c>
      <c r="C124" s="115" t="s">
        <v>245</v>
      </c>
      <c r="D124" s="104">
        <v>150</v>
      </c>
      <c r="E124" s="85" t="s">
        <v>272</v>
      </c>
      <c r="F124" s="85" t="s">
        <v>273</v>
      </c>
      <c r="G124" s="128"/>
      <c r="H124" s="85"/>
      <c r="I124" s="129" t="s">
        <v>248</v>
      </c>
      <c r="J124" s="123" t="s">
        <v>249</v>
      </c>
      <c r="K124" s="123" t="s">
        <v>250</v>
      </c>
      <c r="L124" s="92"/>
    </row>
    <row r="125" spans="1:12" ht="25.5" x14ac:dyDescent="0.25">
      <c r="A125" s="57">
        <v>113</v>
      </c>
      <c r="B125" s="123" t="s">
        <v>244</v>
      </c>
      <c r="C125" s="115" t="s">
        <v>245</v>
      </c>
      <c r="D125" s="104">
        <v>150</v>
      </c>
      <c r="E125" s="85" t="s">
        <v>274</v>
      </c>
      <c r="F125" s="85" t="s">
        <v>275</v>
      </c>
      <c r="G125" s="128"/>
      <c r="H125" s="85"/>
      <c r="I125" s="129" t="s">
        <v>248</v>
      </c>
      <c r="J125" s="123" t="s">
        <v>249</v>
      </c>
      <c r="K125" s="123" t="s">
        <v>250</v>
      </c>
      <c r="L125" s="92"/>
    </row>
    <row r="126" spans="1:12" ht="25.5" x14ac:dyDescent="0.25">
      <c r="A126" s="57">
        <v>114</v>
      </c>
      <c r="B126" s="123" t="s">
        <v>244</v>
      </c>
      <c r="C126" s="115" t="s">
        <v>245</v>
      </c>
      <c r="D126" s="104">
        <v>150</v>
      </c>
      <c r="E126" s="85" t="s">
        <v>173</v>
      </c>
      <c r="F126" s="85" t="s">
        <v>276</v>
      </c>
      <c r="G126" s="128"/>
      <c r="H126" s="85"/>
      <c r="I126" s="129" t="s">
        <v>248</v>
      </c>
      <c r="J126" s="123" t="s">
        <v>249</v>
      </c>
      <c r="K126" s="123" t="s">
        <v>250</v>
      </c>
      <c r="L126" s="92"/>
    </row>
    <row r="127" spans="1:12" ht="25.5" x14ac:dyDescent="0.25">
      <c r="A127" s="57">
        <v>115</v>
      </c>
      <c r="B127" s="123" t="s">
        <v>244</v>
      </c>
      <c r="C127" s="115" t="s">
        <v>245</v>
      </c>
      <c r="D127" s="104">
        <v>150</v>
      </c>
      <c r="E127" s="85" t="s">
        <v>277</v>
      </c>
      <c r="F127" s="85" t="s">
        <v>147</v>
      </c>
      <c r="G127" s="128"/>
      <c r="H127" s="85"/>
      <c r="I127" s="129" t="s">
        <v>248</v>
      </c>
      <c r="J127" s="123" t="s">
        <v>249</v>
      </c>
      <c r="K127" s="123" t="s">
        <v>250</v>
      </c>
      <c r="L127" s="92"/>
    </row>
    <row r="128" spans="1:12" ht="25.5" x14ac:dyDescent="0.25">
      <c r="A128" s="57">
        <v>116</v>
      </c>
      <c r="B128" s="123" t="s">
        <v>244</v>
      </c>
      <c r="C128" s="115" t="s">
        <v>245</v>
      </c>
      <c r="D128" s="104">
        <v>150</v>
      </c>
      <c r="E128" s="130" t="s">
        <v>278</v>
      </c>
      <c r="F128" s="131" t="s">
        <v>279</v>
      </c>
      <c r="G128" s="128"/>
      <c r="H128" s="85"/>
      <c r="I128" s="129" t="s">
        <v>248</v>
      </c>
      <c r="J128" s="123" t="s">
        <v>249</v>
      </c>
      <c r="K128" s="123" t="s">
        <v>250</v>
      </c>
      <c r="L128" s="92"/>
    </row>
    <row r="129" spans="1:12" ht="25.5" x14ac:dyDescent="0.25">
      <c r="A129" s="57">
        <v>117</v>
      </c>
      <c r="B129" s="123" t="s">
        <v>244</v>
      </c>
      <c r="C129" s="115" t="s">
        <v>245</v>
      </c>
      <c r="D129" s="104">
        <v>150</v>
      </c>
      <c r="E129" s="130" t="s">
        <v>280</v>
      </c>
      <c r="F129" s="131" t="s">
        <v>281</v>
      </c>
      <c r="G129" s="128"/>
      <c r="H129" s="85"/>
      <c r="I129" s="129" t="s">
        <v>248</v>
      </c>
      <c r="J129" s="123" t="s">
        <v>249</v>
      </c>
      <c r="K129" s="123" t="s">
        <v>250</v>
      </c>
      <c r="L129" s="92"/>
    </row>
    <row r="130" spans="1:12" ht="25.5" x14ac:dyDescent="0.25">
      <c r="A130" s="57">
        <v>118</v>
      </c>
      <c r="B130" s="123" t="s">
        <v>244</v>
      </c>
      <c r="C130" s="115" t="s">
        <v>245</v>
      </c>
      <c r="D130" s="104">
        <v>150</v>
      </c>
      <c r="E130" s="85" t="s">
        <v>282</v>
      </c>
      <c r="F130" s="85" t="s">
        <v>283</v>
      </c>
      <c r="G130" s="128"/>
      <c r="H130" s="85"/>
      <c r="I130" s="129" t="s">
        <v>248</v>
      </c>
      <c r="J130" s="123" t="s">
        <v>249</v>
      </c>
      <c r="K130" s="123" t="s">
        <v>250</v>
      </c>
      <c r="L130" s="92"/>
    </row>
    <row r="131" spans="1:12" ht="25.5" x14ac:dyDescent="0.25">
      <c r="A131" s="57">
        <v>119</v>
      </c>
      <c r="B131" s="123" t="s">
        <v>244</v>
      </c>
      <c r="C131" s="115" t="s">
        <v>245</v>
      </c>
      <c r="D131" s="104">
        <v>150</v>
      </c>
      <c r="E131" s="130" t="s">
        <v>284</v>
      </c>
      <c r="F131" s="131" t="s">
        <v>285</v>
      </c>
      <c r="G131" s="128"/>
      <c r="H131" s="85"/>
      <c r="I131" s="129" t="s">
        <v>248</v>
      </c>
      <c r="J131" s="123" t="s">
        <v>249</v>
      </c>
      <c r="K131" s="123" t="s">
        <v>250</v>
      </c>
      <c r="L131" s="92"/>
    </row>
    <row r="132" spans="1:12" ht="25.5" x14ac:dyDescent="0.25">
      <c r="A132" s="57">
        <v>120</v>
      </c>
      <c r="B132" s="123" t="s">
        <v>244</v>
      </c>
      <c r="C132" s="115" t="s">
        <v>245</v>
      </c>
      <c r="D132" s="104">
        <v>150</v>
      </c>
      <c r="E132" s="130" t="s">
        <v>228</v>
      </c>
      <c r="F132" s="131" t="s">
        <v>229</v>
      </c>
      <c r="G132" s="128"/>
      <c r="H132" s="85"/>
      <c r="I132" s="129" t="s">
        <v>248</v>
      </c>
      <c r="J132" s="123" t="s">
        <v>249</v>
      </c>
      <c r="K132" s="123" t="s">
        <v>250</v>
      </c>
      <c r="L132" s="92"/>
    </row>
    <row r="133" spans="1:12" ht="25.5" x14ac:dyDescent="0.25">
      <c r="A133" s="57">
        <v>121</v>
      </c>
      <c r="B133" s="132" t="s">
        <v>286</v>
      </c>
      <c r="C133" s="115" t="s">
        <v>245</v>
      </c>
      <c r="D133" s="104">
        <v>150</v>
      </c>
      <c r="E133" s="133" t="s">
        <v>186</v>
      </c>
      <c r="F133" s="133" t="s">
        <v>187</v>
      </c>
      <c r="G133" s="75"/>
      <c r="H133" s="85"/>
      <c r="I133" s="134" t="s">
        <v>248</v>
      </c>
      <c r="J133" s="58" t="s">
        <v>249</v>
      </c>
      <c r="K133" s="135" t="s">
        <v>287</v>
      </c>
      <c r="L133" s="92"/>
    </row>
    <row r="134" spans="1:12" ht="25.5" x14ac:dyDescent="0.25">
      <c r="A134" s="57">
        <v>122</v>
      </c>
      <c r="B134" s="132" t="s">
        <v>286</v>
      </c>
      <c r="C134" s="115" t="s">
        <v>245</v>
      </c>
      <c r="D134" s="104">
        <v>150</v>
      </c>
      <c r="E134" s="133" t="s">
        <v>255</v>
      </c>
      <c r="F134" s="133" t="s">
        <v>256</v>
      </c>
      <c r="G134" s="75"/>
      <c r="H134" s="85"/>
      <c r="I134" s="134" t="s">
        <v>248</v>
      </c>
      <c r="J134" s="58" t="s">
        <v>249</v>
      </c>
      <c r="K134" s="135" t="s">
        <v>287</v>
      </c>
      <c r="L134" s="92"/>
    </row>
    <row r="135" spans="1:12" ht="25.5" x14ac:dyDescent="0.25">
      <c r="A135" s="57">
        <v>123</v>
      </c>
      <c r="B135" s="132" t="s">
        <v>286</v>
      </c>
      <c r="C135" s="115" t="s">
        <v>245</v>
      </c>
      <c r="D135" s="104">
        <v>150</v>
      </c>
      <c r="E135" s="133" t="s">
        <v>267</v>
      </c>
      <c r="F135" s="133" t="s">
        <v>288</v>
      </c>
      <c r="G135" s="75"/>
      <c r="H135" s="85"/>
      <c r="I135" s="134" t="s">
        <v>248</v>
      </c>
      <c r="J135" s="58" t="s">
        <v>249</v>
      </c>
      <c r="K135" s="135" t="s">
        <v>287</v>
      </c>
      <c r="L135" s="92"/>
    </row>
    <row r="136" spans="1:12" ht="25.5" x14ac:dyDescent="0.25">
      <c r="A136" s="57">
        <v>124</v>
      </c>
      <c r="B136" s="132" t="s">
        <v>286</v>
      </c>
      <c r="C136" s="115" t="s">
        <v>245</v>
      </c>
      <c r="D136" s="104">
        <v>150</v>
      </c>
      <c r="E136" s="133" t="s">
        <v>289</v>
      </c>
      <c r="F136" s="133" t="s">
        <v>258</v>
      </c>
      <c r="G136" s="75"/>
      <c r="H136" s="85"/>
      <c r="I136" s="134" t="s">
        <v>248</v>
      </c>
      <c r="J136" s="58" t="s">
        <v>249</v>
      </c>
      <c r="K136" s="135" t="s">
        <v>287</v>
      </c>
      <c r="L136" s="92"/>
    </row>
    <row r="137" spans="1:12" ht="25.5" x14ac:dyDescent="0.25">
      <c r="A137" s="57">
        <v>125</v>
      </c>
      <c r="B137" s="132" t="s">
        <v>286</v>
      </c>
      <c r="C137" s="115" t="s">
        <v>245</v>
      </c>
      <c r="D137" s="104">
        <v>150</v>
      </c>
      <c r="E137" s="133" t="s">
        <v>290</v>
      </c>
      <c r="F137" s="133" t="s">
        <v>247</v>
      </c>
      <c r="G137" s="75"/>
      <c r="H137" s="85"/>
      <c r="I137" s="134" t="s">
        <v>248</v>
      </c>
      <c r="J137" s="58" t="s">
        <v>249</v>
      </c>
      <c r="K137" s="135" t="s">
        <v>287</v>
      </c>
      <c r="L137" s="92"/>
    </row>
    <row r="138" spans="1:12" ht="25.5" x14ac:dyDescent="0.25">
      <c r="A138" s="57">
        <v>126</v>
      </c>
      <c r="B138" s="132" t="s">
        <v>286</v>
      </c>
      <c r="C138" s="115" t="s">
        <v>245</v>
      </c>
      <c r="D138" s="104">
        <v>150</v>
      </c>
      <c r="E138" s="133" t="s">
        <v>291</v>
      </c>
      <c r="F138" s="133" t="s">
        <v>262</v>
      </c>
      <c r="G138" s="75"/>
      <c r="H138" s="85"/>
      <c r="I138" s="134" t="s">
        <v>248</v>
      </c>
      <c r="J138" s="58" t="s">
        <v>249</v>
      </c>
      <c r="K138" s="135" t="s">
        <v>287</v>
      </c>
      <c r="L138" s="92"/>
    </row>
    <row r="139" spans="1:12" ht="25.5" x14ac:dyDescent="0.25">
      <c r="A139" s="57">
        <v>127</v>
      </c>
      <c r="B139" s="132" t="s">
        <v>286</v>
      </c>
      <c r="C139" s="115" t="s">
        <v>245</v>
      </c>
      <c r="D139" s="104">
        <v>150</v>
      </c>
      <c r="E139" s="133" t="s">
        <v>263</v>
      </c>
      <c r="F139" s="133" t="s">
        <v>264</v>
      </c>
      <c r="G139" s="75"/>
      <c r="H139" s="85"/>
      <c r="I139" s="134" t="s">
        <v>248</v>
      </c>
      <c r="J139" s="58" t="s">
        <v>249</v>
      </c>
      <c r="K139" s="135" t="s">
        <v>287</v>
      </c>
      <c r="L139" s="92"/>
    </row>
    <row r="140" spans="1:12" ht="25.5" x14ac:dyDescent="0.25">
      <c r="A140" s="57">
        <v>128</v>
      </c>
      <c r="B140" s="132" t="s">
        <v>286</v>
      </c>
      <c r="C140" s="115" t="s">
        <v>245</v>
      </c>
      <c r="D140" s="104">
        <v>150</v>
      </c>
      <c r="E140" s="133" t="s">
        <v>265</v>
      </c>
      <c r="F140" s="133" t="s">
        <v>266</v>
      </c>
      <c r="G140" s="75"/>
      <c r="H140" s="85"/>
      <c r="I140" s="134" t="s">
        <v>248</v>
      </c>
      <c r="J140" s="58" t="s">
        <v>249</v>
      </c>
      <c r="K140" s="135" t="s">
        <v>287</v>
      </c>
      <c r="L140" s="92"/>
    </row>
    <row r="141" spans="1:12" ht="25.5" x14ac:dyDescent="0.25">
      <c r="A141" s="57">
        <v>129</v>
      </c>
      <c r="B141" s="132" t="s">
        <v>286</v>
      </c>
      <c r="C141" s="115" t="s">
        <v>245</v>
      </c>
      <c r="D141" s="104">
        <v>150</v>
      </c>
      <c r="E141" s="133" t="s">
        <v>292</v>
      </c>
      <c r="F141" s="133" t="s">
        <v>270</v>
      </c>
      <c r="G141" s="75"/>
      <c r="H141" s="85"/>
      <c r="I141" s="134" t="s">
        <v>248</v>
      </c>
      <c r="J141" s="58" t="s">
        <v>249</v>
      </c>
      <c r="K141" s="135" t="s">
        <v>287</v>
      </c>
      <c r="L141" s="92"/>
    </row>
    <row r="142" spans="1:12" ht="25.5" x14ac:dyDescent="0.25">
      <c r="A142" s="57">
        <v>130</v>
      </c>
      <c r="B142" s="132" t="s">
        <v>286</v>
      </c>
      <c r="C142" s="115" t="s">
        <v>245</v>
      </c>
      <c r="D142" s="104">
        <v>150</v>
      </c>
      <c r="E142" s="133" t="s">
        <v>293</v>
      </c>
      <c r="F142" s="133" t="s">
        <v>252</v>
      </c>
      <c r="G142" s="75"/>
      <c r="H142" s="85"/>
      <c r="I142" s="134" t="s">
        <v>248</v>
      </c>
      <c r="J142" s="58" t="s">
        <v>249</v>
      </c>
      <c r="K142" s="135" t="s">
        <v>287</v>
      </c>
      <c r="L142" s="92"/>
    </row>
    <row r="143" spans="1:12" ht="25.5" x14ac:dyDescent="0.25">
      <c r="A143" s="57">
        <v>131</v>
      </c>
      <c r="B143" s="132" t="s">
        <v>286</v>
      </c>
      <c r="C143" s="115" t="s">
        <v>245</v>
      </c>
      <c r="D143" s="104">
        <v>150</v>
      </c>
      <c r="E143" s="133" t="s">
        <v>294</v>
      </c>
      <c r="F143" s="133" t="s">
        <v>295</v>
      </c>
      <c r="G143" s="75"/>
      <c r="H143" s="85"/>
      <c r="I143" s="134" t="s">
        <v>248</v>
      </c>
      <c r="J143" s="58" t="s">
        <v>249</v>
      </c>
      <c r="K143" s="135" t="s">
        <v>287</v>
      </c>
      <c r="L143" s="92"/>
    </row>
    <row r="144" spans="1:12" ht="25.5" x14ac:dyDescent="0.25">
      <c r="A144" s="57">
        <v>132</v>
      </c>
      <c r="B144" s="132" t="s">
        <v>286</v>
      </c>
      <c r="C144" s="115" t="s">
        <v>245</v>
      </c>
      <c r="D144" s="104">
        <v>150</v>
      </c>
      <c r="E144" s="133" t="s">
        <v>296</v>
      </c>
      <c r="F144" s="133" t="s">
        <v>297</v>
      </c>
      <c r="G144" s="75"/>
      <c r="H144" s="120"/>
      <c r="I144" s="134" t="s">
        <v>248</v>
      </c>
      <c r="J144" s="58" t="s">
        <v>249</v>
      </c>
      <c r="K144" s="135" t="s">
        <v>287</v>
      </c>
      <c r="L144" s="92"/>
    </row>
    <row r="145" spans="1:12" ht="25.5" x14ac:dyDescent="0.25">
      <c r="A145" s="57">
        <v>133</v>
      </c>
      <c r="B145" s="132" t="s">
        <v>286</v>
      </c>
      <c r="C145" s="115" t="s">
        <v>245</v>
      </c>
      <c r="D145" s="104">
        <v>150</v>
      </c>
      <c r="E145" s="133" t="s">
        <v>298</v>
      </c>
      <c r="F145" s="133" t="s">
        <v>299</v>
      </c>
      <c r="G145" s="75"/>
      <c r="H145" s="85"/>
      <c r="I145" s="134" t="s">
        <v>248</v>
      </c>
      <c r="J145" s="58" t="s">
        <v>249</v>
      </c>
      <c r="K145" s="135" t="s">
        <v>287</v>
      </c>
      <c r="L145" s="92"/>
    </row>
    <row r="146" spans="1:12" ht="25.5" x14ac:dyDescent="0.25">
      <c r="A146" s="57">
        <v>134</v>
      </c>
      <c r="B146" s="132" t="s">
        <v>286</v>
      </c>
      <c r="C146" s="115" t="s">
        <v>245</v>
      </c>
      <c r="D146" s="104">
        <v>150</v>
      </c>
      <c r="E146" s="133" t="s">
        <v>300</v>
      </c>
      <c r="F146" s="133" t="s">
        <v>301</v>
      </c>
      <c r="G146" s="75"/>
      <c r="H146" s="85"/>
      <c r="I146" s="134" t="s">
        <v>248</v>
      </c>
      <c r="J146" s="58" t="s">
        <v>249</v>
      </c>
      <c r="K146" s="135" t="s">
        <v>287</v>
      </c>
      <c r="L146" s="92"/>
    </row>
    <row r="147" spans="1:12" ht="25.5" x14ac:dyDescent="0.25">
      <c r="A147" s="57">
        <v>135</v>
      </c>
      <c r="B147" s="132" t="s">
        <v>286</v>
      </c>
      <c r="C147" s="115" t="s">
        <v>245</v>
      </c>
      <c r="D147" s="104">
        <v>150</v>
      </c>
      <c r="E147" s="133" t="s">
        <v>302</v>
      </c>
      <c r="F147" s="133" t="s">
        <v>303</v>
      </c>
      <c r="G147" s="75"/>
      <c r="H147" s="85"/>
      <c r="I147" s="134" t="s">
        <v>248</v>
      </c>
      <c r="J147" s="58" t="s">
        <v>249</v>
      </c>
      <c r="K147" s="135" t="s">
        <v>287</v>
      </c>
      <c r="L147" s="92"/>
    </row>
    <row r="148" spans="1:12" ht="25.5" x14ac:dyDescent="0.25">
      <c r="A148" s="57">
        <v>136</v>
      </c>
      <c r="B148" s="132" t="s">
        <v>286</v>
      </c>
      <c r="C148" s="115" t="s">
        <v>245</v>
      </c>
      <c r="D148" s="104">
        <v>150</v>
      </c>
      <c r="E148" s="133" t="s">
        <v>304</v>
      </c>
      <c r="F148" s="133" t="s">
        <v>305</v>
      </c>
      <c r="G148" s="75"/>
      <c r="H148" s="85"/>
      <c r="I148" s="134" t="s">
        <v>248</v>
      </c>
      <c r="J148" s="58" t="s">
        <v>249</v>
      </c>
      <c r="K148" s="135" t="s">
        <v>287</v>
      </c>
      <c r="L148" s="92"/>
    </row>
    <row r="149" spans="1:12" ht="25.5" x14ac:dyDescent="0.25">
      <c r="A149" s="57">
        <v>137</v>
      </c>
      <c r="B149" s="132" t="s">
        <v>286</v>
      </c>
      <c r="C149" s="115" t="s">
        <v>245</v>
      </c>
      <c r="D149" s="104">
        <v>150</v>
      </c>
      <c r="E149" s="133" t="s">
        <v>306</v>
      </c>
      <c r="F149" s="133" t="s">
        <v>307</v>
      </c>
      <c r="G149" s="75"/>
      <c r="H149" s="85"/>
      <c r="I149" s="134" t="s">
        <v>248</v>
      </c>
      <c r="J149" s="58" t="s">
        <v>249</v>
      </c>
      <c r="K149" s="135" t="s">
        <v>287</v>
      </c>
      <c r="L149" s="92"/>
    </row>
    <row r="150" spans="1:12" ht="25.5" x14ac:dyDescent="0.25">
      <c r="A150" s="57">
        <v>138</v>
      </c>
      <c r="B150" s="132" t="s">
        <v>286</v>
      </c>
      <c r="C150" s="115" t="s">
        <v>245</v>
      </c>
      <c r="D150" s="104">
        <v>150</v>
      </c>
      <c r="E150" s="133" t="s">
        <v>308</v>
      </c>
      <c r="F150" s="133" t="s">
        <v>309</v>
      </c>
      <c r="G150" s="75"/>
      <c r="H150" s="85"/>
      <c r="I150" s="134" t="s">
        <v>248</v>
      </c>
      <c r="J150" s="58" t="s">
        <v>249</v>
      </c>
      <c r="K150" s="135" t="s">
        <v>287</v>
      </c>
      <c r="L150" s="92"/>
    </row>
    <row r="151" spans="1:12" ht="25.5" x14ac:dyDescent="0.25">
      <c r="A151" s="57">
        <v>139</v>
      </c>
      <c r="B151" s="132" t="s">
        <v>286</v>
      </c>
      <c r="C151" s="115" t="s">
        <v>245</v>
      </c>
      <c r="D151" s="104">
        <v>150</v>
      </c>
      <c r="E151" s="133" t="s">
        <v>310</v>
      </c>
      <c r="F151" s="133" t="s">
        <v>311</v>
      </c>
      <c r="G151" s="75"/>
      <c r="H151" s="85"/>
      <c r="I151" s="134" t="s">
        <v>248</v>
      </c>
      <c r="J151" s="58" t="s">
        <v>249</v>
      </c>
      <c r="K151" s="135" t="s">
        <v>287</v>
      </c>
      <c r="L151" s="92"/>
    </row>
    <row r="152" spans="1:12" ht="25.5" x14ac:dyDescent="0.25">
      <c r="A152" s="57">
        <v>140</v>
      </c>
      <c r="B152" s="132" t="s">
        <v>286</v>
      </c>
      <c r="C152" s="115" t="s">
        <v>245</v>
      </c>
      <c r="D152" s="104">
        <v>150</v>
      </c>
      <c r="E152" s="133" t="s">
        <v>312</v>
      </c>
      <c r="F152" s="133" t="s">
        <v>313</v>
      </c>
      <c r="G152" s="75"/>
      <c r="H152" s="85"/>
      <c r="I152" s="134" t="s">
        <v>248</v>
      </c>
      <c r="J152" s="58" t="s">
        <v>249</v>
      </c>
      <c r="K152" s="135" t="s">
        <v>287</v>
      </c>
      <c r="L152" s="92"/>
    </row>
    <row r="153" spans="1:12" ht="25.5" x14ac:dyDescent="0.25">
      <c r="A153" s="57">
        <v>141</v>
      </c>
      <c r="B153" s="132" t="s">
        <v>286</v>
      </c>
      <c r="C153" s="115" t="s">
        <v>245</v>
      </c>
      <c r="D153" s="104">
        <v>150</v>
      </c>
      <c r="E153" s="133" t="s">
        <v>136</v>
      </c>
      <c r="F153" s="133" t="s">
        <v>137</v>
      </c>
      <c r="G153" s="75"/>
      <c r="H153" s="85"/>
      <c r="I153" s="134" t="s">
        <v>248</v>
      </c>
      <c r="J153" s="58" t="s">
        <v>249</v>
      </c>
      <c r="K153" s="135" t="s">
        <v>287</v>
      </c>
      <c r="L153" s="92"/>
    </row>
    <row r="154" spans="1:12" ht="25.5" x14ac:dyDescent="0.25">
      <c r="A154" s="57">
        <v>142</v>
      </c>
      <c r="B154" s="132" t="s">
        <v>286</v>
      </c>
      <c r="C154" s="115" t="s">
        <v>245</v>
      </c>
      <c r="D154" s="104">
        <v>150</v>
      </c>
      <c r="E154" s="133" t="s">
        <v>314</v>
      </c>
      <c r="F154" s="133" t="s">
        <v>315</v>
      </c>
      <c r="G154" s="75"/>
      <c r="H154" s="85"/>
      <c r="I154" s="134" t="s">
        <v>248</v>
      </c>
      <c r="J154" s="58" t="s">
        <v>249</v>
      </c>
      <c r="K154" s="135" t="s">
        <v>287</v>
      </c>
      <c r="L154" s="92"/>
    </row>
    <row r="155" spans="1:12" ht="25.5" x14ac:dyDescent="0.25">
      <c r="A155" s="57">
        <v>143</v>
      </c>
      <c r="B155" s="132" t="s">
        <v>286</v>
      </c>
      <c r="C155" s="115" t="s">
        <v>245</v>
      </c>
      <c r="D155" s="104">
        <v>150</v>
      </c>
      <c r="E155" s="133" t="s">
        <v>316</v>
      </c>
      <c r="F155" s="133" t="s">
        <v>317</v>
      </c>
      <c r="G155" s="75"/>
      <c r="H155" s="85"/>
      <c r="I155" s="134" t="s">
        <v>248</v>
      </c>
      <c r="J155" s="58" t="s">
        <v>249</v>
      </c>
      <c r="K155" s="135" t="s">
        <v>287</v>
      </c>
      <c r="L155" s="92"/>
    </row>
    <row r="156" spans="1:12" ht="25.5" x14ac:dyDescent="0.25">
      <c r="A156" s="57">
        <v>144</v>
      </c>
      <c r="B156" s="132" t="s">
        <v>286</v>
      </c>
      <c r="C156" s="115" t="s">
        <v>245</v>
      </c>
      <c r="D156" s="104">
        <v>150</v>
      </c>
      <c r="E156" s="133" t="s">
        <v>318</v>
      </c>
      <c r="F156" s="133" t="s">
        <v>319</v>
      </c>
      <c r="G156" s="75"/>
      <c r="H156" s="85"/>
      <c r="I156" s="134" t="s">
        <v>248</v>
      </c>
      <c r="J156" s="58" t="s">
        <v>249</v>
      </c>
      <c r="K156" s="135" t="s">
        <v>287</v>
      </c>
      <c r="L156" s="92"/>
    </row>
    <row r="157" spans="1:12" ht="25.5" x14ac:dyDescent="0.25">
      <c r="A157" s="57">
        <v>145</v>
      </c>
      <c r="B157" s="132" t="s">
        <v>286</v>
      </c>
      <c r="C157" s="115" t="s">
        <v>245</v>
      </c>
      <c r="D157" s="104">
        <v>150</v>
      </c>
      <c r="E157" s="133" t="s">
        <v>131</v>
      </c>
      <c r="F157" s="133" t="s">
        <v>132</v>
      </c>
      <c r="G157" s="75"/>
      <c r="H157" s="85"/>
      <c r="I157" s="134" t="s">
        <v>248</v>
      </c>
      <c r="J157" s="58" t="s">
        <v>249</v>
      </c>
      <c r="K157" s="135" t="s">
        <v>287</v>
      </c>
      <c r="L157" s="92"/>
    </row>
    <row r="158" spans="1:12" ht="25.5" x14ac:dyDescent="0.25">
      <c r="A158" s="57">
        <v>146</v>
      </c>
      <c r="B158" s="132" t="s">
        <v>286</v>
      </c>
      <c r="C158" s="115" t="s">
        <v>245</v>
      </c>
      <c r="D158" s="104">
        <v>150</v>
      </c>
      <c r="E158" s="133" t="s">
        <v>320</v>
      </c>
      <c r="F158" s="133" t="s">
        <v>321</v>
      </c>
      <c r="G158" s="75"/>
      <c r="H158" s="85"/>
      <c r="I158" s="134" t="s">
        <v>248</v>
      </c>
      <c r="J158" s="58" t="s">
        <v>249</v>
      </c>
      <c r="K158" s="135" t="s">
        <v>287</v>
      </c>
      <c r="L158" s="92"/>
    </row>
    <row r="159" spans="1:12" ht="25.5" x14ac:dyDescent="0.25">
      <c r="A159" s="57">
        <v>147</v>
      </c>
      <c r="B159" s="132" t="s">
        <v>286</v>
      </c>
      <c r="C159" s="115" t="s">
        <v>245</v>
      </c>
      <c r="D159" s="104">
        <v>150</v>
      </c>
      <c r="E159" s="133" t="s">
        <v>322</v>
      </c>
      <c r="F159" s="133" t="s">
        <v>323</v>
      </c>
      <c r="G159" s="75"/>
      <c r="H159" s="85"/>
      <c r="I159" s="134" t="s">
        <v>248</v>
      </c>
      <c r="J159" s="58" t="s">
        <v>249</v>
      </c>
      <c r="K159" s="135" t="s">
        <v>287</v>
      </c>
      <c r="L159" s="92"/>
    </row>
    <row r="160" spans="1:12" ht="25.5" x14ac:dyDescent="0.25">
      <c r="A160" s="57">
        <v>148</v>
      </c>
      <c r="B160" s="132" t="s">
        <v>286</v>
      </c>
      <c r="C160" s="115" t="s">
        <v>245</v>
      </c>
      <c r="D160" s="104">
        <v>150</v>
      </c>
      <c r="E160" s="133" t="s">
        <v>324</v>
      </c>
      <c r="F160" s="133" t="s">
        <v>325</v>
      </c>
      <c r="G160" s="75"/>
      <c r="H160" s="85"/>
      <c r="I160" s="134" t="s">
        <v>248</v>
      </c>
      <c r="J160" s="58" t="s">
        <v>249</v>
      </c>
      <c r="K160" s="135" t="s">
        <v>287</v>
      </c>
      <c r="L160" s="92"/>
    </row>
    <row r="161" spans="1:12" ht="25.5" x14ac:dyDescent="0.25">
      <c r="A161" s="57">
        <v>149</v>
      </c>
      <c r="B161" s="132" t="s">
        <v>286</v>
      </c>
      <c r="C161" s="115" t="s">
        <v>245</v>
      </c>
      <c r="D161" s="104">
        <v>150</v>
      </c>
      <c r="E161" s="133" t="s">
        <v>326</v>
      </c>
      <c r="F161" s="133" t="s">
        <v>327</v>
      </c>
      <c r="G161" s="75"/>
      <c r="H161" s="85"/>
      <c r="I161" s="134" t="s">
        <v>248</v>
      </c>
      <c r="J161" s="58" t="s">
        <v>249</v>
      </c>
      <c r="K161" s="135" t="s">
        <v>287</v>
      </c>
      <c r="L161" s="92"/>
    </row>
    <row r="162" spans="1:12" ht="25.5" x14ac:dyDescent="0.25">
      <c r="A162" s="57">
        <v>150</v>
      </c>
      <c r="B162" s="132" t="s">
        <v>286</v>
      </c>
      <c r="C162" s="115" t="s">
        <v>245</v>
      </c>
      <c r="D162" s="104">
        <v>150</v>
      </c>
      <c r="E162" s="133" t="s">
        <v>328</v>
      </c>
      <c r="F162" s="133" t="s">
        <v>329</v>
      </c>
      <c r="G162" s="75"/>
      <c r="H162" s="85"/>
      <c r="I162" s="134" t="s">
        <v>248</v>
      </c>
      <c r="J162" s="58" t="s">
        <v>249</v>
      </c>
      <c r="K162" s="135" t="s">
        <v>287</v>
      </c>
      <c r="L162" s="92"/>
    </row>
    <row r="163" spans="1:12" ht="25.5" x14ac:dyDescent="0.25">
      <c r="A163" s="57">
        <v>151</v>
      </c>
      <c r="B163" s="132" t="s">
        <v>286</v>
      </c>
      <c r="C163" s="115" t="s">
        <v>245</v>
      </c>
      <c r="D163" s="104">
        <v>150</v>
      </c>
      <c r="E163" s="133" t="s">
        <v>330</v>
      </c>
      <c r="F163" s="133" t="s">
        <v>331</v>
      </c>
      <c r="G163" s="75"/>
      <c r="H163" s="85"/>
      <c r="I163" s="134" t="s">
        <v>248</v>
      </c>
      <c r="J163" s="58" t="s">
        <v>249</v>
      </c>
      <c r="K163" s="135" t="s">
        <v>287</v>
      </c>
      <c r="L163" s="92"/>
    </row>
    <row r="164" spans="1:12" ht="25.5" x14ac:dyDescent="0.25">
      <c r="A164" s="57">
        <v>152</v>
      </c>
      <c r="B164" s="132" t="s">
        <v>286</v>
      </c>
      <c r="C164" s="115" t="s">
        <v>245</v>
      </c>
      <c r="D164" s="104">
        <v>150</v>
      </c>
      <c r="E164" s="133" t="s">
        <v>332</v>
      </c>
      <c r="F164" s="133" t="s">
        <v>333</v>
      </c>
      <c r="G164" s="75"/>
      <c r="H164" s="85"/>
      <c r="I164" s="134" t="s">
        <v>248</v>
      </c>
      <c r="J164" s="58" t="s">
        <v>249</v>
      </c>
      <c r="K164" s="135" t="s">
        <v>287</v>
      </c>
      <c r="L164" s="92"/>
    </row>
    <row r="165" spans="1:12" ht="25.5" x14ac:dyDescent="0.25">
      <c r="A165" s="57">
        <v>153</v>
      </c>
      <c r="B165" s="132" t="s">
        <v>286</v>
      </c>
      <c r="C165" s="115" t="s">
        <v>245</v>
      </c>
      <c r="D165" s="104">
        <v>150</v>
      </c>
      <c r="E165" s="133" t="s">
        <v>334</v>
      </c>
      <c r="F165" s="133" t="s">
        <v>335</v>
      </c>
      <c r="G165" s="75"/>
      <c r="H165" s="85"/>
      <c r="I165" s="134" t="s">
        <v>248</v>
      </c>
      <c r="J165" s="58" t="s">
        <v>249</v>
      </c>
      <c r="K165" s="135" t="s">
        <v>287</v>
      </c>
      <c r="L165" s="92"/>
    </row>
    <row r="166" spans="1:12" ht="25.5" x14ac:dyDescent="0.25">
      <c r="A166" s="57">
        <v>154</v>
      </c>
      <c r="B166" s="132" t="s">
        <v>286</v>
      </c>
      <c r="C166" s="115" t="s">
        <v>245</v>
      </c>
      <c r="D166" s="104">
        <v>150</v>
      </c>
      <c r="E166" s="133" t="s">
        <v>336</v>
      </c>
      <c r="F166" s="133" t="s">
        <v>337</v>
      </c>
      <c r="G166" s="75"/>
      <c r="H166" s="85"/>
      <c r="I166" s="134" t="s">
        <v>248</v>
      </c>
      <c r="J166" s="58" t="s">
        <v>249</v>
      </c>
      <c r="K166" s="135" t="s">
        <v>287</v>
      </c>
      <c r="L166" s="92"/>
    </row>
    <row r="167" spans="1:12" ht="25.5" x14ac:dyDescent="0.25">
      <c r="A167" s="57">
        <v>155</v>
      </c>
      <c r="B167" s="132" t="s">
        <v>286</v>
      </c>
      <c r="C167" s="115" t="s">
        <v>245</v>
      </c>
      <c r="D167" s="104">
        <v>150</v>
      </c>
      <c r="E167" s="133" t="s">
        <v>338</v>
      </c>
      <c r="F167" s="133" t="s">
        <v>339</v>
      </c>
      <c r="G167" s="75"/>
      <c r="H167" s="85"/>
      <c r="I167" s="134" t="s">
        <v>248</v>
      </c>
      <c r="J167" s="58" t="s">
        <v>249</v>
      </c>
      <c r="K167" s="135" t="s">
        <v>287</v>
      </c>
      <c r="L167" s="92"/>
    </row>
    <row r="168" spans="1:12" ht="25.5" x14ac:dyDescent="0.25">
      <c r="A168" s="57">
        <v>156</v>
      </c>
      <c r="B168" s="132" t="s">
        <v>286</v>
      </c>
      <c r="C168" s="115" t="s">
        <v>245</v>
      </c>
      <c r="D168" s="104">
        <v>150</v>
      </c>
      <c r="E168" s="133" t="s">
        <v>340</v>
      </c>
      <c r="F168" s="133" t="s">
        <v>341</v>
      </c>
      <c r="G168" s="75"/>
      <c r="H168" s="85"/>
      <c r="I168" s="134" t="s">
        <v>248</v>
      </c>
      <c r="J168" s="58" t="s">
        <v>249</v>
      </c>
      <c r="K168" s="135" t="s">
        <v>287</v>
      </c>
      <c r="L168" s="92"/>
    </row>
    <row r="169" spans="1:12" ht="25.5" x14ac:dyDescent="0.25">
      <c r="A169" s="57">
        <v>157</v>
      </c>
      <c r="B169" s="132" t="s">
        <v>286</v>
      </c>
      <c r="C169" s="115" t="s">
        <v>245</v>
      </c>
      <c r="D169" s="104">
        <v>150</v>
      </c>
      <c r="E169" s="133" t="s">
        <v>342</v>
      </c>
      <c r="F169" s="133" t="s">
        <v>343</v>
      </c>
      <c r="G169" s="75"/>
      <c r="H169" s="85"/>
      <c r="I169" s="134" t="s">
        <v>248</v>
      </c>
      <c r="J169" s="58" t="s">
        <v>249</v>
      </c>
      <c r="K169" s="135" t="s">
        <v>287</v>
      </c>
      <c r="L169" s="92"/>
    </row>
    <row r="170" spans="1:12" ht="25.5" x14ac:dyDescent="0.25">
      <c r="A170" s="57">
        <v>158</v>
      </c>
      <c r="B170" s="132" t="s">
        <v>286</v>
      </c>
      <c r="C170" s="115" t="s">
        <v>245</v>
      </c>
      <c r="D170" s="104">
        <v>150</v>
      </c>
      <c r="E170" s="133" t="s">
        <v>344</v>
      </c>
      <c r="F170" s="133" t="s">
        <v>345</v>
      </c>
      <c r="G170" s="75"/>
      <c r="H170" s="85"/>
      <c r="I170" s="134" t="s">
        <v>248</v>
      </c>
      <c r="J170" s="58" t="s">
        <v>249</v>
      </c>
      <c r="K170" s="135" t="s">
        <v>287</v>
      </c>
      <c r="L170" s="92"/>
    </row>
    <row r="171" spans="1:12" ht="25.5" x14ac:dyDescent="0.25">
      <c r="A171" s="57">
        <v>159</v>
      </c>
      <c r="B171" s="132" t="s">
        <v>286</v>
      </c>
      <c r="C171" s="115" t="s">
        <v>245</v>
      </c>
      <c r="D171" s="104">
        <v>150</v>
      </c>
      <c r="E171" s="133" t="s">
        <v>346</v>
      </c>
      <c r="F171" s="133" t="s">
        <v>347</v>
      </c>
      <c r="G171" s="75"/>
      <c r="H171" s="85"/>
      <c r="I171" s="134" t="s">
        <v>248</v>
      </c>
      <c r="J171" s="58" t="s">
        <v>249</v>
      </c>
      <c r="K171" s="135" t="s">
        <v>287</v>
      </c>
      <c r="L171" s="92"/>
    </row>
    <row r="172" spans="1:12" ht="25.5" x14ac:dyDescent="0.25">
      <c r="A172" s="57">
        <v>160</v>
      </c>
      <c r="B172" s="132" t="s">
        <v>286</v>
      </c>
      <c r="C172" s="115" t="s">
        <v>245</v>
      </c>
      <c r="D172" s="104">
        <v>150</v>
      </c>
      <c r="E172" s="133" t="s">
        <v>348</v>
      </c>
      <c r="F172" s="133" t="s">
        <v>349</v>
      </c>
      <c r="G172" s="75"/>
      <c r="H172" s="85"/>
      <c r="I172" s="134" t="s">
        <v>248</v>
      </c>
      <c r="J172" s="58" t="s">
        <v>249</v>
      </c>
      <c r="K172" s="135" t="s">
        <v>287</v>
      </c>
      <c r="L172" s="92"/>
    </row>
    <row r="173" spans="1:12" ht="25.5" x14ac:dyDescent="0.25">
      <c r="A173" s="57">
        <v>161</v>
      </c>
      <c r="B173" s="132" t="s">
        <v>286</v>
      </c>
      <c r="C173" s="115" t="s">
        <v>245</v>
      </c>
      <c r="D173" s="104">
        <v>150</v>
      </c>
      <c r="E173" s="133" t="s">
        <v>350</v>
      </c>
      <c r="F173" s="133" t="s">
        <v>351</v>
      </c>
      <c r="G173" s="75"/>
      <c r="H173" s="85"/>
      <c r="I173" s="134" t="s">
        <v>248</v>
      </c>
      <c r="J173" s="58" t="s">
        <v>249</v>
      </c>
      <c r="K173" s="135" t="s">
        <v>287</v>
      </c>
      <c r="L173" s="92"/>
    </row>
    <row r="174" spans="1:12" ht="25.5" x14ac:dyDescent="0.25">
      <c r="A174" s="57">
        <v>162</v>
      </c>
      <c r="B174" s="132" t="s">
        <v>286</v>
      </c>
      <c r="C174" s="115" t="s">
        <v>245</v>
      </c>
      <c r="D174" s="104">
        <v>150</v>
      </c>
      <c r="E174" s="133" t="s">
        <v>352</v>
      </c>
      <c r="F174" s="133" t="s">
        <v>353</v>
      </c>
      <c r="G174" s="75"/>
      <c r="H174" s="85"/>
      <c r="I174" s="134" t="s">
        <v>248</v>
      </c>
      <c r="J174" s="58" t="s">
        <v>249</v>
      </c>
      <c r="K174" s="135" t="s">
        <v>287</v>
      </c>
      <c r="L174" s="92"/>
    </row>
    <row r="175" spans="1:12" ht="25.5" x14ac:dyDescent="0.25">
      <c r="A175" s="57">
        <v>163</v>
      </c>
      <c r="B175" s="132" t="s">
        <v>286</v>
      </c>
      <c r="C175" s="115" t="s">
        <v>245</v>
      </c>
      <c r="D175" s="104">
        <v>150</v>
      </c>
      <c r="E175" s="133" t="s">
        <v>354</v>
      </c>
      <c r="F175" s="133" t="s">
        <v>355</v>
      </c>
      <c r="G175" s="75"/>
      <c r="H175" s="85"/>
      <c r="I175" s="134" t="s">
        <v>248</v>
      </c>
      <c r="J175" s="58" t="s">
        <v>249</v>
      </c>
      <c r="K175" s="135" t="s">
        <v>287</v>
      </c>
      <c r="L175" s="92"/>
    </row>
    <row r="176" spans="1:12" ht="25.5" x14ac:dyDescent="0.25">
      <c r="A176" s="57">
        <v>164</v>
      </c>
      <c r="B176" s="132" t="s">
        <v>286</v>
      </c>
      <c r="C176" s="115" t="s">
        <v>245</v>
      </c>
      <c r="D176" s="104">
        <v>150</v>
      </c>
      <c r="E176" s="133" t="s">
        <v>356</v>
      </c>
      <c r="F176" s="133" t="s">
        <v>357</v>
      </c>
      <c r="G176" s="75"/>
      <c r="H176" s="85"/>
      <c r="I176" s="134" t="s">
        <v>248</v>
      </c>
      <c r="J176" s="58" t="s">
        <v>249</v>
      </c>
      <c r="K176" s="135" t="s">
        <v>287</v>
      </c>
      <c r="L176" s="92"/>
    </row>
    <row r="177" spans="1:12" ht="25.5" x14ac:dyDescent="0.25">
      <c r="A177" s="57">
        <v>165</v>
      </c>
      <c r="B177" s="132" t="s">
        <v>286</v>
      </c>
      <c r="C177" s="115" t="s">
        <v>245</v>
      </c>
      <c r="D177" s="104">
        <v>150</v>
      </c>
      <c r="E177" s="133" t="s">
        <v>358</v>
      </c>
      <c r="F177" s="133" t="s">
        <v>359</v>
      </c>
      <c r="G177" s="75"/>
      <c r="H177" s="85"/>
      <c r="I177" s="134" t="s">
        <v>248</v>
      </c>
      <c r="J177" s="58" t="s">
        <v>249</v>
      </c>
      <c r="K177" s="135" t="s">
        <v>287</v>
      </c>
      <c r="L177" s="92"/>
    </row>
    <row r="178" spans="1:12" ht="25.5" x14ac:dyDescent="0.25">
      <c r="A178" s="57">
        <v>166</v>
      </c>
      <c r="B178" s="132" t="s">
        <v>286</v>
      </c>
      <c r="C178" s="115" t="s">
        <v>245</v>
      </c>
      <c r="D178" s="104">
        <v>150</v>
      </c>
      <c r="E178" s="133" t="s">
        <v>360</v>
      </c>
      <c r="F178" s="133" t="s">
        <v>361</v>
      </c>
      <c r="G178" s="75"/>
      <c r="H178" s="85"/>
      <c r="I178" s="134" t="s">
        <v>248</v>
      </c>
      <c r="J178" s="58" t="s">
        <v>249</v>
      </c>
      <c r="K178" s="135" t="s">
        <v>287</v>
      </c>
      <c r="L178" s="92"/>
    </row>
    <row r="179" spans="1:12" ht="25.5" x14ac:dyDescent="0.25">
      <c r="A179" s="57">
        <v>167</v>
      </c>
      <c r="B179" s="132" t="s">
        <v>286</v>
      </c>
      <c r="C179" s="115" t="s">
        <v>245</v>
      </c>
      <c r="D179" s="104">
        <v>150</v>
      </c>
      <c r="E179" s="133" t="s">
        <v>362</v>
      </c>
      <c r="F179" s="133" t="s">
        <v>363</v>
      </c>
      <c r="G179" s="75"/>
      <c r="H179" s="85"/>
      <c r="I179" s="134" t="s">
        <v>248</v>
      </c>
      <c r="J179" s="58" t="s">
        <v>249</v>
      </c>
      <c r="K179" s="135" t="s">
        <v>287</v>
      </c>
      <c r="L179" s="92"/>
    </row>
    <row r="180" spans="1:12" ht="25.5" x14ac:dyDescent="0.25">
      <c r="A180" s="57">
        <v>168</v>
      </c>
      <c r="B180" s="132" t="s">
        <v>286</v>
      </c>
      <c r="C180" s="115" t="s">
        <v>245</v>
      </c>
      <c r="D180" s="104">
        <v>150</v>
      </c>
      <c r="E180" s="133" t="s">
        <v>188</v>
      </c>
      <c r="F180" s="133" t="s">
        <v>189</v>
      </c>
      <c r="G180" s="75"/>
      <c r="H180" s="85"/>
      <c r="I180" s="134" t="s">
        <v>248</v>
      </c>
      <c r="J180" s="58" t="s">
        <v>249</v>
      </c>
      <c r="K180" s="135" t="s">
        <v>287</v>
      </c>
      <c r="L180" s="92"/>
    </row>
    <row r="181" spans="1:12" ht="25.5" x14ac:dyDescent="0.25">
      <c r="A181" s="57">
        <v>169</v>
      </c>
      <c r="B181" s="132" t="s">
        <v>286</v>
      </c>
      <c r="C181" s="115" t="s">
        <v>245</v>
      </c>
      <c r="D181" s="104">
        <v>150</v>
      </c>
      <c r="E181" s="133" t="s">
        <v>364</v>
      </c>
      <c r="F181" s="133" t="s">
        <v>365</v>
      </c>
      <c r="G181" s="75"/>
      <c r="H181" s="85"/>
      <c r="I181" s="134" t="s">
        <v>248</v>
      </c>
      <c r="J181" s="58" t="s">
        <v>249</v>
      </c>
      <c r="K181" s="135" t="s">
        <v>287</v>
      </c>
      <c r="L181" s="92"/>
    </row>
    <row r="182" spans="1:12" ht="25.5" x14ac:dyDescent="0.25">
      <c r="A182" s="57">
        <v>170</v>
      </c>
      <c r="B182" s="132" t="s">
        <v>286</v>
      </c>
      <c r="C182" s="115" t="s">
        <v>245</v>
      </c>
      <c r="D182" s="104">
        <v>150</v>
      </c>
      <c r="E182" s="133" t="s">
        <v>366</v>
      </c>
      <c r="F182" s="133" t="s">
        <v>367</v>
      </c>
      <c r="G182" s="75"/>
      <c r="H182" s="85"/>
      <c r="I182" s="134" t="s">
        <v>248</v>
      </c>
      <c r="J182" s="58" t="s">
        <v>249</v>
      </c>
      <c r="K182" s="135" t="s">
        <v>287</v>
      </c>
      <c r="L182" s="92"/>
    </row>
    <row r="183" spans="1:12" ht="25.5" x14ac:dyDescent="0.25">
      <c r="A183" s="57">
        <v>171</v>
      </c>
      <c r="B183" s="132" t="s">
        <v>286</v>
      </c>
      <c r="C183" s="115" t="s">
        <v>245</v>
      </c>
      <c r="D183" s="104">
        <v>150</v>
      </c>
      <c r="E183" s="133" t="s">
        <v>368</v>
      </c>
      <c r="F183" s="133" t="s">
        <v>369</v>
      </c>
      <c r="G183" s="75"/>
      <c r="H183" s="85"/>
      <c r="I183" s="134" t="s">
        <v>248</v>
      </c>
      <c r="J183" s="58" t="s">
        <v>249</v>
      </c>
      <c r="K183" s="135" t="s">
        <v>287</v>
      </c>
      <c r="L183" s="92"/>
    </row>
    <row r="184" spans="1:12" ht="25.5" x14ac:dyDescent="0.25">
      <c r="A184" s="57">
        <v>172</v>
      </c>
      <c r="B184" s="132" t="s">
        <v>286</v>
      </c>
      <c r="C184" s="115" t="s">
        <v>245</v>
      </c>
      <c r="D184" s="104">
        <v>150</v>
      </c>
      <c r="E184" s="133" t="s">
        <v>370</v>
      </c>
      <c r="F184" s="133" t="s">
        <v>371</v>
      </c>
      <c r="G184" s="75"/>
      <c r="H184" s="85"/>
      <c r="I184" s="134" t="s">
        <v>248</v>
      </c>
      <c r="J184" s="58" t="s">
        <v>249</v>
      </c>
      <c r="K184" s="135" t="s">
        <v>287</v>
      </c>
      <c r="L184" s="92"/>
    </row>
    <row r="185" spans="1:12" ht="25.5" x14ac:dyDescent="0.25">
      <c r="A185" s="57">
        <v>173</v>
      </c>
      <c r="B185" s="132" t="s">
        <v>286</v>
      </c>
      <c r="C185" s="115" t="s">
        <v>245</v>
      </c>
      <c r="D185" s="104">
        <v>150</v>
      </c>
      <c r="E185" s="133" t="s">
        <v>372</v>
      </c>
      <c r="F185" s="133" t="s">
        <v>373</v>
      </c>
      <c r="G185" s="75"/>
      <c r="H185" s="85"/>
      <c r="I185" s="134" t="s">
        <v>248</v>
      </c>
      <c r="J185" s="58" t="s">
        <v>249</v>
      </c>
      <c r="K185" s="135" t="s">
        <v>287</v>
      </c>
      <c r="L185" s="92"/>
    </row>
    <row r="186" spans="1:12" ht="25.5" x14ac:dyDescent="0.25">
      <c r="A186" s="57">
        <v>174</v>
      </c>
      <c r="B186" s="132" t="s">
        <v>286</v>
      </c>
      <c r="C186" s="115" t="s">
        <v>245</v>
      </c>
      <c r="D186" s="104">
        <v>150</v>
      </c>
      <c r="E186" s="133" t="s">
        <v>374</v>
      </c>
      <c r="F186" s="133" t="s">
        <v>375</v>
      </c>
      <c r="G186" s="75"/>
      <c r="H186" s="85"/>
      <c r="I186" s="134" t="s">
        <v>248</v>
      </c>
      <c r="J186" s="58" t="s">
        <v>249</v>
      </c>
      <c r="K186" s="135" t="s">
        <v>287</v>
      </c>
      <c r="L186" s="92"/>
    </row>
    <row r="187" spans="1:12" ht="25.5" x14ac:dyDescent="0.25">
      <c r="A187" s="57">
        <v>175</v>
      </c>
      <c r="B187" s="132" t="s">
        <v>286</v>
      </c>
      <c r="C187" s="115" t="s">
        <v>245</v>
      </c>
      <c r="D187" s="104">
        <v>150</v>
      </c>
      <c r="E187" s="133" t="s">
        <v>376</v>
      </c>
      <c r="F187" s="133" t="s">
        <v>377</v>
      </c>
      <c r="G187" s="75"/>
      <c r="H187" s="85"/>
      <c r="I187" s="134" t="s">
        <v>248</v>
      </c>
      <c r="J187" s="58" t="s">
        <v>249</v>
      </c>
      <c r="K187" s="135" t="s">
        <v>287</v>
      </c>
      <c r="L187" s="92"/>
    </row>
    <row r="188" spans="1:12" ht="25.5" x14ac:dyDescent="0.25">
      <c r="A188" s="57">
        <v>176</v>
      </c>
      <c r="B188" s="132" t="s">
        <v>286</v>
      </c>
      <c r="C188" s="115" t="s">
        <v>245</v>
      </c>
      <c r="D188" s="104">
        <v>150</v>
      </c>
      <c r="E188" s="133" t="s">
        <v>378</v>
      </c>
      <c r="F188" s="133" t="s">
        <v>379</v>
      </c>
      <c r="G188" s="75"/>
      <c r="H188" s="85"/>
      <c r="I188" s="134" t="s">
        <v>248</v>
      </c>
      <c r="J188" s="58" t="s">
        <v>249</v>
      </c>
      <c r="K188" s="135" t="s">
        <v>287</v>
      </c>
      <c r="L188" s="92"/>
    </row>
    <row r="189" spans="1:12" ht="25.5" x14ac:dyDescent="0.25">
      <c r="A189" s="57">
        <v>177</v>
      </c>
      <c r="B189" s="132" t="s">
        <v>286</v>
      </c>
      <c r="C189" s="115" t="s">
        <v>245</v>
      </c>
      <c r="D189" s="104">
        <v>150</v>
      </c>
      <c r="E189" s="133" t="s">
        <v>380</v>
      </c>
      <c r="F189" s="133" t="s">
        <v>381</v>
      </c>
      <c r="G189" s="75"/>
      <c r="H189" s="85"/>
      <c r="I189" s="134" t="s">
        <v>248</v>
      </c>
      <c r="J189" s="58" t="s">
        <v>249</v>
      </c>
      <c r="K189" s="135" t="s">
        <v>287</v>
      </c>
      <c r="L189" s="92"/>
    </row>
    <row r="190" spans="1:12" ht="25.5" x14ac:dyDescent="0.25">
      <c r="A190" s="57">
        <v>178</v>
      </c>
      <c r="B190" s="132" t="s">
        <v>286</v>
      </c>
      <c r="C190" s="115" t="s">
        <v>245</v>
      </c>
      <c r="D190" s="104">
        <v>150</v>
      </c>
      <c r="E190" s="133" t="s">
        <v>382</v>
      </c>
      <c r="F190" s="133" t="s">
        <v>383</v>
      </c>
      <c r="G190" s="75"/>
      <c r="H190" s="85"/>
      <c r="I190" s="134" t="s">
        <v>248</v>
      </c>
      <c r="J190" s="58" t="s">
        <v>249</v>
      </c>
      <c r="K190" s="135" t="s">
        <v>287</v>
      </c>
      <c r="L190" s="92"/>
    </row>
    <row r="191" spans="1:12" ht="25.5" x14ac:dyDescent="0.25">
      <c r="A191" s="57">
        <v>179</v>
      </c>
      <c r="B191" s="132" t="s">
        <v>286</v>
      </c>
      <c r="C191" s="115" t="s">
        <v>245</v>
      </c>
      <c r="D191" s="104">
        <v>150</v>
      </c>
      <c r="E191" s="133" t="s">
        <v>384</v>
      </c>
      <c r="F191" s="133" t="s">
        <v>385</v>
      </c>
      <c r="H191" s="85"/>
      <c r="I191" s="134" t="s">
        <v>248</v>
      </c>
      <c r="J191" s="58" t="s">
        <v>249</v>
      </c>
      <c r="K191" s="135" t="s">
        <v>287</v>
      </c>
      <c r="L191" s="92"/>
    </row>
    <row r="192" spans="1:12" ht="25.5" x14ac:dyDescent="0.25">
      <c r="A192" s="57">
        <v>180</v>
      </c>
      <c r="B192" s="132" t="s">
        <v>286</v>
      </c>
      <c r="C192" s="115" t="s">
        <v>245</v>
      </c>
      <c r="D192" s="104">
        <v>150</v>
      </c>
      <c r="E192" s="133" t="s">
        <v>386</v>
      </c>
      <c r="F192" s="133" t="s">
        <v>387</v>
      </c>
      <c r="G192" s="75"/>
      <c r="H192" s="85"/>
      <c r="I192" s="134" t="s">
        <v>248</v>
      </c>
      <c r="J192" s="58" t="s">
        <v>249</v>
      </c>
      <c r="K192" s="135" t="s">
        <v>287</v>
      </c>
      <c r="L192" s="92"/>
    </row>
    <row r="193" spans="1:12" ht="25.5" x14ac:dyDescent="0.25">
      <c r="A193" s="57">
        <v>181</v>
      </c>
      <c r="B193" s="132" t="s">
        <v>286</v>
      </c>
      <c r="C193" s="115" t="s">
        <v>245</v>
      </c>
      <c r="D193" s="104">
        <v>150</v>
      </c>
      <c r="E193" s="133" t="s">
        <v>388</v>
      </c>
      <c r="F193" s="133" t="s">
        <v>389</v>
      </c>
      <c r="G193" s="75"/>
      <c r="H193" s="85"/>
      <c r="I193" s="134" t="s">
        <v>248</v>
      </c>
      <c r="J193" s="58" t="s">
        <v>249</v>
      </c>
      <c r="K193" s="135" t="s">
        <v>287</v>
      </c>
      <c r="L193" s="92"/>
    </row>
    <row r="194" spans="1:12" ht="25.5" x14ac:dyDescent="0.25">
      <c r="A194" s="57">
        <v>182</v>
      </c>
      <c r="B194" s="132" t="s">
        <v>286</v>
      </c>
      <c r="C194" s="115" t="s">
        <v>245</v>
      </c>
      <c r="D194" s="104">
        <v>150</v>
      </c>
      <c r="E194" s="133" t="s">
        <v>390</v>
      </c>
      <c r="F194" s="133" t="s">
        <v>391</v>
      </c>
      <c r="G194" s="75"/>
      <c r="H194" s="85"/>
      <c r="I194" s="134" t="s">
        <v>248</v>
      </c>
      <c r="J194" s="58" t="s">
        <v>249</v>
      </c>
      <c r="K194" s="135" t="s">
        <v>287</v>
      </c>
      <c r="L194" s="92"/>
    </row>
    <row r="195" spans="1:12" ht="25.5" x14ac:dyDescent="0.25">
      <c r="A195" s="57">
        <v>183</v>
      </c>
      <c r="B195" s="132" t="s">
        <v>286</v>
      </c>
      <c r="C195" s="115" t="s">
        <v>245</v>
      </c>
      <c r="D195" s="104">
        <v>150</v>
      </c>
      <c r="E195" s="133" t="s">
        <v>392</v>
      </c>
      <c r="F195" s="133" t="s">
        <v>393</v>
      </c>
      <c r="G195" s="75"/>
      <c r="H195" s="85"/>
      <c r="I195" s="134" t="s">
        <v>248</v>
      </c>
      <c r="J195" s="58" t="s">
        <v>249</v>
      </c>
      <c r="K195" s="135" t="s">
        <v>287</v>
      </c>
      <c r="L195" s="92"/>
    </row>
    <row r="196" spans="1:12" ht="25.5" x14ac:dyDescent="0.25">
      <c r="A196" s="57">
        <v>184</v>
      </c>
      <c r="B196" s="132" t="s">
        <v>286</v>
      </c>
      <c r="C196" s="115" t="s">
        <v>245</v>
      </c>
      <c r="D196" s="104">
        <v>150</v>
      </c>
      <c r="E196" s="137" t="s">
        <v>394</v>
      </c>
      <c r="F196" s="133" t="s">
        <v>395</v>
      </c>
      <c r="G196" s="75"/>
      <c r="H196" s="85"/>
      <c r="I196" s="134" t="s">
        <v>248</v>
      </c>
      <c r="J196" s="58" t="s">
        <v>249</v>
      </c>
      <c r="K196" s="135" t="s">
        <v>287</v>
      </c>
      <c r="L196" s="92"/>
    </row>
    <row r="197" spans="1:12" ht="25.5" x14ac:dyDescent="0.25">
      <c r="A197" s="57">
        <v>185</v>
      </c>
      <c r="B197" s="132" t="s">
        <v>286</v>
      </c>
      <c r="C197" s="115" t="s">
        <v>245</v>
      </c>
      <c r="D197" s="104">
        <v>150</v>
      </c>
      <c r="E197" s="137" t="s">
        <v>396</v>
      </c>
      <c r="F197" s="133" t="s">
        <v>397</v>
      </c>
      <c r="G197" s="75"/>
      <c r="H197" s="85"/>
      <c r="I197" s="134" t="s">
        <v>248</v>
      </c>
      <c r="J197" s="58" t="s">
        <v>249</v>
      </c>
      <c r="K197" s="135" t="s">
        <v>287</v>
      </c>
      <c r="L197" s="92"/>
    </row>
    <row r="198" spans="1:12" ht="25.5" x14ac:dyDescent="0.25">
      <c r="A198" s="57">
        <v>186</v>
      </c>
      <c r="B198" s="132" t="s">
        <v>286</v>
      </c>
      <c r="C198" s="115" t="s">
        <v>245</v>
      </c>
      <c r="D198" s="104">
        <v>150</v>
      </c>
      <c r="E198" s="137" t="s">
        <v>398</v>
      </c>
      <c r="F198" s="133" t="s">
        <v>399</v>
      </c>
      <c r="G198" s="75"/>
      <c r="H198" s="85"/>
      <c r="I198" s="134" t="s">
        <v>248</v>
      </c>
      <c r="J198" s="58" t="s">
        <v>249</v>
      </c>
      <c r="K198" s="135" t="s">
        <v>287</v>
      </c>
      <c r="L198" s="92"/>
    </row>
    <row r="199" spans="1:12" ht="25.5" x14ac:dyDescent="0.25">
      <c r="A199" s="57">
        <v>187</v>
      </c>
      <c r="B199" s="132" t="s">
        <v>286</v>
      </c>
      <c r="C199" s="115" t="s">
        <v>245</v>
      </c>
      <c r="D199" s="104">
        <v>150</v>
      </c>
      <c r="E199" s="137" t="s">
        <v>400</v>
      </c>
      <c r="F199" s="133" t="s">
        <v>401</v>
      </c>
      <c r="G199" s="75"/>
      <c r="H199" s="85"/>
      <c r="I199" s="134" t="s">
        <v>248</v>
      </c>
      <c r="J199" s="58" t="s">
        <v>249</v>
      </c>
      <c r="K199" s="135" t="s">
        <v>287</v>
      </c>
      <c r="L199" s="92"/>
    </row>
    <row r="200" spans="1:12" ht="25.5" x14ac:dyDescent="0.25">
      <c r="A200" s="57">
        <v>188</v>
      </c>
      <c r="B200" s="132" t="s">
        <v>286</v>
      </c>
      <c r="C200" s="115" t="s">
        <v>245</v>
      </c>
      <c r="D200" s="104">
        <v>150</v>
      </c>
      <c r="E200" s="137" t="s">
        <v>402</v>
      </c>
      <c r="F200" s="133" t="s">
        <v>403</v>
      </c>
      <c r="G200" s="75"/>
      <c r="H200" s="85"/>
      <c r="I200" s="134" t="s">
        <v>248</v>
      </c>
      <c r="J200" s="58" t="s">
        <v>249</v>
      </c>
      <c r="K200" s="135" t="s">
        <v>287</v>
      </c>
      <c r="L200" s="92"/>
    </row>
    <row r="201" spans="1:12" ht="25.5" x14ac:dyDescent="0.25">
      <c r="A201" s="57">
        <v>189</v>
      </c>
      <c r="B201" s="132" t="s">
        <v>286</v>
      </c>
      <c r="C201" s="115" t="s">
        <v>245</v>
      </c>
      <c r="D201" s="104">
        <v>150</v>
      </c>
      <c r="E201" s="137" t="s">
        <v>404</v>
      </c>
      <c r="F201" s="133" t="s">
        <v>405</v>
      </c>
      <c r="G201" s="75"/>
      <c r="H201" s="85"/>
      <c r="I201" s="134" t="s">
        <v>248</v>
      </c>
      <c r="J201" s="58" t="s">
        <v>249</v>
      </c>
      <c r="K201" s="135" t="s">
        <v>287</v>
      </c>
      <c r="L201" s="92"/>
    </row>
    <row r="202" spans="1:12" ht="25.5" x14ac:dyDescent="0.25">
      <c r="A202" s="57">
        <v>190</v>
      </c>
      <c r="B202" s="132" t="s">
        <v>286</v>
      </c>
      <c r="C202" s="115" t="s">
        <v>245</v>
      </c>
      <c r="D202" s="104">
        <v>150</v>
      </c>
      <c r="E202" s="137" t="s">
        <v>406</v>
      </c>
      <c r="F202" s="133" t="s">
        <v>407</v>
      </c>
      <c r="G202" s="75"/>
      <c r="H202" s="85"/>
      <c r="I202" s="134" t="s">
        <v>248</v>
      </c>
      <c r="J202" s="58" t="s">
        <v>249</v>
      </c>
      <c r="K202" s="135" t="s">
        <v>287</v>
      </c>
      <c r="L202" s="92"/>
    </row>
    <row r="203" spans="1:12" ht="25.5" x14ac:dyDescent="0.25">
      <c r="A203" s="57">
        <v>191</v>
      </c>
      <c r="B203" s="132" t="s">
        <v>408</v>
      </c>
      <c r="C203" s="115" t="s">
        <v>245</v>
      </c>
      <c r="D203" s="104">
        <v>90</v>
      </c>
      <c r="E203" s="137" t="s">
        <v>409</v>
      </c>
      <c r="F203" s="133" t="s">
        <v>410</v>
      </c>
      <c r="G203" s="75"/>
      <c r="H203" s="85"/>
      <c r="I203" s="134" t="s">
        <v>248</v>
      </c>
      <c r="J203" s="58" t="s">
        <v>249</v>
      </c>
      <c r="K203" s="135" t="s">
        <v>411</v>
      </c>
      <c r="L203" s="92"/>
    </row>
    <row r="204" spans="1:12" ht="25.5" x14ac:dyDescent="0.25">
      <c r="A204" s="57">
        <v>192</v>
      </c>
      <c r="B204" s="132" t="s">
        <v>408</v>
      </c>
      <c r="C204" s="115" t="s">
        <v>245</v>
      </c>
      <c r="D204" s="104">
        <v>90</v>
      </c>
      <c r="E204" s="137" t="s">
        <v>412</v>
      </c>
      <c r="F204" s="133" t="s">
        <v>413</v>
      </c>
      <c r="G204" s="75"/>
      <c r="H204" s="85"/>
      <c r="I204" s="134" t="s">
        <v>248</v>
      </c>
      <c r="J204" s="58" t="s">
        <v>249</v>
      </c>
      <c r="K204" s="135" t="s">
        <v>411</v>
      </c>
      <c r="L204" s="92"/>
    </row>
    <row r="205" spans="1:12" ht="25.5" x14ac:dyDescent="0.25">
      <c r="A205" s="57">
        <v>193</v>
      </c>
      <c r="B205" s="132" t="s">
        <v>408</v>
      </c>
      <c r="C205" s="115" t="s">
        <v>245</v>
      </c>
      <c r="D205" s="104">
        <v>90</v>
      </c>
      <c r="E205" s="137" t="s">
        <v>414</v>
      </c>
      <c r="F205" s="133" t="s">
        <v>415</v>
      </c>
      <c r="G205" s="75"/>
      <c r="H205" s="85"/>
      <c r="I205" s="134" t="s">
        <v>248</v>
      </c>
      <c r="J205" s="58" t="s">
        <v>249</v>
      </c>
      <c r="K205" s="135" t="s">
        <v>411</v>
      </c>
      <c r="L205" s="92"/>
    </row>
    <row r="206" spans="1:12" ht="25.5" x14ac:dyDescent="0.25">
      <c r="A206" s="57">
        <v>194</v>
      </c>
      <c r="B206" s="132" t="s">
        <v>408</v>
      </c>
      <c r="C206" s="115" t="s">
        <v>245</v>
      </c>
      <c r="D206" s="104">
        <v>90</v>
      </c>
      <c r="E206" s="137" t="s">
        <v>416</v>
      </c>
      <c r="F206" s="133" t="s">
        <v>417</v>
      </c>
      <c r="G206" s="75"/>
      <c r="H206" s="85"/>
      <c r="I206" s="134" t="s">
        <v>248</v>
      </c>
      <c r="J206" s="58" t="s">
        <v>249</v>
      </c>
      <c r="K206" s="135" t="s">
        <v>411</v>
      </c>
      <c r="L206" s="92"/>
    </row>
    <row r="207" spans="1:12" ht="25.5" x14ac:dyDescent="0.25">
      <c r="A207" s="57">
        <v>195</v>
      </c>
      <c r="B207" s="132" t="s">
        <v>408</v>
      </c>
      <c r="C207" s="115" t="s">
        <v>245</v>
      </c>
      <c r="D207" s="104">
        <v>90</v>
      </c>
      <c r="E207" s="138" t="s">
        <v>418</v>
      </c>
      <c r="F207" s="133" t="s">
        <v>419</v>
      </c>
      <c r="G207" s="75"/>
      <c r="H207" s="68"/>
      <c r="I207" s="134" t="s">
        <v>248</v>
      </c>
      <c r="J207" s="58" t="s">
        <v>249</v>
      </c>
      <c r="K207" s="135" t="s">
        <v>411</v>
      </c>
      <c r="L207" s="92"/>
    </row>
    <row r="208" spans="1:12" ht="25.5" x14ac:dyDescent="0.25">
      <c r="A208" s="57">
        <v>196</v>
      </c>
      <c r="B208" s="139" t="s">
        <v>420</v>
      </c>
      <c r="C208" s="115" t="s">
        <v>20</v>
      </c>
      <c r="D208" s="104">
        <v>610</v>
      </c>
      <c r="E208" s="138" t="s">
        <v>421</v>
      </c>
      <c r="F208" s="133" t="s">
        <v>422</v>
      </c>
      <c r="G208" s="140" t="s">
        <v>423</v>
      </c>
      <c r="H208" s="132" t="s">
        <v>424</v>
      </c>
      <c r="I208" s="141"/>
      <c r="J208" s="142"/>
      <c r="K208" s="143"/>
      <c r="L208" s="92"/>
    </row>
    <row r="209" spans="1:12" ht="25.5" x14ac:dyDescent="0.25">
      <c r="A209" s="57">
        <v>197</v>
      </c>
      <c r="B209" s="139" t="s">
        <v>425</v>
      </c>
      <c r="C209" s="115" t="s">
        <v>20</v>
      </c>
      <c r="D209" s="104">
        <v>455.5</v>
      </c>
      <c r="E209" s="144" t="s">
        <v>173</v>
      </c>
      <c r="F209" s="133" t="s">
        <v>276</v>
      </c>
      <c r="G209" s="140" t="s">
        <v>426</v>
      </c>
      <c r="H209" s="132" t="s">
        <v>427</v>
      </c>
      <c r="I209" s="141"/>
      <c r="J209" s="142"/>
      <c r="K209" s="143"/>
      <c r="L209" s="92"/>
    </row>
    <row r="210" spans="1:12" ht="25.5" x14ac:dyDescent="0.25">
      <c r="A210" s="57">
        <v>198</v>
      </c>
      <c r="B210" s="139" t="s">
        <v>425</v>
      </c>
      <c r="C210" s="115" t="s">
        <v>20</v>
      </c>
      <c r="D210" s="114">
        <v>17668</v>
      </c>
      <c r="E210" s="145" t="s">
        <v>236</v>
      </c>
      <c r="F210" s="133" t="s">
        <v>237</v>
      </c>
      <c r="G210" s="140" t="s">
        <v>238</v>
      </c>
      <c r="H210" s="132" t="s">
        <v>424</v>
      </c>
      <c r="I210" s="141"/>
      <c r="J210" s="142"/>
      <c r="K210" s="143"/>
      <c r="L210" s="92"/>
    </row>
    <row r="211" spans="1:12" ht="25.5" x14ac:dyDescent="0.25">
      <c r="A211" s="57">
        <v>199</v>
      </c>
      <c r="B211" s="139" t="s">
        <v>428</v>
      </c>
      <c r="C211" s="115" t="s">
        <v>20</v>
      </c>
      <c r="D211" s="104">
        <v>5000</v>
      </c>
      <c r="E211" s="138" t="s">
        <v>429</v>
      </c>
      <c r="F211" s="133" t="s">
        <v>279</v>
      </c>
      <c r="G211" s="140" t="s">
        <v>430</v>
      </c>
      <c r="H211" s="132" t="s">
        <v>427</v>
      </c>
      <c r="I211" s="141"/>
      <c r="J211" s="142"/>
      <c r="K211" s="143"/>
      <c r="L211" s="92"/>
    </row>
    <row r="212" spans="1:12" ht="25.5" x14ac:dyDescent="0.25">
      <c r="A212" s="57">
        <v>200</v>
      </c>
      <c r="B212" s="139" t="s">
        <v>428</v>
      </c>
      <c r="C212" s="59" t="s">
        <v>20</v>
      </c>
      <c r="D212" s="104">
        <v>2925</v>
      </c>
      <c r="E212" s="138" t="s">
        <v>228</v>
      </c>
      <c r="F212" s="133" t="s">
        <v>229</v>
      </c>
      <c r="G212" s="140" t="s">
        <v>230</v>
      </c>
      <c r="H212" s="132" t="s">
        <v>427</v>
      </c>
      <c r="I212" s="134"/>
      <c r="J212" s="58"/>
      <c r="K212" s="146"/>
      <c r="L212" s="115"/>
    </row>
    <row r="213" spans="1:12" ht="25.5" x14ac:dyDescent="0.25">
      <c r="A213" s="57">
        <v>201</v>
      </c>
      <c r="B213" s="139" t="s">
        <v>428</v>
      </c>
      <c r="C213" s="59" t="s">
        <v>20</v>
      </c>
      <c r="D213" s="147">
        <v>3200</v>
      </c>
      <c r="E213" s="148" t="s">
        <v>431</v>
      </c>
      <c r="F213" s="133" t="s">
        <v>432</v>
      </c>
      <c r="G213" s="140" t="s">
        <v>433</v>
      </c>
      <c r="H213" s="132" t="s">
        <v>427</v>
      </c>
      <c r="I213" s="134"/>
      <c r="J213" s="58"/>
      <c r="K213" s="146"/>
      <c r="L213" s="115"/>
    </row>
    <row r="214" spans="1:12" ht="25.5" x14ac:dyDescent="0.25">
      <c r="A214" s="57">
        <v>202</v>
      </c>
      <c r="B214" s="132" t="s">
        <v>434</v>
      </c>
      <c r="C214" s="59" t="s">
        <v>20</v>
      </c>
      <c r="D214" s="104">
        <v>6130</v>
      </c>
      <c r="E214" s="149" t="s">
        <v>435</v>
      </c>
      <c r="F214" s="133" t="s">
        <v>79</v>
      </c>
      <c r="G214" s="140" t="s">
        <v>436</v>
      </c>
      <c r="H214" s="132" t="s">
        <v>437</v>
      </c>
      <c r="I214" s="134"/>
      <c r="J214" s="58"/>
      <c r="K214" s="146"/>
      <c r="L214" s="115"/>
    </row>
    <row r="215" spans="1:12" ht="25.5" x14ac:dyDescent="0.25">
      <c r="A215" s="57">
        <v>203</v>
      </c>
      <c r="B215" s="132" t="s">
        <v>438</v>
      </c>
      <c r="C215" s="59" t="s">
        <v>20</v>
      </c>
      <c r="D215" s="104">
        <v>10300</v>
      </c>
      <c r="E215" s="149" t="s">
        <v>439</v>
      </c>
      <c r="F215" s="133" t="s">
        <v>440</v>
      </c>
      <c r="G215" s="140" t="s">
        <v>441</v>
      </c>
      <c r="H215" s="132" t="s">
        <v>437</v>
      </c>
      <c r="I215" s="134"/>
      <c r="J215" s="58"/>
      <c r="K215" s="146"/>
      <c r="L215" s="115"/>
    </row>
    <row r="216" spans="1:12" ht="25.5" x14ac:dyDescent="0.25">
      <c r="A216" s="57">
        <v>204</v>
      </c>
      <c r="B216" s="132" t="s">
        <v>442</v>
      </c>
      <c r="C216" s="59" t="s">
        <v>20</v>
      </c>
      <c r="D216" s="104">
        <v>200</v>
      </c>
      <c r="E216" s="149" t="s">
        <v>443</v>
      </c>
      <c r="F216" s="133" t="s">
        <v>444</v>
      </c>
      <c r="G216" s="140" t="s">
        <v>445</v>
      </c>
      <c r="H216" s="132" t="s">
        <v>437</v>
      </c>
      <c r="I216" s="134"/>
      <c r="J216" s="58"/>
      <c r="K216" s="146"/>
      <c r="L216" s="115"/>
    </row>
    <row r="217" spans="1:12" ht="25.5" x14ac:dyDescent="0.25">
      <c r="A217" s="57">
        <v>205</v>
      </c>
      <c r="B217" s="132" t="s">
        <v>446</v>
      </c>
      <c r="C217" s="59" t="s">
        <v>20</v>
      </c>
      <c r="D217" s="104">
        <v>450</v>
      </c>
      <c r="E217" s="150" t="s">
        <v>398</v>
      </c>
      <c r="F217" s="151" t="s">
        <v>399</v>
      </c>
      <c r="G217" s="140" t="s">
        <v>447</v>
      </c>
      <c r="H217" s="132" t="s">
        <v>437</v>
      </c>
      <c r="I217" s="134"/>
      <c r="J217" s="58"/>
      <c r="K217" s="146"/>
      <c r="L217" s="115"/>
    </row>
    <row r="218" spans="1:12" ht="25.5" x14ac:dyDescent="0.25">
      <c r="A218" s="57">
        <v>206</v>
      </c>
      <c r="B218" s="132" t="s">
        <v>448</v>
      </c>
      <c r="C218" s="59" t="s">
        <v>20</v>
      </c>
      <c r="D218" s="104">
        <v>300</v>
      </c>
      <c r="E218" s="150" t="s">
        <v>449</v>
      </c>
      <c r="F218" s="152" t="s">
        <v>450</v>
      </c>
      <c r="G218" s="140" t="s">
        <v>451</v>
      </c>
      <c r="H218" s="132" t="s">
        <v>437</v>
      </c>
      <c r="I218" s="134"/>
      <c r="J218" s="58"/>
      <c r="K218" s="146"/>
      <c r="L218" s="115"/>
    </row>
    <row r="219" spans="1:12" ht="25.5" x14ac:dyDescent="0.25">
      <c r="A219" s="57">
        <v>207</v>
      </c>
      <c r="B219" s="132" t="s">
        <v>452</v>
      </c>
      <c r="C219" s="59" t="s">
        <v>20</v>
      </c>
      <c r="D219" s="104">
        <v>320</v>
      </c>
      <c r="E219" s="150" t="s">
        <v>449</v>
      </c>
      <c r="F219" s="152" t="s">
        <v>450</v>
      </c>
      <c r="G219" s="140" t="s">
        <v>451</v>
      </c>
      <c r="H219" s="132" t="s">
        <v>437</v>
      </c>
      <c r="I219" s="134"/>
      <c r="J219" s="58"/>
      <c r="K219" s="146"/>
      <c r="L219" s="115"/>
    </row>
    <row r="220" spans="1:12" ht="25.5" x14ac:dyDescent="0.25">
      <c r="A220" s="57">
        <v>208</v>
      </c>
      <c r="B220" s="132" t="s">
        <v>453</v>
      </c>
      <c r="C220" s="59" t="s">
        <v>20</v>
      </c>
      <c r="D220" s="104">
        <v>100</v>
      </c>
      <c r="E220" s="150" t="s">
        <v>454</v>
      </c>
      <c r="F220" s="153" t="s">
        <v>455</v>
      </c>
      <c r="G220" s="140" t="s">
        <v>118</v>
      </c>
      <c r="H220" s="132" t="s">
        <v>456</v>
      </c>
      <c r="I220" s="134"/>
      <c r="J220" s="58"/>
      <c r="K220" s="146"/>
      <c r="L220" s="115"/>
    </row>
    <row r="221" spans="1:12" ht="25.5" x14ac:dyDescent="0.25">
      <c r="A221" s="57">
        <v>209</v>
      </c>
      <c r="B221" s="132" t="s">
        <v>453</v>
      </c>
      <c r="C221" s="59" t="s">
        <v>20</v>
      </c>
      <c r="D221" s="104">
        <v>350</v>
      </c>
      <c r="E221" s="149" t="s">
        <v>449</v>
      </c>
      <c r="F221" s="133" t="s">
        <v>450</v>
      </c>
      <c r="G221" s="140" t="s">
        <v>451</v>
      </c>
      <c r="H221" s="132" t="s">
        <v>437</v>
      </c>
      <c r="I221" s="134"/>
      <c r="J221" s="58"/>
      <c r="K221" s="146"/>
      <c r="L221" s="115"/>
    </row>
    <row r="222" spans="1:12" ht="25.5" x14ac:dyDescent="0.25">
      <c r="A222" s="57">
        <v>210</v>
      </c>
      <c r="B222" s="132" t="s">
        <v>457</v>
      </c>
      <c r="C222" s="59" t="s">
        <v>20</v>
      </c>
      <c r="D222" s="104">
        <v>350</v>
      </c>
      <c r="E222" s="149" t="s">
        <v>458</v>
      </c>
      <c r="F222" s="133" t="s">
        <v>459</v>
      </c>
      <c r="G222" s="140" t="s">
        <v>460</v>
      </c>
      <c r="H222" s="132" t="s">
        <v>456</v>
      </c>
      <c r="I222" s="134"/>
      <c r="J222" s="58"/>
      <c r="K222" s="146"/>
      <c r="L222" s="115"/>
    </row>
    <row r="223" spans="1:12" ht="25.5" x14ac:dyDescent="0.25">
      <c r="A223" s="57">
        <v>211</v>
      </c>
      <c r="B223" s="132" t="s">
        <v>457</v>
      </c>
      <c r="C223" s="59" t="s">
        <v>20</v>
      </c>
      <c r="D223" s="104">
        <v>400</v>
      </c>
      <c r="E223" s="149" t="s">
        <v>461</v>
      </c>
      <c r="F223" s="133" t="s">
        <v>462</v>
      </c>
      <c r="G223" s="140" t="s">
        <v>463</v>
      </c>
      <c r="H223" s="132" t="s">
        <v>437</v>
      </c>
      <c r="I223" s="134"/>
      <c r="J223" s="58"/>
      <c r="K223" s="146"/>
      <c r="L223" s="115"/>
    </row>
    <row r="224" spans="1:12" ht="25.5" x14ac:dyDescent="0.25">
      <c r="A224" s="57">
        <v>212</v>
      </c>
      <c r="B224" s="132" t="s">
        <v>408</v>
      </c>
      <c r="C224" s="59" t="s">
        <v>20</v>
      </c>
      <c r="D224" s="147">
        <v>250</v>
      </c>
      <c r="E224" s="149" t="s">
        <v>73</v>
      </c>
      <c r="F224" s="133" t="s">
        <v>74</v>
      </c>
      <c r="G224" s="140" t="s">
        <v>75</v>
      </c>
      <c r="H224" s="132" t="s">
        <v>437</v>
      </c>
      <c r="I224" s="154"/>
      <c r="J224" s="155"/>
      <c r="K224" s="143"/>
      <c r="L224" s="156"/>
    </row>
    <row r="225" spans="1:12" ht="25.5" x14ac:dyDescent="0.25">
      <c r="A225" s="57">
        <v>213</v>
      </c>
      <c r="B225" s="132" t="s">
        <v>408</v>
      </c>
      <c r="C225" s="59" t="s">
        <v>20</v>
      </c>
      <c r="D225" s="104">
        <v>22600</v>
      </c>
      <c r="E225" s="149" t="s">
        <v>73</v>
      </c>
      <c r="F225" s="133" t="s">
        <v>74</v>
      </c>
      <c r="G225" s="140" t="s">
        <v>75</v>
      </c>
      <c r="H225" s="132" t="s">
        <v>437</v>
      </c>
      <c r="I225" s="141"/>
      <c r="J225" s="142"/>
      <c r="K225" s="143"/>
      <c r="L225" s="92"/>
    </row>
    <row r="226" spans="1:12" x14ac:dyDescent="0.25">
      <c r="A226" s="57"/>
      <c r="B226" s="157"/>
      <c r="C226" s="115"/>
      <c r="D226" s="104"/>
      <c r="E226" s="138"/>
      <c r="F226" s="133"/>
      <c r="G226" s="133"/>
      <c r="H226" s="68"/>
      <c r="I226" s="141"/>
      <c r="J226" s="142"/>
      <c r="K226" s="143"/>
      <c r="L226" s="92"/>
    </row>
    <row r="227" spans="1:12" x14ac:dyDescent="0.25">
      <c r="A227" s="57"/>
      <c r="B227" s="157"/>
      <c r="C227" s="115"/>
      <c r="D227" s="104"/>
      <c r="E227" s="138"/>
      <c r="F227" s="133"/>
      <c r="G227" s="133"/>
      <c r="H227" s="68"/>
      <c r="I227" s="141"/>
      <c r="J227" s="142"/>
      <c r="K227" s="143"/>
      <c r="L227" s="92"/>
    </row>
    <row r="228" spans="1:12" x14ac:dyDescent="0.25">
      <c r="A228" s="57"/>
      <c r="B228" s="157"/>
      <c r="C228" s="115"/>
      <c r="D228" s="104"/>
      <c r="E228" s="138"/>
      <c r="F228" s="133"/>
      <c r="G228" s="133"/>
      <c r="H228" s="68"/>
      <c r="I228" s="141"/>
      <c r="J228" s="142"/>
      <c r="K228" s="143"/>
      <c r="L228" s="92"/>
    </row>
    <row r="229" spans="1:12" x14ac:dyDescent="0.25">
      <c r="A229" s="57"/>
      <c r="B229" s="157"/>
      <c r="C229" s="115"/>
      <c r="D229" s="104"/>
      <c r="E229" s="138"/>
      <c r="F229" s="133"/>
      <c r="G229" s="133"/>
      <c r="H229" s="68"/>
      <c r="I229" s="141"/>
      <c r="J229" s="142"/>
      <c r="K229" s="143"/>
      <c r="L229" s="92"/>
    </row>
    <row r="230" spans="1:12" x14ac:dyDescent="0.25">
      <c r="A230" s="57"/>
      <c r="B230" s="157"/>
      <c r="C230" s="115"/>
      <c r="D230" s="104"/>
      <c r="E230" s="138"/>
      <c r="F230" s="133"/>
      <c r="G230" s="133"/>
      <c r="H230" s="68"/>
      <c r="I230" s="141"/>
      <c r="J230" s="142"/>
      <c r="K230" s="143"/>
      <c r="L230" s="92"/>
    </row>
    <row r="231" spans="1:12" x14ac:dyDescent="0.25">
      <c r="A231" s="57"/>
      <c r="B231" s="157"/>
      <c r="C231" s="115"/>
      <c r="D231" s="104"/>
      <c r="E231" s="137"/>
      <c r="F231" s="133"/>
      <c r="G231" s="133"/>
      <c r="H231" s="68"/>
      <c r="I231" s="141"/>
      <c r="J231" s="142"/>
      <c r="K231" s="143"/>
      <c r="L231" s="92"/>
    </row>
    <row r="232" spans="1:12" x14ac:dyDescent="0.25">
      <c r="A232" s="57"/>
      <c r="B232" s="157"/>
      <c r="C232" s="115"/>
      <c r="D232" s="104"/>
      <c r="E232" s="137"/>
      <c r="F232" s="133"/>
      <c r="G232" s="133"/>
      <c r="H232" s="68"/>
      <c r="I232" s="141"/>
      <c r="J232" s="142"/>
      <c r="K232" s="143"/>
      <c r="L232" s="92"/>
    </row>
    <row r="233" spans="1:12" x14ac:dyDescent="0.25">
      <c r="A233" s="57"/>
      <c r="B233" s="157"/>
      <c r="C233" s="115"/>
      <c r="D233" s="104"/>
      <c r="E233" s="137"/>
      <c r="F233" s="133"/>
      <c r="G233" s="133"/>
      <c r="H233" s="68"/>
      <c r="I233" s="141"/>
      <c r="J233" s="142"/>
      <c r="K233" s="143"/>
      <c r="L233" s="92"/>
    </row>
    <row r="234" spans="1:12" x14ac:dyDescent="0.25">
      <c r="A234" s="57"/>
      <c r="B234" s="157"/>
      <c r="C234" s="115"/>
      <c r="D234" s="104"/>
      <c r="E234" s="137"/>
      <c r="F234" s="133"/>
      <c r="G234" s="133"/>
      <c r="H234" s="68"/>
      <c r="I234" s="141"/>
      <c r="J234" s="142"/>
      <c r="K234" s="143"/>
      <c r="L234" s="92"/>
    </row>
    <row r="235" spans="1:12" x14ac:dyDescent="0.25">
      <c r="A235" s="57"/>
      <c r="B235" s="157"/>
      <c r="C235" s="115"/>
      <c r="D235" s="104"/>
      <c r="E235" s="137"/>
      <c r="F235" s="133"/>
      <c r="G235" s="133"/>
      <c r="H235" s="68"/>
      <c r="I235" s="141"/>
      <c r="J235" s="142"/>
      <c r="K235" s="143"/>
      <c r="L235" s="92"/>
    </row>
    <row r="236" spans="1:12" ht="15.75" x14ac:dyDescent="0.3">
      <c r="A236" s="158"/>
      <c r="B236" s="159"/>
      <c r="C236" s="115"/>
      <c r="D236" s="160"/>
      <c r="E236" s="161"/>
      <c r="F236" s="162"/>
      <c r="G236" s="162"/>
      <c r="H236" s="162"/>
      <c r="I236" s="89"/>
      <c r="J236" s="90"/>
      <c r="K236" s="91"/>
      <c r="L236" s="92"/>
    </row>
    <row r="237" spans="1:12" ht="15.75" thickBot="1" x14ac:dyDescent="0.3">
      <c r="A237" s="57" t="s">
        <v>464</v>
      </c>
      <c r="B237" s="163"/>
      <c r="C237" s="115"/>
      <c r="D237" s="160"/>
      <c r="E237" s="164"/>
      <c r="F237" s="165"/>
      <c r="G237" s="165"/>
      <c r="H237" s="165"/>
      <c r="I237" s="166"/>
      <c r="J237" s="167"/>
      <c r="K237" s="168"/>
      <c r="L237" s="169"/>
    </row>
    <row r="238" spans="1:12" x14ac:dyDescent="0.25">
      <c r="A238" s="2"/>
      <c r="B238" s="1"/>
      <c r="C238" s="2"/>
      <c r="D238" s="1"/>
      <c r="E238" s="4"/>
      <c r="F238" s="3"/>
      <c r="G238" s="4"/>
      <c r="H238" s="3"/>
      <c r="I238" s="2"/>
      <c r="J238" s="1"/>
      <c r="K238" s="2"/>
      <c r="L238" s="1"/>
    </row>
    <row r="239" spans="1:12" x14ac:dyDescent="0.25">
      <c r="A239" s="2"/>
      <c r="B239" s="5"/>
      <c r="C239" s="2"/>
      <c r="D239" s="5"/>
      <c r="E239" s="4"/>
      <c r="F239" s="6"/>
      <c r="G239" s="4"/>
      <c r="H239" s="6"/>
      <c r="I239" s="2"/>
      <c r="J239" s="5"/>
      <c r="K239" s="2"/>
      <c r="L239" s="5"/>
    </row>
    <row r="240" spans="1:12" x14ac:dyDescent="0.25">
      <c r="A240" s="568" t="s">
        <v>465</v>
      </c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</row>
    <row r="241" spans="1:12" x14ac:dyDescent="0.25">
      <c r="A241" s="568" t="s">
        <v>466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</row>
    <row r="242" spans="1:12" x14ac:dyDescent="0.25">
      <c r="A242" s="568"/>
      <c r="B242" s="568"/>
      <c r="C242" s="568"/>
      <c r="D242" s="568"/>
      <c r="E242" s="568"/>
      <c r="F242" s="568"/>
      <c r="G242" s="568"/>
      <c r="H242" s="568"/>
      <c r="I242" s="568"/>
      <c r="J242" s="568"/>
      <c r="K242" s="568"/>
      <c r="L242" s="568"/>
    </row>
    <row r="243" spans="1:12" x14ac:dyDescent="0.25">
      <c r="A243" s="568" t="s">
        <v>467</v>
      </c>
      <c r="B243" s="568"/>
      <c r="C243" s="568"/>
      <c r="D243" s="568"/>
      <c r="E243" s="568"/>
      <c r="F243" s="568"/>
      <c r="G243" s="568"/>
      <c r="H243" s="568"/>
      <c r="I243" s="568"/>
      <c r="J243" s="568"/>
      <c r="K243" s="568"/>
      <c r="L243" s="568"/>
    </row>
    <row r="244" spans="1:12" x14ac:dyDescent="0.25">
      <c r="A244" s="568"/>
      <c r="B244" s="568"/>
      <c r="C244" s="568"/>
      <c r="D244" s="568"/>
      <c r="E244" s="568"/>
      <c r="F244" s="568"/>
      <c r="G244" s="568"/>
      <c r="H244" s="568"/>
      <c r="I244" s="568"/>
      <c r="J244" s="568"/>
      <c r="K244" s="568"/>
      <c r="L244" s="568"/>
    </row>
    <row r="245" spans="1:12" x14ac:dyDescent="0.25">
      <c r="A245" s="568" t="s">
        <v>468</v>
      </c>
      <c r="B245" s="568"/>
      <c r="C245" s="568"/>
      <c r="D245" s="568"/>
      <c r="E245" s="568"/>
      <c r="F245" s="568"/>
      <c r="G245" s="568"/>
      <c r="H245" s="568"/>
      <c r="I245" s="568"/>
      <c r="J245" s="568"/>
      <c r="K245" s="568"/>
      <c r="L245" s="568"/>
    </row>
    <row r="246" spans="1:12" x14ac:dyDescent="0.25">
      <c r="A246" s="2"/>
      <c r="B246" s="1"/>
      <c r="C246" s="2"/>
      <c r="D246" s="1"/>
      <c r="E246" s="4"/>
      <c r="F246" s="3"/>
      <c r="G246" s="4"/>
      <c r="H246" s="3"/>
      <c r="I246" s="2"/>
      <c r="J246" s="1"/>
      <c r="K246" s="2"/>
      <c r="L246" s="1"/>
    </row>
    <row r="247" spans="1:12" x14ac:dyDescent="0.25">
      <c r="A247" s="2"/>
      <c r="B247" s="5"/>
      <c r="C247" s="2"/>
      <c r="D247" s="5"/>
      <c r="E247" s="4"/>
      <c r="F247" s="6"/>
      <c r="G247" s="4"/>
      <c r="H247" s="6"/>
      <c r="I247" s="2"/>
      <c r="J247" s="5"/>
      <c r="K247" s="2"/>
      <c r="L247" s="5"/>
    </row>
    <row r="248" spans="1:12" x14ac:dyDescent="0.25">
      <c r="A248" s="2"/>
      <c r="B248" s="1"/>
      <c r="C248" s="2"/>
      <c r="D248" s="1"/>
      <c r="E248" s="4"/>
      <c r="F248" s="3"/>
      <c r="G248" s="4"/>
      <c r="H248" s="3"/>
      <c r="I248" s="2"/>
      <c r="J248" s="1"/>
      <c r="K248" s="2"/>
      <c r="L248" s="1"/>
    </row>
    <row r="249" spans="1:12" x14ac:dyDescent="0.25">
      <c r="A249" s="2"/>
      <c r="B249" s="5"/>
      <c r="C249" s="2"/>
      <c r="D249" s="5"/>
      <c r="E249" s="4"/>
      <c r="F249" s="6"/>
      <c r="G249" s="4"/>
      <c r="H249" s="6"/>
      <c r="I249" s="2"/>
      <c r="J249" s="5"/>
      <c r="K249" s="2"/>
      <c r="L249" s="5"/>
    </row>
    <row r="250" spans="1:12" x14ac:dyDescent="0.25">
      <c r="A250" s="559" t="s">
        <v>469</v>
      </c>
      <c r="B250" s="559"/>
      <c r="C250" s="1"/>
      <c r="D250" s="2"/>
      <c r="E250" s="3"/>
      <c r="F250" s="3"/>
      <c r="G250" s="4"/>
      <c r="H250" s="3"/>
      <c r="I250" s="1"/>
      <c r="J250" s="2"/>
      <c r="K250" s="1"/>
      <c r="L250" s="2"/>
    </row>
    <row r="251" spans="1:12" x14ac:dyDescent="0.25">
      <c r="A251" s="1"/>
      <c r="B251" s="2"/>
      <c r="C251" s="170"/>
      <c r="D251" s="171"/>
      <c r="E251" s="172"/>
      <c r="F251" s="3"/>
      <c r="G251" s="4"/>
      <c r="H251" s="173"/>
      <c r="I251" s="1"/>
      <c r="J251" s="2"/>
      <c r="K251" s="1"/>
      <c r="L251" s="2"/>
    </row>
    <row r="252" spans="1:12" x14ac:dyDescent="0.25">
      <c r="A252" s="1"/>
      <c r="B252" s="2"/>
      <c r="C252" s="560" t="s">
        <v>470</v>
      </c>
      <c r="D252" s="560"/>
      <c r="E252" s="560"/>
      <c r="F252" s="3"/>
      <c r="G252" s="4"/>
      <c r="H252" s="561" t="s">
        <v>471</v>
      </c>
      <c r="I252" s="174"/>
      <c r="J252" s="2"/>
      <c r="K252" s="1"/>
      <c r="L252" s="2"/>
    </row>
    <row r="253" spans="1:12" x14ac:dyDescent="0.25">
      <c r="A253" s="1"/>
      <c r="B253" s="2"/>
      <c r="C253" s="1"/>
      <c r="D253" s="2"/>
      <c r="E253" s="3"/>
      <c r="F253" s="3"/>
      <c r="G253" s="4"/>
      <c r="H253" s="562"/>
      <c r="I253" s="174"/>
      <c r="J253" s="2"/>
      <c r="K253" s="1"/>
      <c r="L253" s="2"/>
    </row>
    <row r="254" spans="1:12" x14ac:dyDescent="0.25">
      <c r="A254" s="1"/>
      <c r="B254" s="2"/>
      <c r="C254" s="560" t="s">
        <v>472</v>
      </c>
      <c r="D254" s="560"/>
      <c r="E254" s="560"/>
      <c r="F254" s="3"/>
      <c r="G254" s="4"/>
      <c r="H254" s="3"/>
      <c r="I254" s="1"/>
      <c r="J254" s="2"/>
      <c r="K254" s="1"/>
      <c r="L254" s="2"/>
    </row>
    <row r="255" spans="1:12" x14ac:dyDescent="0.25">
      <c r="A255" s="175"/>
      <c r="B255" s="175"/>
      <c r="C255" s="175"/>
      <c r="D255" s="175"/>
      <c r="F255" s="177"/>
      <c r="G255" s="177"/>
      <c r="H255" s="177"/>
      <c r="I255" s="175"/>
      <c r="J255" s="175"/>
      <c r="K255" s="175"/>
      <c r="L255" s="175"/>
    </row>
    <row r="256" spans="1:12" x14ac:dyDescent="0.25">
      <c r="A256" s="175"/>
      <c r="B256" s="175"/>
      <c r="C256" s="175"/>
      <c r="D256" s="175"/>
      <c r="F256" s="177"/>
      <c r="G256" s="177"/>
      <c r="H256" s="177"/>
      <c r="I256" s="175"/>
      <c r="J256" s="175"/>
      <c r="K256" s="175"/>
      <c r="L256" s="175"/>
    </row>
    <row r="257" spans="1:12" x14ac:dyDescent="0.25">
      <c r="A257" s="175"/>
      <c r="B257" s="175"/>
      <c r="C257" s="175"/>
      <c r="D257" s="175"/>
      <c r="F257" s="177"/>
      <c r="G257" s="177"/>
      <c r="H257" s="177"/>
      <c r="I257" s="175"/>
      <c r="J257" s="175"/>
      <c r="K257" s="175"/>
      <c r="L257" s="175"/>
    </row>
    <row r="258" spans="1:12" x14ac:dyDescent="0.25">
      <c r="A258" s="175"/>
      <c r="B258" s="175"/>
      <c r="C258" s="175"/>
      <c r="D258" s="175"/>
      <c r="F258" s="177"/>
      <c r="G258" s="177"/>
      <c r="H258" s="177"/>
      <c r="I258" s="175"/>
      <c r="J258" s="175"/>
      <c r="K258" s="175"/>
      <c r="L258" s="175"/>
    </row>
    <row r="259" spans="1:12" x14ac:dyDescent="0.25">
      <c r="A259" s="175"/>
      <c r="B259" s="175"/>
      <c r="C259" s="175"/>
      <c r="D259" s="175"/>
      <c r="E259" s="177"/>
      <c r="F259" s="177"/>
      <c r="G259" s="177"/>
      <c r="H259" s="177"/>
      <c r="I259" s="175"/>
      <c r="J259" s="175"/>
      <c r="K259" s="175"/>
      <c r="L259" s="175"/>
    </row>
  </sheetData>
  <mergeCells count="10">
    <mergeCell ref="A250:B250"/>
    <mergeCell ref="C252:E252"/>
    <mergeCell ref="H252:H253"/>
    <mergeCell ref="C254:E254"/>
    <mergeCell ref="H6:I6"/>
    <mergeCell ref="I9:K9"/>
    <mergeCell ref="A240:L240"/>
    <mergeCell ref="A241:L242"/>
    <mergeCell ref="A243:L244"/>
    <mergeCell ref="A245:L245"/>
  </mergeCells>
  <dataValidations count="3">
    <dataValidation allowBlank="1" showInputMessage="1" showErrorMessage="1" error="თვე/დღე/წელი" prompt="თვე/დღე/წელი" sqref="B237 B44:B8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3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36:G237 G226:G235 F208:F225 G12:G14 F44:H82 H12:H24 F127:F152 H207 H226:H237">
      <formula1>11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F14" sqref="F14"/>
    </sheetView>
  </sheetViews>
  <sheetFormatPr defaultRowHeight="15.75" x14ac:dyDescent="0.3"/>
  <cols>
    <col min="1" max="1" width="8.85546875" style="187" customWidth="1"/>
    <col min="2" max="2" width="84.85546875" style="187" customWidth="1"/>
    <col min="3" max="3" width="15.85546875" style="187" customWidth="1"/>
    <col min="4" max="4" width="13.5703125" style="187" customWidth="1"/>
  </cols>
  <sheetData>
    <row r="1" spans="1:4" x14ac:dyDescent="0.3">
      <c r="A1" s="179" t="s">
        <v>1188</v>
      </c>
      <c r="B1" s="182"/>
      <c r="C1" s="569" t="s">
        <v>1</v>
      </c>
      <c r="D1" s="569"/>
    </row>
    <row r="2" spans="1:4" x14ac:dyDescent="0.3">
      <c r="A2" s="179" t="s">
        <v>640</v>
      </c>
      <c r="B2" s="182"/>
      <c r="C2" s="563" t="s">
        <v>5</v>
      </c>
      <c r="D2" s="564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0"/>
      <c r="D5" s="180"/>
    </row>
    <row r="6" spans="1:4" x14ac:dyDescent="0.3">
      <c r="A6" s="228"/>
      <c r="B6" s="228"/>
      <c r="C6" s="229"/>
      <c r="D6" s="229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642</v>
      </c>
      <c r="B10" s="249"/>
      <c r="C10" s="234"/>
      <c r="D10" s="234"/>
    </row>
    <row r="11" spans="1:4" ht="15" x14ac:dyDescent="0.25">
      <c r="A11" s="249" t="s">
        <v>643</v>
      </c>
      <c r="B11" s="249"/>
      <c r="C11" s="234"/>
      <c r="D11" s="234"/>
    </row>
    <row r="12" spans="1:4" ht="15" x14ac:dyDescent="0.25">
      <c r="A12" s="194" t="s">
        <v>644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ht="15" x14ac:dyDescent="0.25">
      <c r="A17" s="249" t="s">
        <v>645</v>
      </c>
      <c r="B17" s="194"/>
      <c r="C17" s="234"/>
      <c r="D17" s="234"/>
    </row>
    <row r="18" spans="1:4" ht="15" x14ac:dyDescent="0.25">
      <c r="A18" s="249" t="s">
        <v>646</v>
      </c>
      <c r="B18" s="194"/>
      <c r="C18" s="234"/>
      <c r="D18" s="234"/>
    </row>
    <row r="19" spans="1:4" ht="15" x14ac:dyDescent="0.25">
      <c r="A19" s="194" t="s">
        <v>644</v>
      </c>
      <c r="B19" s="194"/>
      <c r="C19" s="234"/>
      <c r="D19" s="234"/>
    </row>
    <row r="20" spans="1:4" ht="15" x14ac:dyDescent="0.25">
      <c r="A20" s="194" t="s">
        <v>644</v>
      </c>
      <c r="B20" s="194"/>
      <c r="C20" s="234"/>
      <c r="D20" s="234"/>
    </row>
    <row r="21" spans="1:4" ht="15" x14ac:dyDescent="0.25">
      <c r="A21" s="194" t="s">
        <v>644</v>
      </c>
      <c r="B21" s="194"/>
      <c r="C21" s="234"/>
      <c r="D21" s="234"/>
    </row>
    <row r="22" spans="1:4" ht="15" x14ac:dyDescent="0.25">
      <c r="A22" s="194" t="s">
        <v>644</v>
      </c>
      <c r="B22" s="194"/>
      <c r="C22" s="234"/>
      <c r="D22" s="234"/>
    </row>
    <row r="23" spans="1:4" ht="15" x14ac:dyDescent="0.25">
      <c r="A23" s="194" t="s">
        <v>644</v>
      </c>
      <c r="B23" s="194"/>
      <c r="C23" s="234"/>
      <c r="D23" s="234"/>
    </row>
    <row r="24" spans="1:4" ht="15" x14ac:dyDescent="0.25">
      <c r="A24" s="195"/>
      <c r="B24" s="195"/>
      <c r="C24" s="234"/>
      <c r="D24" s="234"/>
    </row>
    <row r="25" spans="1:4" x14ac:dyDescent="0.3">
      <c r="A25" s="258"/>
      <c r="B25" s="258" t="s">
        <v>1189</v>
      </c>
      <c r="C25" s="246">
        <f>SUM(C10:C24)</f>
        <v>0</v>
      </c>
      <c r="D25" s="246">
        <f>SUM(D10:D24)</f>
        <v>0</v>
      </c>
    </row>
    <row r="26" spans="1:4" x14ac:dyDescent="0.3">
      <c r="A26" s="255"/>
      <c r="B26" s="255"/>
    </row>
    <row r="27" spans="1:4" x14ac:dyDescent="0.3">
      <c r="A27" s="187" t="s">
        <v>1190</v>
      </c>
    </row>
    <row r="28" spans="1:4" x14ac:dyDescent="0.3">
      <c r="A28" s="187" t="s">
        <v>1191</v>
      </c>
    </row>
    <row r="29" spans="1:4" x14ac:dyDescent="0.3">
      <c r="A29" s="260" t="s">
        <v>1192</v>
      </c>
    </row>
    <row r="30" spans="1:4" x14ac:dyDescent="0.3">
      <c r="A30" s="260"/>
    </row>
    <row r="31" spans="1:4" x14ac:dyDescent="0.3">
      <c r="A31" s="260" t="s">
        <v>1193</v>
      </c>
    </row>
    <row r="32" spans="1:4" ht="15" x14ac:dyDescent="0.25">
      <c r="A32" s="218"/>
      <c r="B32" s="218"/>
      <c r="C32" s="218"/>
      <c r="D32" s="218"/>
    </row>
    <row r="33" spans="1:4" x14ac:dyDescent="0.3">
      <c r="A33" s="204" t="s">
        <v>469</v>
      </c>
    </row>
    <row r="35" spans="1:4" x14ac:dyDescent="0.3">
      <c r="D35" s="186"/>
    </row>
    <row r="36" spans="1:4" x14ac:dyDescent="0.3">
      <c r="A36" s="204"/>
      <c r="B36" s="204" t="s">
        <v>518</v>
      </c>
      <c r="D36" s="186"/>
    </row>
    <row r="37" spans="1:4" x14ac:dyDescent="0.3">
      <c r="B37" s="187" t="s">
        <v>519</v>
      </c>
      <c r="D37" s="186"/>
    </row>
    <row r="38" spans="1:4" ht="15" x14ac:dyDescent="0.25">
      <c r="A38" s="206"/>
      <c r="B38" s="206" t="s">
        <v>472</v>
      </c>
      <c r="C38"/>
      <c r="D38"/>
    </row>
    <row r="39" spans="1:4" ht="15" x14ac:dyDescent="0.25">
      <c r="A39" s="218"/>
      <c r="B39" s="218"/>
      <c r="C39" s="218"/>
      <c r="D39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G15" sqref="G15"/>
    </sheetView>
  </sheetViews>
  <sheetFormatPr defaultRowHeight="15.75" x14ac:dyDescent="0.3"/>
  <cols>
    <col min="1" max="1" width="14.28515625" style="187" bestFit="1" customWidth="1"/>
    <col min="2" max="2" width="77.85546875" style="187" customWidth="1"/>
    <col min="3" max="3" width="14.7109375" style="187" customWidth="1"/>
    <col min="4" max="4" width="14.85546875" style="187" customWidth="1"/>
  </cols>
  <sheetData>
    <row r="1" spans="1:4" x14ac:dyDescent="0.3">
      <c r="A1" s="179" t="s">
        <v>1194</v>
      </c>
      <c r="B1" s="180"/>
      <c r="C1" s="570" t="s">
        <v>1</v>
      </c>
      <c r="D1" s="570"/>
    </row>
    <row r="2" spans="1:4" x14ac:dyDescent="0.3">
      <c r="A2" s="179" t="s">
        <v>1195</v>
      </c>
      <c r="B2" s="180"/>
      <c r="C2" s="563" t="s">
        <v>5</v>
      </c>
      <c r="D2" s="564"/>
    </row>
    <row r="3" spans="1:4" x14ac:dyDescent="0.3">
      <c r="A3" s="180" t="s">
        <v>2</v>
      </c>
      <c r="B3" s="180"/>
      <c r="C3" s="181"/>
      <c r="D3" s="181"/>
    </row>
    <row r="4" spans="1:4" x14ac:dyDescent="0.3">
      <c r="A4" s="179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2"/>
      <c r="D5" s="180"/>
    </row>
    <row r="6" spans="1:4" x14ac:dyDescent="0.3">
      <c r="A6" s="379" t="e">
        <f>#REF!</f>
        <v>#REF!</v>
      </c>
      <c r="B6" s="413"/>
      <c r="C6" s="413"/>
      <c r="D6" s="214"/>
    </row>
    <row r="7" spans="1:4" x14ac:dyDescent="0.3">
      <c r="A7" s="182"/>
      <c r="B7" s="182"/>
      <c r="C7" s="182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190" t="s">
        <v>7</v>
      </c>
      <c r="B9" s="191" t="s">
        <v>526</v>
      </c>
      <c r="C9" s="191" t="s">
        <v>527</v>
      </c>
      <c r="D9" s="191" t="s">
        <v>528</v>
      </c>
    </row>
    <row r="10" spans="1:4" ht="15" x14ac:dyDescent="0.25">
      <c r="A10" s="382">
        <v>1</v>
      </c>
      <c r="B10" s="382" t="s">
        <v>1196</v>
      </c>
      <c r="C10" s="232">
        <f>SUM(C11,C14,C17,C20:C22)</f>
        <v>24461.5</v>
      </c>
      <c r="D10" s="232">
        <f>SUM(D11,D14,D17,D20:D22)</f>
        <v>24461.5</v>
      </c>
    </row>
    <row r="11" spans="1:4" ht="15" x14ac:dyDescent="0.25">
      <c r="A11" s="384">
        <v>1.1000000000000001</v>
      </c>
      <c r="B11" s="384" t="s">
        <v>1183</v>
      </c>
      <c r="C11" s="232">
        <f>SUM(C12:C13)</f>
        <v>24461.5</v>
      </c>
      <c r="D11" s="232">
        <f>SUM(D12:D13)</f>
        <v>24461.5</v>
      </c>
    </row>
    <row r="12" spans="1:4" ht="15" x14ac:dyDescent="0.25">
      <c r="A12" s="385" t="s">
        <v>480</v>
      </c>
      <c r="B12" s="385" t="s">
        <v>1197</v>
      </c>
      <c r="C12" s="386">
        <v>24461.5</v>
      </c>
      <c r="D12" s="387">
        <v>24461.5</v>
      </c>
    </row>
    <row r="13" spans="1:4" ht="15" x14ac:dyDescent="0.25">
      <c r="A13" s="385" t="s">
        <v>482</v>
      </c>
      <c r="B13" s="385" t="s">
        <v>1198</v>
      </c>
      <c r="C13" s="386"/>
      <c r="D13" s="387"/>
    </row>
    <row r="14" spans="1:4" ht="15" x14ac:dyDescent="0.25">
      <c r="A14" s="384">
        <v>1.2</v>
      </c>
      <c r="B14" s="384" t="s">
        <v>1185</v>
      </c>
      <c r="C14" s="232">
        <f>SUM(C15:C16)</f>
        <v>0</v>
      </c>
      <c r="D14" s="232">
        <f>SUM(D15:D16)</f>
        <v>0</v>
      </c>
    </row>
    <row r="15" spans="1:4" ht="15" x14ac:dyDescent="0.25">
      <c r="A15" s="385" t="s">
        <v>509</v>
      </c>
      <c r="B15" s="385" t="s">
        <v>1199</v>
      </c>
      <c r="C15" s="386"/>
      <c r="D15" s="387"/>
    </row>
    <row r="16" spans="1:4" ht="15" x14ac:dyDescent="0.25">
      <c r="A16" s="385" t="s">
        <v>516</v>
      </c>
      <c r="B16" s="385" t="s">
        <v>1200</v>
      </c>
      <c r="C16" s="386"/>
      <c r="D16" s="387"/>
    </row>
    <row r="17" spans="1:4" ht="15" x14ac:dyDescent="0.25">
      <c r="A17" s="384">
        <v>1.3</v>
      </c>
      <c r="B17" s="384" t="s">
        <v>1184</v>
      </c>
      <c r="C17" s="232">
        <f>SUM(C18:C19)</f>
        <v>0</v>
      </c>
      <c r="D17" s="232">
        <f>SUM(D18:D19)</f>
        <v>0</v>
      </c>
    </row>
    <row r="18" spans="1:4" ht="15" x14ac:dyDescent="0.25">
      <c r="A18" s="385" t="s">
        <v>607</v>
      </c>
      <c r="B18" s="385" t="s">
        <v>1201</v>
      </c>
      <c r="C18" s="386"/>
      <c r="D18" s="387"/>
    </row>
    <row r="19" spans="1:4" ht="15" x14ac:dyDescent="0.25">
      <c r="A19" s="385" t="s">
        <v>609</v>
      </c>
      <c r="B19" s="385" t="s">
        <v>1202</v>
      </c>
      <c r="C19" s="386"/>
      <c r="D19" s="387"/>
    </row>
    <row r="20" spans="1:4" ht="15" x14ac:dyDescent="0.25">
      <c r="A20" s="384">
        <v>1.4</v>
      </c>
      <c r="B20" s="384" t="s">
        <v>1203</v>
      </c>
      <c r="C20" s="386"/>
      <c r="D20" s="387"/>
    </row>
    <row r="21" spans="1:4" ht="15" x14ac:dyDescent="0.25">
      <c r="A21" s="384">
        <v>1.5</v>
      </c>
      <c r="B21" s="384" t="s">
        <v>1204</v>
      </c>
      <c r="C21" s="386"/>
      <c r="D21" s="387"/>
    </row>
    <row r="22" spans="1:4" ht="15" x14ac:dyDescent="0.25">
      <c r="A22" s="384">
        <v>1.6</v>
      </c>
      <c r="B22" s="384" t="s">
        <v>613</v>
      </c>
      <c r="C22" s="386"/>
      <c r="D22" s="387"/>
    </row>
    <row r="25" spans="1:4" ht="15" x14ac:dyDescent="0.25">
      <c r="A25" s="218"/>
      <c r="B25" s="218"/>
      <c r="C25" s="218"/>
      <c r="D25" s="218"/>
    </row>
    <row r="26" spans="1:4" x14ac:dyDescent="0.3">
      <c r="A26" s="204" t="s">
        <v>469</v>
      </c>
    </row>
    <row r="28" spans="1:4" x14ac:dyDescent="0.3">
      <c r="D28" s="186"/>
    </row>
    <row r="29" spans="1:4" x14ac:dyDescent="0.3">
      <c r="A29"/>
      <c r="B29" s="204" t="s">
        <v>518</v>
      </c>
      <c r="D29" s="186"/>
    </row>
    <row r="30" spans="1:4" x14ac:dyDescent="0.3">
      <c r="A30"/>
      <c r="B30" s="187" t="s">
        <v>519</v>
      </c>
      <c r="D30" s="186"/>
    </row>
    <row r="31" spans="1:4" ht="15" x14ac:dyDescent="0.25">
      <c r="A31"/>
      <c r="B31" s="206" t="s">
        <v>472</v>
      </c>
      <c r="C31"/>
      <c r="D31"/>
    </row>
    <row r="32" spans="1:4" ht="15" x14ac:dyDescent="0.25">
      <c r="A32" s="218"/>
      <c r="B32" s="218"/>
      <c r="C32" s="218"/>
      <c r="D32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1048576"/>
    </sheetView>
  </sheetViews>
  <sheetFormatPr defaultRowHeight="15.75" x14ac:dyDescent="0.3"/>
  <cols>
    <col min="1" max="1" width="8.85546875" style="187" customWidth="1"/>
    <col min="2" max="2" width="84.85546875" style="187" customWidth="1"/>
    <col min="3" max="3" width="13.7109375" style="187" customWidth="1"/>
    <col min="4" max="4" width="13.5703125" style="187" customWidth="1"/>
  </cols>
  <sheetData>
    <row r="1" spans="1:4" x14ac:dyDescent="0.3">
      <c r="A1" s="179" t="s">
        <v>1205</v>
      </c>
      <c r="B1" s="182"/>
      <c r="C1" s="569" t="s">
        <v>1</v>
      </c>
      <c r="D1" s="569"/>
    </row>
    <row r="2" spans="1:4" x14ac:dyDescent="0.3">
      <c r="A2" s="179" t="s">
        <v>1206</v>
      </c>
      <c r="B2" s="182"/>
      <c r="C2" s="563" t="s">
        <v>5</v>
      </c>
      <c r="D2" s="564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0"/>
      <c r="D5" s="180"/>
    </row>
    <row r="6" spans="1:4" x14ac:dyDescent="0.3">
      <c r="A6" s="228"/>
      <c r="B6" s="228"/>
      <c r="C6" s="229"/>
      <c r="D6" s="229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614</v>
      </c>
      <c r="B10" s="249"/>
      <c r="C10" s="234"/>
      <c r="D10" s="234"/>
    </row>
    <row r="11" spans="1:4" ht="15" x14ac:dyDescent="0.25">
      <c r="A11" s="249" t="s">
        <v>616</v>
      </c>
      <c r="B11" s="249"/>
      <c r="C11" s="234"/>
      <c r="D11" s="234"/>
    </row>
    <row r="12" spans="1:4" ht="15" x14ac:dyDescent="0.25">
      <c r="A12" s="249" t="s">
        <v>618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x14ac:dyDescent="0.3">
      <c r="A17" s="258"/>
      <c r="B17" s="258" t="s">
        <v>1189</v>
      </c>
      <c r="C17" s="246"/>
      <c r="D17" s="246"/>
    </row>
    <row r="18" spans="1:4" x14ac:dyDescent="0.3">
      <c r="A18" s="255"/>
      <c r="B18" s="255"/>
    </row>
    <row r="19" spans="1:4" x14ac:dyDescent="0.3">
      <c r="A19" s="187" t="s">
        <v>1207</v>
      </c>
    </row>
    <row r="20" spans="1:4" x14ac:dyDescent="0.3">
      <c r="A20" s="187" t="s">
        <v>1208</v>
      </c>
    </row>
    <row r="21" spans="1:4" x14ac:dyDescent="0.3">
      <c r="A21" s="260"/>
    </row>
    <row r="22" spans="1:4" x14ac:dyDescent="0.3">
      <c r="A22" s="260" t="s">
        <v>1209</v>
      </c>
    </row>
    <row r="23" spans="1:4" ht="15" x14ac:dyDescent="0.25">
      <c r="A23" s="218"/>
      <c r="B23" s="218"/>
      <c r="C23" s="218"/>
      <c r="D23" s="218"/>
    </row>
    <row r="24" spans="1:4" x14ac:dyDescent="0.3">
      <c r="A24" s="204" t="s">
        <v>469</v>
      </c>
    </row>
    <row r="26" spans="1:4" x14ac:dyDescent="0.3">
      <c r="D26" s="186"/>
    </row>
    <row r="27" spans="1:4" x14ac:dyDescent="0.3">
      <c r="A27" s="204"/>
      <c r="B27" s="204" t="s">
        <v>637</v>
      </c>
      <c r="D27" s="186"/>
    </row>
    <row r="28" spans="1:4" x14ac:dyDescent="0.3">
      <c r="B28" s="187" t="s">
        <v>638</v>
      </c>
      <c r="D28" s="186"/>
    </row>
    <row r="29" spans="1:4" ht="15" x14ac:dyDescent="0.25">
      <c r="A29" s="206"/>
      <c r="B29" s="206" t="s">
        <v>472</v>
      </c>
      <c r="C29"/>
      <c r="D29"/>
    </row>
    <row r="30" spans="1:4" ht="15" x14ac:dyDescent="0.25">
      <c r="A30" s="218"/>
      <c r="B30" s="218"/>
      <c r="C30" s="218"/>
      <c r="D30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sqref="A1:D1048576"/>
    </sheetView>
  </sheetViews>
  <sheetFormatPr defaultRowHeight="15.75" x14ac:dyDescent="0.3"/>
  <cols>
    <col min="1" max="1" width="12.85546875" style="436" customWidth="1"/>
    <col min="2" max="2" width="65.5703125" style="431" customWidth="1"/>
    <col min="3" max="4" width="14.85546875" style="187" customWidth="1"/>
  </cols>
  <sheetData>
    <row r="1" spans="1:4" x14ac:dyDescent="0.3">
      <c r="A1" s="179" t="s">
        <v>1210</v>
      </c>
      <c r="B1" s="414"/>
      <c r="C1" s="571" t="s">
        <v>1211</v>
      </c>
      <c r="D1" s="571"/>
    </row>
    <row r="2" spans="1:4" x14ac:dyDescent="0.3">
      <c r="A2" s="180" t="s">
        <v>2</v>
      </c>
      <c r="B2" s="414"/>
      <c r="C2" s="182"/>
      <c r="D2"/>
    </row>
    <row r="3" spans="1:4" x14ac:dyDescent="0.3">
      <c r="A3" s="415"/>
      <c r="B3" s="414"/>
      <c r="C3" s="182"/>
      <c r="D3" s="182"/>
    </row>
    <row r="4" spans="1:4" x14ac:dyDescent="0.3">
      <c r="A4" s="180" t="str">
        <f>'[1]ფორმა N2'!A4</f>
        <v>ანგარიშვალდებული პირის დასახელება:</v>
      </c>
      <c r="B4" s="226" t="s">
        <v>474</v>
      </c>
      <c r="C4" s="180"/>
      <c r="D4" s="180"/>
    </row>
    <row r="5" spans="1:4" x14ac:dyDescent="0.3">
      <c r="A5" s="379" t="e">
        <f>#REF!</f>
        <v>#REF!</v>
      </c>
      <c r="B5" s="413"/>
      <c r="C5" s="413"/>
      <c r="D5" s="214"/>
    </row>
    <row r="6" spans="1:4" x14ac:dyDescent="0.3">
      <c r="A6" s="182"/>
      <c r="B6" s="180"/>
      <c r="C6" s="180"/>
      <c r="D6" s="180"/>
    </row>
    <row r="7" spans="1:4" x14ac:dyDescent="0.3">
      <c r="A7" s="416"/>
      <c r="B7" s="417"/>
      <c r="C7" s="418"/>
      <c r="D7" s="418"/>
    </row>
    <row r="8" spans="1:4" ht="45" x14ac:dyDescent="0.25">
      <c r="A8" s="419" t="s">
        <v>1212</v>
      </c>
      <c r="B8" s="419" t="s">
        <v>1213</v>
      </c>
      <c r="C8" s="419" t="s">
        <v>1214</v>
      </c>
      <c r="D8" s="419" t="s">
        <v>1215</v>
      </c>
    </row>
    <row r="9" spans="1:4" x14ac:dyDescent="0.3">
      <c r="A9" s="420"/>
      <c r="B9" s="421"/>
      <c r="C9" s="422"/>
      <c r="D9" s="422"/>
    </row>
    <row r="10" spans="1:4" x14ac:dyDescent="0.3">
      <c r="A10" s="423" t="s">
        <v>1216</v>
      </c>
      <c r="B10" s="424"/>
      <c r="C10" s="425">
        <f>SUM(C11,C34)</f>
        <v>113.1</v>
      </c>
      <c r="D10" s="425">
        <f>SUM(D11,D34)</f>
        <v>304206.84000000003</v>
      </c>
    </row>
    <row r="11" spans="1:4" x14ac:dyDescent="0.3">
      <c r="A11" s="426" t="s">
        <v>1217</v>
      </c>
      <c r="B11" s="427"/>
      <c r="C11" s="193">
        <f>SUM(C12:C32)</f>
        <v>113.1</v>
      </c>
      <c r="D11" s="193">
        <f>SUM(D12:D32)</f>
        <v>304206.84000000003</v>
      </c>
    </row>
    <row r="12" spans="1:4" x14ac:dyDescent="0.3">
      <c r="A12" s="428">
        <v>1110</v>
      </c>
      <c r="B12" s="429" t="s">
        <v>1218</v>
      </c>
      <c r="C12" s="196">
        <v>0</v>
      </c>
      <c r="D12" s="196">
        <v>0</v>
      </c>
    </row>
    <row r="13" spans="1:4" x14ac:dyDescent="0.3">
      <c r="A13" s="428">
        <v>1120</v>
      </c>
      <c r="B13" s="429" t="s">
        <v>1219</v>
      </c>
      <c r="C13" s="196">
        <v>0</v>
      </c>
      <c r="D13" s="196">
        <v>0</v>
      </c>
    </row>
    <row r="14" spans="1:4" x14ac:dyDescent="0.3">
      <c r="A14" s="428">
        <v>1211</v>
      </c>
      <c r="B14" s="429" t="s">
        <v>1220</v>
      </c>
      <c r="C14" s="196">
        <v>113.1</v>
      </c>
      <c r="D14" s="196">
        <v>298206.84000000003</v>
      </c>
    </row>
    <row r="15" spans="1:4" x14ac:dyDescent="0.3">
      <c r="A15" s="428">
        <v>1212</v>
      </c>
      <c r="B15" s="429" t="s">
        <v>1221</v>
      </c>
      <c r="C15" s="196">
        <v>0</v>
      </c>
      <c r="D15" s="196">
        <v>0</v>
      </c>
    </row>
    <row r="16" spans="1:4" x14ac:dyDescent="0.3">
      <c r="A16" s="428">
        <v>1213</v>
      </c>
      <c r="B16" s="429" t="s">
        <v>1222</v>
      </c>
      <c r="C16" s="196">
        <v>0</v>
      </c>
      <c r="D16" s="196">
        <v>0</v>
      </c>
    </row>
    <row r="17" spans="1:4" x14ac:dyDescent="0.3">
      <c r="A17" s="428">
        <v>1214</v>
      </c>
      <c r="B17" s="429" t="s">
        <v>1223</v>
      </c>
      <c r="C17" s="196">
        <v>0</v>
      </c>
      <c r="D17" s="196">
        <v>0</v>
      </c>
    </row>
    <row r="18" spans="1:4" x14ac:dyDescent="0.3">
      <c r="A18" s="428">
        <v>1215</v>
      </c>
      <c r="B18" s="429" t="s">
        <v>1224</v>
      </c>
      <c r="C18" s="196">
        <v>0</v>
      </c>
      <c r="D18" s="196">
        <v>0</v>
      </c>
    </row>
    <row r="19" spans="1:4" x14ac:dyDescent="0.3">
      <c r="A19" s="428">
        <v>1300</v>
      </c>
      <c r="B19" s="429" t="s">
        <v>1225</v>
      </c>
      <c r="C19" s="196">
        <v>0</v>
      </c>
      <c r="D19" s="196">
        <v>0</v>
      </c>
    </row>
    <row r="20" spans="1:4" x14ac:dyDescent="0.3">
      <c r="A20" s="428">
        <v>1410</v>
      </c>
      <c r="B20" s="429" t="s">
        <v>1226</v>
      </c>
      <c r="C20" s="196">
        <v>0</v>
      </c>
      <c r="D20" s="196">
        <v>0</v>
      </c>
    </row>
    <row r="21" spans="1:4" x14ac:dyDescent="0.3">
      <c r="A21" s="428">
        <v>1421</v>
      </c>
      <c r="B21" s="429" t="s">
        <v>1227</v>
      </c>
      <c r="C21" s="196">
        <v>0</v>
      </c>
      <c r="D21" s="196">
        <v>0</v>
      </c>
    </row>
    <row r="22" spans="1:4" x14ac:dyDescent="0.3">
      <c r="A22" s="428">
        <v>1422</v>
      </c>
      <c r="B22" s="429" t="s">
        <v>1228</v>
      </c>
      <c r="C22" s="196">
        <v>0</v>
      </c>
      <c r="D22" s="196">
        <v>0</v>
      </c>
    </row>
    <row r="23" spans="1:4" x14ac:dyDescent="0.3">
      <c r="A23" s="428">
        <v>1423</v>
      </c>
      <c r="B23" s="429" t="s">
        <v>1229</v>
      </c>
      <c r="C23" s="196">
        <v>0</v>
      </c>
      <c r="D23" s="196">
        <v>0</v>
      </c>
    </row>
    <row r="24" spans="1:4" x14ac:dyDescent="0.3">
      <c r="A24" s="428">
        <v>1431</v>
      </c>
      <c r="B24" s="429" t="s">
        <v>1230</v>
      </c>
      <c r="C24" s="196">
        <v>0</v>
      </c>
      <c r="D24" s="196">
        <v>0</v>
      </c>
    </row>
    <row r="25" spans="1:4" x14ac:dyDescent="0.3">
      <c r="A25" s="428">
        <v>1432</v>
      </c>
      <c r="B25" s="429" t="s">
        <v>1231</v>
      </c>
      <c r="C25" s="196">
        <v>0</v>
      </c>
      <c r="D25" s="196">
        <v>0</v>
      </c>
    </row>
    <row r="26" spans="1:4" x14ac:dyDescent="0.3">
      <c r="A26" s="428">
        <v>1433</v>
      </c>
      <c r="B26" s="429" t="s">
        <v>1232</v>
      </c>
      <c r="C26" s="196">
        <v>0</v>
      </c>
      <c r="D26" s="196">
        <v>0</v>
      </c>
    </row>
    <row r="27" spans="1:4" x14ac:dyDescent="0.3">
      <c r="A27" s="428">
        <v>1441</v>
      </c>
      <c r="B27" s="429" t="s">
        <v>1233</v>
      </c>
      <c r="C27" s="196">
        <v>0</v>
      </c>
      <c r="D27" s="196">
        <v>0</v>
      </c>
    </row>
    <row r="28" spans="1:4" x14ac:dyDescent="0.3">
      <c r="A28" s="428">
        <v>1442</v>
      </c>
      <c r="B28" s="429" t="s">
        <v>1234</v>
      </c>
      <c r="C28" s="196">
        <v>0</v>
      </c>
      <c r="D28" s="196">
        <v>0</v>
      </c>
    </row>
    <row r="29" spans="1:4" x14ac:dyDescent="0.3">
      <c r="A29" s="428">
        <v>1443</v>
      </c>
      <c r="B29" s="429" t="s">
        <v>1235</v>
      </c>
      <c r="C29" s="196">
        <v>0</v>
      </c>
      <c r="D29" s="196">
        <v>0</v>
      </c>
    </row>
    <row r="30" spans="1:4" x14ac:dyDescent="0.3">
      <c r="A30" s="428">
        <v>1444</v>
      </c>
      <c r="B30" s="429" t="s">
        <v>1236</v>
      </c>
      <c r="C30" s="196">
        <v>0</v>
      </c>
      <c r="D30" s="196">
        <v>0</v>
      </c>
    </row>
    <row r="31" spans="1:4" x14ac:dyDescent="0.3">
      <c r="A31" s="428">
        <v>1445</v>
      </c>
      <c r="B31" s="429" t="s">
        <v>1237</v>
      </c>
      <c r="C31" s="196">
        <v>0</v>
      </c>
      <c r="D31" s="196">
        <v>0</v>
      </c>
    </row>
    <row r="32" spans="1:4" x14ac:dyDescent="0.3">
      <c r="A32" s="428">
        <v>1446</v>
      </c>
      <c r="B32" s="429" t="s">
        <v>1238</v>
      </c>
      <c r="C32" s="196">
        <v>0</v>
      </c>
      <c r="D32" s="196">
        <v>6000</v>
      </c>
    </row>
    <row r="33" spans="1:4" x14ac:dyDescent="0.3">
      <c r="A33" s="430"/>
    </row>
    <row r="34" spans="1:4" x14ac:dyDescent="0.3">
      <c r="A34" s="432" t="s">
        <v>1239</v>
      </c>
      <c r="B34" s="429"/>
      <c r="C34" s="193">
        <f>SUM(C35:C42)</f>
        <v>0</v>
      </c>
      <c r="D34" s="193">
        <f>SUM(D35:D42)</f>
        <v>0</v>
      </c>
    </row>
    <row r="35" spans="1:4" x14ac:dyDescent="0.3">
      <c r="A35" s="428">
        <v>2110</v>
      </c>
      <c r="B35" s="429" t="s">
        <v>625</v>
      </c>
      <c r="C35" s="196">
        <v>0</v>
      </c>
      <c r="D35" s="196">
        <v>0</v>
      </c>
    </row>
    <row r="36" spans="1:4" x14ac:dyDescent="0.3">
      <c r="A36" s="428">
        <v>2120</v>
      </c>
      <c r="B36" s="429" t="s">
        <v>1240</v>
      </c>
      <c r="C36" s="196">
        <v>0</v>
      </c>
      <c r="D36" s="196">
        <v>0</v>
      </c>
    </row>
    <row r="37" spans="1:4" x14ac:dyDescent="0.3">
      <c r="A37" s="428">
        <v>2130</v>
      </c>
      <c r="B37" s="429" t="s">
        <v>630</v>
      </c>
      <c r="C37" s="196">
        <v>0</v>
      </c>
      <c r="D37" s="196">
        <v>0</v>
      </c>
    </row>
    <row r="38" spans="1:4" x14ac:dyDescent="0.3">
      <c r="A38" s="428">
        <v>2140</v>
      </c>
      <c r="B38" s="429" t="s">
        <v>626</v>
      </c>
      <c r="C38" s="196">
        <v>0</v>
      </c>
      <c r="D38" s="196">
        <v>0</v>
      </c>
    </row>
    <row r="39" spans="1:4" x14ac:dyDescent="0.3">
      <c r="A39" s="428">
        <v>2150</v>
      </c>
      <c r="B39" s="429" t="s">
        <v>1241</v>
      </c>
      <c r="C39" s="196">
        <v>0</v>
      </c>
      <c r="D39" s="196">
        <v>0</v>
      </c>
    </row>
    <row r="40" spans="1:4" x14ac:dyDescent="0.3">
      <c r="A40" s="428">
        <v>2220</v>
      </c>
      <c r="B40" s="429" t="s">
        <v>631</v>
      </c>
      <c r="C40" s="196">
        <v>0</v>
      </c>
      <c r="D40" s="196">
        <v>0</v>
      </c>
    </row>
    <row r="41" spans="1:4" x14ac:dyDescent="0.3">
      <c r="A41" s="428">
        <v>2300</v>
      </c>
      <c r="B41" s="429" t="s">
        <v>1242</v>
      </c>
      <c r="C41" s="196">
        <v>0</v>
      </c>
      <c r="D41" s="196">
        <v>0</v>
      </c>
    </row>
    <row r="42" spans="1:4" x14ac:dyDescent="0.3">
      <c r="A42" s="428">
        <v>2400</v>
      </c>
      <c r="B42" s="429" t="s">
        <v>1243</v>
      </c>
      <c r="C42" s="196">
        <v>0</v>
      </c>
      <c r="D42" s="196">
        <v>0</v>
      </c>
    </row>
    <row r="43" spans="1:4" x14ac:dyDescent="0.3">
      <c r="A43" s="433"/>
    </row>
    <row r="44" spans="1:4" x14ac:dyDescent="0.3">
      <c r="A44" s="434" t="s">
        <v>1244</v>
      </c>
      <c r="B44" s="429"/>
      <c r="C44" s="193">
        <f>SUM(C45,C64)</f>
        <v>0</v>
      </c>
      <c r="D44" s="193">
        <f>SUM(D45,D64)</f>
        <v>7255.18</v>
      </c>
    </row>
    <row r="45" spans="1:4" x14ac:dyDescent="0.3">
      <c r="A45" s="432" t="s">
        <v>1245</v>
      </c>
      <c r="B45" s="429"/>
      <c r="C45" s="193">
        <f>SUM(C46:C61)</f>
        <v>0</v>
      </c>
      <c r="D45" s="193">
        <f>SUM(D46:D61)</f>
        <v>7255.18</v>
      </c>
    </row>
    <row r="46" spans="1:4" x14ac:dyDescent="0.3">
      <c r="A46" s="428">
        <v>3100</v>
      </c>
      <c r="B46" s="429" t="s">
        <v>1246</v>
      </c>
      <c r="C46" s="196"/>
      <c r="D46" s="196"/>
    </row>
    <row r="47" spans="1:4" x14ac:dyDescent="0.3">
      <c r="A47" s="428">
        <v>3210</v>
      </c>
      <c r="B47" s="429" t="s">
        <v>1247</v>
      </c>
      <c r="C47" s="196">
        <v>0</v>
      </c>
      <c r="D47" s="196">
        <v>7255.18</v>
      </c>
    </row>
    <row r="48" spans="1:4" x14ac:dyDescent="0.3">
      <c r="A48" s="428">
        <v>3221</v>
      </c>
      <c r="B48" s="429" t="s">
        <v>1248</v>
      </c>
      <c r="C48" s="196">
        <v>0</v>
      </c>
      <c r="D48" s="196">
        <v>0</v>
      </c>
    </row>
    <row r="49" spans="1:4" x14ac:dyDescent="0.3">
      <c r="A49" s="428">
        <v>3222</v>
      </c>
      <c r="B49" s="429" t="s">
        <v>1249</v>
      </c>
      <c r="C49" s="196">
        <v>0</v>
      </c>
      <c r="D49" s="196">
        <v>0</v>
      </c>
    </row>
    <row r="50" spans="1:4" x14ac:dyDescent="0.3">
      <c r="A50" s="428">
        <v>3223</v>
      </c>
      <c r="B50" s="429" t="s">
        <v>1250</v>
      </c>
      <c r="C50" s="196">
        <v>0</v>
      </c>
      <c r="D50" s="196">
        <v>0</v>
      </c>
    </row>
    <row r="51" spans="1:4" x14ac:dyDescent="0.3">
      <c r="A51" s="428">
        <v>3224</v>
      </c>
      <c r="B51" s="429" t="s">
        <v>1251</v>
      </c>
      <c r="C51" s="196">
        <v>0</v>
      </c>
      <c r="D51" s="196">
        <v>0</v>
      </c>
    </row>
    <row r="52" spans="1:4" x14ac:dyDescent="0.3">
      <c r="A52" s="428">
        <v>3231</v>
      </c>
      <c r="B52" s="429" t="s">
        <v>1252</v>
      </c>
      <c r="C52" s="196">
        <v>0</v>
      </c>
      <c r="D52" s="196">
        <v>0</v>
      </c>
    </row>
    <row r="53" spans="1:4" x14ac:dyDescent="0.3">
      <c r="A53" s="428">
        <v>3232</v>
      </c>
      <c r="B53" s="429" t="s">
        <v>1253</v>
      </c>
      <c r="C53" s="196">
        <v>0</v>
      </c>
      <c r="D53" s="196">
        <v>0</v>
      </c>
    </row>
    <row r="54" spans="1:4" x14ac:dyDescent="0.3">
      <c r="A54" s="428">
        <v>3234</v>
      </c>
      <c r="B54" s="429" t="s">
        <v>1254</v>
      </c>
      <c r="C54" s="196">
        <v>0</v>
      </c>
      <c r="D54" s="196">
        <v>0</v>
      </c>
    </row>
    <row r="55" spans="1:4" ht="30" x14ac:dyDescent="0.3">
      <c r="A55" s="428">
        <v>3236</v>
      </c>
      <c r="B55" s="429" t="s">
        <v>1255</v>
      </c>
      <c r="C55" s="196">
        <v>0</v>
      </c>
      <c r="D55" s="196">
        <v>0</v>
      </c>
    </row>
    <row r="56" spans="1:4" ht="45" x14ac:dyDescent="0.3">
      <c r="A56" s="428">
        <v>3237</v>
      </c>
      <c r="B56" s="429" t="s">
        <v>1256</v>
      </c>
      <c r="C56" s="196">
        <v>0</v>
      </c>
      <c r="D56" s="196">
        <v>0</v>
      </c>
    </row>
    <row r="57" spans="1:4" x14ac:dyDescent="0.3">
      <c r="A57" s="428">
        <v>3241</v>
      </c>
      <c r="B57" s="429" t="s">
        <v>1257</v>
      </c>
      <c r="C57" s="196">
        <v>0</v>
      </c>
      <c r="D57" s="196">
        <v>0</v>
      </c>
    </row>
    <row r="58" spans="1:4" x14ac:dyDescent="0.3">
      <c r="A58" s="428">
        <v>3242</v>
      </c>
      <c r="B58" s="429" t="s">
        <v>1258</v>
      </c>
      <c r="C58" s="196">
        <v>0</v>
      </c>
      <c r="D58" s="196">
        <v>0</v>
      </c>
    </row>
    <row r="59" spans="1:4" x14ac:dyDescent="0.3">
      <c r="A59" s="428">
        <v>3243</v>
      </c>
      <c r="B59" s="429" t="s">
        <v>1259</v>
      </c>
      <c r="C59" s="196">
        <v>0</v>
      </c>
      <c r="D59" s="196">
        <v>0</v>
      </c>
    </row>
    <row r="60" spans="1:4" x14ac:dyDescent="0.3">
      <c r="A60" s="428">
        <v>3245</v>
      </c>
      <c r="B60" s="429" t="s">
        <v>1260</v>
      </c>
      <c r="C60" s="196">
        <v>0</v>
      </c>
      <c r="D60" s="196">
        <v>0</v>
      </c>
    </row>
    <row r="61" spans="1:4" x14ac:dyDescent="0.3">
      <c r="A61" s="428">
        <v>3246</v>
      </c>
      <c r="B61" s="429" t="s">
        <v>1261</v>
      </c>
      <c r="C61" s="196">
        <v>0</v>
      </c>
      <c r="D61" s="196">
        <v>0</v>
      </c>
    </row>
    <row r="62" spans="1:4" x14ac:dyDescent="0.3">
      <c r="A62" s="433"/>
    </row>
    <row r="63" spans="1:4" x14ac:dyDescent="0.3">
      <c r="A63" s="435"/>
    </row>
    <row r="64" spans="1:4" x14ac:dyDescent="0.3">
      <c r="A64" s="432" t="s">
        <v>1262</v>
      </c>
      <c r="B64" s="429"/>
      <c r="C64" s="193">
        <f>SUM(C65:C67)</f>
        <v>0</v>
      </c>
      <c r="D64" s="193">
        <f>SUM(D65:D67)</f>
        <v>0</v>
      </c>
    </row>
    <row r="65" spans="1:4" x14ac:dyDescent="0.3">
      <c r="A65" s="428">
        <v>5100</v>
      </c>
      <c r="B65" s="429" t="s">
        <v>1263</v>
      </c>
      <c r="C65" s="196"/>
      <c r="D65" s="196"/>
    </row>
    <row r="66" spans="1:4" x14ac:dyDescent="0.3">
      <c r="A66" s="428">
        <v>5220</v>
      </c>
      <c r="B66" s="429" t="s">
        <v>1264</v>
      </c>
      <c r="C66" s="196"/>
      <c r="D66" s="196"/>
    </row>
    <row r="67" spans="1:4" x14ac:dyDescent="0.3">
      <c r="A67" s="428">
        <v>5230</v>
      </c>
      <c r="B67" s="429" t="s">
        <v>1265</v>
      </c>
      <c r="C67" s="196"/>
      <c r="D67" s="196"/>
    </row>
    <row r="68" spans="1:4" x14ac:dyDescent="0.3">
      <c r="A68" s="433"/>
    </row>
    <row r="69" spans="1:4" x14ac:dyDescent="0.3">
      <c r="A69" s="187"/>
    </row>
    <row r="70" spans="1:4" x14ac:dyDescent="0.3">
      <c r="A70" s="434" t="s">
        <v>1266</v>
      </c>
      <c r="B70" s="429"/>
      <c r="C70" s="196"/>
      <c r="D70" s="196"/>
    </row>
    <row r="71" spans="1:4" ht="30" x14ac:dyDescent="0.3">
      <c r="A71" s="428">
        <v>1</v>
      </c>
      <c r="B71" s="429" t="s">
        <v>1267</v>
      </c>
      <c r="C71" s="196"/>
      <c r="D71" s="196"/>
    </row>
    <row r="72" spans="1:4" x14ac:dyDescent="0.3">
      <c r="A72" s="428">
        <v>2</v>
      </c>
      <c r="B72" s="429" t="s">
        <v>1268</v>
      </c>
      <c r="C72" s="196"/>
      <c r="D72" s="196"/>
    </row>
    <row r="73" spans="1:4" x14ac:dyDescent="0.3">
      <c r="A73" s="428">
        <v>3</v>
      </c>
      <c r="B73" s="429" t="s">
        <v>1269</v>
      </c>
      <c r="C73" s="196"/>
      <c r="D73" s="196"/>
    </row>
    <row r="74" spans="1:4" x14ac:dyDescent="0.3">
      <c r="A74" s="428">
        <v>4</v>
      </c>
      <c r="B74" s="429" t="s">
        <v>1270</v>
      </c>
      <c r="C74" s="196"/>
      <c r="D74" s="196"/>
    </row>
    <row r="75" spans="1:4" x14ac:dyDescent="0.3">
      <c r="A75" s="428">
        <v>5</v>
      </c>
      <c r="B75" s="429" t="s">
        <v>1271</v>
      </c>
      <c r="C75" s="196"/>
      <c r="D75" s="196"/>
    </row>
    <row r="76" spans="1:4" x14ac:dyDescent="0.3">
      <c r="A76" s="428">
        <v>6</v>
      </c>
      <c r="B76" s="429" t="s">
        <v>1272</v>
      </c>
      <c r="C76" s="196"/>
      <c r="D76" s="196"/>
    </row>
    <row r="77" spans="1:4" x14ac:dyDescent="0.3">
      <c r="A77" s="428">
        <v>7</v>
      </c>
      <c r="B77" s="429" t="s">
        <v>1273</v>
      </c>
      <c r="C77" s="196"/>
      <c r="D77" s="196"/>
    </row>
    <row r="78" spans="1:4" x14ac:dyDescent="0.3">
      <c r="A78" s="428">
        <v>8</v>
      </c>
      <c r="B78" s="429" t="s">
        <v>1274</v>
      </c>
      <c r="C78" s="196"/>
      <c r="D78" s="196"/>
    </row>
    <row r="79" spans="1:4" x14ac:dyDescent="0.3">
      <c r="A79" s="428">
        <v>9</v>
      </c>
      <c r="B79" s="429" t="s">
        <v>1275</v>
      </c>
      <c r="C79" s="196"/>
      <c r="D79" s="196"/>
    </row>
    <row r="83" spans="1:4" x14ac:dyDescent="0.3">
      <c r="A83" s="187"/>
      <c r="B83" s="187"/>
    </row>
    <row r="84" spans="1:4" x14ac:dyDescent="0.3">
      <c r="A84" s="204" t="s">
        <v>469</v>
      </c>
      <c r="B84" s="187"/>
    </row>
    <row r="85" spans="1:4" x14ac:dyDescent="0.3">
      <c r="A85" s="187"/>
      <c r="B85" s="187"/>
    </row>
    <row r="86" spans="1:4" x14ac:dyDescent="0.3">
      <c r="A86" s="187"/>
      <c r="B86" s="187"/>
      <c r="D86" s="186"/>
    </row>
    <row r="87" spans="1:4" x14ac:dyDescent="0.3">
      <c r="A87"/>
      <c r="B87" s="204" t="s">
        <v>637</v>
      </c>
      <c r="D87" s="186"/>
    </row>
    <row r="88" spans="1:4" x14ac:dyDescent="0.3">
      <c r="A88"/>
      <c r="B88" s="187" t="s">
        <v>638</v>
      </c>
      <c r="D88" s="186"/>
    </row>
    <row r="89" spans="1:4" ht="15" x14ac:dyDescent="0.25">
      <c r="A89"/>
      <c r="B89" s="206" t="s">
        <v>472</v>
      </c>
      <c r="C89"/>
      <c r="D89"/>
    </row>
    <row r="90" spans="1:4" ht="15" x14ac:dyDescent="0.25">
      <c r="A90"/>
      <c r="B90"/>
      <c r="C90"/>
      <c r="D90"/>
    </row>
    <row r="91" spans="1:4" ht="15" x14ac:dyDescent="0.25">
      <c r="A91"/>
      <c r="B91"/>
      <c r="C91"/>
      <c r="D91"/>
    </row>
    <row r="92" spans="1:4" ht="15" x14ac:dyDescent="0.25">
      <c r="A92"/>
      <c r="B92"/>
      <c r="C92"/>
      <c r="D92"/>
    </row>
    <row r="93" spans="1:4" ht="15" x14ac:dyDescent="0.25">
      <c r="A93"/>
      <c r="B93"/>
      <c r="C93"/>
      <c r="D93"/>
    </row>
  </sheetData>
  <mergeCells count="1">
    <mergeCell ref="C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5.75" x14ac:dyDescent="0.3"/>
  <cols>
    <col min="1" max="1" width="4.85546875" style="187" customWidth="1"/>
    <col min="2" max="2" width="31.42578125" style="187" customWidth="1"/>
    <col min="3" max="3" width="18.42578125" style="187" customWidth="1"/>
    <col min="4" max="4" width="8.42578125" style="187" customWidth="1"/>
    <col min="5" max="5" width="13.5703125" style="187" customWidth="1"/>
    <col min="6" max="6" width="12.42578125" style="187" customWidth="1"/>
    <col min="7" max="8" width="13.85546875" style="187" customWidth="1"/>
    <col min="9" max="9" width="13.7109375" style="187" customWidth="1"/>
    <col min="10" max="10" width="15" style="187" customWidth="1"/>
  </cols>
  <sheetData>
    <row r="1" spans="1:10" x14ac:dyDescent="0.3">
      <c r="A1" s="179" t="s">
        <v>1276</v>
      </c>
      <c r="B1" s="180"/>
      <c r="C1" s="180"/>
      <c r="D1" s="180"/>
      <c r="E1" s="180"/>
      <c r="F1" s="180"/>
      <c r="G1" s="180"/>
      <c r="H1" s="180"/>
      <c r="I1" s="569" t="s">
        <v>1</v>
      </c>
      <c r="J1" s="569"/>
    </row>
    <row r="2" spans="1:10" x14ac:dyDescent="0.3">
      <c r="A2" s="180" t="s">
        <v>2</v>
      </c>
      <c r="B2" s="180"/>
      <c r="C2" s="180"/>
      <c r="D2" s="180"/>
      <c r="E2" s="180"/>
      <c r="F2" s="180"/>
      <c r="G2" s="180"/>
      <c r="H2" s="180"/>
      <c r="I2" s="563" t="s">
        <v>5</v>
      </c>
      <c r="J2" s="564"/>
    </row>
    <row r="3" spans="1:10" x14ac:dyDescent="0.3">
      <c r="A3" s="180"/>
      <c r="B3" s="180"/>
      <c r="C3" s="180"/>
      <c r="D3" s="180"/>
      <c r="E3" s="180"/>
      <c r="F3" s="180"/>
      <c r="G3" s="180"/>
      <c r="H3" s="180"/>
      <c r="I3" s="181"/>
      <c r="J3" s="181"/>
    </row>
    <row r="4" spans="1:10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180"/>
      <c r="F4" s="226" t="s">
        <v>474</v>
      </c>
      <c r="G4" s="180"/>
      <c r="H4" s="180"/>
      <c r="I4" s="180"/>
      <c r="J4" s="180"/>
    </row>
    <row r="5" spans="1:10" x14ac:dyDescent="0.3">
      <c r="A5" s="437" t="e">
        <f>#REF!</f>
        <v>#REF!</v>
      </c>
      <c r="B5" s="438"/>
      <c r="C5" s="438"/>
      <c r="D5" s="438"/>
      <c r="E5" s="438"/>
      <c r="F5" s="439"/>
      <c r="G5" s="438"/>
      <c r="H5" s="438"/>
      <c r="I5" s="438"/>
      <c r="J5" s="438"/>
    </row>
    <row r="6" spans="1:10" x14ac:dyDescent="0.3">
      <c r="A6" s="182"/>
      <c r="B6" s="182"/>
      <c r="C6" s="180"/>
      <c r="D6" s="180"/>
      <c r="E6" s="180"/>
      <c r="F6" s="440"/>
      <c r="G6" s="180"/>
      <c r="H6" s="180"/>
      <c r="I6" s="180"/>
      <c r="J6" s="180"/>
    </row>
    <row r="7" spans="1:10" x14ac:dyDescent="0.3">
      <c r="A7" s="441"/>
      <c r="B7" s="418"/>
      <c r="C7" s="418"/>
      <c r="D7" s="418"/>
      <c r="E7" s="418"/>
      <c r="F7" s="418"/>
      <c r="G7" s="418"/>
      <c r="H7" s="418"/>
      <c r="I7" s="418"/>
      <c r="J7" s="418"/>
    </row>
    <row r="8" spans="1:10" ht="45" x14ac:dyDescent="0.25">
      <c r="A8" s="442" t="s">
        <v>7</v>
      </c>
      <c r="B8" s="442" t="s">
        <v>1277</v>
      </c>
      <c r="C8" s="443" t="s">
        <v>1212</v>
      </c>
      <c r="D8" s="443" t="s">
        <v>1278</v>
      </c>
      <c r="E8" s="443" t="s">
        <v>1279</v>
      </c>
      <c r="F8" s="444" t="s">
        <v>1280</v>
      </c>
      <c r="G8" s="444" t="s">
        <v>1281</v>
      </c>
      <c r="H8" s="444" t="s">
        <v>1282</v>
      </c>
      <c r="I8" s="444" t="s">
        <v>1215</v>
      </c>
      <c r="J8" s="445" t="s">
        <v>1283</v>
      </c>
    </row>
    <row r="9" spans="1:10" ht="15" x14ac:dyDescent="0.25">
      <c r="A9" s="446">
        <v>1</v>
      </c>
      <c r="B9" s="446">
        <v>2</v>
      </c>
      <c r="C9" s="447">
        <v>3</v>
      </c>
      <c r="D9" s="447">
        <v>4</v>
      </c>
      <c r="E9" s="447">
        <v>5</v>
      </c>
      <c r="F9" s="447">
        <v>6</v>
      </c>
      <c r="G9" s="447">
        <v>7</v>
      </c>
      <c r="H9" s="447">
        <v>8</v>
      </c>
      <c r="I9" s="447">
        <v>9</v>
      </c>
      <c r="J9" s="447">
        <v>10</v>
      </c>
    </row>
    <row r="10" spans="1:10" ht="30" x14ac:dyDescent="0.25">
      <c r="A10" s="448">
        <v>1</v>
      </c>
      <c r="B10" s="449" t="s">
        <v>437</v>
      </c>
      <c r="C10" s="450" t="s">
        <v>1284</v>
      </c>
      <c r="D10" s="450" t="s">
        <v>1285</v>
      </c>
      <c r="E10" s="451" t="s">
        <v>1286</v>
      </c>
      <c r="F10" s="452">
        <v>113.1</v>
      </c>
      <c r="G10" s="452">
        <v>721737.69</v>
      </c>
      <c r="H10" s="452">
        <v>423643.95</v>
      </c>
      <c r="I10" s="452">
        <v>298206.84000000003</v>
      </c>
      <c r="J10" s="452"/>
    </row>
    <row r="11" spans="1:10" ht="30" x14ac:dyDescent="0.25">
      <c r="A11" s="448">
        <v>2</v>
      </c>
      <c r="B11" s="453" t="s">
        <v>437</v>
      </c>
      <c r="C11" s="454" t="s">
        <v>1287</v>
      </c>
      <c r="D11" s="450" t="s">
        <v>1285</v>
      </c>
      <c r="E11" s="450" t="s">
        <v>26</v>
      </c>
      <c r="F11" s="452">
        <v>0</v>
      </c>
      <c r="G11" s="452">
        <v>295670.40999999997</v>
      </c>
      <c r="H11" s="452">
        <v>295670.40999999997</v>
      </c>
      <c r="I11" s="452">
        <v>0</v>
      </c>
      <c r="J11" s="452" t="s">
        <v>1288</v>
      </c>
    </row>
    <row r="12" spans="1:10" x14ac:dyDescent="0.3">
      <c r="A12" s="199"/>
      <c r="B12" s="199"/>
      <c r="C12" s="199"/>
      <c r="D12" s="199"/>
      <c r="E12" s="199"/>
      <c r="F12" s="199"/>
      <c r="G12" s="199"/>
      <c r="H12" s="199"/>
      <c r="I12" s="199"/>
      <c r="J12" s="199"/>
    </row>
    <row r="13" spans="1:10" x14ac:dyDescent="0.3">
      <c r="A13" s="188"/>
      <c r="B13" s="188"/>
      <c r="C13" s="188"/>
      <c r="D13" s="188"/>
      <c r="E13" s="188"/>
      <c r="F13" s="188"/>
      <c r="G13" s="188"/>
      <c r="H13" s="188"/>
      <c r="I13" s="188"/>
      <c r="J13" s="188"/>
    </row>
    <row r="14" spans="1:10" x14ac:dyDescent="0.3">
      <c r="A14" s="188"/>
      <c r="B14" s="188"/>
      <c r="C14" s="188"/>
      <c r="D14" s="188"/>
      <c r="E14" s="188"/>
      <c r="F14" s="188"/>
      <c r="G14" s="188"/>
      <c r="H14" s="188"/>
      <c r="I14" s="188"/>
      <c r="J14" s="188"/>
    </row>
    <row r="15" spans="1:10" x14ac:dyDescent="0.3">
      <c r="A15" s="188"/>
      <c r="B15" s="188"/>
      <c r="C15" s="188"/>
      <c r="D15" s="188"/>
      <c r="E15" s="188"/>
      <c r="F15" s="188"/>
      <c r="G15" s="188"/>
      <c r="H15" s="188"/>
      <c r="I15" s="188"/>
      <c r="J15" s="188"/>
    </row>
    <row r="16" spans="1:10" x14ac:dyDescent="0.3">
      <c r="A16" s="188"/>
      <c r="B16" s="455" t="s">
        <v>469</v>
      </c>
      <c r="C16" s="188"/>
      <c r="D16" s="188"/>
      <c r="E16" s="188"/>
      <c r="F16" s="456"/>
      <c r="G16" s="188"/>
      <c r="H16" s="188"/>
      <c r="I16" s="188"/>
      <c r="J16" s="188"/>
    </row>
    <row r="17" spans="1:10" x14ac:dyDescent="0.3">
      <c r="A17" s="188"/>
      <c r="B17" s="188"/>
      <c r="C17" s="188"/>
      <c r="D17" s="188"/>
      <c r="E17" s="188"/>
      <c r="F17" s="457"/>
      <c r="G17" s="457"/>
      <c r="H17" s="457"/>
      <c r="I17" s="457"/>
      <c r="J17" s="457"/>
    </row>
    <row r="18" spans="1:10" x14ac:dyDescent="0.3">
      <c r="A18" s="188"/>
      <c r="B18" s="188"/>
      <c r="C18" s="458"/>
      <c r="D18" s="188"/>
      <c r="E18" s="188"/>
      <c r="F18" s="458"/>
      <c r="G18" s="459"/>
      <c r="H18" s="459"/>
      <c r="I18" s="457"/>
      <c r="J18" s="457"/>
    </row>
    <row r="19" spans="1:10" x14ac:dyDescent="0.3">
      <c r="A19" s="457"/>
      <c r="B19" s="188"/>
      <c r="C19" s="460" t="s">
        <v>470</v>
      </c>
      <c r="D19" s="460"/>
      <c r="E19" s="188"/>
      <c r="F19" s="188" t="s">
        <v>1289</v>
      </c>
      <c r="G19" s="457"/>
      <c r="H19" s="457"/>
      <c r="I19" s="457"/>
      <c r="J19" s="457"/>
    </row>
    <row r="20" spans="1:10" x14ac:dyDescent="0.3">
      <c r="A20" s="457"/>
      <c r="B20" s="188"/>
      <c r="C20" s="461" t="s">
        <v>472</v>
      </c>
      <c r="D20" s="188"/>
      <c r="E20" s="188"/>
      <c r="F20" s="188" t="s">
        <v>1290</v>
      </c>
      <c r="G20" s="457"/>
      <c r="H20" s="457"/>
      <c r="I20" s="457"/>
      <c r="J20" s="457"/>
    </row>
    <row r="21" spans="1:10" x14ac:dyDescent="0.3">
      <c r="A21" s="457"/>
      <c r="B21" s="188"/>
      <c r="C21" s="188"/>
      <c r="D21" s="461"/>
      <c r="E21" s="457"/>
      <c r="F21" s="457"/>
      <c r="G21" s="457"/>
      <c r="H21" s="457"/>
      <c r="I21" s="457"/>
      <c r="J21" s="457"/>
    </row>
    <row r="22" spans="1:10" ht="15" x14ac:dyDescent="0.25">
      <c r="A22" s="457"/>
      <c r="B22" s="457"/>
      <c r="C22" s="457"/>
      <c r="D22" s="457"/>
      <c r="E22" s="457"/>
      <c r="F22" s="457"/>
      <c r="G22" s="457"/>
      <c r="H22" s="457"/>
      <c r="I22" s="457"/>
      <c r="J22" s="457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</sheetData>
  <mergeCells count="2">
    <mergeCell ref="I1:J1"/>
    <mergeCell ref="I2:J2"/>
  </mergeCells>
  <dataValidations count="3">
    <dataValidation allowBlank="1" showInputMessage="1" showErrorMessage="1" prompt="თვე/დღე/წელი" sqref="J10:J11"/>
    <dataValidation allowBlank="1" showInputMessage="1" showErrorMessage="1" error="თვე/დღე/წელი" prompt="თვე/დღე/წელი" sqref="E10:E1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18" sqref="C18"/>
    </sheetView>
  </sheetViews>
  <sheetFormatPr defaultRowHeight="15.75" x14ac:dyDescent="0.3"/>
  <cols>
    <col min="1" max="1" width="12" style="351" customWidth="1"/>
    <col min="2" max="2" width="13.28515625" style="351" customWidth="1"/>
    <col min="3" max="3" width="21.42578125" style="351" customWidth="1"/>
    <col min="4" max="4" width="17.85546875" style="351" customWidth="1"/>
    <col min="5" max="5" width="12.7109375" style="351" customWidth="1"/>
    <col min="6" max="6" width="36.85546875" style="351" customWidth="1"/>
    <col min="7" max="7" width="22.28515625" style="351" customWidth="1"/>
  </cols>
  <sheetData>
    <row r="1" spans="1:7" x14ac:dyDescent="0.3">
      <c r="A1" s="179" t="s">
        <v>1291</v>
      </c>
      <c r="B1" s="180"/>
      <c r="C1" s="180"/>
      <c r="D1" s="180"/>
      <c r="E1" s="180"/>
      <c r="F1" s="180"/>
      <c r="G1" s="462" t="s">
        <v>1</v>
      </c>
    </row>
    <row r="2" spans="1:7" x14ac:dyDescent="0.3">
      <c r="A2" s="180" t="s">
        <v>2</v>
      </c>
      <c r="B2" s="180"/>
      <c r="C2" s="180"/>
      <c r="D2" s="180"/>
      <c r="E2" s="180"/>
      <c r="F2" s="180"/>
      <c r="G2"/>
    </row>
    <row r="3" spans="1:7" x14ac:dyDescent="0.3">
      <c r="A3" s="180"/>
      <c r="B3" s="180"/>
      <c r="C3" s="180"/>
      <c r="D3" s="180"/>
      <c r="E3" s="180"/>
      <c r="F3" s="180"/>
      <c r="G3" s="183"/>
    </row>
    <row r="4" spans="1:7" x14ac:dyDescent="0.3">
      <c r="A4" s="182" t="str">
        <f>'[3]ფორმა N2'!A4</f>
        <v>ანგარიშვალდებული პირის დასახელება:</v>
      </c>
      <c r="B4" s="180"/>
      <c r="C4" s="180"/>
      <c r="D4" s="180"/>
      <c r="E4" s="180"/>
      <c r="F4" s="226" t="s">
        <v>474</v>
      </c>
      <c r="G4" s="180"/>
    </row>
    <row r="5" spans="1:7" x14ac:dyDescent="0.3">
      <c r="A5" s="463"/>
      <c r="B5" s="463"/>
      <c r="C5" s="463"/>
      <c r="D5" s="463"/>
      <c r="E5" s="463"/>
      <c r="F5" s="463"/>
      <c r="G5" s="463"/>
    </row>
    <row r="6" spans="1:7" x14ac:dyDescent="0.3">
      <c r="A6" s="182"/>
      <c r="B6" s="180"/>
      <c r="C6" s="180"/>
      <c r="D6" s="180"/>
      <c r="E6" s="180"/>
      <c r="F6" s="180"/>
      <c r="G6" s="180"/>
    </row>
    <row r="7" spans="1:7" x14ac:dyDescent="0.3">
      <c r="A7" s="180"/>
      <c r="B7" s="180"/>
      <c r="C7" s="180"/>
      <c r="D7" s="180"/>
      <c r="E7" s="180"/>
      <c r="F7" s="180"/>
      <c r="G7" s="180"/>
    </row>
    <row r="8" spans="1:7" ht="45" x14ac:dyDescent="0.25">
      <c r="A8" s="464" t="s">
        <v>1292</v>
      </c>
      <c r="B8" s="464" t="s">
        <v>8</v>
      </c>
      <c r="C8" s="465" t="s">
        <v>1293</v>
      </c>
      <c r="D8" s="465" t="s">
        <v>1294</v>
      </c>
      <c r="E8" s="465" t="s">
        <v>1278</v>
      </c>
      <c r="F8" s="464" t="s">
        <v>1295</v>
      </c>
      <c r="G8" s="465" t="s">
        <v>1296</v>
      </c>
    </row>
    <row r="9" spans="1:7" ht="15" x14ac:dyDescent="0.25">
      <c r="A9" s="466" t="s">
        <v>1297</v>
      </c>
      <c r="B9" s="467"/>
      <c r="C9" s="468"/>
      <c r="D9" s="469"/>
      <c r="E9" s="469"/>
      <c r="F9" s="469"/>
      <c r="G9" s="470">
        <v>0</v>
      </c>
    </row>
    <row r="10" spans="1:7" ht="15" x14ac:dyDescent="0.25">
      <c r="A10" s="467">
        <v>1</v>
      </c>
      <c r="B10" s="471" t="s">
        <v>1298</v>
      </c>
      <c r="C10" s="472" t="s">
        <v>1299</v>
      </c>
      <c r="D10" s="473"/>
      <c r="E10" s="473"/>
      <c r="F10" s="473"/>
      <c r="G10" s="474">
        <v>840.35</v>
      </c>
    </row>
    <row r="11" spans="1:7" ht="15" x14ac:dyDescent="0.25">
      <c r="A11" s="467">
        <v>2</v>
      </c>
      <c r="B11" s="471" t="s">
        <v>1298</v>
      </c>
      <c r="C11" s="472"/>
      <c r="D11" s="473" t="s">
        <v>1299</v>
      </c>
      <c r="E11" s="473"/>
      <c r="F11" s="473"/>
      <c r="G11" s="474">
        <v>0</v>
      </c>
    </row>
    <row r="12" spans="1:7" ht="15" x14ac:dyDescent="0.25">
      <c r="A12" s="467">
        <v>3</v>
      </c>
      <c r="B12" s="102" t="s">
        <v>26</v>
      </c>
      <c r="C12" s="472">
        <v>370</v>
      </c>
      <c r="D12" s="473"/>
      <c r="E12" s="473"/>
      <c r="F12" s="473"/>
      <c r="G12" s="474">
        <f t="shared" ref="G12:G37" si="0">IF(ISBLANK(B12),"",G11+C12-D12)</f>
        <v>370</v>
      </c>
    </row>
    <row r="13" spans="1:7" ht="15" x14ac:dyDescent="0.25">
      <c r="A13" s="467">
        <v>4</v>
      </c>
      <c r="B13" s="102" t="s">
        <v>26</v>
      </c>
      <c r="C13" s="472"/>
      <c r="D13" s="473">
        <v>355</v>
      </c>
      <c r="E13" s="473"/>
      <c r="F13" s="473"/>
      <c r="G13" s="474">
        <f>IF(ISBLANK(B13),"",G12+C13-D13)</f>
        <v>15</v>
      </c>
    </row>
    <row r="14" spans="1:7" ht="15" x14ac:dyDescent="0.25">
      <c r="A14" s="467">
        <v>5</v>
      </c>
      <c r="B14" s="102" t="s">
        <v>26</v>
      </c>
      <c r="C14" s="472"/>
      <c r="D14" s="473">
        <v>15</v>
      </c>
      <c r="E14" s="473"/>
      <c r="F14" s="473"/>
      <c r="G14" s="474">
        <f>IF(ISBLANK(B14),"",G13+C14-D14)</f>
        <v>0</v>
      </c>
    </row>
    <row r="15" spans="1:7" ht="15" x14ac:dyDescent="0.25">
      <c r="A15" s="467"/>
      <c r="B15" s="102"/>
      <c r="C15" s="472"/>
      <c r="D15" s="473"/>
      <c r="E15" s="473"/>
      <c r="F15" s="473"/>
      <c r="G15" s="474" t="str">
        <f>IF(ISBLANK(B15),"",G14+C15-D15)</f>
        <v/>
      </c>
    </row>
    <row r="16" spans="1:7" ht="15" x14ac:dyDescent="0.25">
      <c r="A16" s="467"/>
      <c r="B16" s="102"/>
      <c r="C16" s="472"/>
      <c r="D16" s="473"/>
      <c r="E16" s="473"/>
      <c r="F16" s="473"/>
      <c r="G16" s="474" t="str">
        <f t="shared" si="0"/>
        <v/>
      </c>
    </row>
    <row r="17" spans="1:7" ht="15" x14ac:dyDescent="0.25">
      <c r="A17" s="467"/>
      <c r="B17" s="102"/>
      <c r="C17" s="472"/>
      <c r="D17" s="473"/>
      <c r="E17" s="473"/>
      <c r="F17" s="473"/>
      <c r="G17" s="474" t="str">
        <f t="shared" si="0"/>
        <v/>
      </c>
    </row>
    <row r="18" spans="1:7" ht="15" x14ac:dyDescent="0.25">
      <c r="A18" s="467"/>
      <c r="B18" s="102"/>
      <c r="C18" s="472"/>
      <c r="D18" s="473"/>
      <c r="E18" s="473"/>
      <c r="F18" s="473"/>
      <c r="G18" s="474" t="str">
        <f t="shared" si="0"/>
        <v/>
      </c>
    </row>
    <row r="19" spans="1:7" ht="15" x14ac:dyDescent="0.25">
      <c r="A19" s="467"/>
      <c r="B19" s="102"/>
      <c r="C19" s="472"/>
      <c r="D19" s="473"/>
      <c r="E19" s="473"/>
      <c r="F19" s="473"/>
      <c r="G19" s="474" t="str">
        <f t="shared" si="0"/>
        <v/>
      </c>
    </row>
    <row r="20" spans="1:7" ht="15" x14ac:dyDescent="0.25">
      <c r="A20" s="467"/>
      <c r="B20" s="102"/>
      <c r="C20" s="472"/>
      <c r="D20" s="473"/>
      <c r="E20" s="473"/>
      <c r="F20" s="473"/>
      <c r="G20" s="474" t="str">
        <f t="shared" si="0"/>
        <v/>
      </c>
    </row>
    <row r="21" spans="1:7" ht="15" x14ac:dyDescent="0.25">
      <c r="A21" s="467"/>
      <c r="B21" s="102"/>
      <c r="C21" s="472"/>
      <c r="D21" s="473"/>
      <c r="E21" s="473"/>
      <c r="F21" s="473"/>
      <c r="G21" s="474" t="str">
        <f t="shared" si="0"/>
        <v/>
      </c>
    </row>
    <row r="22" spans="1:7" ht="15" x14ac:dyDescent="0.25">
      <c r="A22" s="467"/>
      <c r="B22" s="102"/>
      <c r="C22" s="472"/>
      <c r="D22" s="473"/>
      <c r="E22" s="473"/>
      <c r="F22" s="473"/>
      <c r="G22" s="474" t="str">
        <f t="shared" si="0"/>
        <v/>
      </c>
    </row>
    <row r="23" spans="1:7" ht="15" x14ac:dyDescent="0.25">
      <c r="A23" s="467"/>
      <c r="B23" s="102"/>
      <c r="C23" s="472"/>
      <c r="D23" s="473"/>
      <c r="E23" s="473"/>
      <c r="F23" s="473"/>
      <c r="G23" s="474" t="str">
        <f t="shared" si="0"/>
        <v/>
      </c>
    </row>
    <row r="24" spans="1:7" ht="15" x14ac:dyDescent="0.25">
      <c r="A24" s="467"/>
      <c r="B24" s="102"/>
      <c r="C24" s="472"/>
      <c r="D24" s="473"/>
      <c r="E24" s="473"/>
      <c r="F24" s="473"/>
      <c r="G24" s="474" t="str">
        <f t="shared" si="0"/>
        <v/>
      </c>
    </row>
    <row r="25" spans="1:7" ht="15" x14ac:dyDescent="0.25">
      <c r="A25" s="467"/>
      <c r="B25" s="102"/>
      <c r="C25" s="472"/>
      <c r="D25" s="473"/>
      <c r="E25" s="473"/>
      <c r="F25" s="473"/>
      <c r="G25" s="474" t="str">
        <f t="shared" si="0"/>
        <v/>
      </c>
    </row>
    <row r="26" spans="1:7" ht="15" x14ac:dyDescent="0.25">
      <c r="A26" s="467"/>
      <c r="B26" s="102"/>
      <c r="C26" s="472"/>
      <c r="D26" s="473"/>
      <c r="E26" s="473"/>
      <c r="F26" s="473"/>
      <c r="G26" s="474" t="str">
        <f t="shared" si="0"/>
        <v/>
      </c>
    </row>
    <row r="27" spans="1:7" ht="15" x14ac:dyDescent="0.25">
      <c r="A27" s="467"/>
      <c r="B27" s="102"/>
      <c r="C27" s="472"/>
      <c r="D27" s="473"/>
      <c r="E27" s="473"/>
      <c r="F27" s="473"/>
      <c r="G27" s="474" t="str">
        <f t="shared" si="0"/>
        <v/>
      </c>
    </row>
    <row r="28" spans="1:7" ht="15" x14ac:dyDescent="0.25">
      <c r="A28" s="467"/>
      <c r="B28" s="102"/>
      <c r="C28" s="472"/>
      <c r="D28" s="473"/>
      <c r="E28" s="473"/>
      <c r="F28" s="473"/>
      <c r="G28" s="474" t="str">
        <f t="shared" si="0"/>
        <v/>
      </c>
    </row>
    <row r="29" spans="1:7" ht="15" x14ac:dyDescent="0.25">
      <c r="A29" s="467"/>
      <c r="B29" s="102"/>
      <c r="C29" s="475"/>
      <c r="D29" s="476"/>
      <c r="E29" s="476"/>
      <c r="F29" s="476"/>
      <c r="G29" s="474" t="str">
        <f t="shared" si="0"/>
        <v/>
      </c>
    </row>
    <row r="30" spans="1:7" ht="15" x14ac:dyDescent="0.25">
      <c r="A30" s="467"/>
      <c r="B30" s="102"/>
      <c r="C30" s="475"/>
      <c r="D30" s="476"/>
      <c r="E30" s="476"/>
      <c r="F30" s="476"/>
      <c r="G30" s="474" t="str">
        <f t="shared" si="0"/>
        <v/>
      </c>
    </row>
    <row r="31" spans="1:7" ht="15" x14ac:dyDescent="0.25">
      <c r="A31" s="467"/>
      <c r="B31" s="102"/>
      <c r="C31" s="475"/>
      <c r="D31" s="476"/>
      <c r="E31" s="476"/>
      <c r="F31" s="476"/>
      <c r="G31" s="474" t="str">
        <f t="shared" si="0"/>
        <v/>
      </c>
    </row>
    <row r="32" spans="1:7" ht="15" x14ac:dyDescent="0.25">
      <c r="A32" s="467"/>
      <c r="B32" s="102"/>
      <c r="C32" s="475"/>
      <c r="D32" s="476"/>
      <c r="E32" s="476"/>
      <c r="F32" s="476"/>
      <c r="G32" s="474" t="str">
        <f t="shared" si="0"/>
        <v/>
      </c>
    </row>
    <row r="33" spans="1:7" ht="15" x14ac:dyDescent="0.25">
      <c r="A33" s="467"/>
      <c r="B33" s="102"/>
      <c r="C33" s="475"/>
      <c r="D33" s="476"/>
      <c r="E33" s="476"/>
      <c r="F33" s="476"/>
      <c r="G33" s="474" t="str">
        <f t="shared" si="0"/>
        <v/>
      </c>
    </row>
    <row r="34" spans="1:7" ht="15" x14ac:dyDescent="0.25">
      <c r="A34" s="467"/>
      <c r="B34" s="102"/>
      <c r="C34" s="475"/>
      <c r="D34" s="476"/>
      <c r="E34" s="476"/>
      <c r="F34" s="476"/>
      <c r="G34" s="474" t="str">
        <f t="shared" si="0"/>
        <v/>
      </c>
    </row>
    <row r="35" spans="1:7" ht="15" x14ac:dyDescent="0.25">
      <c r="A35" s="467"/>
      <c r="B35" s="102"/>
      <c r="C35" s="475"/>
      <c r="D35" s="476"/>
      <c r="E35" s="476"/>
      <c r="F35" s="476"/>
      <c r="G35" s="474" t="str">
        <f t="shared" si="0"/>
        <v/>
      </c>
    </row>
    <row r="36" spans="1:7" ht="15" x14ac:dyDescent="0.25">
      <c r="A36" s="467"/>
      <c r="B36" s="102"/>
      <c r="C36" s="475"/>
      <c r="D36" s="476"/>
      <c r="E36" s="476"/>
      <c r="F36" s="476"/>
      <c r="G36" s="474" t="str">
        <f t="shared" si="0"/>
        <v/>
      </c>
    </row>
    <row r="37" spans="1:7" ht="15" x14ac:dyDescent="0.25">
      <c r="A37" s="467"/>
      <c r="B37" s="102"/>
      <c r="C37" s="475"/>
      <c r="D37" s="476"/>
      <c r="E37" s="476"/>
      <c r="F37" s="476"/>
      <c r="G37" s="474" t="str">
        <f t="shared" si="0"/>
        <v/>
      </c>
    </row>
    <row r="38" spans="1:7" ht="15" x14ac:dyDescent="0.25">
      <c r="A38" s="467" t="s">
        <v>644</v>
      </c>
      <c r="B38" s="102"/>
      <c r="C38" s="475"/>
      <c r="D38" s="476"/>
      <c r="E38" s="476"/>
      <c r="F38" s="476"/>
      <c r="G38" s="474" t="str">
        <f>IF(ISBLANK(B38),"",#REF!+C38-D38)</f>
        <v/>
      </c>
    </row>
    <row r="39" spans="1:7" ht="15" x14ac:dyDescent="0.25">
      <c r="A39" s="477" t="s">
        <v>1300</v>
      </c>
      <c r="B39" s="478"/>
      <c r="C39" s="479"/>
      <c r="D39" s="480"/>
      <c r="E39" s="480"/>
      <c r="F39" s="481"/>
      <c r="G39" s="482">
        <v>0</v>
      </c>
    </row>
    <row r="43" spans="1:7" x14ac:dyDescent="0.3">
      <c r="B43" s="483" t="s">
        <v>469</v>
      </c>
      <c r="F43" s="484"/>
    </row>
    <row r="44" spans="1:7" x14ac:dyDescent="0.3">
      <c r="F44" s="362"/>
      <c r="G44" s="362"/>
    </row>
    <row r="45" spans="1:7" x14ac:dyDescent="0.3">
      <c r="C45" s="358"/>
      <c r="F45" s="358"/>
      <c r="G45" s="485"/>
    </row>
    <row r="46" spans="1:7" x14ac:dyDescent="0.3">
      <c r="A46" s="362"/>
      <c r="C46" s="357" t="s">
        <v>470</v>
      </c>
      <c r="F46" s="365" t="s">
        <v>1289</v>
      </c>
      <c r="G46" s="485"/>
    </row>
    <row r="47" spans="1:7" x14ac:dyDescent="0.3">
      <c r="A47" s="362"/>
      <c r="C47" s="360" t="s">
        <v>472</v>
      </c>
      <c r="F47" s="351" t="s">
        <v>1290</v>
      </c>
      <c r="G47" s="362"/>
    </row>
    <row r="48" spans="1:7" x14ac:dyDescent="0.3">
      <c r="A48" s="362"/>
      <c r="C48" s="362"/>
      <c r="D48" s="362"/>
      <c r="E48" s="362"/>
      <c r="F48" s="362"/>
      <c r="G48" s="362"/>
    </row>
    <row r="49" spans="1:7" ht="15" x14ac:dyDescent="0.25">
      <c r="A49" s="362"/>
      <c r="B49" s="362"/>
      <c r="C49" s="362"/>
      <c r="D49" s="362"/>
      <c r="E49" s="362"/>
      <c r="F49" s="362"/>
      <c r="G49" s="362"/>
    </row>
    <row r="50" spans="1:7" ht="15" x14ac:dyDescent="0.25">
      <c r="A50" s="362"/>
      <c r="B50" s="362"/>
      <c r="C50" s="362"/>
      <c r="D50" s="362"/>
      <c r="E50" s="362"/>
      <c r="F50" s="362"/>
      <c r="G50" s="362"/>
    </row>
    <row r="51" spans="1:7" ht="15" x14ac:dyDescent="0.25">
      <c r="A51" s="362"/>
      <c r="B51" s="362"/>
      <c r="C51" s="362"/>
      <c r="D51" s="362"/>
      <c r="E51" s="362"/>
      <c r="F51" s="362"/>
      <c r="G51" s="362"/>
    </row>
    <row r="52" spans="1:7" ht="15" x14ac:dyDescent="0.25">
      <c r="A52" s="362"/>
      <c r="B52" s="362"/>
      <c r="C52" s="362"/>
      <c r="D52" s="362"/>
      <c r="E52" s="362"/>
      <c r="F52" s="362"/>
      <c r="G52" s="362"/>
    </row>
  </sheetData>
  <dataValidations count="1">
    <dataValidation allowBlank="1" showInputMessage="1" showErrorMessage="1" prompt="თვე/დღე/წელი" sqref="B10:B38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7" sqref="A17"/>
    </sheetView>
  </sheetViews>
  <sheetFormatPr defaultRowHeight="15" x14ac:dyDescent="0.25"/>
  <cols>
    <col min="1" max="1" width="53.5703125" style="503" customWidth="1"/>
    <col min="2" max="2" width="10.7109375" style="503" customWidth="1"/>
    <col min="3" max="3" width="12.42578125" style="503" customWidth="1"/>
    <col min="4" max="4" width="10.42578125" style="503" customWidth="1"/>
    <col min="5" max="5" width="13.140625" style="503" customWidth="1"/>
    <col min="6" max="6" width="10.42578125" style="503" customWidth="1"/>
    <col min="7" max="8" width="10.5703125" style="503" customWidth="1"/>
    <col min="9" max="9" width="9.85546875" style="503" customWidth="1"/>
    <col min="10" max="10" width="12.7109375" style="503" customWidth="1"/>
  </cols>
  <sheetData>
    <row r="1" spans="1:10" x14ac:dyDescent="0.25">
      <c r="A1" s="486" t="s">
        <v>1301</v>
      </c>
      <c r="B1" s="487"/>
      <c r="C1" s="487"/>
      <c r="D1" s="487"/>
      <c r="E1" s="487"/>
      <c r="F1" s="216"/>
      <c r="G1" s="216"/>
      <c r="H1" s="216"/>
      <c r="I1" s="570" t="s">
        <v>1</v>
      </c>
      <c r="J1" s="570"/>
    </row>
    <row r="2" spans="1:10" ht="15.75" x14ac:dyDescent="0.3">
      <c r="A2" s="189" t="s">
        <v>2</v>
      </c>
      <c r="B2" s="487"/>
      <c r="C2" s="487"/>
      <c r="D2" s="487"/>
      <c r="E2" s="487"/>
      <c r="F2" s="488"/>
      <c r="G2" s="489"/>
      <c r="H2" s="489"/>
      <c r="I2" s="563" t="s">
        <v>5</v>
      </c>
      <c r="J2" s="564"/>
    </row>
    <row r="3" spans="1:10" x14ac:dyDescent="0.25">
      <c r="A3" s="487"/>
      <c r="B3" s="487"/>
      <c r="C3" s="487"/>
      <c r="D3" s="487"/>
      <c r="E3" s="487"/>
      <c r="F3" s="488"/>
      <c r="G3" s="489"/>
      <c r="H3" s="489"/>
      <c r="I3" s="490"/>
      <c r="J3" s="181"/>
    </row>
    <row r="4" spans="1:10" ht="15.75" x14ac:dyDescent="0.3">
      <c r="A4" s="180" t="str">
        <f>'[1]ფორმა N2'!A4</f>
        <v>ანგარიშვალდებული პირის დასახელება:</v>
      </c>
      <c r="B4" s="180"/>
      <c r="C4" s="226" t="s">
        <v>474</v>
      </c>
      <c r="D4" s="180"/>
      <c r="E4" s="180"/>
      <c r="F4" s="182"/>
      <c r="G4" s="182"/>
      <c r="H4" s="182"/>
      <c r="I4" s="440"/>
      <c r="J4" s="180"/>
    </row>
    <row r="5" spans="1:10" ht="15.75" x14ac:dyDescent="0.3">
      <c r="A5" s="379" t="e">
        <f>#REF!</f>
        <v>#REF!</v>
      </c>
      <c r="B5" s="413"/>
      <c r="C5" s="413"/>
      <c r="D5" s="413"/>
      <c r="E5" s="413"/>
      <c r="F5" s="214"/>
      <c r="G5" s="214"/>
      <c r="H5" s="214"/>
      <c r="I5" s="491"/>
      <c r="J5" s="214"/>
    </row>
    <row r="6" spans="1:10" x14ac:dyDescent="0.25">
      <c r="A6" s="492"/>
      <c r="B6" s="493"/>
      <c r="C6" s="493"/>
      <c r="D6" s="487"/>
      <c r="E6" s="487"/>
      <c r="F6" s="487"/>
      <c r="G6" s="487"/>
      <c r="H6" s="487"/>
      <c r="I6" s="487"/>
      <c r="J6" s="487"/>
    </row>
    <row r="7" spans="1:10" ht="45" x14ac:dyDescent="0.25">
      <c r="A7" s="494"/>
      <c r="B7" s="572" t="s">
        <v>1302</v>
      </c>
      <c r="C7" s="572"/>
      <c r="D7" s="572" t="s">
        <v>1303</v>
      </c>
      <c r="E7" s="572"/>
      <c r="F7" s="572" t="s">
        <v>1304</v>
      </c>
      <c r="G7" s="572"/>
      <c r="H7" s="495" t="s">
        <v>636</v>
      </c>
      <c r="I7" s="572" t="s">
        <v>1305</v>
      </c>
      <c r="J7" s="572"/>
    </row>
    <row r="8" spans="1:10" x14ac:dyDescent="0.25">
      <c r="A8" s="496" t="s">
        <v>1306</v>
      </c>
      <c r="B8" s="497" t="s">
        <v>1307</v>
      </c>
      <c r="C8" s="498" t="s">
        <v>1285</v>
      </c>
      <c r="D8" s="497" t="s">
        <v>1307</v>
      </c>
      <c r="E8" s="498" t="s">
        <v>1285</v>
      </c>
      <c r="F8" s="497" t="s">
        <v>1307</v>
      </c>
      <c r="G8" s="498" t="s">
        <v>1285</v>
      </c>
      <c r="H8" s="498" t="s">
        <v>1285</v>
      </c>
      <c r="I8" s="497" t="s">
        <v>1307</v>
      </c>
      <c r="J8" s="498" t="s">
        <v>1285</v>
      </c>
    </row>
    <row r="9" spans="1:10" x14ac:dyDescent="0.25">
      <c r="A9" s="499" t="s">
        <v>1308</v>
      </c>
      <c r="B9" s="232">
        <f>SUM(B10,B14,B17)</f>
        <v>0</v>
      </c>
      <c r="C9" s="232">
        <f>SUM(C10,C14,C17)</f>
        <v>0</v>
      </c>
      <c r="D9" s="232">
        <f t="shared" ref="D9:J9" si="0">SUM(D10,D14,D17)</f>
        <v>0</v>
      </c>
      <c r="E9" s="232">
        <f>SUM(E10,E14,E17)</f>
        <v>0</v>
      </c>
      <c r="F9" s="232">
        <f t="shared" si="0"/>
        <v>0</v>
      </c>
      <c r="G9" s="232">
        <f>SUM(G10,G14,G17)</f>
        <v>0</v>
      </c>
      <c r="H9" s="232">
        <f>SUM(H10,H14,H17)</f>
        <v>0</v>
      </c>
      <c r="I9" s="232">
        <f>SUM(I10,I14,I17)</f>
        <v>0</v>
      </c>
      <c r="J9" s="232">
        <f t="shared" si="0"/>
        <v>0</v>
      </c>
    </row>
    <row r="10" spans="1:10" x14ac:dyDescent="0.25">
      <c r="A10" s="500" t="s">
        <v>1309</v>
      </c>
      <c r="B10" s="494">
        <f>SUM(B11:B13)</f>
        <v>0</v>
      </c>
      <c r="C10" s="494">
        <f>SUM(C11:C13)</f>
        <v>0</v>
      </c>
      <c r="D10" s="494">
        <f t="shared" ref="D10:J10" si="1">SUM(D11:D13)</f>
        <v>0</v>
      </c>
      <c r="E10" s="494">
        <f>SUM(E11:E13)</f>
        <v>0</v>
      </c>
      <c r="F10" s="494">
        <f t="shared" si="1"/>
        <v>0</v>
      </c>
      <c r="G10" s="494">
        <f>SUM(G11:G13)</f>
        <v>0</v>
      </c>
      <c r="H10" s="494">
        <f>SUM(H11:H13)</f>
        <v>0</v>
      </c>
      <c r="I10" s="494">
        <f>SUM(I11:I13)</f>
        <v>0</v>
      </c>
      <c r="J10" s="494">
        <f t="shared" si="1"/>
        <v>0</v>
      </c>
    </row>
    <row r="11" spans="1:10" x14ac:dyDescent="0.25">
      <c r="A11" s="500" t="s">
        <v>1310</v>
      </c>
      <c r="B11" s="501"/>
      <c r="C11" s="501"/>
      <c r="D11" s="501"/>
      <c r="E11" s="501"/>
      <c r="F11" s="501"/>
      <c r="G11" s="501"/>
      <c r="H11" s="501"/>
      <c r="I11" s="501"/>
      <c r="J11" s="501"/>
    </row>
    <row r="12" spans="1:10" x14ac:dyDescent="0.25">
      <c r="A12" s="500" t="s">
        <v>1311</v>
      </c>
      <c r="B12" s="501"/>
      <c r="C12" s="501"/>
      <c r="D12" s="501"/>
      <c r="E12" s="501"/>
      <c r="F12" s="501"/>
      <c r="G12" s="501"/>
      <c r="H12" s="501"/>
      <c r="I12" s="501"/>
      <c r="J12" s="501"/>
    </row>
    <row r="13" spans="1:10" x14ac:dyDescent="0.25">
      <c r="A13" s="500" t="s">
        <v>1312</v>
      </c>
      <c r="B13" s="501"/>
      <c r="C13" s="501"/>
      <c r="D13" s="501"/>
      <c r="E13" s="501"/>
      <c r="F13" s="501"/>
      <c r="G13" s="501"/>
      <c r="H13" s="501"/>
      <c r="I13" s="501"/>
      <c r="J13" s="501"/>
    </row>
    <row r="14" spans="1:10" x14ac:dyDescent="0.25">
      <c r="A14" s="500" t="s">
        <v>1313</v>
      </c>
      <c r="B14" s="494">
        <f>SUM(B15:B16)</f>
        <v>0</v>
      </c>
      <c r="C14" s="494">
        <f>SUM(C15:C16)</f>
        <v>0</v>
      </c>
      <c r="D14" s="494">
        <f t="shared" ref="D14:J14" si="2">SUM(D15:D16)</f>
        <v>0</v>
      </c>
      <c r="E14" s="494">
        <f>SUM(E15:E16)</f>
        <v>0</v>
      </c>
      <c r="F14" s="494">
        <f t="shared" si="2"/>
        <v>0</v>
      </c>
      <c r="G14" s="494">
        <f>SUM(G15:G16)</f>
        <v>0</v>
      </c>
      <c r="H14" s="494">
        <f>SUM(H15:H16)</f>
        <v>0</v>
      </c>
      <c r="I14" s="494">
        <f>SUM(I15:I16)</f>
        <v>0</v>
      </c>
      <c r="J14" s="494">
        <f t="shared" si="2"/>
        <v>0</v>
      </c>
    </row>
    <row r="15" spans="1:10" x14ac:dyDescent="0.25">
      <c r="A15" s="500" t="s">
        <v>1314</v>
      </c>
      <c r="B15" s="501"/>
      <c r="C15" s="501"/>
      <c r="D15" s="501"/>
      <c r="E15" s="501"/>
      <c r="F15" s="501"/>
      <c r="G15" s="501"/>
      <c r="H15" s="501"/>
      <c r="I15" s="501"/>
      <c r="J15" s="501"/>
    </row>
    <row r="16" spans="1:10" x14ac:dyDescent="0.25">
      <c r="A16" s="500" t="s">
        <v>1315</v>
      </c>
      <c r="B16" s="501"/>
      <c r="C16" s="501"/>
      <c r="D16" s="501"/>
      <c r="E16" s="501"/>
      <c r="F16" s="501"/>
      <c r="G16" s="501"/>
      <c r="H16" s="501"/>
      <c r="I16" s="501"/>
      <c r="J16" s="501"/>
    </row>
    <row r="17" spans="1:10" x14ac:dyDescent="0.25">
      <c r="A17" s="500" t="s">
        <v>1316</v>
      </c>
      <c r="B17" s="494">
        <f>SUM(B18:B19,B22,B23)</f>
        <v>0</v>
      </c>
      <c r="C17" s="494">
        <f>SUM(C18:C19,C22,C23)</f>
        <v>0</v>
      </c>
      <c r="D17" s="494">
        <f t="shared" ref="D17:J17" si="3">SUM(D18:D19,D22,D23)</f>
        <v>0</v>
      </c>
      <c r="E17" s="494">
        <f>SUM(E18:E19,E22,E23)</f>
        <v>0</v>
      </c>
      <c r="F17" s="494">
        <f t="shared" si="3"/>
        <v>0</v>
      </c>
      <c r="G17" s="494">
        <f>SUM(G18:G19,G22,G23)</f>
        <v>0</v>
      </c>
      <c r="H17" s="494">
        <f>SUM(H18:H19,H22,H23)</f>
        <v>0</v>
      </c>
      <c r="I17" s="494">
        <f>SUM(I18:I19,I22,I23)</f>
        <v>0</v>
      </c>
      <c r="J17" s="494">
        <f t="shared" si="3"/>
        <v>0</v>
      </c>
    </row>
    <row r="18" spans="1:10" x14ac:dyDescent="0.25">
      <c r="A18" s="500" t="s">
        <v>1317</v>
      </c>
      <c r="B18" s="501"/>
      <c r="C18" s="501"/>
      <c r="D18" s="501"/>
      <c r="E18" s="501"/>
      <c r="F18" s="501"/>
      <c r="G18" s="501"/>
      <c r="H18" s="501"/>
      <c r="I18" s="501"/>
      <c r="J18" s="501"/>
    </row>
    <row r="19" spans="1:10" x14ac:dyDescent="0.25">
      <c r="A19" s="500" t="s">
        <v>1318</v>
      </c>
      <c r="B19" s="494">
        <f>SUM(B20:B21)</f>
        <v>0</v>
      </c>
      <c r="C19" s="494">
        <f>SUM(C20:C21)</f>
        <v>0</v>
      </c>
      <c r="D19" s="494">
        <f t="shared" ref="D19:J19" si="4">SUM(D20:D21)</f>
        <v>0</v>
      </c>
      <c r="E19" s="494">
        <f>SUM(E20:E21)</f>
        <v>0</v>
      </c>
      <c r="F19" s="494">
        <f t="shared" si="4"/>
        <v>0</v>
      </c>
      <c r="G19" s="494">
        <f>SUM(G20:G21)</f>
        <v>0</v>
      </c>
      <c r="H19" s="494">
        <f>SUM(H20:H21)</f>
        <v>0</v>
      </c>
      <c r="I19" s="494">
        <f>SUM(I20:I21)</f>
        <v>0</v>
      </c>
      <c r="J19" s="494">
        <f t="shared" si="4"/>
        <v>0</v>
      </c>
    </row>
    <row r="20" spans="1:10" x14ac:dyDescent="0.25">
      <c r="A20" s="500" t="s">
        <v>1319</v>
      </c>
      <c r="B20" s="501"/>
      <c r="C20" s="501"/>
      <c r="D20" s="501"/>
      <c r="E20" s="501"/>
      <c r="F20" s="501"/>
      <c r="G20" s="501"/>
      <c r="H20" s="501"/>
      <c r="I20" s="501"/>
      <c r="J20" s="501"/>
    </row>
    <row r="21" spans="1:10" x14ac:dyDescent="0.25">
      <c r="A21" s="500" t="s">
        <v>1320</v>
      </c>
      <c r="B21" s="501"/>
      <c r="C21" s="501"/>
      <c r="D21" s="501"/>
      <c r="E21" s="501"/>
      <c r="F21" s="501"/>
      <c r="G21" s="501"/>
      <c r="H21" s="501"/>
      <c r="I21" s="501"/>
      <c r="J21" s="501"/>
    </row>
    <row r="22" spans="1:10" x14ac:dyDescent="0.25">
      <c r="A22" s="500" t="s">
        <v>1321</v>
      </c>
      <c r="B22" s="501"/>
      <c r="C22" s="501"/>
      <c r="D22" s="501"/>
      <c r="E22" s="501"/>
      <c r="F22" s="501"/>
      <c r="G22" s="501"/>
      <c r="H22" s="501"/>
      <c r="I22" s="501"/>
      <c r="J22" s="501"/>
    </row>
    <row r="23" spans="1:10" x14ac:dyDescent="0.25">
      <c r="A23" s="500" t="s">
        <v>1322</v>
      </c>
      <c r="B23" s="501"/>
      <c r="C23" s="501"/>
      <c r="D23" s="501"/>
      <c r="E23" s="501"/>
      <c r="F23" s="501"/>
      <c r="G23" s="501"/>
      <c r="H23" s="501"/>
      <c r="I23" s="501"/>
      <c r="J23" s="501"/>
    </row>
    <row r="24" spans="1:10" x14ac:dyDescent="0.25">
      <c r="A24" s="499" t="s">
        <v>1323</v>
      </c>
      <c r="B24" s="232">
        <f>SUM(B25:B31)</f>
        <v>0</v>
      </c>
      <c r="C24" s="232">
        <f t="shared" ref="C24:J24" si="5">SUM(C25:C31)</f>
        <v>0</v>
      </c>
      <c r="D24" s="232">
        <f t="shared" si="5"/>
        <v>0</v>
      </c>
      <c r="E24" s="232">
        <f t="shared" si="5"/>
        <v>0</v>
      </c>
      <c r="F24" s="232">
        <f t="shared" si="5"/>
        <v>0</v>
      </c>
      <c r="G24" s="232">
        <f t="shared" si="5"/>
        <v>0</v>
      </c>
      <c r="H24" s="232">
        <f t="shared" si="5"/>
        <v>0</v>
      </c>
      <c r="I24" s="232">
        <f t="shared" si="5"/>
        <v>0</v>
      </c>
      <c r="J24" s="232">
        <f t="shared" si="5"/>
        <v>0</v>
      </c>
    </row>
    <row r="25" spans="1:10" x14ac:dyDescent="0.25">
      <c r="A25" s="500" t="s">
        <v>1324</v>
      </c>
      <c r="B25" s="501"/>
      <c r="C25" s="501"/>
      <c r="D25" s="501"/>
      <c r="E25" s="501"/>
      <c r="F25" s="501"/>
      <c r="G25" s="501"/>
      <c r="H25" s="501"/>
      <c r="I25" s="501"/>
      <c r="J25" s="501"/>
    </row>
    <row r="26" spans="1:10" x14ac:dyDescent="0.25">
      <c r="A26" s="500" t="s">
        <v>1325</v>
      </c>
      <c r="B26" s="501"/>
      <c r="C26" s="501"/>
      <c r="D26" s="501"/>
      <c r="E26" s="501"/>
      <c r="F26" s="501"/>
      <c r="G26" s="501"/>
      <c r="H26" s="501"/>
      <c r="I26" s="501"/>
      <c r="J26" s="501"/>
    </row>
    <row r="27" spans="1:10" x14ac:dyDescent="0.25">
      <c r="A27" s="500" t="s">
        <v>1326</v>
      </c>
      <c r="B27" s="501"/>
      <c r="C27" s="501"/>
      <c r="D27" s="501"/>
      <c r="E27" s="501"/>
      <c r="F27" s="501"/>
      <c r="G27" s="501"/>
      <c r="H27" s="501"/>
      <c r="I27" s="501"/>
      <c r="J27" s="501"/>
    </row>
    <row r="28" spans="1:10" x14ac:dyDescent="0.25">
      <c r="A28" s="500" t="s">
        <v>1327</v>
      </c>
      <c r="B28" s="501"/>
      <c r="C28" s="501"/>
      <c r="D28" s="501"/>
      <c r="E28" s="501"/>
      <c r="F28" s="501"/>
      <c r="G28" s="501"/>
      <c r="H28" s="501"/>
      <c r="I28" s="501"/>
      <c r="J28" s="501"/>
    </row>
    <row r="29" spans="1:10" x14ac:dyDescent="0.25">
      <c r="A29" s="500" t="s">
        <v>1328</v>
      </c>
      <c r="B29" s="501"/>
      <c r="C29" s="501"/>
      <c r="D29" s="501"/>
      <c r="E29" s="501"/>
      <c r="F29" s="501"/>
      <c r="G29" s="501"/>
      <c r="H29" s="501"/>
      <c r="I29" s="501"/>
      <c r="J29" s="501"/>
    </row>
    <row r="30" spans="1:10" x14ac:dyDescent="0.25">
      <c r="A30" s="500" t="s">
        <v>1329</v>
      </c>
      <c r="B30" s="501"/>
      <c r="C30" s="501"/>
      <c r="D30" s="501"/>
      <c r="E30" s="501"/>
      <c r="F30" s="501"/>
      <c r="G30" s="501"/>
      <c r="H30" s="501"/>
      <c r="I30" s="501"/>
      <c r="J30" s="501"/>
    </row>
    <row r="31" spans="1:10" x14ac:dyDescent="0.25">
      <c r="A31" s="500" t="s">
        <v>1330</v>
      </c>
      <c r="B31" s="501"/>
      <c r="C31" s="501"/>
      <c r="D31" s="501"/>
      <c r="E31" s="501"/>
      <c r="F31" s="501"/>
      <c r="G31" s="501"/>
      <c r="H31" s="501"/>
      <c r="I31" s="501"/>
      <c r="J31" s="501"/>
    </row>
    <row r="32" spans="1:10" x14ac:dyDescent="0.25">
      <c r="A32" s="499" t="s">
        <v>1331</v>
      </c>
      <c r="B32" s="232">
        <f>SUM(B33:B35)</f>
        <v>0</v>
      </c>
      <c r="C32" s="232">
        <f>SUM(C33:C35)</f>
        <v>0</v>
      </c>
      <c r="D32" s="232">
        <f t="shared" ref="D32:J32" si="6">SUM(D33:D35)</f>
        <v>0</v>
      </c>
      <c r="E32" s="232">
        <f>SUM(E33:E35)</f>
        <v>0</v>
      </c>
      <c r="F32" s="232">
        <f t="shared" si="6"/>
        <v>0</v>
      </c>
      <c r="G32" s="232">
        <f>SUM(G33:G35)</f>
        <v>0</v>
      </c>
      <c r="H32" s="232">
        <f>SUM(H33:H35)</f>
        <v>0</v>
      </c>
      <c r="I32" s="232">
        <f>SUM(I33:I35)</f>
        <v>0</v>
      </c>
      <c r="J32" s="232">
        <f t="shared" si="6"/>
        <v>0</v>
      </c>
    </row>
    <row r="33" spans="1:10" x14ac:dyDescent="0.25">
      <c r="A33" s="500" t="s">
        <v>1332</v>
      </c>
      <c r="B33" s="501"/>
      <c r="C33" s="501"/>
      <c r="D33" s="501"/>
      <c r="E33" s="501"/>
      <c r="F33" s="501"/>
      <c r="G33" s="501"/>
      <c r="H33" s="501"/>
      <c r="I33" s="501"/>
      <c r="J33" s="501"/>
    </row>
    <row r="34" spans="1:10" x14ac:dyDescent="0.25">
      <c r="A34" s="500" t="s">
        <v>1333</v>
      </c>
      <c r="B34" s="501"/>
      <c r="C34" s="501"/>
      <c r="D34" s="501"/>
      <c r="E34" s="501"/>
      <c r="F34" s="501"/>
      <c r="G34" s="501"/>
      <c r="H34" s="501"/>
      <c r="I34" s="501"/>
      <c r="J34" s="501"/>
    </row>
    <row r="35" spans="1:10" x14ac:dyDescent="0.25">
      <c r="A35" s="500" t="s">
        <v>1334</v>
      </c>
      <c r="B35" s="501"/>
      <c r="C35" s="501"/>
      <c r="D35" s="501"/>
      <c r="E35" s="501"/>
      <c r="F35" s="501"/>
      <c r="G35" s="501"/>
      <c r="H35" s="501"/>
      <c r="I35" s="501"/>
      <c r="J35" s="501"/>
    </row>
    <row r="36" spans="1:10" x14ac:dyDescent="0.25">
      <c r="A36" s="499" t="s">
        <v>1335</v>
      </c>
      <c r="B36" s="232">
        <f t="shared" ref="B36:J36" si="7">SUM(B37:B39,B42)</f>
        <v>0</v>
      </c>
      <c r="C36" s="232">
        <f t="shared" si="7"/>
        <v>0</v>
      </c>
      <c r="D36" s="232">
        <f t="shared" si="7"/>
        <v>0</v>
      </c>
      <c r="E36" s="232">
        <f t="shared" si="7"/>
        <v>0</v>
      </c>
      <c r="F36" s="232">
        <f t="shared" si="7"/>
        <v>0</v>
      </c>
      <c r="G36" s="232">
        <f t="shared" si="7"/>
        <v>0</v>
      </c>
      <c r="H36" s="232">
        <f t="shared" si="7"/>
        <v>0</v>
      </c>
      <c r="I36" s="232">
        <f t="shared" si="7"/>
        <v>0</v>
      </c>
      <c r="J36" s="232">
        <f t="shared" si="7"/>
        <v>0</v>
      </c>
    </row>
    <row r="37" spans="1:10" x14ac:dyDescent="0.25">
      <c r="A37" s="500" t="s">
        <v>1336</v>
      </c>
      <c r="B37" s="501"/>
      <c r="C37" s="501"/>
      <c r="D37" s="501"/>
      <c r="E37" s="501"/>
      <c r="F37" s="501"/>
      <c r="G37" s="501"/>
      <c r="H37" s="501"/>
      <c r="I37" s="501"/>
      <c r="J37" s="501"/>
    </row>
    <row r="38" spans="1:10" x14ac:dyDescent="0.25">
      <c r="A38" s="500" t="s">
        <v>1337</v>
      </c>
      <c r="B38" s="501"/>
      <c r="C38" s="501"/>
      <c r="D38" s="501"/>
      <c r="E38" s="501"/>
      <c r="F38" s="501"/>
      <c r="G38" s="501"/>
      <c r="H38" s="501"/>
      <c r="I38" s="501"/>
      <c r="J38" s="501"/>
    </row>
    <row r="39" spans="1:10" x14ac:dyDescent="0.25">
      <c r="A39" s="500" t="s">
        <v>1338</v>
      </c>
      <c r="B39" s="494">
        <f t="shared" ref="B39:J39" si="8">SUM(B40:B41)</f>
        <v>0</v>
      </c>
      <c r="C39" s="494">
        <f t="shared" si="8"/>
        <v>0</v>
      </c>
      <c r="D39" s="494">
        <f t="shared" si="8"/>
        <v>0</v>
      </c>
      <c r="E39" s="494">
        <f t="shared" si="8"/>
        <v>0</v>
      </c>
      <c r="F39" s="494">
        <f t="shared" si="8"/>
        <v>0</v>
      </c>
      <c r="G39" s="494">
        <f t="shared" si="8"/>
        <v>0</v>
      </c>
      <c r="H39" s="494">
        <f t="shared" si="8"/>
        <v>0</v>
      </c>
      <c r="I39" s="494">
        <f t="shared" si="8"/>
        <v>0</v>
      </c>
      <c r="J39" s="494">
        <f t="shared" si="8"/>
        <v>0</v>
      </c>
    </row>
    <row r="40" spans="1:10" ht="30" x14ac:dyDescent="0.25">
      <c r="A40" s="500" t="s">
        <v>1339</v>
      </c>
      <c r="B40" s="501"/>
      <c r="C40" s="501"/>
      <c r="D40" s="501"/>
      <c r="E40" s="501"/>
      <c r="F40" s="501"/>
      <c r="G40" s="501"/>
      <c r="H40" s="501"/>
      <c r="I40" s="501"/>
      <c r="J40" s="501"/>
    </row>
    <row r="41" spans="1:10" x14ac:dyDescent="0.25">
      <c r="A41" s="500" t="s">
        <v>1340</v>
      </c>
      <c r="B41" s="501"/>
      <c r="C41" s="501"/>
      <c r="D41" s="501"/>
      <c r="E41" s="501"/>
      <c r="F41" s="501"/>
      <c r="G41" s="501"/>
      <c r="H41" s="501"/>
      <c r="I41" s="501"/>
      <c r="J41" s="501"/>
    </row>
    <row r="42" spans="1:10" x14ac:dyDescent="0.25">
      <c r="A42" s="500" t="s">
        <v>1341</v>
      </c>
      <c r="B42" s="501"/>
      <c r="C42" s="501"/>
      <c r="D42" s="501"/>
      <c r="E42" s="501"/>
      <c r="F42" s="501"/>
      <c r="G42" s="501"/>
      <c r="H42" s="501"/>
      <c r="I42" s="501"/>
      <c r="J42" s="501"/>
    </row>
    <row r="43" spans="1:10" x14ac:dyDescent="0.25">
      <c r="A43" s="502"/>
      <c r="B43" s="502"/>
      <c r="C43" s="502"/>
      <c r="D43" s="502"/>
      <c r="E43" s="502"/>
      <c r="F43" s="502"/>
      <c r="G43" s="502"/>
      <c r="H43" s="502"/>
      <c r="I43" s="502"/>
      <c r="J43" s="502"/>
    </row>
    <row r="44" spans="1:10" x14ac:dyDescent="0.25">
      <c r="A44" s="218"/>
      <c r="B44" s="218"/>
      <c r="C44" s="218"/>
      <c r="D44" s="218"/>
      <c r="E44" s="218"/>
      <c r="F44" s="218"/>
      <c r="G44" s="218"/>
      <c r="H44" s="218"/>
      <c r="I44" s="218"/>
      <c r="J44" s="218"/>
    </row>
    <row r="45" spans="1:10" x14ac:dyDescent="0.25">
      <c r="B45" s="218"/>
      <c r="C45" s="218"/>
      <c r="D45" s="218"/>
      <c r="E45" s="218"/>
      <c r="F45" s="218"/>
      <c r="G45" s="218"/>
      <c r="H45" s="218"/>
      <c r="I45" s="218"/>
      <c r="J45" s="218"/>
    </row>
    <row r="46" spans="1:10" ht="15.75" x14ac:dyDescent="0.3">
      <c r="A46" s="504" t="s">
        <v>469</v>
      </c>
      <c r="B46" s="187"/>
      <c r="C46" s="187"/>
      <c r="D46" s="505"/>
      <c r="E46" s="187"/>
      <c r="F46" s="187"/>
      <c r="G46" s="187"/>
      <c r="H46" s="187"/>
      <c r="I46" s="187"/>
      <c r="J46" s="187"/>
    </row>
    <row r="47" spans="1:10" ht="15.75" x14ac:dyDescent="0.3">
      <c r="A47" s="187"/>
      <c r="B47" s="187"/>
      <c r="C47" s="187"/>
      <c r="D47"/>
      <c r="E47"/>
      <c r="F47"/>
      <c r="G47"/>
      <c r="H47" s="187"/>
      <c r="I47"/>
      <c r="J47" s="187"/>
    </row>
    <row r="48" spans="1:10" ht="15.75" x14ac:dyDescent="0.3">
      <c r="A48" s="187"/>
      <c r="B48" s="506"/>
      <c r="C48" s="506"/>
      <c r="D48" s="187"/>
      <c r="E48" s="187"/>
      <c r="F48" s="506"/>
      <c r="G48" s="507"/>
      <c r="H48" s="506"/>
      <c r="I48"/>
      <c r="J48"/>
    </row>
    <row r="49" spans="1:10" ht="15.75" x14ac:dyDescent="0.3">
      <c r="A49" s="187"/>
      <c r="B49" s="204" t="s">
        <v>470</v>
      </c>
      <c r="C49" s="187"/>
      <c r="D49" s="187"/>
      <c r="E49" s="187"/>
      <c r="F49" s="186" t="s">
        <v>1289</v>
      </c>
      <c r="G49" s="508"/>
      <c r="H49" s="187"/>
      <c r="I49"/>
      <c r="J49"/>
    </row>
    <row r="50" spans="1:10" ht="15.75" x14ac:dyDescent="0.3">
      <c r="A50" s="187"/>
      <c r="B50" s="206" t="s">
        <v>472</v>
      </c>
      <c r="C50" s="187"/>
      <c r="D50" s="187"/>
      <c r="E50" s="187"/>
      <c r="F50" s="187" t="s">
        <v>1290</v>
      </c>
      <c r="G50"/>
      <c r="H50" s="187"/>
      <c r="I50"/>
      <c r="J50"/>
    </row>
    <row r="51" spans="1:10" ht="15.75" x14ac:dyDescent="0.3">
      <c r="A51" s="187"/>
      <c r="C51"/>
      <c r="D51"/>
      <c r="E51"/>
      <c r="F51"/>
      <c r="G51"/>
      <c r="I51"/>
      <c r="J51"/>
    </row>
    <row r="52" spans="1:10" ht="15.75" x14ac:dyDescent="0.3">
      <c r="A52" s="411"/>
      <c r="B52" s="411"/>
      <c r="C52" s="411"/>
      <c r="D52" s="187"/>
      <c r="E52" s="187"/>
      <c r="F52" s="187"/>
      <c r="G52" s="187"/>
      <c r="H52" s="187"/>
      <c r="I52" s="187"/>
      <c r="J52" s="187"/>
    </row>
    <row r="53" spans="1:10" x14ac:dyDescent="0.25">
      <c r="A53" s="502"/>
      <c r="B53" s="502"/>
      <c r="C53" s="502"/>
      <c r="D53" s="502"/>
      <c r="E53" s="502"/>
      <c r="F53" s="502"/>
      <c r="G53" s="502"/>
      <c r="H53" s="502"/>
      <c r="I53" s="502"/>
      <c r="J53" s="502"/>
    </row>
  </sheetData>
  <mergeCells count="6">
    <mergeCell ref="I1:J1"/>
    <mergeCell ref="I2:J2"/>
    <mergeCell ref="B7:C7"/>
    <mergeCell ref="D7:E7"/>
    <mergeCell ref="F7:G7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8" sqref="C18"/>
    </sheetView>
  </sheetViews>
  <sheetFormatPr defaultRowHeight="15" x14ac:dyDescent="0.25"/>
  <cols>
    <col min="1" max="1" width="4.7109375" style="503" customWidth="1"/>
    <col min="2" max="2" width="24.28515625" style="503" customWidth="1"/>
    <col min="3" max="3" width="25.28515625" style="503" customWidth="1"/>
    <col min="4" max="4" width="20" style="503" customWidth="1"/>
    <col min="5" max="5" width="14.140625" style="218" customWidth="1"/>
    <col min="6" max="6" width="23.7109375" style="218" customWidth="1"/>
    <col min="7" max="7" width="19" style="218" customWidth="1"/>
    <col min="8" max="8" width="28" style="218" customWidth="1"/>
  </cols>
  <sheetData>
    <row r="1" spans="1:8" x14ac:dyDescent="0.25">
      <c r="A1" s="486" t="s">
        <v>1342</v>
      </c>
      <c r="B1" s="487"/>
      <c r="C1" s="487"/>
      <c r="D1" s="487"/>
      <c r="E1" s="487"/>
      <c r="F1" s="487"/>
      <c r="G1" s="509"/>
      <c r="H1" s="208" t="s">
        <v>1211</v>
      </c>
    </row>
    <row r="2" spans="1:8" ht="15.75" x14ac:dyDescent="0.3">
      <c r="A2" s="189" t="s">
        <v>2</v>
      </c>
      <c r="B2" s="487"/>
      <c r="C2" s="487"/>
      <c r="D2" s="487"/>
      <c r="E2" s="487"/>
      <c r="F2" s="487"/>
      <c r="G2" s="510"/>
      <c r="H2"/>
    </row>
    <row r="3" spans="1:8" x14ac:dyDescent="0.25">
      <c r="A3" s="487"/>
      <c r="B3" s="487"/>
      <c r="C3" s="487"/>
      <c r="D3" s="487"/>
      <c r="E3" s="487"/>
      <c r="F3" s="487"/>
      <c r="G3" s="510"/>
      <c r="H3" s="490"/>
    </row>
    <row r="4" spans="1:8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487"/>
      <c r="F4" s="226" t="s">
        <v>474</v>
      </c>
      <c r="G4" s="487"/>
      <c r="H4" s="487"/>
    </row>
    <row r="5" spans="1:8" ht="15.75" x14ac:dyDescent="0.3">
      <c r="A5" s="379" t="e">
        <f>'[1]ფორმა N2'!A5</f>
        <v>#REF!</v>
      </c>
      <c r="B5" s="413"/>
      <c r="C5" s="413"/>
      <c r="D5" s="413"/>
      <c r="E5" s="511"/>
      <c r="F5" s="512"/>
      <c r="G5" s="512"/>
      <c r="H5" s="512"/>
    </row>
    <row r="6" spans="1:8" x14ac:dyDescent="0.25">
      <c r="A6" s="492"/>
      <c r="B6" s="493"/>
      <c r="C6" s="493"/>
      <c r="D6" s="493"/>
      <c r="E6" s="487"/>
      <c r="F6" s="487"/>
      <c r="G6" s="487"/>
      <c r="H6" s="487"/>
    </row>
    <row r="7" spans="1:8" ht="30" x14ac:dyDescent="0.25">
      <c r="A7" s="496" t="s">
        <v>7</v>
      </c>
      <c r="B7" s="496" t="s">
        <v>1343</v>
      </c>
      <c r="C7" s="498" t="s">
        <v>1344</v>
      </c>
      <c r="D7" s="498" t="s">
        <v>1345</v>
      </c>
      <c r="E7" s="498" t="s">
        <v>1346</v>
      </c>
      <c r="F7" s="498" t="s">
        <v>1347</v>
      </c>
      <c r="G7" s="498" t="s">
        <v>1348</v>
      </c>
      <c r="H7" s="498" t="s">
        <v>1349</v>
      </c>
    </row>
    <row r="8" spans="1:8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8">
        <v>8</v>
      </c>
    </row>
    <row r="9" spans="1:8" x14ac:dyDescent="0.25">
      <c r="A9" s="513">
        <v>1</v>
      </c>
      <c r="B9" s="501"/>
      <c r="C9" s="501"/>
      <c r="D9" s="501"/>
      <c r="E9" s="501"/>
      <c r="F9" s="501"/>
      <c r="G9" s="102"/>
      <c r="H9" s="501"/>
    </row>
    <row r="10" spans="1:8" x14ac:dyDescent="0.25">
      <c r="A10" s="513">
        <v>2</v>
      </c>
      <c r="B10" s="501"/>
      <c r="C10" s="501"/>
      <c r="D10" s="501"/>
      <c r="E10" s="501"/>
      <c r="F10" s="501"/>
      <c r="G10" s="102"/>
      <c r="H10" s="501"/>
    </row>
    <row r="11" spans="1:8" x14ac:dyDescent="0.25">
      <c r="A11" s="513">
        <v>3</v>
      </c>
      <c r="B11" s="501"/>
      <c r="C11" s="501"/>
      <c r="D11" s="501"/>
      <c r="E11" s="501"/>
      <c r="F11" s="501"/>
      <c r="G11" s="102"/>
      <c r="H11" s="501"/>
    </row>
    <row r="12" spans="1:8" x14ac:dyDescent="0.25">
      <c r="A12" s="513">
        <v>4</v>
      </c>
      <c r="B12" s="501"/>
      <c r="C12" s="501"/>
      <c r="D12" s="501"/>
      <c r="E12" s="501"/>
      <c r="F12" s="501"/>
      <c r="G12" s="102"/>
      <c r="H12" s="501"/>
    </row>
    <row r="13" spans="1:8" x14ac:dyDescent="0.25">
      <c r="A13" s="513">
        <v>5</v>
      </c>
      <c r="B13" s="501"/>
      <c r="C13" s="501"/>
      <c r="D13" s="501"/>
      <c r="E13" s="501"/>
      <c r="F13" s="501"/>
      <c r="G13" s="102"/>
      <c r="H13" s="501"/>
    </row>
    <row r="14" spans="1:8" x14ac:dyDescent="0.25">
      <c r="A14" s="513">
        <v>6</v>
      </c>
      <c r="B14" s="501"/>
      <c r="C14" s="501"/>
      <c r="D14" s="501"/>
      <c r="E14" s="501"/>
      <c r="F14" s="501"/>
      <c r="G14" s="102"/>
      <c r="H14" s="501"/>
    </row>
    <row r="15" spans="1:8" x14ac:dyDescent="0.25">
      <c r="A15" s="513">
        <v>7</v>
      </c>
      <c r="B15" s="501"/>
      <c r="C15" s="501"/>
      <c r="D15" s="501"/>
      <c r="E15" s="501"/>
      <c r="F15" s="501"/>
      <c r="G15" s="102"/>
      <c r="H15" s="501"/>
    </row>
    <row r="16" spans="1:8" x14ac:dyDescent="0.25">
      <c r="A16" s="513">
        <v>8</v>
      </c>
      <c r="B16" s="501"/>
      <c r="C16" s="501"/>
      <c r="D16" s="501"/>
      <c r="E16" s="501"/>
      <c r="F16" s="501"/>
      <c r="G16" s="102"/>
      <c r="H16" s="501"/>
    </row>
    <row r="17" spans="1:8" x14ac:dyDescent="0.25">
      <c r="A17" s="513">
        <v>9</v>
      </c>
      <c r="B17" s="501"/>
      <c r="C17" s="501"/>
      <c r="D17" s="501"/>
      <c r="E17" s="501"/>
      <c r="F17" s="501"/>
      <c r="G17" s="102"/>
      <c r="H17" s="501"/>
    </row>
    <row r="18" spans="1:8" x14ac:dyDescent="0.25">
      <c r="A18" s="513">
        <v>10</v>
      </c>
      <c r="B18" s="501"/>
      <c r="C18" s="501"/>
      <c r="D18" s="501"/>
      <c r="E18" s="501"/>
      <c r="F18" s="501"/>
      <c r="G18" s="102"/>
      <c r="H18" s="501"/>
    </row>
    <row r="19" spans="1:8" x14ac:dyDescent="0.25">
      <c r="A19" s="513">
        <v>11</v>
      </c>
      <c r="B19" s="501"/>
      <c r="C19" s="501"/>
      <c r="D19" s="501"/>
      <c r="E19" s="501"/>
      <c r="F19" s="501"/>
      <c r="G19" s="102"/>
      <c r="H19" s="501"/>
    </row>
    <row r="20" spans="1:8" x14ac:dyDescent="0.25">
      <c r="A20" s="513">
        <v>12</v>
      </c>
      <c r="B20" s="501"/>
      <c r="C20" s="501"/>
      <c r="D20" s="501"/>
      <c r="E20" s="501"/>
      <c r="F20" s="501"/>
      <c r="G20" s="102"/>
      <c r="H20" s="501"/>
    </row>
    <row r="21" spans="1:8" x14ac:dyDescent="0.25">
      <c r="A21" s="513">
        <v>13</v>
      </c>
      <c r="B21" s="501"/>
      <c r="C21" s="501"/>
      <c r="D21" s="501"/>
      <c r="E21" s="501"/>
      <c r="F21" s="501"/>
      <c r="G21" s="102"/>
      <c r="H21" s="501"/>
    </row>
    <row r="22" spans="1:8" x14ac:dyDescent="0.25">
      <c r="A22" s="513">
        <v>14</v>
      </c>
      <c r="B22" s="501"/>
      <c r="C22" s="501"/>
      <c r="D22" s="501"/>
      <c r="E22" s="501"/>
      <c r="F22" s="501"/>
      <c r="G22" s="102"/>
      <c r="H22" s="501"/>
    </row>
    <row r="23" spans="1:8" x14ac:dyDescent="0.25">
      <c r="A23" s="513">
        <v>15</v>
      </c>
      <c r="B23" s="501"/>
      <c r="C23" s="501"/>
      <c r="D23" s="501"/>
      <c r="E23" s="501"/>
      <c r="F23" s="501"/>
      <c r="G23" s="102"/>
      <c r="H23" s="501"/>
    </row>
    <row r="24" spans="1:8" x14ac:dyDescent="0.25">
      <c r="A24" s="513">
        <v>16</v>
      </c>
      <c r="B24" s="501"/>
      <c r="C24" s="501"/>
      <c r="D24" s="501"/>
      <c r="E24" s="501"/>
      <c r="F24" s="501"/>
      <c r="G24" s="102"/>
      <c r="H24" s="501"/>
    </row>
    <row r="25" spans="1:8" x14ac:dyDescent="0.25">
      <c r="A25" s="513">
        <v>17</v>
      </c>
      <c r="B25" s="501"/>
      <c r="C25" s="501"/>
      <c r="D25" s="501"/>
      <c r="E25" s="501"/>
      <c r="F25" s="501"/>
      <c r="G25" s="102"/>
      <c r="H25" s="501"/>
    </row>
    <row r="26" spans="1:8" x14ac:dyDescent="0.25">
      <c r="A26" s="513">
        <v>18</v>
      </c>
      <c r="B26" s="501"/>
      <c r="C26" s="501"/>
      <c r="D26" s="501"/>
      <c r="E26" s="501"/>
      <c r="F26" s="501"/>
      <c r="G26" s="102"/>
      <c r="H26" s="501"/>
    </row>
    <row r="27" spans="1:8" x14ac:dyDescent="0.25">
      <c r="A27" s="513" t="s">
        <v>644</v>
      </c>
      <c r="B27" s="501"/>
      <c r="C27" s="501"/>
      <c r="D27" s="501"/>
      <c r="E27" s="501"/>
      <c r="F27" s="501"/>
      <c r="G27" s="102"/>
      <c r="H27" s="501"/>
    </row>
    <row r="28" spans="1:8" x14ac:dyDescent="0.25">
      <c r="A28" s="218"/>
      <c r="B28" s="218"/>
      <c r="C28" s="218"/>
      <c r="D28" s="218"/>
    </row>
    <row r="29" spans="1:8" x14ac:dyDescent="0.25">
      <c r="A29" s="218"/>
      <c r="B29" s="218"/>
      <c r="C29" s="218"/>
      <c r="D29" s="218"/>
    </row>
    <row r="30" spans="1:8" x14ac:dyDescent="0.25">
      <c r="B30" s="218"/>
      <c r="C30" s="218"/>
      <c r="D30" s="218"/>
    </row>
    <row r="31" spans="1:8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</row>
    <row r="32" spans="1:8" ht="15.75" x14ac:dyDescent="0.3">
      <c r="A32" s="187"/>
      <c r="B32" s="187"/>
      <c r="C32" s="506"/>
      <c r="D32" s="187"/>
      <c r="E32" s="506"/>
      <c r="F32" s="507"/>
      <c r="G32"/>
      <c r="H32"/>
    </row>
    <row r="33" spans="1:8" ht="15.75" x14ac:dyDescent="0.3">
      <c r="A33"/>
      <c r="B33" s="187"/>
      <c r="C33" s="204" t="s">
        <v>470</v>
      </c>
      <c r="D33" s="187"/>
      <c r="E33" s="186" t="s">
        <v>1289</v>
      </c>
      <c r="F33" s="508"/>
      <c r="G33"/>
      <c r="H33"/>
    </row>
    <row r="34" spans="1:8" ht="15.75" x14ac:dyDescent="0.3">
      <c r="A34"/>
      <c r="B34" s="187"/>
      <c r="C34" s="206" t="s">
        <v>472</v>
      </c>
      <c r="D34" s="187"/>
      <c r="E34" s="187" t="s">
        <v>1290</v>
      </c>
      <c r="F34"/>
      <c r="G34"/>
      <c r="H34"/>
    </row>
    <row r="35" spans="1:8" ht="15.75" x14ac:dyDescent="0.3">
      <c r="A35"/>
      <c r="B35" s="187"/>
      <c r="D35"/>
      <c r="E35"/>
      <c r="F35"/>
      <c r="G35"/>
      <c r="H35"/>
    </row>
  </sheetData>
  <dataValidations count="2">
    <dataValidation allowBlank="1" showInputMessage="1" showErrorMessage="1" prompt="თვე/დღე/წელი" sqref="G9:G27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20" sqref="D20"/>
    </sheetView>
  </sheetViews>
  <sheetFormatPr defaultRowHeight="15" x14ac:dyDescent="0.25"/>
  <cols>
    <col min="1" max="1" width="4.7109375" style="503" customWidth="1"/>
    <col min="2" max="2" width="23.28515625" style="503" customWidth="1"/>
    <col min="3" max="4" width="17.7109375" style="503" customWidth="1"/>
    <col min="5" max="6" width="14.140625" style="218" customWidth="1"/>
    <col min="7" max="7" width="20.42578125" style="218" customWidth="1"/>
    <col min="8" max="8" width="23.7109375" style="218" customWidth="1"/>
    <col min="9" max="9" width="21.42578125" style="218" customWidth="1"/>
  </cols>
  <sheetData>
    <row r="1" spans="1:9" x14ac:dyDescent="0.25">
      <c r="A1" s="486" t="s">
        <v>1350</v>
      </c>
      <c r="B1" s="487"/>
      <c r="C1" s="487"/>
      <c r="D1" s="487"/>
      <c r="E1" s="487"/>
      <c r="F1" s="487"/>
      <c r="G1" s="487"/>
      <c r="H1" s="509"/>
      <c r="I1" s="216" t="s">
        <v>1211</v>
      </c>
    </row>
    <row r="2" spans="1:9" ht="15.75" x14ac:dyDescent="0.3">
      <c r="A2" s="189" t="s">
        <v>2</v>
      </c>
      <c r="B2" s="487"/>
      <c r="C2" s="487"/>
      <c r="D2" s="487"/>
      <c r="E2" s="487"/>
      <c r="F2" s="487"/>
      <c r="G2" s="487"/>
      <c r="H2" s="509"/>
      <c r="I2"/>
    </row>
    <row r="3" spans="1:9" x14ac:dyDescent="0.25">
      <c r="A3" s="487"/>
      <c r="B3" s="487"/>
      <c r="C3" s="487"/>
      <c r="D3" s="487"/>
      <c r="E3" s="487"/>
      <c r="F3" s="487"/>
      <c r="G3" s="487"/>
      <c r="H3" s="490"/>
      <c r="I3" s="490"/>
    </row>
    <row r="4" spans="1:9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2"/>
      <c r="E4" s="514"/>
      <c r="F4" s="226" t="s">
        <v>474</v>
      </c>
      <c r="G4" s="487"/>
      <c r="H4" s="487"/>
      <c r="I4" s="514"/>
    </row>
    <row r="5" spans="1:9" ht="15.75" x14ac:dyDescent="0.3">
      <c r="A5" s="379" t="e">
        <f>#REF!</f>
        <v>#REF!</v>
      </c>
      <c r="B5" s="413"/>
      <c r="C5" s="413"/>
      <c r="D5" s="413"/>
      <c r="E5" s="511"/>
      <c r="F5" s="512"/>
      <c r="G5" s="512"/>
      <c r="H5" s="512"/>
      <c r="I5" s="511"/>
    </row>
    <row r="6" spans="1:9" x14ac:dyDescent="0.25">
      <c r="A6" s="492"/>
      <c r="B6" s="493"/>
      <c r="C6" s="493"/>
      <c r="D6" s="493"/>
      <c r="E6" s="487"/>
      <c r="F6" s="487"/>
      <c r="G6" s="487"/>
      <c r="H6" s="487"/>
      <c r="I6" s="487"/>
    </row>
    <row r="7" spans="1:9" ht="30" x14ac:dyDescent="0.25">
      <c r="A7" s="515" t="s">
        <v>7</v>
      </c>
      <c r="B7" s="496" t="s">
        <v>1351</v>
      </c>
      <c r="C7" s="498" t="s">
        <v>1352</v>
      </c>
      <c r="D7" s="498" t="s">
        <v>1353</v>
      </c>
      <c r="E7" s="498" t="s">
        <v>1354</v>
      </c>
      <c r="F7" s="498" t="s">
        <v>1355</v>
      </c>
      <c r="G7" s="498" t="s">
        <v>1347</v>
      </c>
      <c r="H7" s="498" t="s">
        <v>1348</v>
      </c>
      <c r="I7" s="498" t="s">
        <v>1349</v>
      </c>
    </row>
    <row r="8" spans="1:9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8">
        <v>9</v>
      </c>
    </row>
    <row r="9" spans="1:9" x14ac:dyDescent="0.25">
      <c r="A9" s="513">
        <v>1</v>
      </c>
      <c r="B9" s="501"/>
      <c r="C9" s="501"/>
      <c r="D9" s="501"/>
      <c r="E9" s="501"/>
      <c r="F9" s="501"/>
      <c r="G9" s="501"/>
      <c r="H9" s="102"/>
      <c r="I9" s="501"/>
    </row>
    <row r="10" spans="1:9" x14ac:dyDescent="0.25">
      <c r="A10" s="513">
        <v>2</v>
      </c>
      <c r="B10" s="501"/>
      <c r="C10" s="501"/>
      <c r="D10" s="501"/>
      <c r="E10" s="501"/>
      <c r="F10" s="501"/>
      <c r="G10" s="501"/>
      <c r="H10" s="102"/>
      <c r="I10" s="501"/>
    </row>
    <row r="11" spans="1:9" x14ac:dyDescent="0.25">
      <c r="A11" s="513">
        <v>3</v>
      </c>
      <c r="B11" s="501"/>
      <c r="C11" s="501"/>
      <c r="D11" s="501"/>
      <c r="E11" s="501"/>
      <c r="F11" s="501"/>
      <c r="G11" s="501"/>
      <c r="H11" s="102"/>
      <c r="I11" s="501"/>
    </row>
    <row r="12" spans="1:9" x14ac:dyDescent="0.25">
      <c r="A12" s="513">
        <v>4</v>
      </c>
      <c r="B12" s="501"/>
      <c r="C12" s="501"/>
      <c r="D12" s="501"/>
      <c r="E12" s="501"/>
      <c r="F12" s="501"/>
      <c r="G12" s="501"/>
      <c r="H12" s="102"/>
      <c r="I12" s="501"/>
    </row>
    <row r="13" spans="1:9" x14ac:dyDescent="0.25">
      <c r="A13" s="513">
        <v>5</v>
      </c>
      <c r="B13" s="501"/>
      <c r="C13" s="501"/>
      <c r="D13" s="501"/>
      <c r="E13" s="501"/>
      <c r="F13" s="501"/>
      <c r="G13" s="501"/>
      <c r="H13" s="102"/>
      <c r="I13" s="501"/>
    </row>
    <row r="14" spans="1:9" x14ac:dyDescent="0.25">
      <c r="A14" s="513">
        <v>6</v>
      </c>
      <c r="B14" s="501"/>
      <c r="C14" s="501"/>
      <c r="D14" s="501"/>
      <c r="E14" s="501"/>
      <c r="F14" s="501"/>
      <c r="G14" s="501"/>
      <c r="H14" s="102"/>
      <c r="I14" s="501"/>
    </row>
    <row r="15" spans="1:9" x14ac:dyDescent="0.25">
      <c r="A15" s="513">
        <v>7</v>
      </c>
      <c r="B15" s="501"/>
      <c r="C15" s="501"/>
      <c r="D15" s="501"/>
      <c r="E15" s="501"/>
      <c r="F15" s="501"/>
      <c r="G15" s="501"/>
      <c r="H15" s="102"/>
      <c r="I15" s="501"/>
    </row>
    <row r="16" spans="1:9" x14ac:dyDescent="0.25">
      <c r="A16" s="513">
        <v>8</v>
      </c>
      <c r="B16" s="501"/>
      <c r="C16" s="501"/>
      <c r="D16" s="501"/>
      <c r="E16" s="501"/>
      <c r="F16" s="501"/>
      <c r="G16" s="501"/>
      <c r="H16" s="102"/>
      <c r="I16" s="501"/>
    </row>
    <row r="17" spans="1:9" x14ac:dyDescent="0.25">
      <c r="A17" s="513">
        <v>9</v>
      </c>
      <c r="B17" s="501"/>
      <c r="C17" s="501"/>
      <c r="D17" s="501"/>
      <c r="E17" s="501"/>
      <c r="F17" s="501"/>
      <c r="G17" s="501"/>
      <c r="H17" s="102"/>
      <c r="I17" s="501"/>
    </row>
    <row r="18" spans="1:9" x14ac:dyDescent="0.25">
      <c r="A18" s="513">
        <v>10</v>
      </c>
      <c r="B18" s="501"/>
      <c r="C18" s="501"/>
      <c r="D18" s="501"/>
      <c r="E18" s="501"/>
      <c r="F18" s="501"/>
      <c r="G18" s="501"/>
      <c r="H18" s="102"/>
      <c r="I18" s="501"/>
    </row>
    <row r="19" spans="1:9" x14ac:dyDescent="0.25">
      <c r="A19" s="513">
        <v>11</v>
      </c>
      <c r="B19" s="501"/>
      <c r="C19" s="501"/>
      <c r="D19" s="501"/>
      <c r="E19" s="501"/>
      <c r="F19" s="501"/>
      <c r="G19" s="501"/>
      <c r="H19" s="102"/>
      <c r="I19" s="501"/>
    </row>
    <row r="20" spans="1:9" x14ac:dyDescent="0.25">
      <c r="A20" s="513">
        <v>12</v>
      </c>
      <c r="B20" s="501"/>
      <c r="C20" s="501"/>
      <c r="D20" s="501"/>
      <c r="E20" s="501"/>
      <c r="F20" s="501"/>
      <c r="G20" s="501"/>
      <c r="H20" s="102"/>
      <c r="I20" s="501"/>
    </row>
    <row r="21" spans="1:9" x14ac:dyDescent="0.25">
      <c r="A21" s="513">
        <v>13</v>
      </c>
      <c r="B21" s="501"/>
      <c r="C21" s="501"/>
      <c r="D21" s="501"/>
      <c r="E21" s="501"/>
      <c r="F21" s="501"/>
      <c r="G21" s="501"/>
      <c r="H21" s="102"/>
      <c r="I21" s="501"/>
    </row>
    <row r="22" spans="1:9" x14ac:dyDescent="0.25">
      <c r="A22" s="513">
        <v>14</v>
      </c>
      <c r="B22" s="501"/>
      <c r="C22" s="501"/>
      <c r="D22" s="501"/>
      <c r="E22" s="501"/>
      <c r="F22" s="501"/>
      <c r="G22" s="501"/>
      <c r="H22" s="102"/>
      <c r="I22" s="501"/>
    </row>
    <row r="23" spans="1:9" x14ac:dyDescent="0.25">
      <c r="A23" s="513">
        <v>15</v>
      </c>
      <c r="B23" s="501"/>
      <c r="C23" s="501"/>
      <c r="D23" s="501"/>
      <c r="E23" s="501"/>
      <c r="F23" s="501"/>
      <c r="G23" s="501"/>
      <c r="H23" s="102"/>
      <c r="I23" s="501"/>
    </row>
    <row r="24" spans="1:9" x14ac:dyDescent="0.25">
      <c r="A24" s="513">
        <v>16</v>
      </c>
      <c r="B24" s="501"/>
      <c r="C24" s="501"/>
      <c r="D24" s="501"/>
      <c r="E24" s="501"/>
      <c r="F24" s="501"/>
      <c r="G24" s="501"/>
      <c r="H24" s="102"/>
      <c r="I24" s="501"/>
    </row>
    <row r="25" spans="1:9" x14ac:dyDescent="0.25">
      <c r="A25" s="513">
        <v>17</v>
      </c>
      <c r="B25" s="501"/>
      <c r="C25" s="501"/>
      <c r="D25" s="501"/>
      <c r="E25" s="501"/>
      <c r="F25" s="501"/>
      <c r="G25" s="501"/>
      <c r="H25" s="102"/>
      <c r="I25" s="501"/>
    </row>
    <row r="26" spans="1:9" x14ac:dyDescent="0.25">
      <c r="A26" s="513">
        <v>18</v>
      </c>
      <c r="B26" s="501"/>
      <c r="C26" s="501"/>
      <c r="D26" s="501"/>
      <c r="E26" s="501"/>
      <c r="F26" s="501"/>
      <c r="G26" s="501"/>
      <c r="H26" s="102"/>
      <c r="I26" s="501"/>
    </row>
    <row r="27" spans="1:9" x14ac:dyDescent="0.25">
      <c r="A27" s="513" t="s">
        <v>644</v>
      </c>
      <c r="B27" s="501"/>
      <c r="C27" s="501"/>
      <c r="D27" s="501"/>
      <c r="E27" s="501"/>
      <c r="F27" s="501"/>
      <c r="G27" s="501"/>
      <c r="H27" s="102"/>
      <c r="I27" s="501"/>
    </row>
    <row r="28" spans="1:9" x14ac:dyDescent="0.25">
      <c r="A28" s="218"/>
      <c r="B28" s="218"/>
      <c r="C28" s="218"/>
      <c r="D28" s="218"/>
    </row>
    <row r="29" spans="1:9" x14ac:dyDescent="0.25">
      <c r="A29" s="218"/>
      <c r="B29" s="218"/>
      <c r="C29" s="218"/>
      <c r="D29" s="218"/>
    </row>
    <row r="30" spans="1:9" x14ac:dyDescent="0.25">
      <c r="B30" s="218"/>
      <c r="C30" s="218"/>
      <c r="D30" s="218"/>
    </row>
    <row r="31" spans="1:9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  <c r="I31" s="187"/>
    </row>
    <row r="32" spans="1:9" ht="15.75" x14ac:dyDescent="0.3">
      <c r="A32" s="187"/>
      <c r="B32" s="187"/>
      <c r="C32" s="506"/>
      <c r="D32" s="187"/>
      <c r="E32" s="506"/>
      <c r="F32" s="507"/>
      <c r="G32" s="507"/>
      <c r="H32"/>
      <c r="I32"/>
    </row>
    <row r="33" spans="1:9" ht="15.75" x14ac:dyDescent="0.3">
      <c r="A33"/>
      <c r="B33" s="187"/>
      <c r="C33" s="204" t="s">
        <v>470</v>
      </c>
      <c r="D33" s="187"/>
      <c r="E33" s="186" t="s">
        <v>1289</v>
      </c>
      <c r="F33" s="508"/>
      <c r="G33"/>
      <c r="H33"/>
      <c r="I33"/>
    </row>
    <row r="34" spans="1:9" ht="15.75" x14ac:dyDescent="0.3">
      <c r="A34"/>
      <c r="B34" s="187"/>
      <c r="C34" s="206" t="s">
        <v>472</v>
      </c>
      <c r="D34" s="187"/>
      <c r="E34" s="187" t="s">
        <v>1290</v>
      </c>
      <c r="F34"/>
      <c r="G34"/>
      <c r="H34"/>
      <c r="I34"/>
    </row>
    <row r="35" spans="1:9" ht="15.75" x14ac:dyDescent="0.3">
      <c r="A35"/>
      <c r="B35" s="187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 s="218"/>
      <c r="B37" s="218"/>
      <c r="C37" s="218"/>
      <c r="D37" s="218"/>
    </row>
    <row r="38" spans="1:9" x14ac:dyDescent="0.25">
      <c r="A38" s="218"/>
      <c r="B38" s="218"/>
      <c r="C38" s="218"/>
      <c r="D38" s="218"/>
    </row>
    <row r="39" spans="1:9" x14ac:dyDescent="0.25">
      <c r="A39" s="218"/>
      <c r="B39" s="218"/>
      <c r="C39" s="218"/>
      <c r="D39" s="218"/>
    </row>
    <row r="40" spans="1:9" x14ac:dyDescent="0.25">
      <c r="A40" s="218"/>
      <c r="B40" s="218"/>
      <c r="C40" s="218"/>
      <c r="D40" s="218"/>
    </row>
    <row r="41" spans="1:9" x14ac:dyDescent="0.25">
      <c r="A41" s="218"/>
      <c r="B41" s="218"/>
      <c r="C41" s="218"/>
      <c r="D41" s="218"/>
    </row>
    <row r="42" spans="1:9" x14ac:dyDescent="0.25">
      <c r="A42" s="218"/>
      <c r="B42" s="218"/>
      <c r="C42" s="218"/>
      <c r="D42" s="218"/>
    </row>
    <row r="43" spans="1:9" x14ac:dyDescent="0.25">
      <c r="A43" s="218"/>
      <c r="B43" s="218"/>
      <c r="C43" s="218"/>
      <c r="D43" s="218"/>
    </row>
    <row r="44" spans="1:9" x14ac:dyDescent="0.25">
      <c r="A44" s="218"/>
      <c r="B44" s="218"/>
      <c r="C44" s="218"/>
      <c r="D44" s="218"/>
    </row>
    <row r="45" spans="1:9" x14ac:dyDescent="0.25">
      <c r="A45" s="218"/>
      <c r="B45" s="218"/>
      <c r="C45" s="218"/>
      <c r="D45" s="218"/>
    </row>
    <row r="46" spans="1:9" x14ac:dyDescent="0.25">
      <c r="A46" s="218"/>
      <c r="B46" s="218"/>
      <c r="C46" s="218"/>
      <c r="D46" s="218"/>
    </row>
    <row r="47" spans="1:9" x14ac:dyDescent="0.25">
      <c r="A47" s="218"/>
      <c r="B47" s="218"/>
      <c r="C47" s="218"/>
      <c r="D47" s="218"/>
    </row>
    <row r="48" spans="1:9" x14ac:dyDescent="0.25">
      <c r="A48" s="218"/>
      <c r="B48" s="218"/>
      <c r="C48" s="218"/>
      <c r="D48" s="218"/>
    </row>
    <row r="49" spans="1:4" x14ac:dyDescent="0.25">
      <c r="A49" s="218"/>
      <c r="B49" s="218"/>
      <c r="C49" s="218"/>
      <c r="D49" s="218"/>
    </row>
    <row r="50" spans="1:4" x14ac:dyDescent="0.25">
      <c r="A50" s="218"/>
      <c r="B50" s="218"/>
      <c r="C50" s="218"/>
      <c r="D50" s="218"/>
    </row>
    <row r="51" spans="1:4" x14ac:dyDescent="0.25">
      <c r="A51" s="218"/>
      <c r="B51" s="218"/>
      <c r="C51" s="218"/>
      <c r="D51" s="218"/>
    </row>
    <row r="52" spans="1:4" x14ac:dyDescent="0.25">
      <c r="A52" s="218"/>
      <c r="B52" s="218"/>
      <c r="C52" s="218"/>
      <c r="D52" s="218"/>
    </row>
    <row r="53" spans="1:4" x14ac:dyDescent="0.25">
      <c r="A53" s="218"/>
      <c r="B53" s="218"/>
      <c r="C53" s="218"/>
      <c r="D53" s="218"/>
    </row>
    <row r="54" spans="1:4" x14ac:dyDescent="0.25">
      <c r="A54" s="218"/>
      <c r="B54" s="218"/>
      <c r="C54" s="218"/>
      <c r="D54" s="218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7" sqref="D17"/>
    </sheetView>
  </sheetViews>
  <sheetFormatPr defaultRowHeight="15" x14ac:dyDescent="0.25"/>
  <cols>
    <col min="1" max="1" width="4.85546875" style="531" customWidth="1"/>
    <col min="2" max="2" width="37.42578125" style="531" customWidth="1"/>
    <col min="3" max="3" width="21.5703125" style="531" customWidth="1"/>
    <col min="4" max="4" width="20" style="531" customWidth="1"/>
    <col min="5" max="5" width="18.7109375" style="531" customWidth="1"/>
    <col min="6" max="6" width="24.140625" style="531" customWidth="1"/>
    <col min="7" max="7" width="27.140625" style="531" customWidth="1"/>
  </cols>
  <sheetData>
    <row r="1" spans="1:7" x14ac:dyDescent="0.25">
      <c r="A1" s="516" t="s">
        <v>1356</v>
      </c>
      <c r="B1" s="517"/>
      <c r="C1" s="517"/>
      <c r="D1" s="517"/>
      <c r="E1" s="517"/>
      <c r="F1" s="216"/>
      <c r="G1" s="216" t="s">
        <v>1</v>
      </c>
    </row>
    <row r="2" spans="1:7" x14ac:dyDescent="0.25">
      <c r="A2" s="518" t="s">
        <v>1357</v>
      </c>
      <c r="B2" s="517"/>
      <c r="C2" s="517"/>
      <c r="D2" s="517"/>
      <c r="E2" s="519"/>
      <c r="F2" s="519"/>
      <c r="G2"/>
    </row>
    <row r="3" spans="1:7" x14ac:dyDescent="0.25">
      <c r="A3" s="518"/>
      <c r="B3" s="517"/>
      <c r="C3" s="517"/>
      <c r="D3" s="517"/>
      <c r="E3" s="519"/>
      <c r="F3" s="519"/>
      <c r="G3" s="519"/>
    </row>
    <row r="4" spans="1:7" ht="15.75" x14ac:dyDescent="0.3">
      <c r="A4" s="377" t="s">
        <v>3</v>
      </c>
      <c r="B4" s="517"/>
      <c r="C4" s="517"/>
      <c r="D4" s="226" t="s">
        <v>474</v>
      </c>
      <c r="E4" s="520"/>
      <c r="F4" s="520"/>
      <c r="G4" s="519"/>
    </row>
    <row r="5" spans="1:7" x14ac:dyDescent="0.25">
      <c r="A5" s="521"/>
      <c r="B5" s="521"/>
      <c r="C5" s="521"/>
      <c r="D5" s="521"/>
      <c r="E5" s="521"/>
      <c r="F5" s="521"/>
      <c r="G5" s="522"/>
    </row>
    <row r="6" spans="1:7" x14ac:dyDescent="0.25">
      <c r="A6" s="523"/>
      <c r="B6" s="523"/>
      <c r="C6" s="523"/>
      <c r="D6" s="523"/>
      <c r="E6" s="523"/>
      <c r="F6" s="523"/>
      <c r="G6" s="523"/>
    </row>
    <row r="7" spans="1:7" ht="51" x14ac:dyDescent="0.25">
      <c r="A7" s="524" t="s">
        <v>7</v>
      </c>
      <c r="B7" s="525" t="s">
        <v>1358</v>
      </c>
      <c r="C7" s="525" t="s">
        <v>1359</v>
      </c>
      <c r="D7" s="525" t="s">
        <v>1360</v>
      </c>
      <c r="E7" s="525" t="s">
        <v>1361</v>
      </c>
      <c r="F7" s="525" t="s">
        <v>1362</v>
      </c>
      <c r="G7" s="525" t="s">
        <v>1363</v>
      </c>
    </row>
    <row r="8" spans="1:7" x14ac:dyDescent="0.25">
      <c r="A8" s="526">
        <v>1</v>
      </c>
      <c r="B8" s="527">
        <v>2</v>
      </c>
      <c r="C8" s="527">
        <v>3</v>
      </c>
      <c r="D8" s="527">
        <v>4</v>
      </c>
      <c r="E8" s="525">
        <v>5</v>
      </c>
      <c r="F8" s="525">
        <v>6</v>
      </c>
      <c r="G8" s="525">
        <v>7</v>
      </c>
    </row>
    <row r="9" spans="1:7" x14ac:dyDescent="0.25">
      <c r="A9" s="528">
        <v>1</v>
      </c>
      <c r="B9" s="529"/>
      <c r="C9" s="529"/>
      <c r="D9" s="530"/>
      <c r="E9" s="529"/>
      <c r="F9" s="529"/>
      <c r="G9" s="529"/>
    </row>
    <row r="10" spans="1:7" x14ac:dyDescent="0.25">
      <c r="A10" s="528">
        <v>2</v>
      </c>
      <c r="B10" s="529"/>
      <c r="C10" s="529"/>
      <c r="D10" s="530"/>
      <c r="E10" s="529"/>
      <c r="F10" s="529"/>
      <c r="G10" s="529"/>
    </row>
    <row r="11" spans="1:7" x14ac:dyDescent="0.25">
      <c r="A11" s="528">
        <v>3</v>
      </c>
      <c r="B11" s="529"/>
      <c r="C11" s="529"/>
      <c r="D11" s="530"/>
      <c r="E11" s="529"/>
      <c r="F11" s="529"/>
      <c r="G11" s="529"/>
    </row>
    <row r="12" spans="1:7" x14ac:dyDescent="0.25">
      <c r="A12" s="528">
        <v>4</v>
      </c>
      <c r="B12" s="529"/>
      <c r="C12" s="529"/>
      <c r="D12" s="530"/>
      <c r="E12" s="529"/>
      <c r="F12" s="529"/>
      <c r="G12" s="529"/>
    </row>
    <row r="13" spans="1:7" x14ac:dyDescent="0.25">
      <c r="A13" s="528">
        <v>5</v>
      </c>
      <c r="B13" s="529"/>
      <c r="C13" s="529"/>
      <c r="D13" s="530"/>
      <c r="E13" s="529"/>
      <c r="F13" s="529"/>
      <c r="G13" s="529"/>
    </row>
    <row r="14" spans="1:7" x14ac:dyDescent="0.25">
      <c r="A14" s="528">
        <v>6</v>
      </c>
      <c r="B14" s="529"/>
      <c r="C14" s="529"/>
      <c r="D14" s="530"/>
      <c r="E14" s="529"/>
      <c r="F14" s="529"/>
      <c r="G14" s="529"/>
    </row>
    <row r="15" spans="1:7" x14ac:dyDescent="0.25">
      <c r="A15" s="528">
        <v>7</v>
      </c>
      <c r="B15" s="529"/>
      <c r="C15" s="529"/>
      <c r="D15" s="530"/>
      <c r="E15" s="529"/>
      <c r="F15" s="529"/>
      <c r="G15" s="529"/>
    </row>
    <row r="16" spans="1:7" x14ac:dyDescent="0.25">
      <c r="A16" s="528">
        <v>8</v>
      </c>
      <c r="B16" s="529"/>
      <c r="C16" s="529"/>
      <c r="D16" s="530"/>
      <c r="E16" s="529"/>
      <c r="F16" s="529"/>
      <c r="G16" s="529"/>
    </row>
    <row r="17" spans="1:7" x14ac:dyDescent="0.25">
      <c r="A17" s="528">
        <v>9</v>
      </c>
      <c r="B17" s="529"/>
      <c r="C17" s="529"/>
      <c r="D17" s="530"/>
      <c r="E17" s="529"/>
      <c r="F17" s="529"/>
      <c r="G17" s="529"/>
    </row>
    <row r="18" spans="1:7" x14ac:dyDescent="0.25">
      <c r="A18" s="528">
        <v>10</v>
      </c>
      <c r="B18" s="529"/>
      <c r="C18" s="529"/>
      <c r="D18" s="530"/>
      <c r="E18" s="529"/>
      <c r="F18" s="529"/>
      <c r="G18" s="529"/>
    </row>
    <row r="19" spans="1:7" x14ac:dyDescent="0.25">
      <c r="A19" s="528" t="s">
        <v>464</v>
      </c>
      <c r="B19" s="529"/>
      <c r="C19" s="529"/>
      <c r="D19" s="530"/>
      <c r="E19" s="529"/>
      <c r="F19" s="529"/>
      <c r="G19" s="529"/>
    </row>
    <row r="22" spans="1:7" x14ac:dyDescent="0.25">
      <c r="A22" s="532"/>
      <c r="B22" s="532"/>
      <c r="C22" s="532"/>
      <c r="D22" s="532"/>
      <c r="E22" s="532"/>
      <c r="F22" s="532"/>
      <c r="G22" s="532"/>
    </row>
    <row r="23" spans="1:7" x14ac:dyDescent="0.25">
      <c r="A23" s="532"/>
      <c r="B23" s="532"/>
      <c r="C23" s="532"/>
      <c r="D23" s="532"/>
      <c r="E23" s="532"/>
      <c r="F23" s="532"/>
      <c r="G23" s="532"/>
    </row>
    <row r="24" spans="1:7" ht="15.75" x14ac:dyDescent="0.3">
      <c r="A24" s="222"/>
      <c r="B24" s="533" t="s">
        <v>469</v>
      </c>
      <c r="C24" s="533"/>
      <c r="D24" s="222"/>
      <c r="E24" s="222"/>
      <c r="F24" s="222"/>
      <c r="G24" s="222"/>
    </row>
    <row r="25" spans="1:7" ht="15.75" x14ac:dyDescent="0.3">
      <c r="A25" s="222"/>
      <c r="B25" s="533"/>
      <c r="C25" s="533"/>
      <c r="D25" s="222"/>
      <c r="E25" s="222"/>
      <c r="F25" s="222"/>
      <c r="G25" s="222"/>
    </row>
    <row r="26" spans="1:7" ht="15.75" x14ac:dyDescent="0.3">
      <c r="A26" s="222"/>
      <c r="B26" s="222"/>
      <c r="C26" s="534"/>
      <c r="D26" s="222"/>
      <c r="E26" s="222"/>
      <c r="F26" s="534"/>
      <c r="G26" s="534"/>
    </row>
    <row r="27" spans="1:7" ht="15.75" x14ac:dyDescent="0.3">
      <c r="A27" s="222"/>
      <c r="B27" s="222"/>
      <c r="C27" s="535" t="s">
        <v>470</v>
      </c>
      <c r="D27" s="222"/>
      <c r="E27" s="222"/>
      <c r="F27" s="533" t="s">
        <v>1364</v>
      </c>
      <c r="G27" s="222"/>
    </row>
    <row r="28" spans="1:7" ht="15.75" x14ac:dyDescent="0.3">
      <c r="A28" s="222"/>
      <c r="B28" s="222"/>
      <c r="C28" s="535" t="s">
        <v>472</v>
      </c>
      <c r="D28" s="222"/>
      <c r="E28" s="222"/>
      <c r="F28" s="536" t="s">
        <v>1290</v>
      </c>
      <c r="G28" s="222"/>
    </row>
    <row r="29" spans="1:7" ht="15.75" x14ac:dyDescent="0.3">
      <c r="A29" s="532"/>
      <c r="B29" s="532"/>
      <c r="C29" s="535"/>
      <c r="D29" s="532"/>
      <c r="E29" s="532"/>
      <c r="F29" s="532"/>
      <c r="G29" s="532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9" sqref="B19"/>
    </sheetView>
  </sheetViews>
  <sheetFormatPr defaultRowHeight="15.75" x14ac:dyDescent="0.3"/>
  <cols>
    <col min="1" max="1" width="16.28515625" style="187" customWidth="1"/>
    <col min="2" max="2" width="80" style="187" customWidth="1"/>
    <col min="3" max="3" width="16.140625" style="187" customWidth="1"/>
    <col min="4" max="4" width="14.7109375" style="187" customWidth="1"/>
  </cols>
  <sheetData>
    <row r="1" spans="1:4" x14ac:dyDescent="0.3">
      <c r="A1" s="179" t="s">
        <v>473</v>
      </c>
      <c r="B1" s="180"/>
      <c r="C1" s="569" t="s">
        <v>1</v>
      </c>
      <c r="D1" s="569"/>
    </row>
    <row r="2" spans="1:4" x14ac:dyDescent="0.3">
      <c r="A2" s="180" t="s">
        <v>2</v>
      </c>
      <c r="B2" s="180"/>
      <c r="C2" s="563" t="s">
        <v>5</v>
      </c>
      <c r="D2" s="564"/>
    </row>
    <row r="3" spans="1:4" x14ac:dyDescent="0.3">
      <c r="A3" s="179"/>
      <c r="B3" s="180"/>
      <c r="C3" s="181"/>
      <c r="D3" s="181"/>
    </row>
    <row r="4" spans="1:4" x14ac:dyDescent="0.3">
      <c r="A4" s="182" t="s">
        <v>3</v>
      </c>
      <c r="B4" s="183" t="s">
        <v>474</v>
      </c>
      <c r="C4" s="184"/>
      <c r="D4" s="180"/>
    </row>
    <row r="5" spans="1:4" x14ac:dyDescent="0.3">
      <c r="A5" s="185" t="e">
        <f>#REF!</f>
        <v>#REF!</v>
      </c>
      <c r="B5" s="186"/>
      <c r="C5" s="186"/>
    </row>
    <row r="6" spans="1:4" x14ac:dyDescent="0.3">
      <c r="A6" s="188"/>
      <c r="B6" s="188"/>
      <c r="C6" s="188"/>
      <c r="D6" s="189"/>
    </row>
    <row r="7" spans="1:4" x14ac:dyDescent="0.3">
      <c r="A7" s="180"/>
      <c r="B7" s="180"/>
      <c r="C7" s="180"/>
      <c r="D7" s="180"/>
    </row>
    <row r="8" spans="1:4" ht="30" x14ac:dyDescent="0.25">
      <c r="A8" s="190" t="s">
        <v>7</v>
      </c>
      <c r="B8" s="191" t="s">
        <v>475</v>
      </c>
      <c r="C8" s="191" t="s">
        <v>476</v>
      </c>
      <c r="D8" s="191" t="s">
        <v>477</v>
      </c>
    </row>
    <row r="9" spans="1:4" x14ac:dyDescent="0.3">
      <c r="A9" s="192">
        <v>1</v>
      </c>
      <c r="B9" s="192" t="s">
        <v>478</v>
      </c>
      <c r="C9" s="193">
        <f>SUM(C10,C25)</f>
        <v>719845.85</v>
      </c>
      <c r="D9" s="193">
        <f>SUM(D10,D25)</f>
        <v>719845.85</v>
      </c>
    </row>
    <row r="10" spans="1:4" x14ac:dyDescent="0.3">
      <c r="A10" s="194">
        <v>1.1000000000000001</v>
      </c>
      <c r="B10" s="194" t="s">
        <v>479</v>
      </c>
      <c r="C10" s="193">
        <f>SUM(C11,C12,C15,C18,C24)</f>
        <v>719845.85</v>
      </c>
      <c r="D10" s="193">
        <f>SUM(D11,D12,D15,D18,D23,D24)</f>
        <v>719845.85</v>
      </c>
    </row>
    <row r="11" spans="1:4" x14ac:dyDescent="0.3">
      <c r="A11" s="195" t="s">
        <v>480</v>
      </c>
      <c r="B11" s="195" t="s">
        <v>481</v>
      </c>
      <c r="C11" s="196"/>
      <c r="D11" s="196"/>
    </row>
    <row r="12" spans="1:4" x14ac:dyDescent="0.3">
      <c r="A12" s="195" t="s">
        <v>482</v>
      </c>
      <c r="B12" s="195" t="s">
        <v>483</v>
      </c>
      <c r="C12" s="196">
        <v>6850.35</v>
      </c>
      <c r="D12" s="197">
        <f>SUM(D13:D14)</f>
        <v>6850.35</v>
      </c>
    </row>
    <row r="13" spans="1:4" x14ac:dyDescent="0.3">
      <c r="A13" s="198" t="s">
        <v>484</v>
      </c>
      <c r="B13" s="198" t="s">
        <v>485</v>
      </c>
      <c r="C13" s="196">
        <v>6850.35</v>
      </c>
      <c r="D13" s="196">
        <v>6850.35</v>
      </c>
    </row>
    <row r="14" spans="1:4" x14ac:dyDescent="0.3">
      <c r="A14" s="198" t="s">
        <v>486</v>
      </c>
      <c r="B14" s="198" t="s">
        <v>487</v>
      </c>
      <c r="C14" s="196"/>
      <c r="D14" s="196"/>
    </row>
    <row r="15" spans="1:4" x14ac:dyDescent="0.3">
      <c r="A15" s="195" t="s">
        <v>488</v>
      </c>
      <c r="B15" s="195" t="s">
        <v>489</v>
      </c>
      <c r="C15" s="197">
        <f>SUM(C16:C17)</f>
        <v>712900.81</v>
      </c>
      <c r="D15" s="197">
        <f>SUM(D16:D17)</f>
        <v>712900.81</v>
      </c>
    </row>
    <row r="16" spans="1:4" x14ac:dyDescent="0.3">
      <c r="A16" s="198" t="s">
        <v>490</v>
      </c>
      <c r="B16" s="198" t="s">
        <v>491</v>
      </c>
      <c r="C16" s="196">
        <v>596467.81000000006</v>
      </c>
      <c r="D16" s="196">
        <v>596467.81000000006</v>
      </c>
    </row>
    <row r="17" spans="1:4" ht="30" x14ac:dyDescent="0.3">
      <c r="A17" s="198" t="s">
        <v>492</v>
      </c>
      <c r="B17" s="198" t="s">
        <v>493</v>
      </c>
      <c r="C17" s="196">
        <v>116433</v>
      </c>
      <c r="D17" s="196">
        <v>116433</v>
      </c>
    </row>
    <row r="18" spans="1:4" x14ac:dyDescent="0.3">
      <c r="A18" s="195" t="s">
        <v>494</v>
      </c>
      <c r="B18" s="195" t="s">
        <v>495</v>
      </c>
      <c r="C18" s="197">
        <f>SUM(C19:C22)</f>
        <v>0</v>
      </c>
      <c r="D18" s="197">
        <f>SUM(D19:D22)</f>
        <v>0</v>
      </c>
    </row>
    <row r="19" spans="1:4" x14ac:dyDescent="0.3">
      <c r="A19" s="198" t="s">
        <v>496</v>
      </c>
      <c r="B19" s="198" t="s">
        <v>497</v>
      </c>
      <c r="C19" s="196"/>
      <c r="D19" s="196"/>
    </row>
    <row r="20" spans="1:4" ht="30" x14ac:dyDescent="0.3">
      <c r="A20" s="198" t="s">
        <v>498</v>
      </c>
      <c r="B20" s="198" t="s">
        <v>499</v>
      </c>
      <c r="C20" s="196"/>
      <c r="D20" s="196"/>
    </row>
    <row r="21" spans="1:4" x14ac:dyDescent="0.3">
      <c r="A21" s="198" t="s">
        <v>500</v>
      </c>
      <c r="B21" s="198" t="s">
        <v>501</v>
      </c>
      <c r="C21" s="196"/>
      <c r="D21" s="196"/>
    </row>
    <row r="22" spans="1:4" x14ac:dyDescent="0.3">
      <c r="A22" s="198" t="s">
        <v>502</v>
      </c>
      <c r="B22" s="198" t="s">
        <v>503</v>
      </c>
      <c r="C22" s="196"/>
      <c r="D22" s="196"/>
    </row>
    <row r="23" spans="1:4" x14ac:dyDescent="0.3">
      <c r="A23" s="195" t="s">
        <v>504</v>
      </c>
      <c r="B23" s="195" t="s">
        <v>505</v>
      </c>
      <c r="C23" s="199"/>
      <c r="D23" s="196"/>
    </row>
    <row r="24" spans="1:4" x14ac:dyDescent="0.3">
      <c r="A24" s="195" t="s">
        <v>506</v>
      </c>
      <c r="B24" s="195" t="s">
        <v>507</v>
      </c>
      <c r="C24" s="196">
        <v>94.69</v>
      </c>
      <c r="D24" s="196">
        <v>94.69</v>
      </c>
    </row>
    <row r="25" spans="1:4" x14ac:dyDescent="0.3">
      <c r="A25" s="194">
        <v>1.2</v>
      </c>
      <c r="B25" s="194" t="s">
        <v>508</v>
      </c>
      <c r="C25" s="193">
        <f>SUM(C26,C30)</f>
        <v>0</v>
      </c>
      <c r="D25" s="193">
        <f>SUM(D26,D30)</f>
        <v>0</v>
      </c>
    </row>
    <row r="26" spans="1:4" x14ac:dyDescent="0.3">
      <c r="A26" s="195" t="s">
        <v>509</v>
      </c>
      <c r="B26" s="195" t="s">
        <v>485</v>
      </c>
      <c r="C26" s="197">
        <f>SUM(C27:C29)</f>
        <v>0</v>
      </c>
      <c r="D26" s="197">
        <f>SUM(D27:D29)</f>
        <v>0</v>
      </c>
    </row>
    <row r="27" spans="1:4" x14ac:dyDescent="0.3">
      <c r="A27" s="200" t="s">
        <v>510</v>
      </c>
      <c r="B27" s="200" t="s">
        <v>511</v>
      </c>
      <c r="C27" s="196"/>
      <c r="D27" s="196"/>
    </row>
    <row r="28" spans="1:4" x14ac:dyDescent="0.3">
      <c r="A28" s="200" t="s">
        <v>512</v>
      </c>
      <c r="B28" s="200" t="s">
        <v>513</v>
      </c>
      <c r="C28" s="196"/>
      <c r="D28" s="196"/>
    </row>
    <row r="29" spans="1:4" x14ac:dyDescent="0.3">
      <c r="A29" s="200" t="s">
        <v>514</v>
      </c>
      <c r="B29" s="200" t="s">
        <v>515</v>
      </c>
      <c r="C29" s="196"/>
      <c r="D29" s="196"/>
    </row>
    <row r="30" spans="1:4" x14ac:dyDescent="0.3">
      <c r="A30" s="195" t="s">
        <v>516</v>
      </c>
      <c r="B30" s="201" t="s">
        <v>517</v>
      </c>
      <c r="C30" s="196"/>
      <c r="D30" s="196"/>
    </row>
    <row r="31" spans="1:4" x14ac:dyDescent="0.3">
      <c r="D31" s="202"/>
    </row>
    <row r="32" spans="1:4" x14ac:dyDescent="0.3">
      <c r="A32" s="203"/>
      <c r="D32" s="202"/>
    </row>
    <row r="33" spans="1:4" x14ac:dyDescent="0.3">
      <c r="D33" s="202"/>
    </row>
    <row r="34" spans="1:4" x14ac:dyDescent="0.3">
      <c r="D34" s="202"/>
    </row>
    <row r="35" spans="1:4" x14ac:dyDescent="0.3">
      <c r="A35" s="204" t="s">
        <v>469</v>
      </c>
      <c r="D35" s="202"/>
    </row>
    <row r="36" spans="1:4" x14ac:dyDescent="0.3">
      <c r="D36" s="202"/>
    </row>
    <row r="37" spans="1:4" x14ac:dyDescent="0.3">
      <c r="D37" s="205"/>
    </row>
    <row r="38" spans="1:4" x14ac:dyDescent="0.3">
      <c r="A38"/>
      <c r="B38" s="204" t="s">
        <v>518</v>
      </c>
      <c r="D38" s="205"/>
    </row>
    <row r="39" spans="1:4" x14ac:dyDescent="0.3">
      <c r="A39"/>
      <c r="B39" s="187" t="s">
        <v>519</v>
      </c>
      <c r="D39" s="205"/>
    </row>
    <row r="40" spans="1:4" ht="15" x14ac:dyDescent="0.25">
      <c r="A40"/>
      <c r="B40" s="206" t="s">
        <v>472</v>
      </c>
      <c r="C40"/>
      <c r="D40" s="207"/>
    </row>
    <row r="41" spans="1:4" x14ac:dyDescent="0.3">
      <c r="D41" s="202"/>
    </row>
  </sheetData>
  <mergeCells count="2">
    <mergeCell ref="C1:D1"/>
    <mergeCell ref="C2:D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E14" sqref="E14"/>
    </sheetView>
  </sheetViews>
  <sheetFormatPr defaultRowHeight="15" x14ac:dyDescent="0.25"/>
  <cols>
    <col min="1" max="1" width="7.140625" customWidth="1"/>
    <col min="2" max="2" width="20.7109375" customWidth="1"/>
    <col min="3" max="3" width="14.85546875" customWidth="1"/>
    <col min="4" max="4" width="15.85546875" customWidth="1"/>
    <col min="5" max="5" width="20.42578125" customWidth="1"/>
    <col min="6" max="6" width="16.5703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x14ac:dyDescent="0.25">
      <c r="A1" s="486" t="s">
        <v>1365</v>
      </c>
      <c r="B1" s="487"/>
      <c r="C1" s="487"/>
      <c r="D1" s="487"/>
      <c r="E1" s="487"/>
      <c r="F1" s="487"/>
      <c r="G1" s="487"/>
      <c r="H1" s="487"/>
      <c r="I1" s="487"/>
      <c r="J1" s="487"/>
      <c r="K1" s="216" t="s">
        <v>1</v>
      </c>
    </row>
    <row r="2" spans="1:11" ht="15.75" x14ac:dyDescent="0.3">
      <c r="A2" s="189" t="s">
        <v>2</v>
      </c>
      <c r="B2" s="487"/>
      <c r="C2" s="487"/>
      <c r="D2" s="487"/>
      <c r="E2" s="487"/>
      <c r="F2" s="487"/>
      <c r="G2" s="487"/>
      <c r="H2" s="487"/>
      <c r="I2" s="563" t="s">
        <v>5</v>
      </c>
      <c r="J2" s="564"/>
      <c r="K2" s="209"/>
    </row>
    <row r="3" spans="1:11" x14ac:dyDescent="0.25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90"/>
    </row>
    <row r="4" spans="1:11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2"/>
      <c r="E4" s="226" t="s">
        <v>474</v>
      </c>
      <c r="F4" s="487"/>
      <c r="G4" s="487"/>
      <c r="H4" s="487"/>
      <c r="I4" s="487"/>
      <c r="J4" s="487"/>
      <c r="K4" s="514"/>
    </row>
    <row r="5" spans="1:11" ht="15.75" x14ac:dyDescent="0.3">
      <c r="A5" s="463" t="e">
        <f>#REF!</f>
        <v>#REF!</v>
      </c>
      <c r="B5" s="228"/>
      <c r="C5" s="228"/>
      <c r="D5" s="228"/>
      <c r="E5" s="537"/>
      <c r="F5" s="538"/>
      <c r="G5" s="538"/>
      <c r="H5" s="538"/>
      <c r="I5" s="538"/>
      <c r="J5" s="538"/>
      <c r="K5" s="537"/>
    </row>
    <row r="6" spans="1:11" x14ac:dyDescent="0.25">
      <c r="A6" s="492"/>
      <c r="B6" s="493"/>
      <c r="C6" s="493"/>
      <c r="D6" s="493"/>
      <c r="E6" s="487"/>
      <c r="F6" s="487"/>
      <c r="G6" s="487"/>
      <c r="H6" s="487"/>
      <c r="I6" s="487"/>
      <c r="J6" s="487"/>
      <c r="K6" s="487"/>
    </row>
    <row r="7" spans="1:11" ht="60" x14ac:dyDescent="0.25">
      <c r="A7" s="515" t="s">
        <v>7</v>
      </c>
      <c r="B7" s="498" t="s">
        <v>1366</v>
      </c>
      <c r="C7" s="498" t="s">
        <v>1367</v>
      </c>
      <c r="D7" s="498" t="s">
        <v>1368</v>
      </c>
      <c r="E7" s="498" t="s">
        <v>1369</v>
      </c>
      <c r="F7" s="498" t="s">
        <v>1370</v>
      </c>
      <c r="G7" s="498" t="s">
        <v>1371</v>
      </c>
      <c r="H7" s="498" t="s">
        <v>1372</v>
      </c>
      <c r="I7" s="498" t="s">
        <v>1373</v>
      </c>
      <c r="J7" s="498" t="s">
        <v>1374</v>
      </c>
      <c r="K7" s="498" t="s">
        <v>1375</v>
      </c>
    </row>
    <row r="8" spans="1:11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8">
        <v>9</v>
      </c>
      <c r="J8" s="496">
        <v>10</v>
      </c>
      <c r="K8" s="498">
        <v>11</v>
      </c>
    </row>
    <row r="9" spans="1:11" ht="30" x14ac:dyDescent="0.25">
      <c r="A9" s="513">
        <v>1</v>
      </c>
      <c r="B9" s="501" t="s">
        <v>1376</v>
      </c>
      <c r="C9" s="501" t="s">
        <v>1377</v>
      </c>
      <c r="D9" s="501" t="s">
        <v>1378</v>
      </c>
      <c r="E9" s="501" t="s">
        <v>1379</v>
      </c>
      <c r="F9" s="501">
        <v>250</v>
      </c>
      <c r="G9" s="314">
        <v>61004018933</v>
      </c>
      <c r="H9" s="366" t="s">
        <v>796</v>
      </c>
      <c r="I9" s="314" t="s">
        <v>1158</v>
      </c>
      <c r="J9" s="539"/>
      <c r="K9" s="501"/>
    </row>
    <row r="10" spans="1:11" ht="30" x14ac:dyDescent="0.25">
      <c r="A10" s="513">
        <v>2</v>
      </c>
      <c r="B10" s="501" t="s">
        <v>1380</v>
      </c>
      <c r="C10" s="501" t="s">
        <v>1377</v>
      </c>
      <c r="D10" s="501" t="s">
        <v>1378</v>
      </c>
      <c r="E10" s="501" t="s">
        <v>1381</v>
      </c>
      <c r="F10" s="501">
        <v>250</v>
      </c>
      <c r="G10" s="314">
        <v>1015003843</v>
      </c>
      <c r="H10" s="366" t="s">
        <v>1161</v>
      </c>
      <c r="I10" s="314" t="s">
        <v>1162</v>
      </c>
      <c r="J10" s="539"/>
      <c r="K10" s="501"/>
    </row>
    <row r="11" spans="1:11" ht="30" x14ac:dyDescent="0.25">
      <c r="A11" s="513">
        <v>3</v>
      </c>
      <c r="B11" s="501" t="s">
        <v>1382</v>
      </c>
      <c r="C11" s="501" t="s">
        <v>1377</v>
      </c>
      <c r="D11" s="501" t="s">
        <v>1378</v>
      </c>
      <c r="E11" s="501" t="s">
        <v>1383</v>
      </c>
      <c r="F11" s="501">
        <v>250</v>
      </c>
      <c r="G11" s="314">
        <v>26001030206</v>
      </c>
      <c r="H11" s="366" t="s">
        <v>994</v>
      </c>
      <c r="I11" s="314" t="s">
        <v>1163</v>
      </c>
      <c r="J11" s="539"/>
      <c r="K11" s="501"/>
    </row>
    <row r="12" spans="1:11" ht="30" x14ac:dyDescent="0.3">
      <c r="A12" s="513">
        <v>4</v>
      </c>
      <c r="B12" s="501" t="s">
        <v>1384</v>
      </c>
      <c r="C12" s="501" t="s">
        <v>1377</v>
      </c>
      <c r="D12" s="501" t="s">
        <v>1385</v>
      </c>
      <c r="E12" s="501" t="s">
        <v>1386</v>
      </c>
      <c r="F12" s="501">
        <v>375</v>
      </c>
      <c r="G12" s="314" t="s">
        <v>1165</v>
      </c>
      <c r="H12" s="366" t="s">
        <v>988</v>
      </c>
      <c r="I12" s="282" t="s">
        <v>1164</v>
      </c>
      <c r="J12" s="539"/>
      <c r="K12" s="501"/>
    </row>
    <row r="13" spans="1:11" ht="30" x14ac:dyDescent="0.25">
      <c r="A13" s="513">
        <v>5</v>
      </c>
      <c r="B13" s="501" t="s">
        <v>1387</v>
      </c>
      <c r="C13" s="501" t="s">
        <v>1377</v>
      </c>
      <c r="D13" s="501" t="s">
        <v>1378</v>
      </c>
      <c r="E13" s="501" t="s">
        <v>1388</v>
      </c>
      <c r="F13" s="501">
        <v>187.5</v>
      </c>
      <c r="G13" s="333">
        <v>16001004933</v>
      </c>
      <c r="H13" s="371" t="s">
        <v>1167</v>
      </c>
      <c r="I13" s="371" t="s">
        <v>1168</v>
      </c>
      <c r="J13" s="539"/>
      <c r="K13" s="501"/>
    </row>
    <row r="14" spans="1:11" ht="30" x14ac:dyDescent="0.3">
      <c r="A14" s="513">
        <v>6</v>
      </c>
      <c r="B14" s="501" t="s">
        <v>1389</v>
      </c>
      <c r="C14" s="501" t="s">
        <v>1377</v>
      </c>
      <c r="D14" s="501" t="s">
        <v>1378</v>
      </c>
      <c r="E14" s="501"/>
      <c r="F14" s="501">
        <v>250</v>
      </c>
      <c r="G14" s="372">
        <v>48001001011</v>
      </c>
      <c r="H14" s="371" t="s">
        <v>761</v>
      </c>
      <c r="I14" s="371" t="s">
        <v>1169</v>
      </c>
      <c r="J14" s="539"/>
      <c r="K14" s="501"/>
    </row>
    <row r="15" spans="1:11" ht="30" x14ac:dyDescent="0.25">
      <c r="A15" s="513">
        <v>7</v>
      </c>
      <c r="B15" s="501" t="s">
        <v>1390</v>
      </c>
      <c r="C15" s="501" t="s">
        <v>1377</v>
      </c>
      <c r="D15" s="501" t="s">
        <v>1378</v>
      </c>
      <c r="E15" s="501" t="s">
        <v>1391</v>
      </c>
      <c r="F15" s="501">
        <v>250</v>
      </c>
      <c r="G15" s="373">
        <v>46001007248</v>
      </c>
      <c r="H15" s="371" t="s">
        <v>1170</v>
      </c>
      <c r="I15" s="371" t="s">
        <v>1016</v>
      </c>
      <c r="J15" s="539"/>
      <c r="K15" s="501"/>
    </row>
    <row r="16" spans="1:11" ht="15.75" x14ac:dyDescent="0.3">
      <c r="A16" s="513">
        <v>8</v>
      </c>
      <c r="B16" s="540" t="s">
        <v>1392</v>
      </c>
      <c r="C16" s="501" t="s">
        <v>1377</v>
      </c>
      <c r="D16" s="501" t="s">
        <v>1393</v>
      </c>
      <c r="E16" s="540" t="s">
        <v>1394</v>
      </c>
      <c r="F16" s="501" t="s">
        <v>1395</v>
      </c>
      <c r="G16" s="333">
        <v>53001001979</v>
      </c>
      <c r="H16" s="371" t="s">
        <v>1171</v>
      </c>
      <c r="I16" s="371" t="s">
        <v>1172</v>
      </c>
      <c r="J16" s="539"/>
      <c r="K16" s="501"/>
    </row>
    <row r="17" spans="1:11" ht="30" x14ac:dyDescent="0.25">
      <c r="A17" s="513">
        <v>9</v>
      </c>
      <c r="B17" s="501" t="s">
        <v>1396</v>
      </c>
      <c r="C17" s="501" t="s">
        <v>1377</v>
      </c>
      <c r="D17" s="501" t="s">
        <v>1397</v>
      </c>
      <c r="E17" s="501" t="s">
        <v>1398</v>
      </c>
      <c r="F17" s="501" t="s">
        <v>1399</v>
      </c>
      <c r="G17" s="541"/>
      <c r="H17" s="541"/>
      <c r="I17" s="541"/>
      <c r="J17" s="539">
        <v>203864014</v>
      </c>
      <c r="K17" s="501" t="s">
        <v>1400</v>
      </c>
    </row>
    <row r="18" spans="1:11" x14ac:dyDescent="0.25">
      <c r="A18" s="513">
        <v>10</v>
      </c>
      <c r="B18" s="501"/>
      <c r="C18" s="501"/>
      <c r="D18" s="501"/>
      <c r="E18" s="501"/>
      <c r="F18" s="501"/>
      <c r="G18" s="541"/>
      <c r="H18" s="541"/>
      <c r="I18" s="541"/>
      <c r="J18" s="539"/>
      <c r="K18" s="501"/>
    </row>
    <row r="19" spans="1:11" x14ac:dyDescent="0.25">
      <c r="A19" s="513">
        <v>11</v>
      </c>
      <c r="B19" s="501"/>
      <c r="C19" s="501"/>
      <c r="D19" s="501"/>
      <c r="E19" s="501"/>
      <c r="F19" s="501"/>
      <c r="G19" s="541"/>
      <c r="H19" s="541"/>
      <c r="I19" s="541"/>
      <c r="J19" s="539"/>
      <c r="K19" s="501"/>
    </row>
    <row r="20" spans="1:11" x14ac:dyDescent="0.25">
      <c r="A20" s="513">
        <v>12</v>
      </c>
      <c r="B20" s="501"/>
      <c r="C20" s="501"/>
      <c r="D20" s="501"/>
      <c r="E20" s="501"/>
      <c r="F20" s="501"/>
      <c r="G20" s="541"/>
      <c r="H20" s="541"/>
      <c r="I20" s="541"/>
      <c r="J20" s="539"/>
      <c r="K20" s="501"/>
    </row>
    <row r="21" spans="1:11" x14ac:dyDescent="0.25">
      <c r="A21" s="513">
        <v>13</v>
      </c>
      <c r="B21" s="501"/>
      <c r="C21" s="501"/>
      <c r="D21" s="501"/>
      <c r="E21" s="501"/>
      <c r="F21" s="501"/>
      <c r="G21" s="501"/>
      <c r="H21" s="501"/>
      <c r="I21" s="501"/>
      <c r="J21" s="539"/>
      <c r="K21" s="501"/>
    </row>
    <row r="22" spans="1:11" x14ac:dyDescent="0.25">
      <c r="A22" s="513">
        <v>14</v>
      </c>
      <c r="B22" s="501"/>
      <c r="C22" s="501"/>
      <c r="D22" s="501"/>
      <c r="E22" s="501"/>
      <c r="F22" s="501"/>
      <c r="G22" s="501"/>
      <c r="H22" s="501"/>
      <c r="I22" s="501"/>
      <c r="J22" s="539"/>
      <c r="K22" s="501"/>
    </row>
    <row r="23" spans="1:11" x14ac:dyDescent="0.25">
      <c r="A23" s="513">
        <v>15</v>
      </c>
      <c r="B23" s="501"/>
      <c r="C23" s="501"/>
      <c r="D23" s="501"/>
      <c r="E23" s="501"/>
      <c r="F23" s="501"/>
      <c r="G23" s="501"/>
      <c r="H23" s="539"/>
      <c r="I23" s="539"/>
      <c r="J23" s="539"/>
      <c r="K23" s="501"/>
    </row>
    <row r="24" spans="1:11" x14ac:dyDescent="0.25">
      <c r="A24" s="513">
        <v>16</v>
      </c>
      <c r="B24" s="501"/>
      <c r="C24" s="501"/>
      <c r="D24" s="501"/>
      <c r="E24" s="501"/>
      <c r="F24" s="501"/>
      <c r="G24" s="501"/>
      <c r="H24" s="539"/>
      <c r="I24" s="539"/>
      <c r="J24" s="539"/>
      <c r="K24" s="501"/>
    </row>
    <row r="25" spans="1:11" x14ac:dyDescent="0.25">
      <c r="A25" s="513">
        <v>17</v>
      </c>
      <c r="B25" s="501"/>
      <c r="C25" s="501"/>
      <c r="D25" s="501"/>
      <c r="E25" s="501"/>
      <c r="F25" s="501"/>
      <c r="G25" s="501"/>
      <c r="H25" s="539"/>
      <c r="I25" s="539"/>
      <c r="J25" s="539"/>
      <c r="K25" s="501"/>
    </row>
    <row r="26" spans="1:11" x14ac:dyDescent="0.25">
      <c r="A26" s="513">
        <v>18</v>
      </c>
      <c r="B26" s="501"/>
      <c r="C26" s="501"/>
      <c r="D26" s="501"/>
      <c r="E26" s="501"/>
      <c r="F26" s="501"/>
      <c r="G26" s="501"/>
      <c r="H26" s="539"/>
      <c r="I26" s="539"/>
      <c r="J26" s="539"/>
      <c r="K26" s="501"/>
    </row>
    <row r="27" spans="1:11" x14ac:dyDescent="0.25">
      <c r="A27" s="513" t="s">
        <v>644</v>
      </c>
      <c r="B27" s="501"/>
      <c r="C27" s="501"/>
      <c r="D27" s="501"/>
      <c r="E27" s="501"/>
      <c r="F27" s="501"/>
      <c r="G27" s="501"/>
      <c r="H27" s="539"/>
      <c r="I27" s="539"/>
      <c r="J27" s="539"/>
      <c r="K27" s="501"/>
    </row>
    <row r="28" spans="1:11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</row>
    <row r="29" spans="1:11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</row>
    <row r="30" spans="1:11" x14ac:dyDescent="0.25">
      <c r="A30" s="503"/>
      <c r="B30" s="218"/>
      <c r="C30" s="218"/>
      <c r="D30" s="218"/>
      <c r="E30" s="218"/>
      <c r="F30" s="218"/>
      <c r="G30" s="218"/>
      <c r="H30" s="218"/>
      <c r="I30" s="218"/>
      <c r="J30" s="218"/>
      <c r="K30" s="218"/>
    </row>
    <row r="31" spans="1:11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  <c r="I31" s="187"/>
      <c r="J31" s="187"/>
      <c r="K31" s="187"/>
    </row>
    <row r="32" spans="1:11" ht="15.75" x14ac:dyDescent="0.3">
      <c r="A32" s="187"/>
      <c r="B32" s="187"/>
      <c r="C32" s="573"/>
      <c r="D32" s="573"/>
      <c r="F32" s="506"/>
      <c r="G32" s="507"/>
    </row>
    <row r="33" spans="2:6" ht="15.75" x14ac:dyDescent="0.3">
      <c r="B33" s="187"/>
      <c r="C33" s="204" t="s">
        <v>470</v>
      </c>
      <c r="D33" s="187"/>
      <c r="F33" s="186" t="s">
        <v>1289</v>
      </c>
    </row>
    <row r="34" spans="2:6" ht="15.75" x14ac:dyDescent="0.3">
      <c r="B34" s="187"/>
      <c r="C34" s="187"/>
      <c r="D34" s="187"/>
      <c r="F34" s="187" t="s">
        <v>1290</v>
      </c>
    </row>
    <row r="35" spans="2:6" ht="15.75" x14ac:dyDescent="0.3">
      <c r="B35" s="187"/>
      <c r="C35" s="206" t="s">
        <v>472</v>
      </c>
    </row>
  </sheetData>
  <mergeCells count="2">
    <mergeCell ref="I2:J2"/>
    <mergeCell ref="C32:D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E17" sqref="E17"/>
    </sheetView>
  </sheetViews>
  <sheetFormatPr defaultRowHeight="15" x14ac:dyDescent="0.25"/>
  <cols>
    <col min="1" max="1" width="11.7109375" style="362" customWidth="1"/>
    <col min="2" max="2" width="21.140625" style="362" customWidth="1"/>
    <col min="3" max="3" width="21.5703125" style="362" customWidth="1"/>
    <col min="4" max="4" width="19.140625" style="362" customWidth="1"/>
    <col min="5" max="5" width="15.140625" style="362" customWidth="1"/>
    <col min="6" max="6" width="20.85546875" style="362" customWidth="1"/>
    <col min="7" max="7" width="23.85546875" style="362" customWidth="1"/>
    <col min="8" max="8" width="19" style="362" customWidth="1"/>
    <col min="9" max="9" width="21.140625" style="362" customWidth="1"/>
    <col min="10" max="10" width="17" style="362" customWidth="1"/>
    <col min="11" max="11" width="21.5703125" style="362" customWidth="1"/>
    <col min="12" max="12" width="24.42578125" style="362" customWidth="1"/>
    <col min="13" max="14" width="9.140625" style="362"/>
  </cols>
  <sheetData>
    <row r="1" spans="1:14" x14ac:dyDescent="0.25">
      <c r="A1" s="486" t="s">
        <v>1401</v>
      </c>
      <c r="B1" s="486"/>
      <c r="C1" s="487"/>
      <c r="D1" s="487"/>
      <c r="E1" s="487"/>
      <c r="F1" s="487"/>
      <c r="G1" s="487"/>
      <c r="H1" s="487"/>
      <c r="I1" s="487"/>
      <c r="J1" s="487"/>
      <c r="K1" s="509"/>
      <c r="L1" s="216" t="s">
        <v>1</v>
      </c>
      <c r="M1"/>
      <c r="N1"/>
    </row>
    <row r="2" spans="1:14" ht="15.75" x14ac:dyDescent="0.3">
      <c r="A2" s="189" t="s">
        <v>2</v>
      </c>
      <c r="B2" s="189"/>
      <c r="C2" s="487"/>
      <c r="D2" s="487"/>
      <c r="E2" s="487"/>
      <c r="F2" s="487"/>
      <c r="G2" s="487"/>
      <c r="H2" s="563" t="s">
        <v>5</v>
      </c>
      <c r="I2" s="564"/>
      <c r="J2" s="487"/>
      <c r="K2" s="509"/>
      <c r="L2" s="209"/>
      <c r="M2"/>
      <c r="N2"/>
    </row>
    <row r="3" spans="1:14" x14ac:dyDescent="0.25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90"/>
      <c r="L3" s="490"/>
      <c r="N3"/>
    </row>
    <row r="4" spans="1:14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226" t="s">
        <v>474</v>
      </c>
      <c r="F4" s="514"/>
      <c r="G4" s="487"/>
      <c r="H4" s="487"/>
      <c r="I4" s="487"/>
      <c r="J4" s="487"/>
      <c r="K4" s="487"/>
      <c r="L4" s="487"/>
      <c r="M4"/>
      <c r="N4"/>
    </row>
    <row r="5" spans="1:14" ht="15.75" x14ac:dyDescent="0.3">
      <c r="A5" s="463" t="e">
        <f>#REF!</f>
        <v>#REF!</v>
      </c>
      <c r="B5" s="463"/>
      <c r="C5" s="228"/>
      <c r="D5" s="228"/>
      <c r="E5" s="228"/>
      <c r="F5" s="537"/>
      <c r="G5" s="538"/>
      <c r="H5" s="538"/>
      <c r="I5" s="538"/>
      <c r="J5" s="538"/>
      <c r="K5" s="538"/>
      <c r="L5" s="537"/>
    </row>
    <row r="6" spans="1:14" x14ac:dyDescent="0.25">
      <c r="A6" s="492"/>
      <c r="B6" s="492"/>
      <c r="C6" s="493"/>
      <c r="D6" s="493"/>
      <c r="E6" s="493"/>
      <c r="F6" s="487"/>
      <c r="G6" s="487"/>
      <c r="H6" s="487"/>
      <c r="I6" s="487"/>
      <c r="J6" s="487"/>
      <c r="K6" s="487"/>
      <c r="L6" s="487"/>
      <c r="M6"/>
      <c r="N6"/>
    </row>
    <row r="7" spans="1:14" ht="60" x14ac:dyDescent="0.25">
      <c r="A7" s="515" t="s">
        <v>7</v>
      </c>
      <c r="B7" s="496" t="s">
        <v>1351</v>
      </c>
      <c r="C7" s="498" t="s">
        <v>1352</v>
      </c>
      <c r="D7" s="498" t="s">
        <v>1353</v>
      </c>
      <c r="E7" s="498" t="s">
        <v>1402</v>
      </c>
      <c r="F7" s="498" t="s">
        <v>1355</v>
      </c>
      <c r="G7" s="498" t="s">
        <v>1403</v>
      </c>
      <c r="H7" s="498" t="s">
        <v>1371</v>
      </c>
      <c r="I7" s="498" t="s">
        <v>1372</v>
      </c>
      <c r="J7" s="498" t="s">
        <v>1373</v>
      </c>
      <c r="K7" s="498" t="s">
        <v>1374</v>
      </c>
      <c r="L7" s="498" t="s">
        <v>1375</v>
      </c>
      <c r="M7"/>
      <c r="N7"/>
    </row>
    <row r="8" spans="1:14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6">
        <v>9</v>
      </c>
      <c r="J8" s="496">
        <v>10</v>
      </c>
      <c r="K8" s="498">
        <v>11</v>
      </c>
      <c r="L8" s="498">
        <v>12</v>
      </c>
      <c r="M8"/>
      <c r="N8"/>
    </row>
    <row r="9" spans="1:14" x14ac:dyDescent="0.25">
      <c r="A9" s="513">
        <v>1</v>
      </c>
      <c r="B9" s="513"/>
      <c r="C9" s="501"/>
      <c r="D9" s="501"/>
      <c r="E9" s="501"/>
      <c r="F9" s="501"/>
      <c r="G9" s="501"/>
      <c r="H9" s="501"/>
      <c r="I9" s="539"/>
      <c r="J9" s="539"/>
      <c r="K9" s="539"/>
      <c r="L9" s="501"/>
      <c r="M9"/>
      <c r="N9"/>
    </row>
    <row r="10" spans="1:14" x14ac:dyDescent="0.25">
      <c r="A10" s="513">
        <v>2</v>
      </c>
      <c r="B10" s="513"/>
      <c r="C10" s="501"/>
      <c r="D10" s="501"/>
      <c r="E10" s="501"/>
      <c r="F10" s="501"/>
      <c r="G10" s="501"/>
      <c r="H10" s="501"/>
      <c r="I10" s="539"/>
      <c r="J10" s="539"/>
      <c r="K10" s="539"/>
      <c r="L10" s="501"/>
      <c r="M10"/>
      <c r="N10"/>
    </row>
    <row r="11" spans="1:14" x14ac:dyDescent="0.25">
      <c r="A11" s="513">
        <v>3</v>
      </c>
      <c r="B11" s="513"/>
      <c r="C11" s="501"/>
      <c r="D11" s="501"/>
      <c r="E11" s="501"/>
      <c r="F11" s="501"/>
      <c r="G11" s="501"/>
      <c r="H11" s="501"/>
      <c r="I11" s="539"/>
      <c r="J11" s="539"/>
      <c r="K11" s="539"/>
      <c r="L11" s="501"/>
      <c r="M11"/>
      <c r="N11"/>
    </row>
    <row r="12" spans="1:14" x14ac:dyDescent="0.25">
      <c r="A12" s="513">
        <v>4</v>
      </c>
      <c r="B12" s="513"/>
      <c r="C12" s="501"/>
      <c r="D12" s="501"/>
      <c r="E12" s="501"/>
      <c r="F12" s="501"/>
      <c r="G12" s="501"/>
      <c r="H12" s="501"/>
      <c r="I12" s="539"/>
      <c r="J12" s="539"/>
      <c r="K12" s="539"/>
      <c r="L12" s="501"/>
      <c r="M12"/>
      <c r="N12"/>
    </row>
    <row r="13" spans="1:14" x14ac:dyDescent="0.25">
      <c r="A13" s="513">
        <v>5</v>
      </c>
      <c r="B13" s="513"/>
      <c r="C13" s="501"/>
      <c r="D13" s="501"/>
      <c r="E13" s="501"/>
      <c r="F13" s="501"/>
      <c r="G13" s="501"/>
      <c r="H13" s="501"/>
      <c r="I13" s="539"/>
      <c r="J13" s="539"/>
      <c r="K13" s="539"/>
      <c r="L13" s="501"/>
      <c r="M13"/>
      <c r="N13"/>
    </row>
    <row r="14" spans="1:14" x14ac:dyDescent="0.25">
      <c r="A14" s="513">
        <v>6</v>
      </c>
      <c r="B14" s="513"/>
      <c r="C14" s="501"/>
      <c r="D14" s="501"/>
      <c r="E14" s="501"/>
      <c r="F14" s="501"/>
      <c r="G14" s="501"/>
      <c r="H14" s="501"/>
      <c r="I14" s="539"/>
      <c r="J14" s="539"/>
      <c r="K14" s="539"/>
      <c r="L14" s="501"/>
      <c r="M14"/>
      <c r="N14"/>
    </row>
    <row r="15" spans="1:14" x14ac:dyDescent="0.25">
      <c r="A15" s="513">
        <v>7</v>
      </c>
      <c r="B15" s="513"/>
      <c r="C15" s="501"/>
      <c r="D15" s="501"/>
      <c r="E15" s="501"/>
      <c r="F15" s="501"/>
      <c r="G15" s="501"/>
      <c r="H15" s="501"/>
      <c r="I15" s="539"/>
      <c r="J15" s="539"/>
      <c r="K15" s="539"/>
      <c r="L15" s="501"/>
      <c r="M15"/>
      <c r="N15"/>
    </row>
    <row r="16" spans="1:14" x14ac:dyDescent="0.25">
      <c r="A16" s="513">
        <v>8</v>
      </c>
      <c r="B16" s="513"/>
      <c r="C16" s="501"/>
      <c r="D16" s="501"/>
      <c r="E16" s="501"/>
      <c r="F16" s="501"/>
      <c r="G16" s="501"/>
      <c r="H16" s="501"/>
      <c r="I16" s="539"/>
      <c r="J16" s="539"/>
      <c r="K16" s="539"/>
      <c r="L16" s="501"/>
      <c r="M16"/>
      <c r="N16"/>
    </row>
    <row r="17" spans="1:14" x14ac:dyDescent="0.25">
      <c r="A17" s="513">
        <v>9</v>
      </c>
      <c r="B17" s="513"/>
      <c r="C17" s="501"/>
      <c r="D17" s="501"/>
      <c r="E17" s="501"/>
      <c r="F17" s="501"/>
      <c r="G17" s="501"/>
      <c r="H17" s="501"/>
      <c r="I17" s="539"/>
      <c r="J17" s="539"/>
      <c r="K17" s="539"/>
      <c r="L17" s="501"/>
      <c r="M17"/>
      <c r="N17"/>
    </row>
    <row r="18" spans="1:14" x14ac:dyDescent="0.25">
      <c r="A18" s="513">
        <v>10</v>
      </c>
      <c r="B18" s="513"/>
      <c r="C18" s="501"/>
      <c r="D18" s="501"/>
      <c r="E18" s="501"/>
      <c r="F18" s="501"/>
      <c r="G18" s="501"/>
      <c r="H18" s="501"/>
      <c r="I18" s="539"/>
      <c r="J18" s="539"/>
      <c r="K18" s="539"/>
      <c r="L18" s="501"/>
      <c r="M18"/>
      <c r="N18"/>
    </row>
    <row r="19" spans="1:14" x14ac:dyDescent="0.25">
      <c r="A19" s="513">
        <v>11</v>
      </c>
      <c r="B19" s="513"/>
      <c r="C19" s="501"/>
      <c r="D19" s="501"/>
      <c r="E19" s="501"/>
      <c r="F19" s="501"/>
      <c r="G19" s="501"/>
      <c r="H19" s="501"/>
      <c r="I19" s="539"/>
      <c r="J19" s="539"/>
      <c r="K19" s="539"/>
      <c r="L19" s="501"/>
      <c r="M19"/>
      <c r="N19"/>
    </row>
    <row r="20" spans="1:14" x14ac:dyDescent="0.25">
      <c r="A20" s="513">
        <v>12</v>
      </c>
      <c r="B20" s="513"/>
      <c r="C20" s="501"/>
      <c r="D20" s="501"/>
      <c r="E20" s="501"/>
      <c r="F20" s="501"/>
      <c r="G20" s="501"/>
      <c r="H20" s="501"/>
      <c r="I20" s="539"/>
      <c r="J20" s="539"/>
      <c r="K20" s="539"/>
      <c r="L20" s="501"/>
      <c r="M20"/>
      <c r="N20"/>
    </row>
    <row r="21" spans="1:14" x14ac:dyDescent="0.25">
      <c r="A21" s="513">
        <v>13</v>
      </c>
      <c r="B21" s="513"/>
      <c r="C21" s="501"/>
      <c r="D21" s="501"/>
      <c r="E21" s="501"/>
      <c r="F21" s="501"/>
      <c r="G21" s="501"/>
      <c r="H21" s="501"/>
      <c r="I21" s="539"/>
      <c r="J21" s="539"/>
      <c r="K21" s="539"/>
      <c r="L21" s="501"/>
      <c r="M21"/>
      <c r="N21"/>
    </row>
    <row r="22" spans="1:14" x14ac:dyDescent="0.25">
      <c r="A22" s="513">
        <v>14</v>
      </c>
      <c r="B22" s="513"/>
      <c r="C22" s="501"/>
      <c r="D22" s="501"/>
      <c r="E22" s="501"/>
      <c r="F22" s="501"/>
      <c r="G22" s="501"/>
      <c r="H22" s="501"/>
      <c r="I22" s="539"/>
      <c r="J22" s="539"/>
      <c r="K22" s="539"/>
      <c r="L22" s="501"/>
      <c r="M22"/>
      <c r="N22"/>
    </row>
    <row r="23" spans="1:14" x14ac:dyDescent="0.25">
      <c r="A23" s="513">
        <v>15</v>
      </c>
      <c r="B23" s="513"/>
      <c r="C23" s="501"/>
      <c r="D23" s="501"/>
      <c r="E23" s="501"/>
      <c r="F23" s="501"/>
      <c r="G23" s="501"/>
      <c r="H23" s="501"/>
      <c r="I23" s="539"/>
      <c r="J23" s="539"/>
      <c r="K23" s="539"/>
      <c r="L23" s="501"/>
      <c r="M23"/>
      <c r="N23"/>
    </row>
    <row r="24" spans="1:14" x14ac:dyDescent="0.25">
      <c r="A24" s="513">
        <v>16</v>
      </c>
      <c r="B24" s="513"/>
      <c r="C24" s="501"/>
      <c r="D24" s="501"/>
      <c r="E24" s="501"/>
      <c r="F24" s="501"/>
      <c r="G24" s="501"/>
      <c r="H24" s="501"/>
      <c r="I24" s="539"/>
      <c r="J24" s="539"/>
      <c r="K24" s="539"/>
      <c r="L24" s="501"/>
      <c r="M24"/>
      <c r="N24"/>
    </row>
    <row r="25" spans="1:14" x14ac:dyDescent="0.25">
      <c r="A25" s="513">
        <v>17</v>
      </c>
      <c r="B25" s="513"/>
      <c r="C25" s="501"/>
      <c r="D25" s="501"/>
      <c r="E25" s="501"/>
      <c r="F25" s="501"/>
      <c r="G25" s="501"/>
      <c r="H25" s="501"/>
      <c r="I25" s="539"/>
      <c r="J25" s="539"/>
      <c r="K25" s="539"/>
      <c r="L25" s="501"/>
      <c r="M25"/>
      <c r="N25"/>
    </row>
    <row r="26" spans="1:14" x14ac:dyDescent="0.25">
      <c r="A26" s="513">
        <v>18</v>
      </c>
      <c r="B26" s="513"/>
      <c r="C26" s="501"/>
      <c r="D26" s="501"/>
      <c r="E26" s="501"/>
      <c r="F26" s="501"/>
      <c r="G26" s="501"/>
      <c r="H26" s="501"/>
      <c r="I26" s="539"/>
      <c r="J26" s="539"/>
      <c r="K26" s="539"/>
      <c r="L26" s="501"/>
      <c r="M26"/>
      <c r="N26"/>
    </row>
    <row r="27" spans="1:14" x14ac:dyDescent="0.25">
      <c r="A27" s="513" t="s">
        <v>644</v>
      </c>
      <c r="B27" s="513"/>
      <c r="C27" s="501"/>
      <c r="D27" s="501"/>
      <c r="E27" s="501"/>
      <c r="F27" s="501"/>
      <c r="G27" s="501"/>
      <c r="H27" s="501"/>
      <c r="I27" s="539"/>
      <c r="J27" s="539"/>
      <c r="K27" s="539"/>
      <c r="L27" s="501"/>
      <c r="M27"/>
      <c r="N27"/>
    </row>
    <row r="28" spans="1:14" x14ac:dyDescent="0.25">
      <c r="A28" s="355"/>
      <c r="B28" s="355"/>
      <c r="C28" s="355"/>
      <c r="D28" s="355"/>
      <c r="E28" s="355"/>
      <c r="F28" s="355"/>
      <c r="G28" s="355"/>
      <c r="H28" s="355"/>
      <c r="I28" s="355"/>
      <c r="J28" s="355"/>
      <c r="K28" s="355"/>
      <c r="L28" s="355"/>
    </row>
    <row r="29" spans="1:14" x14ac:dyDescent="0.25">
      <c r="A29" s="355"/>
      <c r="B29" s="355"/>
      <c r="C29" s="355"/>
      <c r="D29" s="355"/>
      <c r="E29" s="355"/>
      <c r="F29" s="355"/>
      <c r="G29" s="355"/>
      <c r="H29" s="355"/>
      <c r="I29" s="355"/>
      <c r="J29" s="355"/>
      <c r="K29" s="355"/>
      <c r="L29" s="355"/>
    </row>
    <row r="30" spans="1:14" x14ac:dyDescent="0.25">
      <c r="A30" s="542"/>
      <c r="B30" s="542"/>
      <c r="C30" s="355"/>
      <c r="D30" s="355"/>
      <c r="E30" s="355"/>
      <c r="F30" s="355"/>
      <c r="G30" s="355"/>
      <c r="H30" s="355"/>
      <c r="I30" s="355"/>
      <c r="J30" s="355"/>
      <c r="K30" s="355"/>
      <c r="L30" s="355"/>
    </row>
    <row r="31" spans="1:14" ht="15.75" x14ac:dyDescent="0.3">
      <c r="A31" s="351"/>
      <c r="B31" s="351"/>
      <c r="C31" s="483" t="s">
        <v>469</v>
      </c>
      <c r="D31" s="351"/>
      <c r="E31" s="351"/>
      <c r="F31" s="484"/>
      <c r="G31" s="351"/>
      <c r="H31" s="351"/>
      <c r="I31" s="351"/>
      <c r="J31" s="351"/>
      <c r="K31" s="351"/>
      <c r="L31" s="351"/>
    </row>
    <row r="32" spans="1:14" ht="15.75" x14ac:dyDescent="0.3">
      <c r="A32" s="351"/>
      <c r="B32" s="351"/>
      <c r="C32" s="351"/>
      <c r="D32" s="358"/>
      <c r="E32" s="351"/>
      <c r="G32" s="358"/>
      <c r="H32" s="543"/>
    </row>
    <row r="33" spans="3:7" ht="15.75" x14ac:dyDescent="0.3">
      <c r="C33" s="351"/>
      <c r="D33" s="357" t="s">
        <v>470</v>
      </c>
      <c r="E33" s="351"/>
      <c r="G33" s="365" t="s">
        <v>1289</v>
      </c>
    </row>
    <row r="34" spans="3:7" ht="15.75" x14ac:dyDescent="0.3">
      <c r="C34" s="351"/>
      <c r="D34" s="360" t="s">
        <v>472</v>
      </c>
      <c r="E34" s="351"/>
      <c r="G34" s="351" t="s">
        <v>1290</v>
      </c>
    </row>
    <row r="35" spans="3:7" ht="15.75" x14ac:dyDescent="0.3">
      <c r="C35" s="351"/>
      <c r="D35" s="360"/>
    </row>
  </sheetData>
  <mergeCells count="1"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0" sqref="D20"/>
    </sheetView>
  </sheetViews>
  <sheetFormatPr defaultRowHeight="15" x14ac:dyDescent="0.25"/>
  <cols>
    <col min="1" max="1" width="11.7109375" style="362" customWidth="1"/>
    <col min="2" max="2" width="21.5703125" style="362" customWidth="1"/>
    <col min="3" max="3" width="19.140625" style="362" customWidth="1"/>
    <col min="4" max="4" width="23.7109375" style="362" customWidth="1"/>
    <col min="5" max="6" width="16.5703125" style="362" bestFit="1" customWidth="1"/>
    <col min="7" max="7" width="17" style="362" customWidth="1"/>
    <col min="8" max="8" width="19" style="362" customWidth="1"/>
    <col min="9" max="9" width="24.42578125" style="362" customWidth="1"/>
  </cols>
  <sheetData>
    <row r="1" spans="1:9" x14ac:dyDescent="0.25">
      <c r="A1" s="486" t="s">
        <v>1404</v>
      </c>
      <c r="B1" s="487"/>
      <c r="C1" s="487"/>
      <c r="D1" s="487"/>
      <c r="E1" s="487"/>
      <c r="F1" s="487"/>
      <c r="G1" s="487"/>
      <c r="H1" s="509"/>
      <c r="I1" s="216" t="s">
        <v>1</v>
      </c>
    </row>
    <row r="2" spans="1:9" ht="15.75" x14ac:dyDescent="0.3">
      <c r="A2" s="189" t="s">
        <v>2</v>
      </c>
      <c r="B2" s="487"/>
      <c r="C2" s="487"/>
      <c r="D2" s="487"/>
      <c r="E2" s="487"/>
      <c r="F2" s="487"/>
      <c r="G2" s="487"/>
      <c r="H2" s="509"/>
      <c r="I2"/>
    </row>
    <row r="3" spans="1:9" x14ac:dyDescent="0.25">
      <c r="A3" s="487"/>
      <c r="B3" s="487"/>
      <c r="C3" s="487"/>
      <c r="D3" s="226" t="s">
        <v>474</v>
      </c>
      <c r="E3" s="487"/>
      <c r="F3" s="487"/>
      <c r="G3" s="487"/>
      <c r="H3" s="490"/>
      <c r="I3" s="490"/>
    </row>
    <row r="4" spans="1:9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487"/>
      <c r="E4" s="487"/>
      <c r="F4" s="487"/>
      <c r="G4" s="487"/>
      <c r="H4" s="487"/>
      <c r="I4" s="514"/>
    </row>
    <row r="5" spans="1:9" ht="15.75" x14ac:dyDescent="0.3">
      <c r="A5" s="463" t="e">
        <f>#REF!</f>
        <v>#REF!</v>
      </c>
      <c r="B5" s="228"/>
      <c r="C5" s="228"/>
      <c r="D5" s="538"/>
      <c r="E5" s="538"/>
      <c r="F5" s="538"/>
      <c r="G5" s="538"/>
      <c r="H5" s="538"/>
      <c r="I5" s="537"/>
    </row>
    <row r="6" spans="1:9" x14ac:dyDescent="0.25">
      <c r="A6" s="492"/>
      <c r="B6" s="493"/>
      <c r="C6" s="493"/>
      <c r="D6" s="487"/>
      <c r="E6" s="487"/>
      <c r="F6" s="487"/>
      <c r="G6" s="487"/>
      <c r="H6" s="487"/>
      <c r="I6" s="487"/>
    </row>
    <row r="7" spans="1:9" ht="60" x14ac:dyDescent="0.25">
      <c r="A7" s="515" t="s">
        <v>7</v>
      </c>
      <c r="B7" s="498" t="s">
        <v>1405</v>
      </c>
      <c r="C7" s="498" t="s">
        <v>1406</v>
      </c>
      <c r="D7" s="498" t="s">
        <v>1403</v>
      </c>
      <c r="E7" s="498" t="s">
        <v>1371</v>
      </c>
      <c r="F7" s="498" t="s">
        <v>1372</v>
      </c>
      <c r="G7" s="498" t="s">
        <v>1373</v>
      </c>
      <c r="H7" s="498" t="s">
        <v>1374</v>
      </c>
      <c r="I7" s="498" t="s">
        <v>1375</v>
      </c>
    </row>
    <row r="8" spans="1:9" x14ac:dyDescent="0.25">
      <c r="A8" s="496">
        <v>1</v>
      </c>
      <c r="B8" s="496">
        <v>2</v>
      </c>
      <c r="C8" s="498">
        <v>3</v>
      </c>
      <c r="D8" s="496">
        <v>6</v>
      </c>
      <c r="E8" s="498">
        <v>7</v>
      </c>
      <c r="F8" s="496">
        <v>8</v>
      </c>
      <c r="G8" s="496">
        <v>9</v>
      </c>
      <c r="H8" s="496">
        <v>10</v>
      </c>
      <c r="I8" s="498">
        <v>11</v>
      </c>
    </row>
    <row r="9" spans="1:9" x14ac:dyDescent="0.25">
      <c r="A9" s="513">
        <v>1</v>
      </c>
      <c r="B9" s="501"/>
      <c r="C9" s="501"/>
      <c r="D9" s="501"/>
      <c r="E9" s="501"/>
      <c r="F9" s="539"/>
      <c r="G9" s="539"/>
      <c r="H9" s="539"/>
      <c r="I9" s="501"/>
    </row>
    <row r="10" spans="1:9" x14ac:dyDescent="0.25">
      <c r="A10" s="513">
        <v>2</v>
      </c>
      <c r="B10" s="501"/>
      <c r="C10" s="501"/>
      <c r="D10" s="501"/>
      <c r="E10" s="501"/>
      <c r="F10" s="539"/>
      <c r="G10" s="539"/>
      <c r="H10" s="539"/>
      <c r="I10" s="501"/>
    </row>
    <row r="11" spans="1:9" x14ac:dyDescent="0.25">
      <c r="A11" s="513">
        <v>3</v>
      </c>
      <c r="B11" s="501"/>
      <c r="C11" s="501"/>
      <c r="D11" s="501"/>
      <c r="E11" s="501"/>
      <c r="F11" s="539"/>
      <c r="G11" s="539"/>
      <c r="H11" s="539"/>
      <c r="I11" s="501"/>
    </row>
    <row r="12" spans="1:9" x14ac:dyDescent="0.25">
      <c r="A12" s="513">
        <v>4</v>
      </c>
      <c r="B12" s="501"/>
      <c r="C12" s="501"/>
      <c r="D12" s="501"/>
      <c r="E12" s="501"/>
      <c r="F12" s="539"/>
      <c r="G12" s="539"/>
      <c r="H12" s="539"/>
      <c r="I12" s="501"/>
    </row>
    <row r="13" spans="1:9" x14ac:dyDescent="0.25">
      <c r="A13" s="513">
        <v>5</v>
      </c>
      <c r="B13" s="501"/>
      <c r="C13" s="501"/>
      <c r="D13" s="501"/>
      <c r="E13" s="501"/>
      <c r="F13" s="539"/>
      <c r="G13" s="539"/>
      <c r="H13" s="539"/>
      <c r="I13" s="501"/>
    </row>
    <row r="14" spans="1:9" x14ac:dyDescent="0.25">
      <c r="A14" s="513">
        <v>6</v>
      </c>
      <c r="B14" s="501"/>
      <c r="C14" s="501"/>
      <c r="D14" s="501"/>
      <c r="E14" s="501"/>
      <c r="F14" s="539"/>
      <c r="G14" s="539"/>
      <c r="H14" s="539"/>
      <c r="I14" s="501"/>
    </row>
    <row r="15" spans="1:9" x14ac:dyDescent="0.25">
      <c r="A15" s="513">
        <v>7</v>
      </c>
      <c r="B15" s="501"/>
      <c r="C15" s="501"/>
      <c r="D15" s="501"/>
      <c r="E15" s="501"/>
      <c r="F15" s="539"/>
      <c r="G15" s="539"/>
      <c r="H15" s="539"/>
      <c r="I15" s="501"/>
    </row>
    <row r="16" spans="1:9" x14ac:dyDescent="0.25">
      <c r="A16" s="513">
        <v>8</v>
      </c>
      <c r="B16" s="501"/>
      <c r="C16" s="501"/>
      <c r="D16" s="501"/>
      <c r="E16" s="501"/>
      <c r="F16" s="539"/>
      <c r="G16" s="539"/>
      <c r="H16" s="539"/>
      <c r="I16" s="501"/>
    </row>
    <row r="17" spans="1:9" x14ac:dyDescent="0.25">
      <c r="A17" s="513">
        <v>9</v>
      </c>
      <c r="B17" s="501"/>
      <c r="C17" s="501"/>
      <c r="D17" s="501"/>
      <c r="E17" s="501"/>
      <c r="F17" s="539"/>
      <c r="G17" s="539"/>
      <c r="H17" s="539"/>
      <c r="I17" s="501"/>
    </row>
    <row r="18" spans="1:9" x14ac:dyDescent="0.25">
      <c r="A18" s="513">
        <v>10</v>
      </c>
      <c r="B18" s="501"/>
      <c r="C18" s="501"/>
      <c r="D18" s="501"/>
      <c r="E18" s="501"/>
      <c r="F18" s="539"/>
      <c r="G18" s="539"/>
      <c r="H18" s="539"/>
      <c r="I18" s="501"/>
    </row>
    <row r="19" spans="1:9" x14ac:dyDescent="0.25">
      <c r="A19" s="513">
        <v>11</v>
      </c>
      <c r="B19" s="501"/>
      <c r="C19" s="501"/>
      <c r="D19" s="501"/>
      <c r="E19" s="501"/>
      <c r="F19" s="539"/>
      <c r="G19" s="539"/>
      <c r="H19" s="539"/>
      <c r="I19" s="501"/>
    </row>
    <row r="20" spans="1:9" x14ac:dyDescent="0.25">
      <c r="A20" s="513">
        <v>12</v>
      </c>
      <c r="B20" s="501"/>
      <c r="C20" s="501"/>
      <c r="D20" s="501"/>
      <c r="E20" s="501"/>
      <c r="F20" s="539"/>
      <c r="G20" s="539"/>
      <c r="H20" s="539"/>
      <c r="I20" s="501"/>
    </row>
    <row r="21" spans="1:9" x14ac:dyDescent="0.25">
      <c r="A21" s="513">
        <v>13</v>
      </c>
      <c r="B21" s="501"/>
      <c r="C21" s="501"/>
      <c r="D21" s="501"/>
      <c r="E21" s="501"/>
      <c r="F21" s="539"/>
      <c r="G21" s="539"/>
      <c r="H21" s="539"/>
      <c r="I21" s="501"/>
    </row>
    <row r="22" spans="1:9" x14ac:dyDescent="0.25">
      <c r="A22" s="513">
        <v>14</v>
      </c>
      <c r="B22" s="501"/>
      <c r="C22" s="501"/>
      <c r="D22" s="501"/>
      <c r="E22" s="501"/>
      <c r="F22" s="539"/>
      <c r="G22" s="539"/>
      <c r="H22" s="539"/>
      <c r="I22" s="501"/>
    </row>
    <row r="23" spans="1:9" x14ac:dyDescent="0.25">
      <c r="A23" s="513">
        <v>15</v>
      </c>
      <c r="B23" s="501"/>
      <c r="C23" s="501"/>
      <c r="D23" s="501"/>
      <c r="E23" s="501"/>
      <c r="F23" s="539"/>
      <c r="G23" s="539"/>
      <c r="H23" s="539"/>
      <c r="I23" s="501"/>
    </row>
    <row r="24" spans="1:9" x14ac:dyDescent="0.25">
      <c r="A24" s="513">
        <v>16</v>
      </c>
      <c r="B24" s="501"/>
      <c r="C24" s="501"/>
      <c r="D24" s="501"/>
      <c r="E24" s="501"/>
      <c r="F24" s="539"/>
      <c r="G24" s="539"/>
      <c r="H24" s="539"/>
      <c r="I24" s="501"/>
    </row>
    <row r="25" spans="1:9" x14ac:dyDescent="0.25">
      <c r="A25" s="513">
        <v>17</v>
      </c>
      <c r="B25" s="501"/>
      <c r="C25" s="501"/>
      <c r="D25" s="501"/>
      <c r="E25" s="501"/>
      <c r="F25" s="539"/>
      <c r="G25" s="539"/>
      <c r="H25" s="539"/>
      <c r="I25" s="501"/>
    </row>
    <row r="26" spans="1:9" x14ac:dyDescent="0.25">
      <c r="A26" s="513">
        <v>18</v>
      </c>
      <c r="B26" s="501"/>
      <c r="C26" s="501"/>
      <c r="D26" s="501"/>
      <c r="E26" s="501"/>
      <c r="F26" s="539"/>
      <c r="G26" s="539"/>
      <c r="H26" s="539"/>
      <c r="I26" s="501"/>
    </row>
    <row r="27" spans="1:9" x14ac:dyDescent="0.25">
      <c r="A27" s="513" t="s">
        <v>644</v>
      </c>
      <c r="B27" s="501"/>
      <c r="C27" s="501"/>
      <c r="D27" s="501"/>
      <c r="E27" s="501"/>
      <c r="F27" s="539"/>
      <c r="G27" s="539"/>
      <c r="H27" s="539"/>
      <c r="I27" s="501"/>
    </row>
    <row r="28" spans="1:9" x14ac:dyDescent="0.25">
      <c r="A28" s="355"/>
      <c r="B28" s="355"/>
      <c r="C28" s="355"/>
      <c r="D28" s="355"/>
      <c r="E28" s="355"/>
      <c r="F28" s="355"/>
      <c r="G28" s="355"/>
      <c r="H28" s="355"/>
      <c r="I28" s="355"/>
    </row>
    <row r="29" spans="1:9" x14ac:dyDescent="0.25">
      <c r="A29" s="355"/>
      <c r="B29" s="355"/>
      <c r="C29" s="355"/>
      <c r="D29" s="355"/>
      <c r="E29" s="355"/>
      <c r="F29" s="355"/>
      <c r="G29" s="355"/>
      <c r="H29" s="355"/>
      <c r="I29" s="355"/>
    </row>
    <row r="30" spans="1:9" x14ac:dyDescent="0.25">
      <c r="A30" s="542"/>
      <c r="B30" s="355"/>
      <c r="C30" s="355"/>
      <c r="D30" s="355"/>
      <c r="E30" s="355"/>
      <c r="F30" s="355"/>
      <c r="G30" s="355"/>
      <c r="H30" s="355"/>
      <c r="I30" s="355"/>
    </row>
    <row r="31" spans="1:9" ht="15.75" x14ac:dyDescent="0.3">
      <c r="A31" s="351"/>
      <c r="B31" s="483" t="s">
        <v>469</v>
      </c>
      <c r="C31" s="351"/>
      <c r="D31" s="351"/>
      <c r="E31" s="484"/>
      <c r="F31" s="351"/>
      <c r="G31" s="351"/>
      <c r="H31" s="351"/>
      <c r="I31" s="351"/>
    </row>
    <row r="32" spans="1:9" ht="15.75" x14ac:dyDescent="0.3">
      <c r="A32" s="351"/>
      <c r="B32" s="351"/>
      <c r="C32" s="358"/>
      <c r="D32" s="351"/>
      <c r="F32" s="358"/>
      <c r="G32" s="543"/>
    </row>
    <row r="33" spans="2:6" ht="15.75" x14ac:dyDescent="0.3">
      <c r="B33" s="351"/>
      <c r="C33" s="357" t="s">
        <v>470</v>
      </c>
      <c r="D33" s="351"/>
      <c r="F33" s="365" t="s">
        <v>1289</v>
      </c>
    </row>
    <row r="34" spans="2:6" ht="15.75" x14ac:dyDescent="0.3">
      <c r="B34" s="351"/>
      <c r="C34" s="360" t="s">
        <v>472</v>
      </c>
      <c r="D34" s="351"/>
      <c r="F34" s="351" t="s">
        <v>1290</v>
      </c>
    </row>
    <row r="35" spans="2:6" ht="15.75" x14ac:dyDescent="0.3">
      <c r="B35" s="351"/>
      <c r="C35" s="36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20" sqref="E20"/>
    </sheetView>
  </sheetViews>
  <sheetFormatPr defaultRowHeight="15.75" x14ac:dyDescent="0.3"/>
  <cols>
    <col min="1" max="1" width="10" style="351" customWidth="1"/>
    <col min="2" max="2" width="20.28515625" style="351" customWidth="1"/>
    <col min="3" max="3" width="30" style="351" customWidth="1"/>
    <col min="4" max="4" width="29" style="351" customWidth="1"/>
    <col min="5" max="5" width="22.5703125" style="351" customWidth="1"/>
    <col min="6" max="6" width="20" style="351" customWidth="1"/>
    <col min="7" max="7" width="29.28515625" style="351" customWidth="1"/>
    <col min="8" max="8" width="27.140625" style="351" customWidth="1"/>
    <col min="9" max="9" width="26.42578125" style="351" customWidth="1"/>
  </cols>
  <sheetData>
    <row r="1" spans="1:9" x14ac:dyDescent="0.3">
      <c r="A1" s="179" t="s">
        <v>1407</v>
      </c>
      <c r="B1" s="180"/>
      <c r="C1" s="180"/>
      <c r="D1" s="180"/>
      <c r="E1" s="180"/>
      <c r="F1" s="180"/>
      <c r="G1" s="563" t="s">
        <v>5</v>
      </c>
      <c r="H1" s="564"/>
      <c r="I1" s="462" t="s">
        <v>1211</v>
      </c>
    </row>
    <row r="2" spans="1:9" x14ac:dyDescent="0.3">
      <c r="A2" s="180" t="s">
        <v>2</v>
      </c>
      <c r="B2" s="180"/>
      <c r="C2" s="180"/>
      <c r="D2" s="180"/>
      <c r="E2" s="180"/>
      <c r="F2" s="180"/>
      <c r="G2" s="180"/>
      <c r="H2" s="180"/>
      <c r="I2" s="544"/>
    </row>
    <row r="3" spans="1:9" x14ac:dyDescent="0.3">
      <c r="A3" s="180"/>
      <c r="B3" s="180"/>
      <c r="C3" s="180"/>
      <c r="D3" s="180"/>
      <c r="E3" s="180"/>
      <c r="F3" s="180"/>
      <c r="G3" s="180"/>
      <c r="H3" s="180"/>
      <c r="I3" s="183"/>
    </row>
    <row r="4" spans="1:9" x14ac:dyDescent="0.3">
      <c r="A4" s="182" t="str">
        <f>'[3]ფორმა N2'!A4</f>
        <v>ანგარიშვალდებული პირის დასახელება:</v>
      </c>
      <c r="B4" s="180"/>
      <c r="C4" s="180"/>
      <c r="D4" s="226" t="s">
        <v>474</v>
      </c>
      <c r="E4" s="180"/>
      <c r="F4" s="180"/>
      <c r="G4" s="180"/>
      <c r="H4" s="180"/>
      <c r="I4" s="180"/>
    </row>
    <row r="5" spans="1:9" x14ac:dyDescent="0.3">
      <c r="A5" s="463"/>
      <c r="B5" s="463"/>
      <c r="C5" s="463"/>
      <c r="D5" s="463"/>
      <c r="E5" s="463"/>
      <c r="F5" s="463"/>
      <c r="G5" s="463"/>
      <c r="H5" s="463"/>
      <c r="I5" s="463"/>
    </row>
    <row r="6" spans="1:9" x14ac:dyDescent="0.3">
      <c r="A6" s="182"/>
      <c r="B6" s="180"/>
      <c r="C6" s="180"/>
      <c r="D6" s="180"/>
      <c r="E6" s="180"/>
      <c r="F6" s="180"/>
      <c r="G6" s="180"/>
      <c r="H6" s="180"/>
      <c r="I6" s="180"/>
    </row>
    <row r="7" spans="1:9" x14ac:dyDescent="0.3">
      <c r="A7" s="180"/>
      <c r="B7" s="180"/>
      <c r="C7" s="180"/>
      <c r="D7" s="180"/>
      <c r="E7" s="180"/>
      <c r="F7" s="180"/>
      <c r="G7" s="180"/>
      <c r="H7" s="180"/>
      <c r="I7" s="180"/>
    </row>
    <row r="8" spans="1:9" ht="45" x14ac:dyDescent="0.25">
      <c r="A8" s="464" t="s">
        <v>7</v>
      </c>
      <c r="B8" s="464" t="s">
        <v>1408</v>
      </c>
      <c r="C8" s="465" t="s">
        <v>1409</v>
      </c>
      <c r="D8" s="465" t="s">
        <v>1410</v>
      </c>
      <c r="E8" s="465" t="s">
        <v>1411</v>
      </c>
      <c r="F8" s="465" t="s">
        <v>1412</v>
      </c>
      <c r="G8" s="465" t="s">
        <v>1413</v>
      </c>
      <c r="H8" s="465" t="s">
        <v>1414</v>
      </c>
      <c r="I8" s="465" t="s">
        <v>1415</v>
      </c>
    </row>
    <row r="9" spans="1:9" ht="15" x14ac:dyDescent="0.25">
      <c r="A9" s="467">
        <v>1</v>
      </c>
      <c r="B9" s="530"/>
      <c r="C9" s="473"/>
      <c r="D9" s="473"/>
      <c r="E9" s="472"/>
      <c r="F9" s="472"/>
      <c r="G9" s="472"/>
      <c r="H9" s="472"/>
      <c r="I9" s="472"/>
    </row>
    <row r="10" spans="1:9" ht="15" x14ac:dyDescent="0.25">
      <c r="A10" s="467">
        <v>2</v>
      </c>
      <c r="B10" s="530"/>
      <c r="C10" s="473"/>
      <c r="D10" s="473"/>
      <c r="E10" s="472"/>
      <c r="F10" s="472"/>
      <c r="G10" s="472"/>
      <c r="H10" s="472"/>
      <c r="I10" s="472"/>
    </row>
    <row r="11" spans="1:9" ht="15" x14ac:dyDescent="0.25">
      <c r="A11" s="467">
        <v>3</v>
      </c>
      <c r="B11" s="530"/>
      <c r="C11" s="473"/>
      <c r="D11" s="473"/>
      <c r="E11" s="472"/>
      <c r="F11" s="472"/>
      <c r="G11" s="472"/>
      <c r="H11" s="472"/>
      <c r="I11" s="472"/>
    </row>
    <row r="12" spans="1:9" ht="15" x14ac:dyDescent="0.25">
      <c r="A12" s="467">
        <v>4</v>
      </c>
      <c r="B12" s="530"/>
      <c r="C12" s="473"/>
      <c r="D12" s="473"/>
      <c r="E12" s="472"/>
      <c r="F12" s="472"/>
      <c r="G12" s="472"/>
      <c r="H12" s="472"/>
      <c r="I12" s="472"/>
    </row>
    <row r="13" spans="1:9" ht="15" x14ac:dyDescent="0.25">
      <c r="A13" s="467">
        <v>5</v>
      </c>
      <c r="B13" s="530"/>
      <c r="C13" s="473"/>
      <c r="D13" s="473"/>
      <c r="E13" s="472"/>
      <c r="F13" s="472"/>
      <c r="G13" s="472"/>
      <c r="H13" s="472"/>
      <c r="I13" s="472"/>
    </row>
    <row r="14" spans="1:9" ht="15" x14ac:dyDescent="0.25">
      <c r="A14" s="467">
        <v>6</v>
      </c>
      <c r="B14" s="530"/>
      <c r="C14" s="473"/>
      <c r="D14" s="473"/>
      <c r="E14" s="472"/>
      <c r="F14" s="472"/>
      <c r="G14" s="472"/>
      <c r="H14" s="472"/>
      <c r="I14" s="472"/>
    </row>
    <row r="15" spans="1:9" ht="15" x14ac:dyDescent="0.25">
      <c r="A15" s="467">
        <v>7</v>
      </c>
      <c r="B15" s="530"/>
      <c r="C15" s="473"/>
      <c r="D15" s="473"/>
      <c r="E15" s="472"/>
      <c r="F15" s="472"/>
      <c r="G15" s="472"/>
      <c r="H15" s="472"/>
      <c r="I15" s="472"/>
    </row>
    <row r="16" spans="1:9" ht="15" x14ac:dyDescent="0.25">
      <c r="A16" s="467">
        <v>8</v>
      </c>
      <c r="B16" s="530"/>
      <c r="C16" s="473"/>
      <c r="D16" s="473"/>
      <c r="E16" s="472"/>
      <c r="F16" s="472"/>
      <c r="G16" s="472"/>
      <c r="H16" s="472"/>
      <c r="I16" s="472"/>
    </row>
    <row r="17" spans="1:9" ht="15" x14ac:dyDescent="0.25">
      <c r="A17" s="467">
        <v>9</v>
      </c>
      <c r="B17" s="530"/>
      <c r="C17" s="473"/>
      <c r="D17" s="473"/>
      <c r="E17" s="472"/>
      <c r="F17" s="472"/>
      <c r="G17" s="472"/>
      <c r="H17" s="472"/>
      <c r="I17" s="472"/>
    </row>
    <row r="18" spans="1:9" ht="15" x14ac:dyDescent="0.25">
      <c r="A18" s="467">
        <v>10</v>
      </c>
      <c r="B18" s="530"/>
      <c r="C18" s="473"/>
      <c r="D18" s="473"/>
      <c r="E18" s="472"/>
      <c r="F18" s="472"/>
      <c r="G18" s="472"/>
      <c r="H18" s="472"/>
      <c r="I18" s="472"/>
    </row>
    <row r="19" spans="1:9" ht="15" x14ac:dyDescent="0.25">
      <c r="A19" s="467">
        <v>11</v>
      </c>
      <c r="B19" s="530"/>
      <c r="C19" s="473"/>
      <c r="D19" s="473"/>
      <c r="E19" s="472"/>
      <c r="F19" s="472"/>
      <c r="G19" s="472"/>
      <c r="H19" s="472"/>
      <c r="I19" s="472"/>
    </row>
    <row r="20" spans="1:9" ht="15" x14ac:dyDescent="0.25">
      <c r="A20" s="467">
        <v>12</v>
      </c>
      <c r="B20" s="530"/>
      <c r="C20" s="473"/>
      <c r="D20" s="473"/>
      <c r="E20" s="472"/>
      <c r="F20" s="472"/>
      <c r="G20" s="472"/>
      <c r="H20" s="472"/>
      <c r="I20" s="472"/>
    </row>
    <row r="21" spans="1:9" ht="15" x14ac:dyDescent="0.25">
      <c r="A21" s="467">
        <v>13</v>
      </c>
      <c r="B21" s="530"/>
      <c r="C21" s="473"/>
      <c r="D21" s="473"/>
      <c r="E21" s="472"/>
      <c r="F21" s="472"/>
      <c r="G21" s="472"/>
      <c r="H21" s="472"/>
      <c r="I21" s="472"/>
    </row>
    <row r="22" spans="1:9" ht="15" x14ac:dyDescent="0.25">
      <c r="A22" s="467">
        <v>14</v>
      </c>
      <c r="B22" s="530"/>
      <c r="C22" s="473"/>
      <c r="D22" s="473"/>
      <c r="E22" s="472"/>
      <c r="F22" s="472"/>
      <c r="G22" s="472"/>
      <c r="H22" s="472"/>
      <c r="I22" s="472"/>
    </row>
    <row r="23" spans="1:9" ht="15" x14ac:dyDescent="0.25">
      <c r="A23" s="467">
        <v>15</v>
      </c>
      <c r="B23" s="530"/>
      <c r="C23" s="473"/>
      <c r="D23" s="473"/>
      <c r="E23" s="472"/>
      <c r="F23" s="472"/>
      <c r="G23" s="472"/>
      <c r="H23" s="472"/>
      <c r="I23" s="472"/>
    </row>
    <row r="24" spans="1:9" ht="15" x14ac:dyDescent="0.25">
      <c r="A24" s="467">
        <v>16</v>
      </c>
      <c r="B24" s="530"/>
      <c r="C24" s="473"/>
      <c r="D24" s="473"/>
      <c r="E24" s="472"/>
      <c r="F24" s="472"/>
      <c r="G24" s="472"/>
      <c r="H24" s="472"/>
      <c r="I24" s="472"/>
    </row>
    <row r="25" spans="1:9" ht="15" x14ac:dyDescent="0.25">
      <c r="A25" s="467">
        <v>17</v>
      </c>
      <c r="B25" s="530"/>
      <c r="C25" s="473"/>
      <c r="D25" s="473"/>
      <c r="E25" s="472"/>
      <c r="F25" s="472"/>
      <c r="G25" s="472"/>
      <c r="H25" s="472"/>
      <c r="I25" s="472"/>
    </row>
    <row r="26" spans="1:9" ht="15" x14ac:dyDescent="0.25">
      <c r="A26" s="467">
        <v>18</v>
      </c>
      <c r="B26" s="530"/>
      <c r="C26" s="473"/>
      <c r="D26" s="473"/>
      <c r="E26" s="472"/>
      <c r="F26" s="472"/>
      <c r="G26" s="472"/>
      <c r="H26" s="472"/>
      <c r="I26" s="472"/>
    </row>
    <row r="27" spans="1:9" ht="15" x14ac:dyDescent="0.25">
      <c r="A27" s="467">
        <v>19</v>
      </c>
      <c r="B27" s="530"/>
      <c r="C27" s="473"/>
      <c r="D27" s="473"/>
      <c r="E27" s="472"/>
      <c r="F27" s="472"/>
      <c r="G27" s="472"/>
      <c r="H27" s="472"/>
      <c r="I27" s="472"/>
    </row>
    <row r="28" spans="1:9" ht="15" x14ac:dyDescent="0.25">
      <c r="A28" s="467">
        <v>20</v>
      </c>
      <c r="B28" s="530"/>
      <c r="C28" s="473"/>
      <c r="D28" s="473"/>
      <c r="E28" s="472"/>
      <c r="F28" s="472"/>
      <c r="G28" s="472"/>
      <c r="H28" s="472"/>
      <c r="I28" s="472"/>
    </row>
    <row r="29" spans="1:9" ht="15" x14ac:dyDescent="0.25">
      <c r="A29" s="467">
        <v>21</v>
      </c>
      <c r="B29" s="530"/>
      <c r="C29" s="476"/>
      <c r="D29" s="476"/>
      <c r="E29" s="475"/>
      <c r="F29" s="475"/>
      <c r="G29" s="475"/>
      <c r="H29" s="545"/>
      <c r="I29" s="472"/>
    </row>
    <row r="30" spans="1:9" ht="15" x14ac:dyDescent="0.25">
      <c r="A30" s="467">
        <v>22</v>
      </c>
      <c r="B30" s="530"/>
      <c r="C30" s="476"/>
      <c r="D30" s="476"/>
      <c r="E30" s="475"/>
      <c r="F30" s="475"/>
      <c r="G30" s="475"/>
      <c r="H30" s="545"/>
      <c r="I30" s="472"/>
    </row>
    <row r="31" spans="1:9" ht="15" x14ac:dyDescent="0.25">
      <c r="A31" s="467">
        <v>23</v>
      </c>
      <c r="B31" s="530"/>
      <c r="C31" s="476"/>
      <c r="D31" s="476"/>
      <c r="E31" s="475"/>
      <c r="F31" s="475"/>
      <c r="G31" s="475"/>
      <c r="H31" s="545"/>
      <c r="I31" s="472"/>
    </row>
    <row r="32" spans="1:9" ht="15" x14ac:dyDescent="0.25">
      <c r="A32" s="467">
        <v>24</v>
      </c>
      <c r="B32" s="530"/>
      <c r="C32" s="476"/>
      <c r="D32" s="476"/>
      <c r="E32" s="475"/>
      <c r="F32" s="475"/>
      <c r="G32" s="475"/>
      <c r="H32" s="545"/>
      <c r="I32" s="472"/>
    </row>
    <row r="33" spans="1:9" ht="15" x14ac:dyDescent="0.25">
      <c r="A33" s="467">
        <v>25</v>
      </c>
      <c r="B33" s="530"/>
      <c r="C33" s="476"/>
      <c r="D33" s="476"/>
      <c r="E33" s="475"/>
      <c r="F33" s="475"/>
      <c r="G33" s="475"/>
      <c r="H33" s="545"/>
      <c r="I33" s="472"/>
    </row>
    <row r="34" spans="1:9" ht="15" x14ac:dyDescent="0.25">
      <c r="A34" s="467">
        <v>26</v>
      </c>
      <c r="B34" s="530"/>
      <c r="C34" s="476"/>
      <c r="D34" s="476"/>
      <c r="E34" s="475"/>
      <c r="F34" s="475"/>
      <c r="G34" s="475"/>
      <c r="H34" s="545"/>
      <c r="I34" s="472"/>
    </row>
    <row r="35" spans="1:9" ht="15" x14ac:dyDescent="0.25">
      <c r="A35" s="467">
        <v>27</v>
      </c>
      <c r="B35" s="530"/>
      <c r="C35" s="476"/>
      <c r="D35" s="476"/>
      <c r="E35" s="475"/>
      <c r="F35" s="475"/>
      <c r="G35" s="475"/>
      <c r="H35" s="545"/>
      <c r="I35" s="472"/>
    </row>
    <row r="36" spans="1:9" ht="15" x14ac:dyDescent="0.25">
      <c r="A36" s="467">
        <v>28</v>
      </c>
      <c r="B36" s="530"/>
      <c r="C36" s="476"/>
      <c r="D36" s="476"/>
      <c r="E36" s="475"/>
      <c r="F36" s="475"/>
      <c r="G36" s="475"/>
      <c r="H36" s="545"/>
      <c r="I36" s="472"/>
    </row>
    <row r="37" spans="1:9" ht="15" x14ac:dyDescent="0.25">
      <c r="A37" s="467">
        <v>29</v>
      </c>
      <c r="B37" s="530"/>
      <c r="C37" s="476"/>
      <c r="D37" s="476"/>
      <c r="E37" s="475"/>
      <c r="F37" s="475"/>
      <c r="G37" s="475"/>
      <c r="H37" s="545"/>
      <c r="I37" s="472"/>
    </row>
    <row r="38" spans="1:9" ht="15" x14ac:dyDescent="0.25">
      <c r="A38" s="467" t="s">
        <v>644</v>
      </c>
      <c r="B38" s="530"/>
      <c r="C38" s="476"/>
      <c r="D38" s="476"/>
      <c r="E38" s="475"/>
      <c r="F38" s="475"/>
      <c r="G38" s="546"/>
      <c r="H38" s="547" t="s">
        <v>1416</v>
      </c>
      <c r="I38" s="548">
        <f>SUM(I9:I37)</f>
        <v>0</v>
      </c>
    </row>
    <row r="40" spans="1:9" x14ac:dyDescent="0.3">
      <c r="A40" s="351" t="s">
        <v>1417</v>
      </c>
    </row>
    <row r="42" spans="1:9" x14ac:dyDescent="0.3">
      <c r="B42" s="483" t="s">
        <v>469</v>
      </c>
      <c r="F42" s="484"/>
    </row>
    <row r="43" spans="1:9" x14ac:dyDescent="0.3">
      <c r="F43" s="362"/>
      <c r="I43" s="362"/>
    </row>
    <row r="44" spans="1:9" x14ac:dyDescent="0.3">
      <c r="C44" s="358"/>
      <c r="F44" s="358"/>
      <c r="G44" s="358"/>
      <c r="H44" s="365"/>
      <c r="I44" s="485"/>
    </row>
    <row r="45" spans="1:9" x14ac:dyDescent="0.3">
      <c r="A45" s="362"/>
      <c r="C45" s="357" t="s">
        <v>470</v>
      </c>
      <c r="F45" s="365" t="s">
        <v>1289</v>
      </c>
      <c r="G45" s="357"/>
      <c r="H45" s="357"/>
      <c r="I45" s="485"/>
    </row>
    <row r="46" spans="1:9" x14ac:dyDescent="0.3">
      <c r="A46" s="362"/>
      <c r="C46" s="360" t="s">
        <v>472</v>
      </c>
      <c r="F46" s="351" t="s">
        <v>1290</v>
      </c>
      <c r="I46" s="362"/>
    </row>
    <row r="47" spans="1:9" x14ac:dyDescent="0.3">
      <c r="A47" s="362"/>
      <c r="C47" s="360"/>
      <c r="D47" s="362"/>
      <c r="E47" s="362"/>
      <c r="F47" s="362"/>
      <c r="G47" s="360"/>
      <c r="H47" s="360"/>
      <c r="I47" s="362"/>
    </row>
    <row r="48" spans="1:9" ht="15" x14ac:dyDescent="0.25">
      <c r="A48" s="362"/>
      <c r="B48" s="362"/>
      <c r="C48" s="362"/>
      <c r="D48" s="362"/>
      <c r="E48" s="362"/>
      <c r="F48" s="362"/>
      <c r="G48" s="362"/>
      <c r="H48" s="362"/>
      <c r="I48" s="362"/>
    </row>
    <row r="49" spans="1:9" ht="15" x14ac:dyDescent="0.25">
      <c r="A49" s="362"/>
      <c r="B49" s="362"/>
      <c r="C49" s="362"/>
      <c r="D49" s="362"/>
      <c r="E49" s="362"/>
      <c r="F49" s="362"/>
      <c r="G49" s="362"/>
      <c r="H49" s="362"/>
      <c r="I49" s="362"/>
    </row>
    <row r="50" spans="1:9" ht="15" x14ac:dyDescent="0.25">
      <c r="A50" s="362"/>
      <c r="B50" s="362"/>
      <c r="C50" s="362"/>
      <c r="D50" s="362"/>
      <c r="E50" s="362"/>
      <c r="F50" s="362"/>
      <c r="G50" s="362"/>
      <c r="H50" s="362"/>
      <c r="I50" s="362"/>
    </row>
    <row r="51" spans="1:9" ht="15" x14ac:dyDescent="0.25">
      <c r="A51" s="362"/>
      <c r="B51" s="362"/>
      <c r="C51" s="362"/>
      <c r="D51" s="362"/>
      <c r="E51" s="362"/>
      <c r="F51" s="362"/>
      <c r="G51" s="362"/>
      <c r="H51" s="362"/>
      <c r="I51" s="362"/>
    </row>
  </sheetData>
  <mergeCells count="1">
    <mergeCell ref="G1:H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7" workbookViewId="0">
      <selection activeCell="M15" sqref="M15"/>
    </sheetView>
  </sheetViews>
  <sheetFormatPr defaultRowHeight="15" x14ac:dyDescent="0.25"/>
  <cols>
    <col min="1" max="1" width="23.42578125" style="532" customWidth="1"/>
    <col min="2" max="2" width="13.28515625" style="532" customWidth="1"/>
    <col min="3" max="3" width="9.5703125" style="532" customWidth="1"/>
    <col min="4" max="4" width="11.5703125" style="532" customWidth="1"/>
    <col min="5" max="5" width="12.28515625" style="532" customWidth="1"/>
    <col min="6" max="6" width="15.28515625" style="532" customWidth="1"/>
    <col min="7" max="7" width="17.5703125" style="532" customWidth="1"/>
    <col min="8" max="9" width="12.42578125" style="532" customWidth="1"/>
    <col min="10" max="10" width="23.5703125" style="532" customWidth="1"/>
  </cols>
  <sheetData>
    <row r="1" spans="1:10" x14ac:dyDescent="0.25">
      <c r="A1" s="517"/>
      <c r="B1" s="517"/>
      <c r="C1" s="517"/>
      <c r="D1" s="517"/>
      <c r="E1" s="517"/>
      <c r="F1" s="517"/>
      <c r="G1" s="518"/>
      <c r="H1" s="549"/>
      <c r="I1" s="549"/>
      <c r="J1" s="549"/>
    </row>
    <row r="2" spans="1:10" x14ac:dyDescent="0.25">
      <c r="A2" s="517"/>
      <c r="B2" s="519"/>
      <c r="C2" s="519"/>
      <c r="D2" s="519"/>
      <c r="E2" s="519"/>
      <c r="F2" s="519"/>
      <c r="G2" s="517"/>
      <c r="H2" s="517"/>
      <c r="I2" s="517"/>
      <c r="J2" s="517"/>
    </row>
    <row r="3" spans="1:10" x14ac:dyDescent="0.25">
      <c r="A3" s="517"/>
      <c r="B3" s="519"/>
      <c r="C3" s="519"/>
      <c r="D3" s="519"/>
      <c r="E3" s="226" t="s">
        <v>474</v>
      </c>
      <c r="F3" s="519"/>
      <c r="G3" s="517"/>
      <c r="H3" s="517"/>
      <c r="I3" s="517"/>
      <c r="J3" s="517"/>
    </row>
    <row r="4" spans="1:10" x14ac:dyDescent="0.25">
      <c r="A4" s="517"/>
      <c r="B4" s="520"/>
      <c r="C4" s="550"/>
      <c r="D4" s="520"/>
      <c r="E4" s="519"/>
      <c r="F4" s="519"/>
      <c r="G4" s="519"/>
      <c r="H4" s="519"/>
      <c r="I4" s="519"/>
      <c r="J4" s="517"/>
    </row>
    <row r="5" spans="1:10" x14ac:dyDescent="0.25">
      <c r="A5" s="521"/>
      <c r="B5" s="521"/>
      <c r="C5" s="522"/>
      <c r="D5" s="522"/>
      <c r="E5" s="522"/>
      <c r="F5" s="522"/>
      <c r="G5" s="522"/>
      <c r="H5" s="522"/>
      <c r="I5" s="522"/>
      <c r="J5" s="522"/>
    </row>
    <row r="6" spans="1:10" ht="15.75" thickBot="1" x14ac:dyDescent="0.3">
      <c r="A6" s="551"/>
      <c r="B6" s="551"/>
      <c r="C6" s="551"/>
      <c r="D6" s="551"/>
      <c r="E6" s="551"/>
      <c r="F6" s="551"/>
      <c r="G6" s="551"/>
      <c r="H6" s="551"/>
      <c r="I6" s="551"/>
      <c r="J6" s="551"/>
    </row>
    <row r="7" spans="1:10" ht="51" x14ac:dyDescent="0.25">
      <c r="A7" s="552" t="s">
        <v>1418</v>
      </c>
      <c r="B7" s="553" t="s">
        <v>1419</v>
      </c>
      <c r="C7" s="553" t="s">
        <v>1278</v>
      </c>
      <c r="D7" s="553" t="s">
        <v>1420</v>
      </c>
      <c r="E7" s="553" t="s">
        <v>1421</v>
      </c>
      <c r="F7" s="552" t="s">
        <v>1422</v>
      </c>
      <c r="G7" s="554" t="s">
        <v>1423</v>
      </c>
      <c r="H7" s="554" t="s">
        <v>1424</v>
      </c>
      <c r="I7" s="555" t="s">
        <v>1425</v>
      </c>
      <c r="J7" s="555" t="s">
        <v>1426</v>
      </c>
    </row>
    <row r="8" spans="1:10" x14ac:dyDescent="0.25">
      <c r="A8" s="527">
        <v>3</v>
      </c>
      <c r="B8" s="525">
        <v>4</v>
      </c>
      <c r="C8" s="525">
        <v>5</v>
      </c>
      <c r="D8" s="525">
        <v>6</v>
      </c>
      <c r="E8" s="525">
        <v>7</v>
      </c>
      <c r="F8" s="525">
        <v>8</v>
      </c>
      <c r="G8" s="525">
        <v>9</v>
      </c>
      <c r="H8" s="525">
        <v>10</v>
      </c>
      <c r="I8" s="525">
        <v>11</v>
      </c>
      <c r="J8" s="525">
        <v>12</v>
      </c>
    </row>
    <row r="9" spans="1:10" x14ac:dyDescent="0.25">
      <c r="A9" s="556"/>
      <c r="B9" s="529"/>
      <c r="C9" s="529"/>
      <c r="D9" s="529"/>
      <c r="E9" s="529"/>
      <c r="F9" s="529"/>
      <c r="G9" s="529"/>
      <c r="H9" s="529"/>
      <c r="I9" s="529"/>
      <c r="J9" s="529"/>
    </row>
    <row r="10" spans="1:10" x14ac:dyDescent="0.25">
      <c r="A10" s="556"/>
      <c r="B10" s="529"/>
      <c r="C10" s="529"/>
      <c r="D10" s="529"/>
      <c r="E10" s="529"/>
      <c r="F10" s="529"/>
      <c r="G10" s="529"/>
      <c r="H10" s="529"/>
      <c r="I10" s="529"/>
      <c r="J10" s="529"/>
    </row>
    <row r="11" spans="1:10" x14ac:dyDescent="0.25">
      <c r="A11" s="556"/>
      <c r="B11" s="529"/>
      <c r="C11" s="529"/>
      <c r="D11" s="529"/>
      <c r="E11" s="529"/>
      <c r="F11" s="529"/>
      <c r="G11" s="529"/>
      <c r="H11" s="529"/>
      <c r="I11" s="529"/>
      <c r="J11" s="529"/>
    </row>
    <row r="12" spans="1:10" x14ac:dyDescent="0.25">
      <c r="A12" s="556"/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0" x14ac:dyDescent="0.25">
      <c r="A13" s="556"/>
      <c r="B13" s="529"/>
      <c r="C13" s="529"/>
      <c r="D13" s="529"/>
      <c r="E13" s="529"/>
      <c r="F13" s="529"/>
      <c r="G13" s="529"/>
      <c r="H13" s="529"/>
      <c r="I13" s="529"/>
      <c r="J13" s="529"/>
    </row>
    <row r="14" spans="1:10" x14ac:dyDescent="0.25">
      <c r="A14" s="556"/>
      <c r="B14" s="529"/>
      <c r="C14" s="529"/>
      <c r="D14" s="529"/>
      <c r="E14" s="529"/>
      <c r="F14" s="529"/>
      <c r="G14" s="529"/>
      <c r="H14" s="529"/>
      <c r="I14" s="529"/>
      <c r="J14" s="529"/>
    </row>
    <row r="15" spans="1:10" x14ac:dyDescent="0.25">
      <c r="A15" s="556"/>
      <c r="B15" s="529"/>
      <c r="C15" s="529"/>
      <c r="D15" s="529"/>
      <c r="E15" s="529"/>
      <c r="F15" s="529"/>
      <c r="G15" s="529"/>
      <c r="H15" s="529"/>
      <c r="I15" s="529"/>
      <c r="J15" s="529"/>
    </row>
    <row r="16" spans="1:10" x14ac:dyDescent="0.25">
      <c r="A16" s="556"/>
      <c r="B16" s="529"/>
      <c r="C16" s="529"/>
      <c r="D16" s="529"/>
      <c r="E16" s="529"/>
      <c r="F16" s="529"/>
      <c r="G16" s="529"/>
      <c r="H16" s="529"/>
      <c r="I16" s="529"/>
      <c r="J16" s="529"/>
    </row>
    <row r="17" spans="1:10" x14ac:dyDescent="0.25">
      <c r="A17" s="556"/>
      <c r="B17" s="529"/>
      <c r="C17" s="529"/>
      <c r="D17" s="529"/>
      <c r="E17" s="529"/>
      <c r="F17" s="529"/>
      <c r="G17" s="529"/>
      <c r="H17" s="529"/>
      <c r="I17" s="529"/>
      <c r="J17" s="529"/>
    </row>
    <row r="18" spans="1:10" x14ac:dyDescent="0.25">
      <c r="A18" s="556"/>
      <c r="B18" s="529"/>
      <c r="C18" s="529"/>
      <c r="D18" s="529"/>
      <c r="E18" s="529"/>
      <c r="F18" s="529"/>
      <c r="G18" s="529"/>
      <c r="H18" s="529"/>
      <c r="I18" s="529"/>
      <c r="J18" s="529"/>
    </row>
    <row r="19" spans="1:10" x14ac:dyDescent="0.25">
      <c r="A19" s="556"/>
      <c r="B19" s="529"/>
      <c r="C19" s="529"/>
      <c r="D19" s="529"/>
      <c r="E19" s="529"/>
      <c r="F19" s="529"/>
      <c r="G19" s="529"/>
      <c r="H19" s="529"/>
      <c r="I19" s="529"/>
      <c r="J19" s="529"/>
    </row>
    <row r="20" spans="1:10" x14ac:dyDescent="0.25">
      <c r="A20" s="556"/>
      <c r="B20" s="529"/>
      <c r="C20" s="529"/>
      <c r="D20" s="529"/>
      <c r="E20" s="529"/>
      <c r="F20" s="529"/>
      <c r="G20" s="529"/>
      <c r="H20" s="529"/>
      <c r="I20" s="529"/>
      <c r="J20" s="529"/>
    </row>
    <row r="21" spans="1:10" x14ac:dyDescent="0.25">
      <c r="A21" s="556"/>
      <c r="B21" s="529"/>
      <c r="C21" s="529"/>
      <c r="D21" s="529"/>
      <c r="E21" s="529"/>
      <c r="F21" s="529"/>
      <c r="G21" s="529"/>
      <c r="H21" s="529"/>
      <c r="I21" s="529"/>
      <c r="J21" s="529"/>
    </row>
    <row r="22" spans="1:10" x14ac:dyDescent="0.25">
      <c r="A22" s="556"/>
      <c r="B22" s="529"/>
      <c r="C22" s="529"/>
      <c r="D22" s="529"/>
      <c r="E22" s="529"/>
      <c r="F22" s="529"/>
      <c r="G22" s="529"/>
      <c r="H22" s="529"/>
      <c r="I22" s="529"/>
      <c r="J22" s="529"/>
    </row>
    <row r="23" spans="1:10" x14ac:dyDescent="0.25">
      <c r="A23" s="556"/>
      <c r="B23" s="529"/>
      <c r="C23" s="529"/>
      <c r="D23" s="529"/>
      <c r="E23" s="529"/>
      <c r="F23" s="529"/>
      <c r="G23" s="529"/>
      <c r="H23" s="529"/>
      <c r="I23" s="529"/>
      <c r="J23" s="529"/>
    </row>
    <row r="24" spans="1:10" x14ac:dyDescent="0.25">
      <c r="A24" s="556"/>
      <c r="B24" s="529"/>
      <c r="C24" s="529"/>
      <c r="D24" s="529"/>
      <c r="E24" s="529"/>
      <c r="F24" s="529"/>
      <c r="G24" s="529"/>
      <c r="H24" s="529"/>
      <c r="I24" s="529"/>
      <c r="J24" s="529"/>
    </row>
    <row r="25" spans="1:10" x14ac:dyDescent="0.25">
      <c r="A25" s="556"/>
      <c r="B25" s="529"/>
      <c r="C25" s="529"/>
      <c r="D25" s="529"/>
      <c r="E25" s="529"/>
      <c r="F25" s="529"/>
      <c r="G25" s="529"/>
      <c r="H25" s="529"/>
      <c r="I25" s="529"/>
      <c r="J25" s="529"/>
    </row>
    <row r="26" spans="1:10" x14ac:dyDescent="0.25">
      <c r="A26" s="556"/>
      <c r="B26" s="529"/>
      <c r="C26" s="529"/>
      <c r="D26" s="529"/>
      <c r="E26" s="529"/>
      <c r="F26" s="529"/>
      <c r="G26" s="529"/>
      <c r="H26" s="529"/>
      <c r="I26" s="529"/>
      <c r="J26" s="529"/>
    </row>
    <row r="27" spans="1:10" x14ac:dyDescent="0.25">
      <c r="A27" s="556"/>
      <c r="B27" s="529"/>
      <c r="C27" s="529"/>
      <c r="D27" s="529"/>
      <c r="E27" s="529"/>
      <c r="F27" s="529"/>
      <c r="G27" s="529"/>
      <c r="H27" s="529"/>
      <c r="I27" s="529"/>
      <c r="J27" s="529"/>
    </row>
    <row r="28" spans="1:10" x14ac:dyDescent="0.25">
      <c r="A28" s="556"/>
      <c r="B28" s="529"/>
      <c r="C28" s="529"/>
      <c r="D28" s="529"/>
      <c r="E28" s="529"/>
      <c r="F28" s="529"/>
      <c r="G28" s="529"/>
      <c r="H28" s="529"/>
      <c r="I28" s="529"/>
      <c r="J28" s="529"/>
    </row>
    <row r="29" spans="1:10" x14ac:dyDescent="0.25">
      <c r="A29" s="556"/>
      <c r="B29" s="529"/>
      <c r="C29" s="529"/>
      <c r="D29" s="529"/>
      <c r="E29" s="529"/>
      <c r="F29" s="529"/>
      <c r="G29" s="529"/>
      <c r="H29" s="529"/>
      <c r="I29" s="529"/>
      <c r="J29" s="529"/>
    </row>
    <row r="30" spans="1:10" x14ac:dyDescent="0.25">
      <c r="A30" s="556"/>
      <c r="B30" s="529"/>
      <c r="C30" s="529"/>
      <c r="D30" s="529"/>
      <c r="E30" s="529"/>
      <c r="F30" s="529"/>
      <c r="G30" s="529"/>
      <c r="H30" s="529"/>
      <c r="I30" s="529"/>
      <c r="J30" s="529"/>
    </row>
    <row r="31" spans="1:10" x14ac:dyDescent="0.25">
      <c r="A31" s="556"/>
      <c r="B31" s="529"/>
      <c r="C31" s="529"/>
      <c r="D31" s="529"/>
      <c r="E31" s="529"/>
      <c r="F31" s="529"/>
      <c r="G31" s="529"/>
      <c r="H31" s="529"/>
      <c r="I31" s="529"/>
      <c r="J31" s="529"/>
    </row>
    <row r="32" spans="1:10" x14ac:dyDescent="0.25">
      <c r="A32" s="556"/>
      <c r="B32" s="529"/>
      <c r="C32" s="529"/>
      <c r="D32" s="529"/>
      <c r="E32" s="529"/>
      <c r="F32" s="529"/>
      <c r="G32" s="529"/>
      <c r="H32" s="529"/>
      <c r="I32" s="529"/>
      <c r="J32" s="529"/>
    </row>
    <row r="33" spans="1:10" x14ac:dyDescent="0.25">
      <c r="A33" s="556"/>
      <c r="B33" s="529"/>
      <c r="C33" s="529"/>
      <c r="D33" s="529"/>
      <c r="E33" s="529"/>
      <c r="F33" s="529"/>
      <c r="G33" s="529"/>
      <c r="H33" s="529"/>
      <c r="I33" s="529"/>
      <c r="J33" s="529"/>
    </row>
    <row r="34" spans="1:10" x14ac:dyDescent="0.25">
      <c r="A34" s="531"/>
      <c r="B34" s="531"/>
      <c r="C34" s="531"/>
      <c r="D34" s="531"/>
      <c r="E34" s="531"/>
      <c r="F34" s="531"/>
      <c r="G34" s="531"/>
      <c r="H34" s="531"/>
      <c r="I34" s="531"/>
      <c r="J34" s="531"/>
    </row>
    <row r="37" spans="1:10" ht="15.75" x14ac:dyDescent="0.3">
      <c r="A37" s="222"/>
      <c r="B37" s="222"/>
      <c r="C37" s="222"/>
      <c r="D37" s="222"/>
      <c r="E37" s="222"/>
      <c r="F37" s="222"/>
      <c r="G37" s="222"/>
      <c r="H37" s="222"/>
      <c r="I37" s="222"/>
      <c r="J37" s="222"/>
    </row>
    <row r="38" spans="1:10" ht="15.75" x14ac:dyDescent="0.3">
      <c r="A38" s="222"/>
      <c r="B38" s="222"/>
      <c r="C38" s="222"/>
      <c r="D38" s="222"/>
      <c r="E38" s="222"/>
      <c r="F38" s="222"/>
      <c r="G38" s="222"/>
      <c r="H38" s="222"/>
      <c r="I38" s="222"/>
      <c r="J38" s="222"/>
    </row>
    <row r="39" spans="1:10" ht="15.75" x14ac:dyDescent="0.3">
      <c r="A39" s="534"/>
      <c r="B39" s="557"/>
      <c r="C39" s="557"/>
      <c r="D39" s="222"/>
      <c r="E39" s="222"/>
      <c r="F39" s="534"/>
      <c r="G39" s="534"/>
      <c r="H39" s="557"/>
      <c r="I39" s="557"/>
      <c r="J39" s="557"/>
    </row>
    <row r="40" spans="1:10" ht="15.75" x14ac:dyDescent="0.3">
      <c r="A40" s="535" t="s">
        <v>470</v>
      </c>
      <c r="B40" s="557"/>
      <c r="C40" s="557"/>
      <c r="D40" s="222"/>
      <c r="E40" s="222"/>
      <c r="F40" s="533" t="s">
        <v>1364</v>
      </c>
      <c r="G40" s="222"/>
      <c r="H40" s="222"/>
      <c r="I40" s="222"/>
      <c r="J40" s="222"/>
    </row>
    <row r="41" spans="1:10" ht="15.75" x14ac:dyDescent="0.3">
      <c r="A41" s="535" t="s">
        <v>472</v>
      </c>
      <c r="B41" s="557"/>
      <c r="C41" s="557"/>
      <c r="D41" s="222"/>
      <c r="E41" s="222"/>
      <c r="F41" s="536" t="s">
        <v>1290</v>
      </c>
      <c r="G41" s="222"/>
      <c r="H41" s="222"/>
      <c r="I41" s="222"/>
      <c r="J41" s="222"/>
    </row>
    <row r="42" spans="1:10" ht="15.75" x14ac:dyDescent="0.3">
      <c r="A42" s="535"/>
      <c r="D42" s="536"/>
      <c r="H42" s="558"/>
      <c r="I42" s="558"/>
      <c r="J42" s="558"/>
    </row>
    <row r="43" spans="1:10" ht="15.75" x14ac:dyDescent="0.3">
      <c r="A43" s="535"/>
    </row>
  </sheetData>
  <dataValidations count="2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A9:A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20" sqref="B20"/>
    </sheetView>
  </sheetViews>
  <sheetFormatPr defaultRowHeight="15.75" x14ac:dyDescent="0.3"/>
  <cols>
    <col min="1" max="1" width="14.28515625" style="222" bestFit="1" customWidth="1"/>
    <col min="2" max="2" width="80" style="221" customWidth="1"/>
    <col min="3" max="3" width="16.5703125" style="222" customWidth="1"/>
    <col min="4" max="4" width="14.28515625" style="222" customWidth="1"/>
  </cols>
  <sheetData>
    <row r="1" spans="1:4" x14ac:dyDescent="0.3">
      <c r="A1" s="179" t="s">
        <v>520</v>
      </c>
      <c r="B1" s="210"/>
      <c r="C1" s="569" t="s">
        <v>1</v>
      </c>
      <c r="D1" s="569"/>
    </row>
    <row r="2" spans="1:4" x14ac:dyDescent="0.3">
      <c r="A2" s="180" t="s">
        <v>2</v>
      </c>
      <c r="B2" s="210"/>
      <c r="C2" s="563" t="s">
        <v>5</v>
      </c>
      <c r="D2" s="564"/>
    </row>
    <row r="3" spans="1:4" x14ac:dyDescent="0.3">
      <c r="A3" s="180"/>
      <c r="B3" s="210"/>
      <c r="C3" s="181"/>
      <c r="D3" s="181"/>
    </row>
    <row r="4" spans="1:4" x14ac:dyDescent="0.3">
      <c r="A4" s="182" t="str">
        <f>'[1]ფორმა N2'!A4</f>
        <v>ანგარიშვალდებული პირის დასახელება:</v>
      </c>
      <c r="B4" s="211" t="s">
        <v>474</v>
      </c>
      <c r="C4" s="180"/>
      <c r="D4" s="180"/>
    </row>
    <row r="5" spans="1:4" x14ac:dyDescent="0.3">
      <c r="A5" s="212" t="e">
        <f>#REF!</f>
        <v>#REF!</v>
      </c>
      <c r="B5" s="213"/>
      <c r="C5" s="214"/>
      <c r="D5" s="214"/>
    </row>
    <row r="6" spans="1:4" x14ac:dyDescent="0.3">
      <c r="A6" s="182"/>
      <c r="B6" s="211"/>
      <c r="C6" s="180"/>
      <c r="D6" s="180"/>
    </row>
    <row r="7" spans="1:4" ht="18" x14ac:dyDescent="0.25">
      <c r="A7" s="208"/>
      <c r="B7" s="215"/>
      <c r="C7" s="216"/>
      <c r="D7" s="216"/>
    </row>
    <row r="8" spans="1:4" ht="30" x14ac:dyDescent="0.25">
      <c r="A8" s="190" t="s">
        <v>7</v>
      </c>
      <c r="B8" s="191" t="s">
        <v>475</v>
      </c>
      <c r="C8" s="191" t="s">
        <v>476</v>
      </c>
      <c r="D8" s="191" t="s">
        <v>477</v>
      </c>
    </row>
    <row r="9" spans="1:4" x14ac:dyDescent="0.3">
      <c r="A9" s="192">
        <v>1</v>
      </c>
      <c r="B9" s="192" t="s">
        <v>478</v>
      </c>
      <c r="C9" s="193">
        <f>C10+C25</f>
        <v>481689.20999999996</v>
      </c>
      <c r="D9" s="193">
        <f>SUM(D10,D25)</f>
        <v>267542.40999999997</v>
      </c>
    </row>
    <row r="10" spans="1:4" x14ac:dyDescent="0.3">
      <c r="A10" s="194">
        <v>1.1000000000000001</v>
      </c>
      <c r="B10" s="194" t="s">
        <v>479</v>
      </c>
      <c r="C10" s="193">
        <f>C13+C15+C24</f>
        <v>467439.20999999996</v>
      </c>
      <c r="D10" s="193">
        <f>SUM(D11,D12,D15,D18,D23,D24)</f>
        <v>267542.40999999997</v>
      </c>
    </row>
    <row r="11" spans="1:4" x14ac:dyDescent="0.3">
      <c r="A11" s="195" t="s">
        <v>480</v>
      </c>
      <c r="B11" s="195" t="s">
        <v>481</v>
      </c>
      <c r="C11" s="196"/>
      <c r="D11" s="196"/>
    </row>
    <row r="12" spans="1:4" x14ac:dyDescent="0.3">
      <c r="A12" s="195" t="s">
        <v>482</v>
      </c>
      <c r="B12" s="195" t="s">
        <v>483</v>
      </c>
      <c r="C12" s="197">
        <f>SUM(C13:C14)</f>
        <v>223101</v>
      </c>
      <c r="D12" s="197">
        <f>SUM(D13:D14)</f>
        <v>223101</v>
      </c>
    </row>
    <row r="13" spans="1:4" x14ac:dyDescent="0.3">
      <c r="A13" s="198" t="s">
        <v>484</v>
      </c>
      <c r="B13" s="198" t="s">
        <v>485</v>
      </c>
      <c r="C13" s="196">
        <v>223101</v>
      </c>
      <c r="D13" s="196">
        <v>223101</v>
      </c>
    </row>
    <row r="14" spans="1:4" x14ac:dyDescent="0.3">
      <c r="A14" s="198" t="s">
        <v>486</v>
      </c>
      <c r="B14" s="198" t="s">
        <v>487</v>
      </c>
      <c r="C14" s="196"/>
      <c r="D14" s="196"/>
    </row>
    <row r="15" spans="1:4" x14ac:dyDescent="0.3">
      <c r="A15" s="195" t="s">
        <v>488</v>
      </c>
      <c r="B15" s="195" t="s">
        <v>489</v>
      </c>
      <c r="C15" s="197">
        <f>C16+C17</f>
        <v>244319.8</v>
      </c>
      <c r="D15" s="197">
        <f>D16+D17</f>
        <v>44423</v>
      </c>
    </row>
    <row r="16" spans="1:4" x14ac:dyDescent="0.3">
      <c r="A16" s="198" t="s">
        <v>490</v>
      </c>
      <c r="B16" s="198" t="s">
        <v>491</v>
      </c>
      <c r="C16" s="196">
        <v>244319.8</v>
      </c>
      <c r="D16" s="196">
        <v>44423</v>
      </c>
    </row>
    <row r="17" spans="1:4" ht="30" x14ac:dyDescent="0.3">
      <c r="A17" s="198" t="s">
        <v>492</v>
      </c>
      <c r="B17" s="198" t="s">
        <v>493</v>
      </c>
      <c r="C17" s="196"/>
      <c r="D17" s="196"/>
    </row>
    <row r="18" spans="1:4" x14ac:dyDescent="0.3">
      <c r="A18" s="195" t="s">
        <v>494</v>
      </c>
      <c r="B18" s="195" t="s">
        <v>495</v>
      </c>
      <c r="C18" s="197">
        <f>SUM(C19:C22)</f>
        <v>0</v>
      </c>
      <c r="D18" s="197">
        <f>SUM(D19:D22)</f>
        <v>0</v>
      </c>
    </row>
    <row r="19" spans="1:4" x14ac:dyDescent="0.3">
      <c r="A19" s="198" t="s">
        <v>496</v>
      </c>
      <c r="B19" s="198" t="s">
        <v>497</v>
      </c>
      <c r="C19" s="196"/>
      <c r="D19" s="196"/>
    </row>
    <row r="20" spans="1:4" ht="30" x14ac:dyDescent="0.3">
      <c r="A20" s="198" t="s">
        <v>498</v>
      </c>
      <c r="B20" s="198" t="s">
        <v>499</v>
      </c>
      <c r="C20" s="196"/>
      <c r="D20" s="196"/>
    </row>
    <row r="21" spans="1:4" x14ac:dyDescent="0.3">
      <c r="A21" s="198" t="s">
        <v>500</v>
      </c>
      <c r="B21" s="198" t="s">
        <v>501</v>
      </c>
      <c r="C21" s="196"/>
      <c r="D21" s="196"/>
    </row>
    <row r="22" spans="1:4" x14ac:dyDescent="0.3">
      <c r="A22" s="198" t="s">
        <v>502</v>
      </c>
      <c r="B22" s="198" t="s">
        <v>503</v>
      </c>
      <c r="C22" s="196"/>
      <c r="D22" s="196"/>
    </row>
    <row r="23" spans="1:4" x14ac:dyDescent="0.3">
      <c r="A23" s="195" t="s">
        <v>504</v>
      </c>
      <c r="B23" s="195" t="s">
        <v>505</v>
      </c>
      <c r="C23" s="199"/>
      <c r="D23" s="196"/>
    </row>
    <row r="24" spans="1:4" x14ac:dyDescent="0.3">
      <c r="A24" s="195" t="s">
        <v>506</v>
      </c>
      <c r="B24" s="195" t="s">
        <v>507</v>
      </c>
      <c r="C24" s="196">
        <v>18.41</v>
      </c>
      <c r="D24" s="196">
        <v>18.41</v>
      </c>
    </row>
    <row r="25" spans="1:4" x14ac:dyDescent="0.3">
      <c r="A25" s="194">
        <v>1.2</v>
      </c>
      <c r="B25" s="192" t="s">
        <v>508</v>
      </c>
      <c r="C25" s="193">
        <v>14250</v>
      </c>
      <c r="D25" s="193">
        <f>SUM(D26,D30)</f>
        <v>0</v>
      </c>
    </row>
    <row r="26" spans="1:4" x14ac:dyDescent="0.3">
      <c r="A26" s="195" t="s">
        <v>509</v>
      </c>
      <c r="B26" s="195" t="s">
        <v>485</v>
      </c>
      <c r="C26" s="197">
        <v>14250</v>
      </c>
      <c r="D26" s="197">
        <f>SUM(D27:D29)</f>
        <v>0</v>
      </c>
    </row>
    <row r="27" spans="1:4" x14ac:dyDescent="0.3">
      <c r="A27" s="200" t="s">
        <v>510</v>
      </c>
      <c r="B27" s="198" t="s">
        <v>511</v>
      </c>
      <c r="C27" s="196"/>
      <c r="D27" s="196"/>
    </row>
    <row r="28" spans="1:4" x14ac:dyDescent="0.3">
      <c r="A28" s="200" t="s">
        <v>512</v>
      </c>
      <c r="B28" s="198" t="s">
        <v>513</v>
      </c>
      <c r="C28" s="196">
        <v>14250</v>
      </c>
      <c r="D28" s="196"/>
    </row>
    <row r="29" spans="1:4" x14ac:dyDescent="0.3">
      <c r="A29" s="200" t="s">
        <v>514</v>
      </c>
      <c r="B29" s="198" t="s">
        <v>515</v>
      </c>
      <c r="C29" s="196"/>
      <c r="D29" s="196"/>
    </row>
    <row r="30" spans="1:4" x14ac:dyDescent="0.3">
      <c r="A30" s="195" t="s">
        <v>516</v>
      </c>
      <c r="B30" s="217" t="s">
        <v>521</v>
      </c>
      <c r="C30" s="196"/>
      <c r="D30" s="196"/>
    </row>
    <row r="31" spans="1:4" ht="15" x14ac:dyDescent="0.25">
      <c r="A31" s="218"/>
      <c r="B31" s="219"/>
      <c r="C31" s="218"/>
      <c r="D31" s="218"/>
    </row>
    <row r="32" spans="1:4" x14ac:dyDescent="0.3">
      <c r="A32" s="203"/>
      <c r="B32" s="220"/>
      <c r="C32" s="187"/>
      <c r="D32" s="187"/>
    </row>
    <row r="33" spans="1:4" x14ac:dyDescent="0.3">
      <c r="A33" s="187"/>
      <c r="B33" s="220"/>
      <c r="C33" s="187"/>
      <c r="D33" s="187"/>
    </row>
    <row r="34" spans="1:4" x14ac:dyDescent="0.3">
      <c r="A34" s="203"/>
    </row>
    <row r="35" spans="1:4" x14ac:dyDescent="0.3">
      <c r="A35" s="187"/>
    </row>
    <row r="36" spans="1:4" x14ac:dyDescent="0.3">
      <c r="A36" s="204" t="s">
        <v>469</v>
      </c>
      <c r="B36" s="220"/>
      <c r="C36" s="187"/>
      <c r="D36" s="187"/>
    </row>
    <row r="37" spans="1:4" x14ac:dyDescent="0.3">
      <c r="A37" s="187"/>
      <c r="B37" s="220"/>
      <c r="C37" s="187"/>
      <c r="D37" s="187"/>
    </row>
    <row r="38" spans="1:4" x14ac:dyDescent="0.3">
      <c r="A38" s="187"/>
      <c r="B38" s="220"/>
      <c r="C38" s="187"/>
      <c r="D38" s="186"/>
    </row>
    <row r="39" spans="1:4" x14ac:dyDescent="0.3">
      <c r="A39"/>
      <c r="B39" s="223" t="s">
        <v>522</v>
      </c>
      <c r="C39" s="187"/>
      <c r="D39" s="186"/>
    </row>
    <row r="40" spans="1:4" x14ac:dyDescent="0.3">
      <c r="A40"/>
      <c r="B40" s="220" t="s">
        <v>519</v>
      </c>
      <c r="C40" s="187"/>
      <c r="D40" s="186"/>
    </row>
    <row r="41" spans="1:4" ht="15" x14ac:dyDescent="0.25">
      <c r="A41"/>
      <c r="B41" s="224" t="s">
        <v>472</v>
      </c>
      <c r="C41"/>
      <c r="D41"/>
    </row>
    <row r="42" spans="1:4" ht="15" x14ac:dyDescent="0.25">
      <c r="A42"/>
      <c r="B42" s="225"/>
      <c r="C42"/>
      <c r="D42"/>
    </row>
  </sheetData>
  <mergeCells count="2">
    <mergeCell ref="C1:D1"/>
    <mergeCell ref="C2:D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B21" sqref="B21"/>
    </sheetView>
  </sheetViews>
  <sheetFormatPr defaultRowHeight="15.75" x14ac:dyDescent="0.3"/>
  <cols>
    <col min="1" max="1" width="14.28515625" style="187" bestFit="1" customWidth="1"/>
    <col min="2" max="2" width="76.7109375" style="187" customWidth="1"/>
    <col min="3" max="3" width="15.140625" style="187" customWidth="1"/>
    <col min="4" max="4" width="13.5703125" style="187" customWidth="1"/>
  </cols>
  <sheetData>
    <row r="1" spans="1:4" x14ac:dyDescent="0.3">
      <c r="A1" s="179" t="s">
        <v>523</v>
      </c>
      <c r="B1" s="208"/>
      <c r="C1" s="569" t="s">
        <v>1</v>
      </c>
      <c r="D1" s="569"/>
    </row>
    <row r="2" spans="1:4" x14ac:dyDescent="0.3">
      <c r="A2" s="179" t="s">
        <v>524</v>
      </c>
      <c r="B2" s="208"/>
      <c r="C2" s="563" t="s">
        <v>5</v>
      </c>
      <c r="D2" s="564"/>
    </row>
    <row r="3" spans="1:4" x14ac:dyDescent="0.3">
      <c r="A3" s="179" t="s">
        <v>525</v>
      </c>
      <c r="B3" s="208"/>
      <c r="C3" s="181"/>
      <c r="D3" s="181"/>
    </row>
    <row r="4" spans="1:4" x14ac:dyDescent="0.3">
      <c r="A4" s="180" t="s">
        <v>2</v>
      </c>
      <c r="B4" s="208"/>
      <c r="C4" s="181"/>
      <c r="D4" s="181"/>
    </row>
    <row r="5" spans="1:4" x14ac:dyDescent="0.3">
      <c r="A5" s="180"/>
      <c r="B5" s="208"/>
      <c r="C5" s="181"/>
      <c r="D5" s="181"/>
    </row>
    <row r="6" spans="1:4" x14ac:dyDescent="0.3">
      <c r="A6" s="182" t="str">
        <f>'[2]ფორმა N2'!A4</f>
        <v>ანგარიშვალდებული პირის დასახელება:</v>
      </c>
      <c r="B6" s="226" t="s">
        <v>474</v>
      </c>
      <c r="C6" s="180"/>
      <c r="D6" s="180"/>
    </row>
    <row r="7" spans="1:4" x14ac:dyDescent="0.3">
      <c r="A7" s="227" t="str">
        <f>'[2]ფორმა N1'!D4</f>
        <v/>
      </c>
      <c r="B7" s="228"/>
      <c r="C7" s="229"/>
      <c r="D7" s="229"/>
    </row>
    <row r="8" spans="1:4" x14ac:dyDescent="0.3">
      <c r="A8" s="182"/>
      <c r="B8" s="182"/>
      <c r="C8" s="180"/>
      <c r="D8" s="180"/>
    </row>
    <row r="9" spans="1:4" ht="15" x14ac:dyDescent="0.25">
      <c r="A9" s="208"/>
      <c r="B9" s="208"/>
      <c r="C9" s="216"/>
      <c r="D9" s="216"/>
    </row>
    <row r="10" spans="1:4" ht="30" x14ac:dyDescent="0.25">
      <c r="A10" s="230" t="s">
        <v>7</v>
      </c>
      <c r="B10" s="231" t="s">
        <v>526</v>
      </c>
      <c r="C10" s="191" t="s">
        <v>527</v>
      </c>
      <c r="D10" s="191" t="s">
        <v>528</v>
      </c>
    </row>
    <row r="11" spans="1:4" ht="15" x14ac:dyDescent="0.25">
      <c r="A11" s="192">
        <v>1</v>
      </c>
      <c r="B11" s="192" t="s">
        <v>529</v>
      </c>
      <c r="C11" s="232">
        <f>SUM(C12,C15,C54,C57,C58,C59,C77)</f>
        <v>391788.4</v>
      </c>
      <c r="D11" s="232">
        <f>SUM(D12,D15,D54,D57,D58,D59,D65,D73,D74)</f>
        <v>428133.42000000004</v>
      </c>
    </row>
    <row r="12" spans="1:4" ht="15" x14ac:dyDescent="0.25">
      <c r="A12" s="194">
        <v>1.1000000000000001</v>
      </c>
      <c r="B12" s="194" t="s">
        <v>530</v>
      </c>
      <c r="C12" s="233">
        <f>SUM(C13:C14)</f>
        <v>156182.5</v>
      </c>
      <c r="D12" s="233">
        <f>SUM(D13:D14)</f>
        <v>193782.5</v>
      </c>
    </row>
    <row r="13" spans="1:4" ht="15" x14ac:dyDescent="0.25">
      <c r="A13" s="195" t="s">
        <v>480</v>
      </c>
      <c r="B13" s="195" t="s">
        <v>531</v>
      </c>
      <c r="C13" s="234">
        <v>156182.5</v>
      </c>
      <c r="D13" s="234">
        <v>193782.5</v>
      </c>
    </row>
    <row r="14" spans="1:4" ht="15" x14ac:dyDescent="0.25">
      <c r="A14" s="195" t="s">
        <v>482</v>
      </c>
      <c r="B14" s="195" t="s">
        <v>532</v>
      </c>
      <c r="C14" s="234"/>
      <c r="D14" s="234"/>
    </row>
    <row r="15" spans="1:4" ht="15" x14ac:dyDescent="0.25">
      <c r="A15" s="194">
        <v>1.2</v>
      </c>
      <c r="B15" s="194" t="s">
        <v>533</v>
      </c>
      <c r="C15" s="235">
        <f>SUM(C16,C19,C31,C32,C33,C34,C37,C38,C44:C48,C52,C53)</f>
        <v>222605.90000000002</v>
      </c>
      <c r="D15" s="235">
        <f>SUM(D16,D19,D31,D32,D33,D34,D37,D38,D44:D48,D52,D53)</f>
        <v>215350.92</v>
      </c>
    </row>
    <row r="16" spans="1:4" ht="15" x14ac:dyDescent="0.25">
      <c r="A16" s="195" t="s">
        <v>509</v>
      </c>
      <c r="B16" s="195" t="s">
        <v>534</v>
      </c>
      <c r="C16" s="236">
        <f>SUM(C17:C18)</f>
        <v>0</v>
      </c>
      <c r="D16" s="236">
        <f>SUM(D17:D18)</f>
        <v>0</v>
      </c>
    </row>
    <row r="17" spans="1:4" ht="15" x14ac:dyDescent="0.25">
      <c r="A17" s="198" t="s">
        <v>510</v>
      </c>
      <c r="B17" s="198" t="s">
        <v>535</v>
      </c>
      <c r="C17" s="234"/>
      <c r="D17" s="237"/>
    </row>
    <row r="18" spans="1:4" ht="15" x14ac:dyDescent="0.25">
      <c r="A18" s="198" t="s">
        <v>512</v>
      </c>
      <c r="B18" s="198" t="s">
        <v>536</v>
      </c>
      <c r="C18" s="234"/>
      <c r="D18" s="237"/>
    </row>
    <row r="19" spans="1:4" ht="15" x14ac:dyDescent="0.25">
      <c r="A19" s="195" t="s">
        <v>516</v>
      </c>
      <c r="B19" s="195" t="s">
        <v>537</v>
      </c>
      <c r="C19" s="236">
        <f>SUM(C20:C25,C30)</f>
        <v>4191.8999999999996</v>
      </c>
      <c r="D19" s="236">
        <f>SUM(D20:D25,D30)</f>
        <v>4191.8999999999996</v>
      </c>
    </row>
    <row r="20" spans="1:4" ht="30" x14ac:dyDescent="0.25">
      <c r="A20" s="198" t="s">
        <v>538</v>
      </c>
      <c r="B20" s="198" t="s">
        <v>539</v>
      </c>
      <c r="C20" s="238">
        <v>4191.8999999999996</v>
      </c>
      <c r="D20" s="238">
        <v>4191.8999999999996</v>
      </c>
    </row>
    <row r="21" spans="1:4" ht="15" x14ac:dyDescent="0.25">
      <c r="A21" s="198" t="s">
        <v>540</v>
      </c>
      <c r="B21" s="198" t="s">
        <v>541</v>
      </c>
      <c r="C21" s="239"/>
      <c r="D21" s="240"/>
    </row>
    <row r="22" spans="1:4" ht="30" x14ac:dyDescent="0.25">
      <c r="A22" s="198" t="s">
        <v>542</v>
      </c>
      <c r="B22" s="198" t="s">
        <v>543</v>
      </c>
      <c r="C22" s="239"/>
      <c r="D22" s="241"/>
    </row>
    <row r="23" spans="1:4" ht="15" x14ac:dyDescent="0.25">
      <c r="A23" s="198" t="s">
        <v>544</v>
      </c>
      <c r="B23" s="198" t="s">
        <v>545</v>
      </c>
      <c r="C23" s="239"/>
      <c r="D23" s="241"/>
    </row>
    <row r="24" spans="1:4" ht="15" x14ac:dyDescent="0.25">
      <c r="A24" s="198" t="s">
        <v>546</v>
      </c>
      <c r="B24" s="198" t="s">
        <v>547</v>
      </c>
      <c r="C24" s="239"/>
      <c r="D24" s="241"/>
    </row>
    <row r="25" spans="1:4" ht="15" x14ac:dyDescent="0.25">
      <c r="A25" s="198" t="s">
        <v>548</v>
      </c>
      <c r="B25" s="198" t="s">
        <v>549</v>
      </c>
      <c r="C25" s="233">
        <f>SUM(C26:C29)</f>
        <v>0</v>
      </c>
      <c r="D25" s="233">
        <f>SUM(D26:D29)</f>
        <v>0</v>
      </c>
    </row>
    <row r="26" spans="1:4" ht="15" x14ac:dyDescent="0.25">
      <c r="A26" s="200" t="s">
        <v>550</v>
      </c>
      <c r="B26" s="200" t="s">
        <v>551</v>
      </c>
      <c r="C26" s="239"/>
      <c r="D26" s="241"/>
    </row>
    <row r="27" spans="1:4" ht="15" x14ac:dyDescent="0.25">
      <c r="A27" s="200" t="s">
        <v>552</v>
      </c>
      <c r="B27" s="200" t="s">
        <v>553</v>
      </c>
      <c r="C27" s="239"/>
      <c r="D27" s="241"/>
    </row>
    <row r="28" spans="1:4" ht="15" x14ac:dyDescent="0.25">
      <c r="A28" s="200" t="s">
        <v>554</v>
      </c>
      <c r="B28" s="200" t="s">
        <v>555</v>
      </c>
      <c r="C28" s="239"/>
      <c r="D28" s="241"/>
    </row>
    <row r="29" spans="1:4" ht="15" x14ac:dyDescent="0.25">
      <c r="A29" s="200" t="s">
        <v>556</v>
      </c>
      <c r="B29" s="200" t="s">
        <v>557</v>
      </c>
      <c r="C29" s="239"/>
      <c r="D29" s="242"/>
    </row>
    <row r="30" spans="1:4" ht="15" x14ac:dyDescent="0.25">
      <c r="A30" s="198" t="s">
        <v>558</v>
      </c>
      <c r="B30" s="198" t="s">
        <v>559</v>
      </c>
      <c r="C30" s="239"/>
      <c r="D30" s="242"/>
    </row>
    <row r="31" spans="1:4" ht="15" x14ac:dyDescent="0.25">
      <c r="A31" s="195" t="s">
        <v>560</v>
      </c>
      <c r="B31" s="195" t="s">
        <v>561</v>
      </c>
      <c r="C31" s="234"/>
      <c r="D31" s="237"/>
    </row>
    <row r="32" spans="1:4" ht="15" x14ac:dyDescent="0.25">
      <c r="A32" s="195" t="s">
        <v>562</v>
      </c>
      <c r="B32" s="195" t="s">
        <v>563</v>
      </c>
      <c r="C32" s="234"/>
      <c r="D32" s="237"/>
    </row>
    <row r="33" spans="1:4" ht="15" x14ac:dyDescent="0.25">
      <c r="A33" s="195" t="s">
        <v>564</v>
      </c>
      <c r="B33" s="195" t="s">
        <v>565</v>
      </c>
      <c r="C33" s="234"/>
      <c r="D33" s="237"/>
    </row>
    <row r="34" spans="1:4" ht="15" x14ac:dyDescent="0.25">
      <c r="A34" s="195" t="s">
        <v>566</v>
      </c>
      <c r="B34" s="195" t="s">
        <v>567</v>
      </c>
      <c r="C34" s="233">
        <f>SUM(C35:C36)</f>
        <v>0</v>
      </c>
      <c r="D34" s="233">
        <f>SUM(D35:D36)</f>
        <v>0</v>
      </c>
    </row>
    <row r="35" spans="1:4" ht="15" x14ac:dyDescent="0.25">
      <c r="A35" s="198" t="s">
        <v>568</v>
      </c>
      <c r="B35" s="198" t="s">
        <v>569</v>
      </c>
      <c r="C35" s="234"/>
      <c r="D35" s="237"/>
    </row>
    <row r="36" spans="1:4" ht="15" x14ac:dyDescent="0.25">
      <c r="A36" s="198" t="s">
        <v>570</v>
      </c>
      <c r="B36" s="198" t="s">
        <v>571</v>
      </c>
      <c r="C36" s="234"/>
      <c r="D36" s="237"/>
    </row>
    <row r="37" spans="1:4" ht="15" x14ac:dyDescent="0.25">
      <c r="A37" s="195" t="s">
        <v>572</v>
      </c>
      <c r="B37" s="195" t="s">
        <v>573</v>
      </c>
      <c r="C37" s="234">
        <v>369.49</v>
      </c>
      <c r="D37" s="237">
        <v>369.49</v>
      </c>
    </row>
    <row r="38" spans="1:4" ht="15" x14ac:dyDescent="0.25">
      <c r="A38" s="195" t="s">
        <v>574</v>
      </c>
      <c r="B38" s="195" t="s">
        <v>575</v>
      </c>
      <c r="C38" s="236">
        <f>SUM(C39:C43)</f>
        <v>158221.92000000001</v>
      </c>
      <c r="D38" s="236">
        <f>SUM(D39:D43)</f>
        <v>158221.92000000001</v>
      </c>
    </row>
    <row r="39" spans="1:4" ht="15" x14ac:dyDescent="0.25">
      <c r="A39" s="243" t="s">
        <v>576</v>
      </c>
      <c r="B39" s="243" t="s">
        <v>577</v>
      </c>
      <c r="C39" s="237">
        <v>154211.5</v>
      </c>
      <c r="D39" s="237">
        <v>154211.5</v>
      </c>
    </row>
    <row r="40" spans="1:4" ht="15" x14ac:dyDescent="0.25">
      <c r="A40" s="243" t="s">
        <v>578</v>
      </c>
      <c r="B40" s="243" t="s">
        <v>579</v>
      </c>
      <c r="C40" s="234">
        <v>2360</v>
      </c>
      <c r="D40" s="237">
        <v>2360</v>
      </c>
    </row>
    <row r="41" spans="1:4" ht="15" x14ac:dyDescent="0.25">
      <c r="A41" s="243" t="s">
        <v>580</v>
      </c>
      <c r="B41" s="243" t="s">
        <v>581</v>
      </c>
      <c r="C41" s="234">
        <v>1300.42</v>
      </c>
      <c r="D41" s="237">
        <v>1300.42</v>
      </c>
    </row>
    <row r="42" spans="1:4" ht="15" x14ac:dyDescent="0.25">
      <c r="A42" s="243" t="s">
        <v>582</v>
      </c>
      <c r="B42" s="243" t="s">
        <v>583</v>
      </c>
      <c r="C42" s="234">
        <v>350</v>
      </c>
      <c r="D42" s="237">
        <v>350</v>
      </c>
    </row>
    <row r="43" spans="1:4" ht="15" x14ac:dyDescent="0.25">
      <c r="A43" s="243" t="s">
        <v>584</v>
      </c>
      <c r="B43" s="243" t="s">
        <v>585</v>
      </c>
      <c r="C43" s="234"/>
      <c r="D43" s="237"/>
    </row>
    <row r="44" spans="1:4" ht="30" x14ac:dyDescent="0.25">
      <c r="A44" s="195" t="s">
        <v>586</v>
      </c>
      <c r="B44" s="195" t="s">
        <v>587</v>
      </c>
      <c r="C44" s="234">
        <v>3317</v>
      </c>
      <c r="D44" s="237">
        <v>3317</v>
      </c>
    </row>
    <row r="45" spans="1:4" ht="15" x14ac:dyDescent="0.25">
      <c r="A45" s="195" t="s">
        <v>588</v>
      </c>
      <c r="B45" s="195" t="s">
        <v>589</v>
      </c>
      <c r="C45" s="234">
        <v>65.92</v>
      </c>
      <c r="D45" s="237">
        <v>65.92</v>
      </c>
    </row>
    <row r="46" spans="1:4" ht="15" x14ac:dyDescent="0.25">
      <c r="A46" s="195" t="s">
        <v>590</v>
      </c>
      <c r="B46" s="195" t="s">
        <v>591</v>
      </c>
      <c r="C46" s="234">
        <v>1000</v>
      </c>
      <c r="D46" s="237">
        <v>1000</v>
      </c>
    </row>
    <row r="47" spans="1:4" ht="15" x14ac:dyDescent="0.25">
      <c r="A47" s="195" t="s">
        <v>592</v>
      </c>
      <c r="B47" s="195" t="s">
        <v>593</v>
      </c>
      <c r="C47" s="234"/>
      <c r="D47" s="237"/>
    </row>
    <row r="48" spans="1:4" ht="15" x14ac:dyDescent="0.25">
      <c r="A48" s="195" t="s">
        <v>594</v>
      </c>
      <c r="B48" s="195" t="s">
        <v>595</v>
      </c>
      <c r="C48" s="236">
        <f>SUM(C49:C51)</f>
        <v>55439.67</v>
      </c>
      <c r="D48" s="236">
        <f>SUM(D49:D51)</f>
        <v>48184.69</v>
      </c>
    </row>
    <row r="49" spans="1:4" ht="15" x14ac:dyDescent="0.25">
      <c r="A49" s="198" t="s">
        <v>596</v>
      </c>
      <c r="B49" s="198" t="s">
        <v>597</v>
      </c>
      <c r="C49" s="234">
        <v>55439.67</v>
      </c>
      <c r="D49" s="237">
        <v>48184.69</v>
      </c>
    </row>
    <row r="50" spans="1:4" ht="15" x14ac:dyDescent="0.25">
      <c r="A50" s="198" t="s">
        <v>598</v>
      </c>
      <c r="B50" s="198" t="s">
        <v>599</v>
      </c>
      <c r="C50" s="234"/>
      <c r="D50" s="237"/>
    </row>
    <row r="51" spans="1:4" ht="15" x14ac:dyDescent="0.25">
      <c r="A51" s="198" t="s">
        <v>600</v>
      </c>
      <c r="B51" s="198" t="s">
        <v>601</v>
      </c>
      <c r="C51" s="234"/>
      <c r="D51" s="237"/>
    </row>
    <row r="52" spans="1:4" ht="15" x14ac:dyDescent="0.25">
      <c r="A52" s="195" t="s">
        <v>602</v>
      </c>
      <c r="B52" s="195" t="s">
        <v>603</v>
      </c>
      <c r="C52" s="234"/>
      <c r="D52" s="237"/>
    </row>
    <row r="53" spans="1:4" ht="15" x14ac:dyDescent="0.25">
      <c r="A53" s="195" t="s">
        <v>604</v>
      </c>
      <c r="B53" s="195" t="s">
        <v>605</v>
      </c>
      <c r="C53" s="234"/>
      <c r="D53" s="237"/>
    </row>
    <row r="54" spans="1:4" ht="30" x14ac:dyDescent="0.25">
      <c r="A54" s="194">
        <v>1.3</v>
      </c>
      <c r="B54" s="194" t="s">
        <v>606</v>
      </c>
      <c r="C54" s="244">
        <f>SUM(C55:C56)</f>
        <v>0</v>
      </c>
      <c r="D54" s="244">
        <f>SUM(D55:D56)</f>
        <v>0</v>
      </c>
    </row>
    <row r="55" spans="1:4" ht="15" x14ac:dyDescent="0.25">
      <c r="A55" s="195" t="s">
        <v>607</v>
      </c>
      <c r="B55" s="195" t="s">
        <v>608</v>
      </c>
      <c r="C55" s="234"/>
      <c r="D55" s="237"/>
    </row>
    <row r="56" spans="1:4" ht="15" x14ac:dyDescent="0.25">
      <c r="A56" s="195" t="s">
        <v>609</v>
      </c>
      <c r="B56" s="195" t="s">
        <v>610</v>
      </c>
      <c r="C56" s="234"/>
      <c r="D56" s="237"/>
    </row>
    <row r="57" spans="1:4" ht="15" x14ac:dyDescent="0.25">
      <c r="A57" s="194">
        <v>1.4</v>
      </c>
      <c r="B57" s="194" t="s">
        <v>611</v>
      </c>
      <c r="C57" s="234"/>
      <c r="D57" s="237"/>
    </row>
    <row r="58" spans="1:4" ht="15" x14ac:dyDescent="0.25">
      <c r="A58" s="194">
        <v>1.5</v>
      </c>
      <c r="B58" s="194" t="s">
        <v>612</v>
      </c>
      <c r="C58" s="239"/>
      <c r="D58" s="241"/>
    </row>
    <row r="59" spans="1:4" x14ac:dyDescent="0.3">
      <c r="A59" s="194">
        <v>1.6</v>
      </c>
      <c r="B59" s="245" t="s">
        <v>613</v>
      </c>
      <c r="C59" s="193">
        <v>13000</v>
      </c>
      <c r="D59" s="246">
        <v>19000</v>
      </c>
    </row>
    <row r="60" spans="1:4" ht="15" x14ac:dyDescent="0.25">
      <c r="A60" s="195" t="s">
        <v>614</v>
      </c>
      <c r="B60" s="247" t="s">
        <v>615</v>
      </c>
      <c r="C60" s="239"/>
      <c r="D60" s="241"/>
    </row>
    <row r="61" spans="1:4" ht="30" x14ac:dyDescent="0.25">
      <c r="A61" s="195" t="s">
        <v>616</v>
      </c>
      <c r="B61" s="247" t="s">
        <v>617</v>
      </c>
      <c r="C61" s="239"/>
      <c r="D61" s="241"/>
    </row>
    <row r="62" spans="1:4" ht="15" x14ac:dyDescent="0.25">
      <c r="A62" s="195" t="s">
        <v>618</v>
      </c>
      <c r="B62" s="247" t="s">
        <v>619</v>
      </c>
      <c r="C62" s="241"/>
      <c r="D62" s="241"/>
    </row>
    <row r="63" spans="1:4" ht="15" x14ac:dyDescent="0.25">
      <c r="A63" s="195" t="s">
        <v>620</v>
      </c>
      <c r="B63" s="247" t="s">
        <v>621</v>
      </c>
      <c r="C63" s="239">
        <v>13000</v>
      </c>
      <c r="D63" s="241">
        <v>19000</v>
      </c>
    </row>
    <row r="64" spans="1:4" ht="15" x14ac:dyDescent="0.25">
      <c r="A64" s="195" t="s">
        <v>622</v>
      </c>
      <c r="B64" s="247" t="s">
        <v>623</v>
      </c>
      <c r="C64" s="239"/>
      <c r="D64" s="241"/>
    </row>
    <row r="65" spans="1:4" x14ac:dyDescent="0.3">
      <c r="A65" s="192">
        <v>2</v>
      </c>
      <c r="B65" s="192" t="s">
        <v>624</v>
      </c>
      <c r="C65" s="248"/>
      <c r="D65" s="193">
        <f>SUM(D66:D72)</f>
        <v>0</v>
      </c>
    </row>
    <row r="66" spans="1:4" x14ac:dyDescent="0.3">
      <c r="A66" s="249">
        <v>2.1</v>
      </c>
      <c r="B66" s="250" t="s">
        <v>625</v>
      </c>
      <c r="C66" s="248"/>
      <c r="D66" s="251"/>
    </row>
    <row r="67" spans="1:4" x14ac:dyDescent="0.3">
      <c r="A67" s="249">
        <v>2.2000000000000002</v>
      </c>
      <c r="B67" s="250" t="s">
        <v>626</v>
      </c>
      <c r="C67" s="248"/>
      <c r="D67" s="251"/>
    </row>
    <row r="68" spans="1:4" x14ac:dyDescent="0.3">
      <c r="A68" s="249">
        <v>2.2999999999999998</v>
      </c>
      <c r="B68" s="250" t="s">
        <v>627</v>
      </c>
      <c r="C68" s="248"/>
      <c r="D68" s="251"/>
    </row>
    <row r="69" spans="1:4" x14ac:dyDescent="0.3">
      <c r="A69" s="249">
        <v>2.4</v>
      </c>
      <c r="B69" s="250" t="s">
        <v>628</v>
      </c>
      <c r="C69" s="248"/>
      <c r="D69" s="251"/>
    </row>
    <row r="70" spans="1:4" x14ac:dyDescent="0.3">
      <c r="A70" s="249">
        <v>2.5</v>
      </c>
      <c r="B70" s="250" t="s">
        <v>629</v>
      </c>
      <c r="C70" s="248"/>
      <c r="D70" s="251"/>
    </row>
    <row r="71" spans="1:4" x14ac:dyDescent="0.3">
      <c r="A71" s="249">
        <v>2.6</v>
      </c>
      <c r="B71" s="250" t="s">
        <v>630</v>
      </c>
      <c r="C71" s="248"/>
      <c r="D71" s="251"/>
    </row>
    <row r="72" spans="1:4" x14ac:dyDescent="0.3">
      <c r="A72" s="249">
        <v>2.7</v>
      </c>
      <c r="B72" s="250" t="s">
        <v>631</v>
      </c>
      <c r="C72" s="248"/>
      <c r="D72" s="251"/>
    </row>
    <row r="73" spans="1:4" x14ac:dyDescent="0.3">
      <c r="A73" s="192">
        <v>3</v>
      </c>
      <c r="B73" s="192" t="s">
        <v>632</v>
      </c>
      <c r="C73" s="193"/>
      <c r="D73" s="251"/>
    </row>
    <row r="74" spans="1:4" x14ac:dyDescent="0.3">
      <c r="A74" s="192">
        <v>4</v>
      </c>
      <c r="B74" s="192" t="s">
        <v>633</v>
      </c>
      <c r="C74" s="193"/>
      <c r="D74" s="193">
        <f>SUM(D75:D76)</f>
        <v>0</v>
      </c>
    </row>
    <row r="75" spans="1:4" x14ac:dyDescent="0.3">
      <c r="A75" s="249">
        <v>4.0999999999999996</v>
      </c>
      <c r="B75" s="249" t="s">
        <v>634</v>
      </c>
      <c r="C75" s="252"/>
      <c r="D75" s="196"/>
    </row>
    <row r="76" spans="1:4" x14ac:dyDescent="0.3">
      <c r="A76" s="249">
        <v>4.2</v>
      </c>
      <c r="B76" s="249" t="s">
        <v>635</v>
      </c>
      <c r="C76" s="253"/>
      <c r="D76" s="196"/>
    </row>
    <row r="77" spans="1:4" x14ac:dyDescent="0.3">
      <c r="A77" s="192">
        <v>5</v>
      </c>
      <c r="B77" s="192" t="s">
        <v>636</v>
      </c>
      <c r="C77" s="254"/>
      <c r="D77" s="253"/>
    </row>
    <row r="78" spans="1:4" x14ac:dyDescent="0.3">
      <c r="B78" s="255"/>
    </row>
    <row r="80" spans="1:4" x14ac:dyDescent="0.3">
      <c r="B80" s="255"/>
    </row>
    <row r="81" spans="1:4" ht="15" x14ac:dyDescent="0.25">
      <c r="A81" s="218"/>
      <c r="B81" s="218"/>
      <c r="C81" s="256"/>
      <c r="D81" s="256"/>
    </row>
    <row r="82" spans="1:4" x14ac:dyDescent="0.3">
      <c r="A82" s="204" t="s">
        <v>469</v>
      </c>
    </row>
    <row r="84" spans="1:4" x14ac:dyDescent="0.3">
      <c r="D84" s="186"/>
    </row>
    <row r="85" spans="1:4" x14ac:dyDescent="0.3">
      <c r="A85"/>
      <c r="B85" s="204" t="s">
        <v>637</v>
      </c>
      <c r="D85" s="186"/>
    </row>
    <row r="86" spans="1:4" x14ac:dyDescent="0.3">
      <c r="A86"/>
      <c r="B86" s="187" t="s">
        <v>638</v>
      </c>
      <c r="D86" s="186"/>
    </row>
    <row r="87" spans="1:4" ht="15" x14ac:dyDescent="0.25">
      <c r="A87"/>
      <c r="B87" s="206" t="s">
        <v>472</v>
      </c>
      <c r="C87" s="257"/>
      <c r="D87" s="257"/>
    </row>
    <row r="88" spans="1:4" ht="15" x14ac:dyDescent="0.25">
      <c r="A88" s="218"/>
      <c r="B88" s="218"/>
      <c r="C88" s="256"/>
      <c r="D88" s="256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0" sqref="B20"/>
    </sheetView>
  </sheetViews>
  <sheetFormatPr defaultRowHeight="15.75" x14ac:dyDescent="0.3"/>
  <cols>
    <col min="1" max="1" width="8.85546875" style="187" customWidth="1"/>
    <col min="2" max="2" width="88" style="187" customWidth="1"/>
    <col min="3" max="4" width="13.5703125" style="187" customWidth="1"/>
  </cols>
  <sheetData>
    <row r="1" spans="1:4" x14ac:dyDescent="0.3">
      <c r="A1" s="179" t="s">
        <v>639</v>
      </c>
      <c r="B1" s="182"/>
      <c r="C1" s="569" t="s">
        <v>1</v>
      </c>
      <c r="D1" s="569"/>
    </row>
    <row r="2" spans="1:4" x14ac:dyDescent="0.3">
      <c r="A2" s="179" t="s">
        <v>640</v>
      </c>
      <c r="B2" s="182"/>
      <c r="C2" s="563"/>
      <c r="D2" s="563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182" t="s">
        <v>474</v>
      </c>
      <c r="C5" s="180"/>
      <c r="D5" s="180"/>
    </row>
    <row r="6" spans="1:4" x14ac:dyDescent="0.3">
      <c r="A6" s="228"/>
      <c r="B6" s="228"/>
      <c r="C6" s="563" t="s">
        <v>5</v>
      </c>
      <c r="D6" s="564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642</v>
      </c>
      <c r="B10" s="249"/>
      <c r="C10" s="234"/>
      <c r="D10" s="234"/>
    </row>
    <row r="11" spans="1:4" ht="15" x14ac:dyDescent="0.25">
      <c r="A11" s="249" t="s">
        <v>643</v>
      </c>
      <c r="B11" s="249"/>
      <c r="C11" s="234"/>
      <c r="D11" s="234"/>
    </row>
    <row r="12" spans="1:4" ht="15" x14ac:dyDescent="0.25">
      <c r="A12" s="194" t="s">
        <v>644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ht="15" x14ac:dyDescent="0.25">
      <c r="A17" s="249" t="s">
        <v>645</v>
      </c>
      <c r="B17" s="194"/>
      <c r="C17" s="234"/>
      <c r="D17" s="234"/>
    </row>
    <row r="18" spans="1:4" ht="15" x14ac:dyDescent="0.25">
      <c r="A18" s="249" t="s">
        <v>646</v>
      </c>
      <c r="B18" s="194"/>
      <c r="C18" s="234"/>
      <c r="D18" s="234"/>
    </row>
    <row r="19" spans="1:4" ht="15" x14ac:dyDescent="0.25">
      <c r="A19" s="194" t="s">
        <v>644</v>
      </c>
      <c r="B19" s="194"/>
      <c r="C19" s="234"/>
      <c r="D19" s="234"/>
    </row>
    <row r="20" spans="1:4" ht="15" x14ac:dyDescent="0.25">
      <c r="A20" s="194" t="s">
        <v>644</v>
      </c>
      <c r="B20" s="194"/>
      <c r="C20" s="234"/>
      <c r="D20" s="234"/>
    </row>
    <row r="21" spans="1:4" ht="15" x14ac:dyDescent="0.25">
      <c r="A21" s="194" t="s">
        <v>644</v>
      </c>
      <c r="B21" s="194"/>
      <c r="C21" s="234"/>
      <c r="D21" s="234"/>
    </row>
    <row r="22" spans="1:4" ht="15" x14ac:dyDescent="0.25">
      <c r="A22" s="194" t="s">
        <v>644</v>
      </c>
      <c r="B22" s="194"/>
      <c r="C22" s="234"/>
      <c r="D22" s="234"/>
    </row>
    <row r="23" spans="1:4" ht="15" x14ac:dyDescent="0.25">
      <c r="A23" s="194" t="s">
        <v>644</v>
      </c>
      <c r="B23" s="194"/>
      <c r="C23" s="234"/>
      <c r="D23" s="234"/>
    </row>
    <row r="24" spans="1:4" x14ac:dyDescent="0.3">
      <c r="A24" s="258"/>
      <c r="B24" s="258" t="s">
        <v>647</v>
      </c>
      <c r="C24" s="246">
        <f>SUM(C10:C23)</f>
        <v>0</v>
      </c>
      <c r="D24" s="246">
        <f>SUM(D10:D23)</f>
        <v>0</v>
      </c>
    </row>
    <row r="25" spans="1:4" x14ac:dyDescent="0.3">
      <c r="A25" s="255"/>
      <c r="B25" s="255"/>
    </row>
    <row r="26" spans="1:4" x14ac:dyDescent="0.3">
      <c r="A26" s="259" t="s">
        <v>648</v>
      </c>
    </row>
    <row r="27" spans="1:4" x14ac:dyDescent="0.3">
      <c r="A27" s="187" t="s">
        <v>649</v>
      </c>
    </row>
    <row r="28" spans="1:4" x14ac:dyDescent="0.3">
      <c r="A28" s="260" t="s">
        <v>650</v>
      </c>
    </row>
    <row r="29" spans="1:4" x14ac:dyDescent="0.3">
      <c r="A29" s="260"/>
    </row>
    <row r="30" spans="1:4" x14ac:dyDescent="0.3">
      <c r="A30" s="260" t="s">
        <v>651</v>
      </c>
    </row>
    <row r="31" spans="1:4" ht="15" x14ac:dyDescent="0.25">
      <c r="A31" s="218"/>
      <c r="B31" s="218"/>
      <c r="C31" s="218"/>
      <c r="D31" s="218"/>
    </row>
    <row r="32" spans="1:4" x14ac:dyDescent="0.3">
      <c r="A32" s="204" t="s">
        <v>469</v>
      </c>
    </row>
    <row r="34" spans="1:4" x14ac:dyDescent="0.3">
      <c r="D34" s="186"/>
    </row>
    <row r="35" spans="1:4" x14ac:dyDescent="0.3">
      <c r="A35" s="204"/>
      <c r="B35" s="204" t="s">
        <v>518</v>
      </c>
      <c r="D35" s="186"/>
    </row>
    <row r="36" spans="1:4" x14ac:dyDescent="0.3">
      <c r="B36" s="187" t="s">
        <v>519</v>
      </c>
      <c r="D36" s="186"/>
    </row>
    <row r="37" spans="1:4" ht="15" x14ac:dyDescent="0.25">
      <c r="A37" s="206"/>
      <c r="B37" s="206" t="s">
        <v>472</v>
      </c>
      <c r="C37"/>
      <c r="D37"/>
    </row>
    <row r="38" spans="1:4" ht="15" x14ac:dyDescent="0.25">
      <c r="A38" s="218"/>
      <c r="B38" s="218"/>
      <c r="C38" s="218"/>
      <c r="D38" s="218"/>
    </row>
  </sheetData>
  <mergeCells count="3">
    <mergeCell ref="C1:D1"/>
    <mergeCell ref="C2:D2"/>
    <mergeCell ref="C6:D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7"/>
  <sheetViews>
    <sheetView workbookViewId="0">
      <selection activeCell="D18" sqref="D18"/>
    </sheetView>
  </sheetViews>
  <sheetFormatPr defaultRowHeight="15.75" x14ac:dyDescent="0.3"/>
  <cols>
    <col min="1" max="1" width="5.42578125" style="362" customWidth="1"/>
    <col min="2" max="2" width="20.85546875" style="362" customWidth="1"/>
    <col min="3" max="3" width="29.28515625" style="362" customWidth="1"/>
    <col min="4" max="4" width="17" style="364" customWidth="1"/>
    <col min="5" max="5" width="20" style="362" customWidth="1"/>
    <col min="6" max="6" width="14.7109375" style="362" customWidth="1"/>
    <col min="7" max="7" width="16.140625" style="362" customWidth="1"/>
    <col min="8" max="8" width="16.5703125" style="362" customWidth="1"/>
    <col min="9" max="9" width="22" style="363" customWidth="1"/>
  </cols>
  <sheetData>
    <row r="1" spans="1:9" x14ac:dyDescent="0.3">
      <c r="A1" s="179" t="s">
        <v>652</v>
      </c>
      <c r="B1" s="179"/>
      <c r="C1" s="182"/>
      <c r="D1" s="261"/>
      <c r="E1" s="182"/>
      <c r="F1" s="182"/>
      <c r="G1" s="181"/>
      <c r="H1" s="181"/>
      <c r="I1"/>
    </row>
    <row r="2" spans="1:9" x14ac:dyDescent="0.3">
      <c r="A2" s="180" t="s">
        <v>2</v>
      </c>
      <c r="B2" s="179"/>
      <c r="C2" s="182"/>
      <c r="D2" s="261"/>
      <c r="E2" s="182"/>
      <c r="F2" s="182"/>
      <c r="G2" s="181"/>
      <c r="H2" s="181"/>
      <c r="I2"/>
    </row>
    <row r="3" spans="1:9" x14ac:dyDescent="0.3">
      <c r="A3" s="180"/>
      <c r="B3" s="180"/>
      <c r="C3" s="179"/>
      <c r="D3" s="262"/>
      <c r="E3" s="179"/>
      <c r="F3" s="179"/>
      <c r="G3" s="181"/>
      <c r="H3" s="181"/>
      <c r="I3" s="263"/>
    </row>
    <row r="4" spans="1:9" x14ac:dyDescent="0.3">
      <c r="A4" s="182" t="str">
        <f>'[1]ფორმა N2'!A4</f>
        <v>ანგარიშვალდებული პირის დასახელება:</v>
      </c>
      <c r="B4" s="182"/>
      <c r="C4" s="182"/>
      <c r="D4" s="261" t="s">
        <v>474</v>
      </c>
      <c r="E4" s="182"/>
      <c r="F4" s="182"/>
      <c r="G4" s="180"/>
      <c r="H4" s="180"/>
      <c r="I4" s="264"/>
    </row>
    <row r="5" spans="1:9" x14ac:dyDescent="0.3">
      <c r="A5" s="228"/>
      <c r="B5" s="228"/>
      <c r="C5" s="228"/>
      <c r="D5" s="265"/>
      <c r="E5" s="228"/>
      <c r="F5" s="228"/>
      <c r="G5" s="229"/>
      <c r="H5" s="229"/>
      <c r="I5" s="266"/>
    </row>
    <row r="6" spans="1:9" x14ac:dyDescent="0.3">
      <c r="A6" s="182"/>
      <c r="B6" s="182"/>
      <c r="C6" s="182"/>
      <c r="D6" s="261"/>
      <c r="E6" s="182"/>
      <c r="F6" s="182"/>
      <c r="G6" s="180"/>
      <c r="H6" s="180"/>
      <c r="I6" s="264"/>
    </row>
    <row r="7" spans="1:9" x14ac:dyDescent="0.3">
      <c r="A7" s="208"/>
      <c r="B7" s="208"/>
      <c r="C7" s="208"/>
      <c r="D7" s="267"/>
      <c r="E7" s="208"/>
      <c r="F7" s="208"/>
      <c r="G7" s="216"/>
      <c r="H7" s="216"/>
      <c r="I7" s="268"/>
    </row>
    <row r="8" spans="1:9" ht="75" x14ac:dyDescent="0.3">
      <c r="A8" s="231" t="s">
        <v>7</v>
      </c>
      <c r="B8" s="231" t="s">
        <v>653</v>
      </c>
      <c r="C8" s="231" t="s">
        <v>654</v>
      </c>
      <c r="D8" s="269" t="s">
        <v>655</v>
      </c>
      <c r="E8" s="231" t="s">
        <v>656</v>
      </c>
      <c r="F8" s="231" t="s">
        <v>657</v>
      </c>
      <c r="G8" s="191" t="s">
        <v>527</v>
      </c>
      <c r="H8" s="191" t="s">
        <v>528</v>
      </c>
      <c r="I8" s="270" t="s">
        <v>658</v>
      </c>
    </row>
    <row r="9" spans="1:9" x14ac:dyDescent="0.3">
      <c r="A9" s="249">
        <v>1</v>
      </c>
      <c r="B9" s="249" t="s">
        <v>659</v>
      </c>
      <c r="C9" s="249" t="s">
        <v>660</v>
      </c>
      <c r="D9" s="271" t="s">
        <v>661</v>
      </c>
      <c r="E9" s="249" t="s">
        <v>662</v>
      </c>
      <c r="F9" s="249" t="s">
        <v>663</v>
      </c>
      <c r="G9" s="234">
        <v>2800</v>
      </c>
      <c r="H9" s="234">
        <v>2800</v>
      </c>
      <c r="I9" s="272">
        <v>560</v>
      </c>
    </row>
    <row r="10" spans="1:9" ht="30" x14ac:dyDescent="0.3">
      <c r="A10" s="249">
        <v>2</v>
      </c>
      <c r="B10" s="249" t="s">
        <v>664</v>
      </c>
      <c r="C10" s="249" t="s">
        <v>665</v>
      </c>
      <c r="D10" s="271" t="s">
        <v>666</v>
      </c>
      <c r="E10" s="249" t="s">
        <v>667</v>
      </c>
      <c r="F10" s="249" t="s">
        <v>663</v>
      </c>
      <c r="G10" s="234">
        <v>15400</v>
      </c>
      <c r="H10" s="234">
        <v>15400</v>
      </c>
      <c r="I10" s="272">
        <v>3080</v>
      </c>
    </row>
    <row r="11" spans="1:9" x14ac:dyDescent="0.3">
      <c r="A11" s="249">
        <v>3</v>
      </c>
      <c r="B11" s="249" t="s">
        <v>668</v>
      </c>
      <c r="C11" s="249" t="s">
        <v>669</v>
      </c>
      <c r="D11" s="271" t="s">
        <v>670</v>
      </c>
      <c r="E11" s="249" t="s">
        <v>671</v>
      </c>
      <c r="F11" s="249" t="s">
        <v>663</v>
      </c>
      <c r="G11" s="234">
        <v>46500</v>
      </c>
      <c r="H11" s="234">
        <v>46500</v>
      </c>
      <c r="I11" s="272">
        <v>9300</v>
      </c>
    </row>
    <row r="12" spans="1:9" x14ac:dyDescent="0.3">
      <c r="A12" s="249">
        <v>4</v>
      </c>
      <c r="B12" s="249" t="s">
        <v>672</v>
      </c>
      <c r="C12" s="249" t="s">
        <v>673</v>
      </c>
      <c r="D12" s="271" t="s">
        <v>674</v>
      </c>
      <c r="E12" s="249" t="s">
        <v>675</v>
      </c>
      <c r="F12" s="249" t="s">
        <v>663</v>
      </c>
      <c r="G12" s="234">
        <v>2250</v>
      </c>
      <c r="H12" s="234">
        <v>2250</v>
      </c>
      <c r="I12" s="272">
        <v>450</v>
      </c>
    </row>
    <row r="13" spans="1:9" x14ac:dyDescent="0.3">
      <c r="A13" s="249">
        <v>5</v>
      </c>
      <c r="B13" s="249" t="s">
        <v>676</v>
      </c>
      <c r="C13" s="273" t="s">
        <v>677</v>
      </c>
      <c r="D13" s="274" t="s">
        <v>678</v>
      </c>
      <c r="E13" s="249" t="s">
        <v>662</v>
      </c>
      <c r="F13" s="249" t="s">
        <v>663</v>
      </c>
      <c r="G13" s="234">
        <v>4250</v>
      </c>
      <c r="H13" s="234">
        <v>4250</v>
      </c>
      <c r="I13" s="272">
        <v>850</v>
      </c>
    </row>
    <row r="14" spans="1:9" x14ac:dyDescent="0.3">
      <c r="A14" s="249">
        <v>6</v>
      </c>
      <c r="B14" s="249" t="s">
        <v>679</v>
      </c>
      <c r="C14" s="273" t="s">
        <v>680</v>
      </c>
      <c r="D14" s="274" t="s">
        <v>681</v>
      </c>
      <c r="E14" s="249"/>
      <c r="F14" s="249" t="s">
        <v>663</v>
      </c>
      <c r="G14" s="234">
        <v>3750</v>
      </c>
      <c r="H14" s="234">
        <v>3750</v>
      </c>
      <c r="I14" s="272">
        <v>750</v>
      </c>
    </row>
    <row r="15" spans="1:9" x14ac:dyDescent="0.3">
      <c r="A15" s="249">
        <v>7</v>
      </c>
      <c r="B15" s="249" t="s">
        <v>682</v>
      </c>
      <c r="C15" s="273" t="s">
        <v>683</v>
      </c>
      <c r="D15" s="274" t="s">
        <v>684</v>
      </c>
      <c r="E15" s="249"/>
      <c r="F15" s="249" t="s">
        <v>663</v>
      </c>
      <c r="G15" s="234">
        <v>3125</v>
      </c>
      <c r="H15" s="234">
        <v>3125</v>
      </c>
      <c r="I15" s="272">
        <v>625</v>
      </c>
    </row>
    <row r="16" spans="1:9" x14ac:dyDescent="0.3">
      <c r="A16" s="249">
        <v>8</v>
      </c>
      <c r="B16" s="249" t="s">
        <v>685</v>
      </c>
      <c r="C16" s="273" t="s">
        <v>686</v>
      </c>
      <c r="D16" s="274" t="s">
        <v>687</v>
      </c>
      <c r="E16" s="249"/>
      <c r="F16" s="249" t="s">
        <v>663</v>
      </c>
      <c r="G16" s="234">
        <v>2240</v>
      </c>
      <c r="H16" s="234">
        <v>2240</v>
      </c>
      <c r="I16" s="272">
        <v>0</v>
      </c>
    </row>
    <row r="17" spans="1:9" x14ac:dyDescent="0.3">
      <c r="A17" s="249">
        <v>9</v>
      </c>
      <c r="B17" s="249" t="s">
        <v>688</v>
      </c>
      <c r="C17" s="273" t="s">
        <v>689</v>
      </c>
      <c r="D17" s="274">
        <v>60001013974</v>
      </c>
      <c r="E17" s="249"/>
      <c r="F17" s="249" t="s">
        <v>663</v>
      </c>
      <c r="G17" s="234">
        <v>3125</v>
      </c>
      <c r="H17" s="234">
        <v>3125</v>
      </c>
      <c r="I17" s="272">
        <v>625</v>
      </c>
    </row>
    <row r="18" spans="1:9" x14ac:dyDescent="0.3">
      <c r="A18" s="249">
        <v>10</v>
      </c>
      <c r="B18" s="249" t="s">
        <v>690</v>
      </c>
      <c r="C18" s="273" t="s">
        <v>691</v>
      </c>
      <c r="D18" s="274">
        <v>54001008702</v>
      </c>
      <c r="E18" s="249"/>
      <c r="F18" s="249" t="s">
        <v>663</v>
      </c>
      <c r="G18" s="234">
        <v>2500</v>
      </c>
      <c r="H18" s="234">
        <v>2500</v>
      </c>
      <c r="I18" s="272">
        <v>500</v>
      </c>
    </row>
    <row r="19" spans="1:9" x14ac:dyDescent="0.3">
      <c r="A19" s="249">
        <v>11</v>
      </c>
      <c r="B19" s="249" t="s">
        <v>692</v>
      </c>
      <c r="C19" s="273" t="s">
        <v>693</v>
      </c>
      <c r="D19" s="274" t="s">
        <v>694</v>
      </c>
      <c r="E19" s="249"/>
      <c r="F19" s="249" t="s">
        <v>663</v>
      </c>
      <c r="G19" s="234">
        <v>2500</v>
      </c>
      <c r="H19" s="234">
        <v>2500</v>
      </c>
      <c r="I19" s="272">
        <v>500</v>
      </c>
    </row>
    <row r="20" spans="1:9" x14ac:dyDescent="0.3">
      <c r="A20" s="249">
        <v>12</v>
      </c>
      <c r="B20" s="249" t="s">
        <v>695</v>
      </c>
      <c r="C20" s="273" t="s">
        <v>696</v>
      </c>
      <c r="D20" s="274" t="s">
        <v>697</v>
      </c>
      <c r="E20" s="249"/>
      <c r="F20" s="249" t="s">
        <v>663</v>
      </c>
      <c r="G20" s="234">
        <v>2500</v>
      </c>
      <c r="H20" s="234">
        <v>2500</v>
      </c>
      <c r="I20" s="272">
        <v>0</v>
      </c>
    </row>
    <row r="21" spans="1:9" x14ac:dyDescent="0.3">
      <c r="A21" s="249">
        <v>13</v>
      </c>
      <c r="B21" s="249" t="s">
        <v>698</v>
      </c>
      <c r="C21" s="273" t="s">
        <v>699</v>
      </c>
      <c r="D21" s="274">
        <v>62004024132</v>
      </c>
      <c r="E21" s="249"/>
      <c r="F21" s="249" t="s">
        <v>663</v>
      </c>
      <c r="G21" s="234">
        <v>3125</v>
      </c>
      <c r="H21" s="234">
        <v>3125</v>
      </c>
      <c r="I21" s="272">
        <v>625</v>
      </c>
    </row>
    <row r="22" spans="1:9" x14ac:dyDescent="0.3">
      <c r="A22" s="249">
        <v>14</v>
      </c>
      <c r="B22" s="249" t="s">
        <v>700</v>
      </c>
      <c r="C22" s="273" t="s">
        <v>701</v>
      </c>
      <c r="D22" s="274" t="s">
        <v>702</v>
      </c>
      <c r="E22" s="249"/>
      <c r="F22" s="249" t="s">
        <v>663</v>
      </c>
      <c r="G22" s="234">
        <v>42000</v>
      </c>
      <c r="H22" s="234">
        <v>42000</v>
      </c>
      <c r="I22" s="272">
        <v>8400</v>
      </c>
    </row>
    <row r="23" spans="1:9" x14ac:dyDescent="0.3">
      <c r="A23" s="249">
        <v>15</v>
      </c>
      <c r="B23" s="249" t="s">
        <v>703</v>
      </c>
      <c r="C23" s="273" t="s">
        <v>704</v>
      </c>
      <c r="D23" s="275">
        <v>8001016733</v>
      </c>
      <c r="E23" s="249"/>
      <c r="F23" s="249" t="s">
        <v>663</v>
      </c>
      <c r="G23" s="234">
        <v>2000</v>
      </c>
      <c r="H23" s="234">
        <v>2000</v>
      </c>
      <c r="I23" s="272">
        <v>400</v>
      </c>
    </row>
    <row r="24" spans="1:9" x14ac:dyDescent="0.3">
      <c r="A24" s="249">
        <v>16</v>
      </c>
      <c r="B24" s="249" t="s">
        <v>705</v>
      </c>
      <c r="C24" s="273" t="s">
        <v>706</v>
      </c>
      <c r="D24" s="274" t="s">
        <v>707</v>
      </c>
      <c r="E24" s="249"/>
      <c r="F24" s="249" t="s">
        <v>663</v>
      </c>
      <c r="G24" s="234">
        <v>42000</v>
      </c>
      <c r="H24" s="234">
        <v>42000</v>
      </c>
      <c r="I24" s="272">
        <v>8400</v>
      </c>
    </row>
    <row r="25" spans="1:9" x14ac:dyDescent="0.3">
      <c r="A25" s="249">
        <v>17</v>
      </c>
      <c r="B25" s="249" t="s">
        <v>708</v>
      </c>
      <c r="C25" s="273" t="s">
        <v>709</v>
      </c>
      <c r="D25" s="274" t="s">
        <v>710</v>
      </c>
      <c r="E25" s="249"/>
      <c r="F25" s="249" t="s">
        <v>663</v>
      </c>
      <c r="G25" s="234">
        <v>1500</v>
      </c>
      <c r="H25" s="234">
        <v>1500</v>
      </c>
      <c r="I25" s="272">
        <v>300</v>
      </c>
    </row>
    <row r="26" spans="1:9" x14ac:dyDescent="0.3">
      <c r="A26" s="249">
        <v>18</v>
      </c>
      <c r="B26" s="249" t="s">
        <v>711</v>
      </c>
      <c r="C26" s="273" t="s">
        <v>712</v>
      </c>
      <c r="D26" s="274" t="s">
        <v>713</v>
      </c>
      <c r="E26" s="249"/>
      <c r="F26" s="249" t="s">
        <v>663</v>
      </c>
      <c r="G26" s="234">
        <v>1500</v>
      </c>
      <c r="H26" s="234">
        <v>1500</v>
      </c>
      <c r="I26" s="272">
        <v>300</v>
      </c>
    </row>
    <row r="27" spans="1:9" x14ac:dyDescent="0.3">
      <c r="A27" s="249">
        <v>19</v>
      </c>
      <c r="B27" s="249" t="s">
        <v>714</v>
      </c>
      <c r="C27" s="249" t="s">
        <v>715</v>
      </c>
      <c r="D27" s="276" t="s">
        <v>716</v>
      </c>
      <c r="E27" s="249"/>
      <c r="F27" s="249" t="s">
        <v>663</v>
      </c>
      <c r="G27" s="277">
        <v>3125</v>
      </c>
      <c r="H27" s="277">
        <v>3125</v>
      </c>
      <c r="I27" s="272">
        <v>625</v>
      </c>
    </row>
    <row r="28" spans="1:9" x14ac:dyDescent="0.3">
      <c r="A28" s="249">
        <v>20</v>
      </c>
      <c r="B28" s="249" t="s">
        <v>717</v>
      </c>
      <c r="C28" s="249" t="s">
        <v>718</v>
      </c>
      <c r="D28" s="276" t="s">
        <v>719</v>
      </c>
      <c r="E28" s="249"/>
      <c r="F28" s="249" t="s">
        <v>663</v>
      </c>
      <c r="G28" s="277">
        <v>2500</v>
      </c>
      <c r="H28" s="277">
        <v>2500</v>
      </c>
      <c r="I28" s="272">
        <v>500</v>
      </c>
    </row>
    <row r="29" spans="1:9" x14ac:dyDescent="0.3">
      <c r="A29" s="249">
        <v>21</v>
      </c>
      <c r="B29" s="249" t="s">
        <v>720</v>
      </c>
      <c r="C29" s="249" t="s">
        <v>721</v>
      </c>
      <c r="D29" s="276" t="s">
        <v>722</v>
      </c>
      <c r="E29" s="249"/>
      <c r="F29" s="249" t="s">
        <v>663</v>
      </c>
      <c r="G29" s="277">
        <v>2000</v>
      </c>
      <c r="H29" s="277">
        <v>2000</v>
      </c>
      <c r="I29" s="272">
        <v>400</v>
      </c>
    </row>
    <row r="30" spans="1:9" x14ac:dyDescent="0.3">
      <c r="A30" s="249">
        <v>22</v>
      </c>
      <c r="B30" s="249" t="s">
        <v>720</v>
      </c>
      <c r="C30" s="249" t="s">
        <v>723</v>
      </c>
      <c r="D30" s="276" t="s">
        <v>724</v>
      </c>
      <c r="E30" s="249"/>
      <c r="F30" s="249" t="s">
        <v>663</v>
      </c>
      <c r="G30" s="234">
        <v>500</v>
      </c>
      <c r="H30" s="234">
        <v>500</v>
      </c>
      <c r="I30" s="272">
        <v>100</v>
      </c>
    </row>
    <row r="31" spans="1:9" x14ac:dyDescent="0.3">
      <c r="A31" s="249">
        <v>23</v>
      </c>
      <c r="B31" s="278" t="s">
        <v>725</v>
      </c>
      <c r="C31" s="278" t="s">
        <v>726</v>
      </c>
      <c r="D31" s="275" t="s">
        <v>727</v>
      </c>
      <c r="E31" s="194"/>
      <c r="F31" s="249" t="s">
        <v>663</v>
      </c>
      <c r="G31" s="234">
        <v>937.5</v>
      </c>
      <c r="H31" s="234">
        <v>937.5</v>
      </c>
      <c r="I31" s="272">
        <v>187.5</v>
      </c>
    </row>
    <row r="32" spans="1:9" x14ac:dyDescent="0.3">
      <c r="A32" s="249">
        <v>24</v>
      </c>
      <c r="B32" s="278" t="s">
        <v>728</v>
      </c>
      <c r="C32" s="278" t="s">
        <v>729</v>
      </c>
      <c r="D32" s="275" t="s">
        <v>730</v>
      </c>
      <c r="E32" s="194"/>
      <c r="F32" s="249" t="s">
        <v>663</v>
      </c>
      <c r="G32" s="234">
        <v>500</v>
      </c>
      <c r="H32" s="234">
        <v>500</v>
      </c>
      <c r="I32" s="272">
        <v>100</v>
      </c>
    </row>
    <row r="33" spans="1:9" x14ac:dyDescent="0.3">
      <c r="A33" s="249">
        <v>25</v>
      </c>
      <c r="B33" s="249" t="s">
        <v>720</v>
      </c>
      <c r="C33" s="278" t="s">
        <v>731</v>
      </c>
      <c r="D33" s="275" t="s">
        <v>732</v>
      </c>
      <c r="E33" s="194"/>
      <c r="F33" s="249" t="s">
        <v>663</v>
      </c>
      <c r="G33" s="234">
        <v>2500</v>
      </c>
      <c r="H33" s="234">
        <v>2500</v>
      </c>
      <c r="I33" s="272">
        <v>500</v>
      </c>
    </row>
    <row r="34" spans="1:9" ht="30" x14ac:dyDescent="0.3">
      <c r="A34" s="249">
        <v>26</v>
      </c>
      <c r="B34" s="279" t="s">
        <v>733</v>
      </c>
      <c r="C34" s="279" t="s">
        <v>734</v>
      </c>
      <c r="D34" s="280">
        <v>46001000373</v>
      </c>
      <c r="E34" s="281" t="s">
        <v>735</v>
      </c>
      <c r="F34" s="282" t="s">
        <v>663</v>
      </c>
      <c r="G34" s="283">
        <v>187.5</v>
      </c>
      <c r="H34" s="283">
        <v>187.5</v>
      </c>
      <c r="I34" s="272">
        <v>37.5</v>
      </c>
    </row>
    <row r="35" spans="1:9" x14ac:dyDescent="0.3">
      <c r="A35" s="249">
        <v>27</v>
      </c>
      <c r="B35" s="279" t="s">
        <v>736</v>
      </c>
      <c r="C35" s="279" t="s">
        <v>737</v>
      </c>
      <c r="D35" s="280">
        <v>46001003245</v>
      </c>
      <c r="E35" s="284" t="s">
        <v>738</v>
      </c>
      <c r="F35" s="282" t="s">
        <v>663</v>
      </c>
      <c r="G35" s="283">
        <v>50</v>
      </c>
      <c r="H35" s="283">
        <v>50</v>
      </c>
      <c r="I35" s="272">
        <v>10</v>
      </c>
    </row>
    <row r="36" spans="1:9" x14ac:dyDescent="0.3">
      <c r="A36" s="249">
        <v>28</v>
      </c>
      <c r="B36" s="279" t="s">
        <v>739</v>
      </c>
      <c r="C36" s="279" t="s">
        <v>740</v>
      </c>
      <c r="D36" s="280">
        <v>46001016224</v>
      </c>
      <c r="E36" s="284" t="s">
        <v>738</v>
      </c>
      <c r="F36" s="282" t="s">
        <v>663</v>
      </c>
      <c r="G36" s="283">
        <v>50</v>
      </c>
      <c r="H36" s="283">
        <v>50</v>
      </c>
      <c r="I36" s="272">
        <v>10</v>
      </c>
    </row>
    <row r="37" spans="1:9" x14ac:dyDescent="0.3">
      <c r="A37" s="249">
        <v>29</v>
      </c>
      <c r="B37" s="279" t="s">
        <v>741</v>
      </c>
      <c r="C37" s="279" t="s">
        <v>742</v>
      </c>
      <c r="D37" s="280">
        <v>46001007116</v>
      </c>
      <c r="E37" s="284" t="s">
        <v>738</v>
      </c>
      <c r="F37" s="282" t="s">
        <v>663</v>
      </c>
      <c r="G37" s="283">
        <v>50</v>
      </c>
      <c r="H37" s="283">
        <v>50</v>
      </c>
      <c r="I37" s="272">
        <v>10</v>
      </c>
    </row>
    <row r="38" spans="1:9" ht="30" x14ac:dyDescent="0.3">
      <c r="A38" s="249">
        <v>30</v>
      </c>
      <c r="B38" s="279" t="s">
        <v>743</v>
      </c>
      <c r="C38" s="279" t="s">
        <v>740</v>
      </c>
      <c r="D38" s="280">
        <v>46001017907</v>
      </c>
      <c r="E38" s="281" t="s">
        <v>744</v>
      </c>
      <c r="F38" s="282" t="s">
        <v>663</v>
      </c>
      <c r="G38" s="283">
        <v>187.5</v>
      </c>
      <c r="H38" s="283">
        <v>187.5</v>
      </c>
      <c r="I38" s="272">
        <v>37.5</v>
      </c>
    </row>
    <row r="39" spans="1:9" ht="16.5" thickBot="1" x14ac:dyDescent="0.35">
      <c r="A39" s="249">
        <v>31</v>
      </c>
      <c r="B39" s="285" t="s">
        <v>745</v>
      </c>
      <c r="C39" s="285" t="s">
        <v>746</v>
      </c>
      <c r="D39" s="286">
        <v>46001001235</v>
      </c>
      <c r="E39" s="287" t="s">
        <v>738</v>
      </c>
      <c r="F39" s="288" t="s">
        <v>663</v>
      </c>
      <c r="G39" s="289">
        <v>50</v>
      </c>
      <c r="H39" s="289">
        <v>50</v>
      </c>
      <c r="I39" s="290">
        <v>10</v>
      </c>
    </row>
    <row r="40" spans="1:9" ht="30.75" thickBot="1" x14ac:dyDescent="0.35">
      <c r="A40" s="249">
        <v>32</v>
      </c>
      <c r="B40" s="279" t="s">
        <v>747</v>
      </c>
      <c r="C40" s="279" t="s">
        <v>748</v>
      </c>
      <c r="D40" s="280">
        <v>46001023164</v>
      </c>
      <c r="E40" s="281" t="s">
        <v>744</v>
      </c>
      <c r="F40" s="291" t="s">
        <v>663</v>
      </c>
      <c r="G40" s="292">
        <v>187.5</v>
      </c>
      <c r="H40" s="292">
        <v>187.5</v>
      </c>
      <c r="I40" s="272" t="s">
        <v>749</v>
      </c>
    </row>
    <row r="41" spans="1:9" ht="30.75" thickBot="1" x14ac:dyDescent="0.35">
      <c r="A41" s="249">
        <v>33</v>
      </c>
      <c r="B41" s="279" t="s">
        <v>750</v>
      </c>
      <c r="C41" s="279" t="s">
        <v>751</v>
      </c>
      <c r="D41" s="280">
        <v>46701024984</v>
      </c>
      <c r="E41" s="281" t="s">
        <v>744</v>
      </c>
      <c r="F41" s="291" t="s">
        <v>663</v>
      </c>
      <c r="G41" s="292">
        <v>187.5</v>
      </c>
      <c r="H41" s="292">
        <v>187.5</v>
      </c>
      <c r="I41" s="272"/>
    </row>
    <row r="42" spans="1:9" ht="16.5" thickBot="1" x14ac:dyDescent="0.35">
      <c r="A42" s="249">
        <v>34</v>
      </c>
      <c r="B42" s="279" t="s">
        <v>752</v>
      </c>
      <c r="C42" s="279" t="s">
        <v>753</v>
      </c>
      <c r="D42" s="280">
        <v>46001022222</v>
      </c>
      <c r="E42" s="284" t="s">
        <v>738</v>
      </c>
      <c r="F42" s="291" t="s">
        <v>663</v>
      </c>
      <c r="G42" s="293">
        <v>50</v>
      </c>
      <c r="H42" s="293">
        <v>50</v>
      </c>
      <c r="I42" s="272">
        <v>10</v>
      </c>
    </row>
    <row r="43" spans="1:9" ht="30.75" thickBot="1" x14ac:dyDescent="0.35">
      <c r="A43" s="249">
        <v>35</v>
      </c>
      <c r="B43" s="279" t="s">
        <v>754</v>
      </c>
      <c r="C43" s="279" t="s">
        <v>755</v>
      </c>
      <c r="D43" s="280">
        <v>46001022724</v>
      </c>
      <c r="E43" s="281" t="s">
        <v>744</v>
      </c>
      <c r="F43" s="291" t="s">
        <v>663</v>
      </c>
      <c r="G43" s="293">
        <v>187.5</v>
      </c>
      <c r="H43" s="293">
        <v>187.5</v>
      </c>
      <c r="I43" s="272" t="s">
        <v>749</v>
      </c>
    </row>
    <row r="44" spans="1:9" ht="30.75" thickBot="1" x14ac:dyDescent="0.35">
      <c r="A44" s="249">
        <v>36</v>
      </c>
      <c r="B44" s="279" t="s">
        <v>703</v>
      </c>
      <c r="C44" s="279" t="s">
        <v>751</v>
      </c>
      <c r="D44" s="280">
        <v>46001005717</v>
      </c>
      <c r="E44" s="281" t="s">
        <v>744</v>
      </c>
      <c r="F44" s="291" t="s">
        <v>663</v>
      </c>
      <c r="G44" s="293">
        <v>187.5</v>
      </c>
      <c r="H44" s="293">
        <v>187.5</v>
      </c>
      <c r="I44" s="272" t="s">
        <v>749</v>
      </c>
    </row>
    <row r="45" spans="1:9" ht="30.75" thickBot="1" x14ac:dyDescent="0.35">
      <c r="A45" s="249">
        <v>37</v>
      </c>
      <c r="B45" s="279" t="s">
        <v>676</v>
      </c>
      <c r="C45" s="279" t="s">
        <v>756</v>
      </c>
      <c r="D45" s="280">
        <v>46001012701</v>
      </c>
      <c r="E45" s="281" t="s">
        <v>744</v>
      </c>
      <c r="F45" s="291" t="s">
        <v>663</v>
      </c>
      <c r="G45" s="293">
        <v>187.5</v>
      </c>
      <c r="H45" s="293">
        <v>187.5</v>
      </c>
      <c r="I45" s="272" t="s">
        <v>749</v>
      </c>
    </row>
    <row r="46" spans="1:9" ht="16.5" thickBot="1" x14ac:dyDescent="0.35">
      <c r="A46" s="249">
        <v>38</v>
      </c>
      <c r="B46" s="279" t="s">
        <v>757</v>
      </c>
      <c r="C46" s="279" t="s">
        <v>758</v>
      </c>
      <c r="D46" s="280">
        <v>46001019961</v>
      </c>
      <c r="E46" s="284" t="s">
        <v>738</v>
      </c>
      <c r="F46" s="291" t="s">
        <v>663</v>
      </c>
      <c r="G46" s="293">
        <v>187.5</v>
      </c>
      <c r="H46" s="293">
        <v>187.5</v>
      </c>
      <c r="I46" s="272" t="s">
        <v>749</v>
      </c>
    </row>
    <row r="47" spans="1:9" ht="30.75" thickBot="1" x14ac:dyDescent="0.35">
      <c r="A47" s="249">
        <v>39</v>
      </c>
      <c r="B47" s="279" t="s">
        <v>759</v>
      </c>
      <c r="C47" s="279" t="s">
        <v>760</v>
      </c>
      <c r="D47" s="280">
        <v>46001015626</v>
      </c>
      <c r="E47" s="281" t="s">
        <v>744</v>
      </c>
      <c r="F47" s="291" t="s">
        <v>663</v>
      </c>
      <c r="G47" s="293">
        <v>187.5</v>
      </c>
      <c r="H47" s="293">
        <v>187.5</v>
      </c>
      <c r="I47" s="272" t="s">
        <v>749</v>
      </c>
    </row>
    <row r="48" spans="1:9" ht="30.75" thickBot="1" x14ac:dyDescent="0.35">
      <c r="A48" s="249">
        <v>40</v>
      </c>
      <c r="B48" s="279" t="s">
        <v>761</v>
      </c>
      <c r="C48" s="279" t="s">
        <v>762</v>
      </c>
      <c r="D48" s="280">
        <v>46001010380</v>
      </c>
      <c r="E48" s="281" t="s">
        <v>744</v>
      </c>
      <c r="F48" s="291" t="s">
        <v>663</v>
      </c>
      <c r="G48" s="293">
        <v>187.5</v>
      </c>
      <c r="H48" s="293">
        <v>187.5</v>
      </c>
      <c r="I48" s="272" t="s">
        <v>749</v>
      </c>
    </row>
    <row r="49" spans="1:9" ht="30.75" thickBot="1" x14ac:dyDescent="0.35">
      <c r="A49" s="249">
        <v>41</v>
      </c>
      <c r="B49" s="279" t="s">
        <v>763</v>
      </c>
      <c r="C49" s="279" t="s">
        <v>740</v>
      </c>
      <c r="D49" s="280">
        <v>46001019498</v>
      </c>
      <c r="E49" s="281" t="s">
        <v>744</v>
      </c>
      <c r="F49" s="291" t="s">
        <v>663</v>
      </c>
      <c r="G49" s="293">
        <f>100/0.8</f>
        <v>125</v>
      </c>
      <c r="H49" s="293">
        <f>100/0.8</f>
        <v>125</v>
      </c>
      <c r="I49" s="272">
        <v>25</v>
      </c>
    </row>
    <row r="50" spans="1:9" ht="30.75" thickBot="1" x14ac:dyDescent="0.35">
      <c r="A50" s="249">
        <v>42</v>
      </c>
      <c r="B50" s="294" t="s">
        <v>764</v>
      </c>
      <c r="C50" s="279" t="s">
        <v>765</v>
      </c>
      <c r="D50" s="280">
        <v>46001000685</v>
      </c>
      <c r="E50" s="281" t="s">
        <v>744</v>
      </c>
      <c r="F50" s="291" t="s">
        <v>663</v>
      </c>
      <c r="G50" s="293">
        <v>187.5</v>
      </c>
      <c r="H50" s="293">
        <v>187.5</v>
      </c>
      <c r="I50" s="272" t="s">
        <v>749</v>
      </c>
    </row>
    <row r="51" spans="1:9" ht="30.75" thickBot="1" x14ac:dyDescent="0.35">
      <c r="A51" s="249">
        <v>43</v>
      </c>
      <c r="B51" s="295" t="s">
        <v>733</v>
      </c>
      <c r="C51" s="295" t="s">
        <v>766</v>
      </c>
      <c r="D51" s="280">
        <v>46001004471</v>
      </c>
      <c r="E51" s="281" t="s">
        <v>744</v>
      </c>
      <c r="F51" s="291" t="s">
        <v>663</v>
      </c>
      <c r="G51" s="293">
        <v>500</v>
      </c>
      <c r="H51" s="293">
        <v>500</v>
      </c>
      <c r="I51" s="272" t="s">
        <v>767</v>
      </c>
    </row>
    <row r="52" spans="1:9" ht="16.5" thickBot="1" x14ac:dyDescent="0.35">
      <c r="A52" s="249">
        <v>44</v>
      </c>
      <c r="B52" s="279" t="s">
        <v>768</v>
      </c>
      <c r="C52" s="279" t="s">
        <v>769</v>
      </c>
      <c r="D52" s="296">
        <v>46001015578</v>
      </c>
      <c r="E52" s="284" t="s">
        <v>738</v>
      </c>
      <c r="F52" s="291" t="s">
        <v>663</v>
      </c>
      <c r="G52" s="293">
        <v>100</v>
      </c>
      <c r="H52" s="293">
        <v>100</v>
      </c>
      <c r="I52" s="272">
        <v>20</v>
      </c>
    </row>
    <row r="53" spans="1:9" ht="30.75" thickBot="1" x14ac:dyDescent="0.35">
      <c r="A53" s="249">
        <v>45</v>
      </c>
      <c r="B53" s="295" t="s">
        <v>770</v>
      </c>
      <c r="C53" s="295" t="s">
        <v>771</v>
      </c>
      <c r="D53" s="280">
        <v>46001018293</v>
      </c>
      <c r="E53" s="281" t="s">
        <v>744</v>
      </c>
      <c r="F53" s="291" t="s">
        <v>663</v>
      </c>
      <c r="G53" s="293">
        <v>237.5</v>
      </c>
      <c r="H53" s="293">
        <v>237.5</v>
      </c>
      <c r="I53" s="272">
        <v>47.5</v>
      </c>
    </row>
    <row r="54" spans="1:9" ht="30.75" thickBot="1" x14ac:dyDescent="0.35">
      <c r="A54" s="249">
        <v>46</v>
      </c>
      <c r="B54" s="279" t="s">
        <v>733</v>
      </c>
      <c r="C54" s="279" t="s">
        <v>772</v>
      </c>
      <c r="D54" s="280">
        <v>33001045844</v>
      </c>
      <c r="E54" s="281" t="s">
        <v>744</v>
      </c>
      <c r="F54" s="291" t="s">
        <v>663</v>
      </c>
      <c r="G54" s="293">
        <v>50</v>
      </c>
      <c r="H54" s="293">
        <v>50</v>
      </c>
      <c r="I54" s="272">
        <v>10</v>
      </c>
    </row>
    <row r="55" spans="1:9" ht="30.75" thickBot="1" x14ac:dyDescent="0.35">
      <c r="A55" s="249">
        <v>47</v>
      </c>
      <c r="B55" s="279" t="s">
        <v>770</v>
      </c>
      <c r="C55" s="279" t="s">
        <v>773</v>
      </c>
      <c r="D55" s="296">
        <v>46001020862</v>
      </c>
      <c r="E55" s="281" t="s">
        <v>744</v>
      </c>
      <c r="F55" s="291" t="s">
        <v>663</v>
      </c>
      <c r="G55" s="293">
        <v>187.5</v>
      </c>
      <c r="H55" s="293">
        <v>187.5</v>
      </c>
      <c r="I55" s="272" t="s">
        <v>749</v>
      </c>
    </row>
    <row r="56" spans="1:9" ht="16.5" thickBot="1" x14ac:dyDescent="0.35">
      <c r="A56" s="249">
        <v>48</v>
      </c>
      <c r="B56" s="279" t="s">
        <v>774</v>
      </c>
      <c r="C56" s="279" t="s">
        <v>775</v>
      </c>
      <c r="D56" s="296">
        <v>46001009752</v>
      </c>
      <c r="E56" s="284" t="s">
        <v>738</v>
      </c>
      <c r="F56" s="291" t="s">
        <v>663</v>
      </c>
      <c r="G56" s="293">
        <v>50</v>
      </c>
      <c r="H56" s="293">
        <v>50</v>
      </c>
      <c r="I56" s="272" t="s">
        <v>776</v>
      </c>
    </row>
    <row r="57" spans="1:9" ht="30.75" thickBot="1" x14ac:dyDescent="0.35">
      <c r="A57" s="249">
        <v>49</v>
      </c>
      <c r="B57" s="279" t="s">
        <v>777</v>
      </c>
      <c r="C57" s="279" t="s">
        <v>778</v>
      </c>
      <c r="D57" s="280">
        <v>46001019792</v>
      </c>
      <c r="E57" s="281" t="s">
        <v>744</v>
      </c>
      <c r="F57" s="291" t="s">
        <v>663</v>
      </c>
      <c r="G57" s="293">
        <v>187.5</v>
      </c>
      <c r="H57" s="293">
        <v>187.5</v>
      </c>
      <c r="I57" s="272" t="s">
        <v>749</v>
      </c>
    </row>
    <row r="58" spans="1:9" ht="30.75" thickBot="1" x14ac:dyDescent="0.35">
      <c r="A58" s="249">
        <v>50</v>
      </c>
      <c r="B58" s="294" t="s">
        <v>759</v>
      </c>
      <c r="C58" s="294" t="s">
        <v>779</v>
      </c>
      <c r="D58" s="297">
        <v>46001000164</v>
      </c>
      <c r="E58" s="298" t="s">
        <v>744</v>
      </c>
      <c r="F58" s="291" t="s">
        <v>663</v>
      </c>
      <c r="G58" s="292">
        <v>187.5</v>
      </c>
      <c r="H58" s="292">
        <v>187.5</v>
      </c>
      <c r="I58" s="272" t="s">
        <v>749</v>
      </c>
    </row>
    <row r="59" spans="1:9" ht="30.75" thickBot="1" x14ac:dyDescent="0.35">
      <c r="A59" s="249">
        <v>51</v>
      </c>
      <c r="B59" s="279" t="s">
        <v>764</v>
      </c>
      <c r="C59" s="279" t="s">
        <v>780</v>
      </c>
      <c r="D59" s="296">
        <v>46001020165</v>
      </c>
      <c r="E59" s="281" t="s">
        <v>744</v>
      </c>
      <c r="F59" s="291" t="s">
        <v>663</v>
      </c>
      <c r="G59" s="293">
        <v>187.5</v>
      </c>
      <c r="H59" s="293">
        <v>187.5</v>
      </c>
      <c r="I59" s="299" t="s">
        <v>749</v>
      </c>
    </row>
    <row r="60" spans="1:9" ht="30.75" thickBot="1" x14ac:dyDescent="0.35">
      <c r="A60" s="249">
        <v>52</v>
      </c>
      <c r="B60" s="279" t="s">
        <v>781</v>
      </c>
      <c r="C60" s="279" t="s">
        <v>782</v>
      </c>
      <c r="D60" s="280">
        <v>46001015105</v>
      </c>
      <c r="E60" s="281" t="s">
        <v>744</v>
      </c>
      <c r="F60" s="291" t="s">
        <v>663</v>
      </c>
      <c r="G60" s="293">
        <v>187.5</v>
      </c>
      <c r="H60" s="293">
        <v>187.5</v>
      </c>
      <c r="I60" s="299" t="s">
        <v>749</v>
      </c>
    </row>
    <row r="61" spans="1:9" ht="16.5" thickBot="1" x14ac:dyDescent="0.35">
      <c r="A61" s="249">
        <v>53</v>
      </c>
      <c r="B61" s="279" t="s">
        <v>783</v>
      </c>
      <c r="C61" s="279" t="s">
        <v>784</v>
      </c>
      <c r="D61" s="296">
        <v>60001016838</v>
      </c>
      <c r="E61" s="284" t="s">
        <v>738</v>
      </c>
      <c r="F61" s="291" t="s">
        <v>663</v>
      </c>
      <c r="G61" s="293">
        <v>50</v>
      </c>
      <c r="H61" s="293">
        <v>50</v>
      </c>
      <c r="I61" s="272">
        <v>10</v>
      </c>
    </row>
    <row r="62" spans="1:9" ht="16.5" thickBot="1" x14ac:dyDescent="0.35">
      <c r="A62" s="249">
        <v>54</v>
      </c>
      <c r="B62" s="279" t="s">
        <v>785</v>
      </c>
      <c r="C62" s="279" t="s">
        <v>786</v>
      </c>
      <c r="D62" s="296">
        <v>46001022967</v>
      </c>
      <c r="E62" s="284" t="s">
        <v>738</v>
      </c>
      <c r="F62" s="291" t="s">
        <v>663</v>
      </c>
      <c r="G62" s="293">
        <v>50</v>
      </c>
      <c r="H62" s="293">
        <v>50</v>
      </c>
      <c r="I62" s="272">
        <v>10</v>
      </c>
    </row>
    <row r="63" spans="1:9" ht="30.75" thickBot="1" x14ac:dyDescent="0.35">
      <c r="A63" s="249">
        <v>55</v>
      </c>
      <c r="B63" s="279" t="s">
        <v>714</v>
      </c>
      <c r="C63" s="279" t="s">
        <v>786</v>
      </c>
      <c r="D63" s="280">
        <v>46001014946</v>
      </c>
      <c r="E63" s="281" t="s">
        <v>744</v>
      </c>
      <c r="F63" s="291" t="s">
        <v>663</v>
      </c>
      <c r="G63" s="293">
        <v>187.5</v>
      </c>
      <c r="H63" s="293">
        <v>187.5</v>
      </c>
      <c r="I63" s="299" t="s">
        <v>749</v>
      </c>
    </row>
    <row r="64" spans="1:9" ht="30.75" thickBot="1" x14ac:dyDescent="0.35">
      <c r="A64" s="249">
        <v>56</v>
      </c>
      <c r="B64" s="279" t="s">
        <v>787</v>
      </c>
      <c r="C64" s="279" t="s">
        <v>788</v>
      </c>
      <c r="D64" s="280">
        <v>46001017378</v>
      </c>
      <c r="E64" s="281" t="s">
        <v>744</v>
      </c>
      <c r="F64" s="291" t="s">
        <v>663</v>
      </c>
      <c r="G64" s="293">
        <v>187.5</v>
      </c>
      <c r="H64" s="293">
        <v>187.5</v>
      </c>
      <c r="I64" s="299" t="s">
        <v>749</v>
      </c>
    </row>
    <row r="65" spans="1:9" ht="16.5" thickBot="1" x14ac:dyDescent="0.35">
      <c r="A65" s="249">
        <v>57</v>
      </c>
      <c r="B65" s="279" t="s">
        <v>789</v>
      </c>
      <c r="C65" s="279" t="s">
        <v>790</v>
      </c>
      <c r="D65" s="280">
        <v>26001031443</v>
      </c>
      <c r="E65" s="284" t="s">
        <v>738</v>
      </c>
      <c r="F65" s="291" t="s">
        <v>663</v>
      </c>
      <c r="G65" s="293">
        <v>50</v>
      </c>
      <c r="H65" s="293">
        <v>50</v>
      </c>
      <c r="I65" s="272">
        <v>10</v>
      </c>
    </row>
    <row r="66" spans="1:9" ht="30.75" thickBot="1" x14ac:dyDescent="0.35">
      <c r="A66" s="249">
        <v>58</v>
      </c>
      <c r="B66" s="294" t="s">
        <v>791</v>
      </c>
      <c r="C66" s="294" t="s">
        <v>758</v>
      </c>
      <c r="D66" s="297">
        <v>46001009483</v>
      </c>
      <c r="E66" s="281" t="s">
        <v>744</v>
      </c>
      <c r="F66" s="291" t="s">
        <v>663</v>
      </c>
      <c r="G66" s="292">
        <v>187.5</v>
      </c>
      <c r="H66" s="292">
        <v>187.5</v>
      </c>
      <c r="I66" s="299" t="s">
        <v>749</v>
      </c>
    </row>
    <row r="67" spans="1:9" ht="30.75" thickBot="1" x14ac:dyDescent="0.35">
      <c r="A67" s="249">
        <v>59</v>
      </c>
      <c r="B67" s="279" t="s">
        <v>792</v>
      </c>
      <c r="C67" s="279" t="s">
        <v>793</v>
      </c>
      <c r="D67" s="280">
        <v>46001002438</v>
      </c>
      <c r="E67" s="281" t="s">
        <v>744</v>
      </c>
      <c r="F67" s="291" t="s">
        <v>663</v>
      </c>
      <c r="G67" s="293">
        <v>187.5</v>
      </c>
      <c r="H67" s="293">
        <v>187.5</v>
      </c>
      <c r="I67" s="299" t="s">
        <v>749</v>
      </c>
    </row>
    <row r="68" spans="1:9" ht="16.5" thickBot="1" x14ac:dyDescent="0.35">
      <c r="A68" s="249">
        <v>60</v>
      </c>
      <c r="B68" s="279" t="s">
        <v>794</v>
      </c>
      <c r="C68" s="279" t="s">
        <v>795</v>
      </c>
      <c r="D68" s="280">
        <v>46001012971</v>
      </c>
      <c r="E68" s="284" t="s">
        <v>738</v>
      </c>
      <c r="F68" s="291" t="s">
        <v>663</v>
      </c>
      <c r="G68" s="293">
        <v>50</v>
      </c>
      <c r="H68" s="293">
        <v>50</v>
      </c>
      <c r="I68" s="272">
        <v>10</v>
      </c>
    </row>
    <row r="69" spans="1:9" ht="16.5" thickBot="1" x14ac:dyDescent="0.35">
      <c r="A69" s="249">
        <v>61</v>
      </c>
      <c r="B69" s="279" t="s">
        <v>796</v>
      </c>
      <c r="C69" s="279" t="s">
        <v>797</v>
      </c>
      <c r="D69" s="280">
        <v>46001012081</v>
      </c>
      <c r="E69" s="284" t="s">
        <v>738</v>
      </c>
      <c r="F69" s="291" t="s">
        <v>663</v>
      </c>
      <c r="G69" s="293">
        <v>50</v>
      </c>
      <c r="H69" s="293">
        <v>50</v>
      </c>
      <c r="I69" s="272">
        <v>10</v>
      </c>
    </row>
    <row r="70" spans="1:9" ht="30.75" thickBot="1" x14ac:dyDescent="0.35">
      <c r="A70" s="249">
        <v>62</v>
      </c>
      <c r="B70" s="279" t="s">
        <v>798</v>
      </c>
      <c r="C70" s="279" t="s">
        <v>784</v>
      </c>
      <c r="D70" s="280">
        <v>37001055473</v>
      </c>
      <c r="E70" s="281" t="s">
        <v>744</v>
      </c>
      <c r="F70" s="291" t="s">
        <v>663</v>
      </c>
      <c r="G70" s="293">
        <v>187.5</v>
      </c>
      <c r="H70" s="293">
        <v>187.5</v>
      </c>
      <c r="I70" s="299" t="s">
        <v>749</v>
      </c>
    </row>
    <row r="71" spans="1:9" ht="30.75" thickBot="1" x14ac:dyDescent="0.35">
      <c r="A71" s="249">
        <v>63</v>
      </c>
      <c r="B71" s="279" t="s">
        <v>799</v>
      </c>
      <c r="C71" s="279" t="s">
        <v>760</v>
      </c>
      <c r="D71" s="280">
        <v>46001022436</v>
      </c>
      <c r="E71" s="281" t="s">
        <v>744</v>
      </c>
      <c r="F71" s="291" t="s">
        <v>663</v>
      </c>
      <c r="G71" s="293">
        <v>187.5</v>
      </c>
      <c r="H71" s="293">
        <v>187.5</v>
      </c>
      <c r="I71" s="299" t="s">
        <v>749</v>
      </c>
    </row>
    <row r="72" spans="1:9" ht="16.5" thickBot="1" x14ac:dyDescent="0.35">
      <c r="A72" s="249">
        <v>64</v>
      </c>
      <c r="B72" s="279" t="s">
        <v>739</v>
      </c>
      <c r="C72" s="279" t="s">
        <v>756</v>
      </c>
      <c r="D72" s="280">
        <v>46001017383</v>
      </c>
      <c r="E72" s="284" t="s">
        <v>738</v>
      </c>
      <c r="F72" s="291" t="s">
        <v>663</v>
      </c>
      <c r="G72" s="293">
        <v>50</v>
      </c>
      <c r="H72" s="293">
        <v>50</v>
      </c>
      <c r="I72" s="272">
        <v>10</v>
      </c>
    </row>
    <row r="73" spans="1:9" ht="30.75" thickBot="1" x14ac:dyDescent="0.35">
      <c r="A73" s="249">
        <v>65</v>
      </c>
      <c r="B73" s="279" t="s">
        <v>800</v>
      </c>
      <c r="C73" s="279" t="s">
        <v>801</v>
      </c>
      <c r="D73" s="280">
        <v>46001001665</v>
      </c>
      <c r="E73" s="281" t="s">
        <v>744</v>
      </c>
      <c r="F73" s="291" t="s">
        <v>663</v>
      </c>
      <c r="G73" s="293">
        <v>187.5</v>
      </c>
      <c r="H73" s="293">
        <v>187.5</v>
      </c>
      <c r="I73" s="299" t="s">
        <v>749</v>
      </c>
    </row>
    <row r="74" spans="1:9" ht="16.5" thickBot="1" x14ac:dyDescent="0.35">
      <c r="A74" s="249">
        <v>66</v>
      </c>
      <c r="B74" s="279" t="s">
        <v>802</v>
      </c>
      <c r="C74" s="279" t="s">
        <v>803</v>
      </c>
      <c r="D74" s="280">
        <v>46001003598</v>
      </c>
      <c r="E74" s="284" t="s">
        <v>738</v>
      </c>
      <c r="F74" s="291" t="s">
        <v>663</v>
      </c>
      <c r="G74" s="293">
        <v>50</v>
      </c>
      <c r="H74" s="293">
        <v>50</v>
      </c>
      <c r="I74" s="272">
        <v>10</v>
      </c>
    </row>
    <row r="75" spans="1:9" ht="30.75" thickBot="1" x14ac:dyDescent="0.35">
      <c r="A75" s="249">
        <v>67</v>
      </c>
      <c r="B75" s="279" t="s">
        <v>802</v>
      </c>
      <c r="C75" s="279" t="s">
        <v>804</v>
      </c>
      <c r="D75" s="280">
        <v>46001003712</v>
      </c>
      <c r="E75" s="281" t="s">
        <v>744</v>
      </c>
      <c r="F75" s="291" t="s">
        <v>663</v>
      </c>
      <c r="G75" s="293">
        <v>187.5</v>
      </c>
      <c r="H75" s="293">
        <v>187.5</v>
      </c>
      <c r="I75" s="299" t="s">
        <v>749</v>
      </c>
    </row>
    <row r="76" spans="1:9" ht="16.5" thickBot="1" x14ac:dyDescent="0.35">
      <c r="A76" s="249">
        <v>68</v>
      </c>
      <c r="B76" s="279" t="s">
        <v>805</v>
      </c>
      <c r="C76" s="279" t="s">
        <v>806</v>
      </c>
      <c r="D76" s="296">
        <v>46001014371</v>
      </c>
      <c r="E76" s="284" t="s">
        <v>738</v>
      </c>
      <c r="F76" s="291" t="s">
        <v>663</v>
      </c>
      <c r="G76" s="293">
        <v>50</v>
      </c>
      <c r="H76" s="293">
        <v>50</v>
      </c>
      <c r="I76" s="272">
        <v>10</v>
      </c>
    </row>
    <row r="77" spans="1:9" ht="30.75" thickBot="1" x14ac:dyDescent="0.35">
      <c r="A77" s="249">
        <v>69</v>
      </c>
      <c r="B77" s="279" t="s">
        <v>807</v>
      </c>
      <c r="C77" s="279" t="s">
        <v>737</v>
      </c>
      <c r="D77" s="280">
        <v>46001010906</v>
      </c>
      <c r="E77" s="281" t="s">
        <v>744</v>
      </c>
      <c r="F77" s="291" t="s">
        <v>663</v>
      </c>
      <c r="G77" s="293">
        <v>187.5</v>
      </c>
      <c r="H77" s="293">
        <v>187.5</v>
      </c>
      <c r="I77" s="299" t="s">
        <v>749</v>
      </c>
    </row>
    <row r="78" spans="1:9" ht="16.5" thickBot="1" x14ac:dyDescent="0.35">
      <c r="A78" s="249">
        <v>70</v>
      </c>
      <c r="B78" s="279" t="s">
        <v>808</v>
      </c>
      <c r="C78" s="279" t="s">
        <v>788</v>
      </c>
      <c r="D78" s="296">
        <v>46001019624</v>
      </c>
      <c r="E78" s="284" t="s">
        <v>738</v>
      </c>
      <c r="F78" s="291" t="s">
        <v>663</v>
      </c>
      <c r="G78" s="293">
        <v>50</v>
      </c>
      <c r="H78" s="293">
        <v>50</v>
      </c>
      <c r="I78" s="272">
        <v>10</v>
      </c>
    </row>
    <row r="79" spans="1:9" ht="30.75" thickBot="1" x14ac:dyDescent="0.35">
      <c r="A79" s="249">
        <v>71</v>
      </c>
      <c r="B79" s="279" t="s">
        <v>791</v>
      </c>
      <c r="C79" s="279" t="s">
        <v>762</v>
      </c>
      <c r="D79" s="280">
        <v>46001000456</v>
      </c>
      <c r="E79" s="281" t="s">
        <v>744</v>
      </c>
      <c r="F79" s="291" t="s">
        <v>663</v>
      </c>
      <c r="G79" s="293">
        <v>187.5</v>
      </c>
      <c r="H79" s="293">
        <v>187.5</v>
      </c>
      <c r="I79" s="299" t="s">
        <v>749</v>
      </c>
    </row>
    <row r="80" spans="1:9" ht="16.5" thickBot="1" x14ac:dyDescent="0.35">
      <c r="A80" s="249">
        <v>72</v>
      </c>
      <c r="B80" s="279" t="s">
        <v>739</v>
      </c>
      <c r="C80" s="279" t="s">
        <v>809</v>
      </c>
      <c r="D80" s="280">
        <v>46001012904</v>
      </c>
      <c r="E80" s="284" t="s">
        <v>738</v>
      </c>
      <c r="F80" s="291" t="s">
        <v>663</v>
      </c>
      <c r="G80" s="293">
        <v>50</v>
      </c>
      <c r="H80" s="293">
        <v>50</v>
      </c>
      <c r="I80" s="272">
        <v>10</v>
      </c>
    </row>
    <row r="81" spans="1:9" ht="16.5" thickBot="1" x14ac:dyDescent="0.35">
      <c r="A81" s="249">
        <v>73</v>
      </c>
      <c r="B81" s="279" t="s">
        <v>810</v>
      </c>
      <c r="C81" s="279" t="s">
        <v>811</v>
      </c>
      <c r="D81" s="296" t="s">
        <v>812</v>
      </c>
      <c r="E81" s="300" t="s">
        <v>813</v>
      </c>
      <c r="F81" s="291" t="s">
        <v>663</v>
      </c>
      <c r="G81" s="293">
        <v>562.5</v>
      </c>
      <c r="H81" s="293">
        <v>562.5</v>
      </c>
      <c r="I81" s="272" t="s">
        <v>814</v>
      </c>
    </row>
    <row r="82" spans="1:9" ht="30.75" thickBot="1" x14ac:dyDescent="0.35">
      <c r="A82" s="249">
        <v>74</v>
      </c>
      <c r="B82" s="294" t="s">
        <v>815</v>
      </c>
      <c r="C82" s="279" t="s">
        <v>751</v>
      </c>
      <c r="D82" s="280">
        <v>46001014193</v>
      </c>
      <c r="E82" s="281" t="s">
        <v>744</v>
      </c>
      <c r="F82" s="291" t="s">
        <v>663</v>
      </c>
      <c r="G82" s="293">
        <v>375</v>
      </c>
      <c r="H82" s="293">
        <v>375</v>
      </c>
      <c r="I82" s="272" t="s">
        <v>816</v>
      </c>
    </row>
    <row r="83" spans="1:9" ht="16.5" thickBot="1" x14ac:dyDescent="0.35">
      <c r="A83" s="249">
        <v>75</v>
      </c>
      <c r="B83" s="279" t="s">
        <v>817</v>
      </c>
      <c r="C83" s="279" t="s">
        <v>818</v>
      </c>
      <c r="D83" s="280">
        <v>46001008163</v>
      </c>
      <c r="E83" s="284" t="s">
        <v>738</v>
      </c>
      <c r="F83" s="291" t="s">
        <v>663</v>
      </c>
      <c r="G83" s="293">
        <v>50</v>
      </c>
      <c r="H83" s="293">
        <v>50</v>
      </c>
      <c r="I83" s="272">
        <v>10</v>
      </c>
    </row>
    <row r="84" spans="1:9" ht="16.5" thickBot="1" x14ac:dyDescent="0.35">
      <c r="A84" s="249">
        <v>76</v>
      </c>
      <c r="B84" s="279" t="s">
        <v>819</v>
      </c>
      <c r="C84" s="279" t="s">
        <v>820</v>
      </c>
      <c r="D84" s="280">
        <v>46001002011</v>
      </c>
      <c r="E84" s="284" t="s">
        <v>738</v>
      </c>
      <c r="F84" s="291" t="s">
        <v>663</v>
      </c>
      <c r="G84" s="293">
        <v>50</v>
      </c>
      <c r="H84" s="293">
        <v>50</v>
      </c>
      <c r="I84" s="272">
        <v>10</v>
      </c>
    </row>
    <row r="85" spans="1:9" ht="16.5" thickBot="1" x14ac:dyDescent="0.35">
      <c r="A85" s="249">
        <v>77</v>
      </c>
      <c r="B85" s="301" t="s">
        <v>821</v>
      </c>
      <c r="C85" s="301" t="s">
        <v>822</v>
      </c>
      <c r="D85" s="280">
        <v>46001017049</v>
      </c>
      <c r="E85" s="284" t="s">
        <v>738</v>
      </c>
      <c r="F85" s="291" t="s">
        <v>663</v>
      </c>
      <c r="G85" s="293">
        <v>50</v>
      </c>
      <c r="H85" s="293">
        <v>50</v>
      </c>
      <c r="I85" s="272">
        <v>10</v>
      </c>
    </row>
    <row r="86" spans="1:9" ht="16.5" thickBot="1" x14ac:dyDescent="0.35">
      <c r="A86" s="249">
        <v>78</v>
      </c>
      <c r="B86" s="279" t="s">
        <v>823</v>
      </c>
      <c r="C86" s="279" t="s">
        <v>824</v>
      </c>
      <c r="D86" s="280">
        <v>46001013972</v>
      </c>
      <c r="E86" s="284" t="s">
        <v>738</v>
      </c>
      <c r="F86" s="291" t="s">
        <v>663</v>
      </c>
      <c r="G86" s="293">
        <v>50</v>
      </c>
      <c r="H86" s="293">
        <v>50</v>
      </c>
      <c r="I86" s="272">
        <v>10</v>
      </c>
    </row>
    <row r="87" spans="1:9" ht="16.5" thickBot="1" x14ac:dyDescent="0.35">
      <c r="A87" s="249">
        <v>79</v>
      </c>
      <c r="B87" s="279" t="s">
        <v>805</v>
      </c>
      <c r="C87" s="279" t="s">
        <v>756</v>
      </c>
      <c r="D87" s="280">
        <v>46001001548</v>
      </c>
      <c r="E87" s="284" t="s">
        <v>738</v>
      </c>
      <c r="F87" s="291" t="s">
        <v>663</v>
      </c>
      <c r="G87" s="293">
        <v>50</v>
      </c>
      <c r="H87" s="293">
        <v>50</v>
      </c>
      <c r="I87" s="272">
        <v>10</v>
      </c>
    </row>
    <row r="88" spans="1:9" ht="30.75" thickBot="1" x14ac:dyDescent="0.35">
      <c r="A88" s="249">
        <v>80</v>
      </c>
      <c r="B88" s="294" t="s">
        <v>825</v>
      </c>
      <c r="C88" s="279" t="s">
        <v>826</v>
      </c>
      <c r="D88" s="280">
        <v>46001022435</v>
      </c>
      <c r="E88" s="281" t="s">
        <v>744</v>
      </c>
      <c r="F88" s="291" t="s">
        <v>663</v>
      </c>
      <c r="G88" s="293">
        <v>237.5</v>
      </c>
      <c r="H88" s="293">
        <v>237.5</v>
      </c>
      <c r="I88" s="272" t="s">
        <v>827</v>
      </c>
    </row>
    <row r="89" spans="1:9" ht="16.5" thickBot="1" x14ac:dyDescent="0.35">
      <c r="A89" s="249">
        <v>81</v>
      </c>
      <c r="B89" s="279" t="s">
        <v>703</v>
      </c>
      <c r="C89" s="294" t="s">
        <v>756</v>
      </c>
      <c r="D89" s="280">
        <v>46001018848</v>
      </c>
      <c r="E89" s="281" t="s">
        <v>813</v>
      </c>
      <c r="F89" s="291" t="s">
        <v>663</v>
      </c>
      <c r="G89" s="293">
        <v>187.5</v>
      </c>
      <c r="H89" s="293">
        <v>187.5</v>
      </c>
      <c r="I89" s="299" t="s">
        <v>749</v>
      </c>
    </row>
    <row r="90" spans="1:9" ht="16.5" thickBot="1" x14ac:dyDescent="0.35">
      <c r="A90" s="249">
        <v>82</v>
      </c>
      <c r="B90" s="279" t="s">
        <v>828</v>
      </c>
      <c r="C90" s="279" t="s">
        <v>788</v>
      </c>
      <c r="D90" s="280">
        <v>46001016533</v>
      </c>
      <c r="E90" s="281" t="s">
        <v>813</v>
      </c>
      <c r="F90" s="291" t="s">
        <v>663</v>
      </c>
      <c r="G90" s="293">
        <v>187.5</v>
      </c>
      <c r="H90" s="293">
        <v>187.5</v>
      </c>
      <c r="I90" s="299" t="s">
        <v>749</v>
      </c>
    </row>
    <row r="91" spans="1:9" ht="16.5" thickBot="1" x14ac:dyDescent="0.35">
      <c r="A91" s="249">
        <v>83</v>
      </c>
      <c r="B91" s="279" t="s">
        <v>829</v>
      </c>
      <c r="C91" s="279" t="s">
        <v>830</v>
      </c>
      <c r="D91" s="280">
        <v>46001021472</v>
      </c>
      <c r="E91" s="281" t="s">
        <v>813</v>
      </c>
      <c r="F91" s="291" t="s">
        <v>663</v>
      </c>
      <c r="G91" s="293">
        <v>187.5</v>
      </c>
      <c r="H91" s="293">
        <v>187.5</v>
      </c>
      <c r="I91" s="299" t="s">
        <v>749</v>
      </c>
    </row>
    <row r="92" spans="1:9" ht="16.5" thickBot="1" x14ac:dyDescent="0.35">
      <c r="A92" s="249">
        <v>84</v>
      </c>
      <c r="B92" s="279" t="s">
        <v>831</v>
      </c>
      <c r="C92" s="279" t="s">
        <v>751</v>
      </c>
      <c r="D92" s="280">
        <v>46001019666</v>
      </c>
      <c r="E92" s="281" t="s">
        <v>813</v>
      </c>
      <c r="F92" s="291" t="s">
        <v>663</v>
      </c>
      <c r="G92" s="293">
        <v>187.5</v>
      </c>
      <c r="H92" s="293">
        <v>187.5</v>
      </c>
      <c r="I92" s="299" t="s">
        <v>749</v>
      </c>
    </row>
    <row r="93" spans="1:9" ht="16.5" thickBot="1" x14ac:dyDescent="0.35">
      <c r="A93" s="249">
        <v>85</v>
      </c>
      <c r="B93" s="279" t="s">
        <v>832</v>
      </c>
      <c r="C93" s="279" t="s">
        <v>833</v>
      </c>
      <c r="D93" s="280">
        <v>46001012043</v>
      </c>
      <c r="E93" s="281" t="s">
        <v>813</v>
      </c>
      <c r="F93" s="291" t="s">
        <v>663</v>
      </c>
      <c r="G93" s="293">
        <v>187.5</v>
      </c>
      <c r="H93" s="293">
        <v>187.5</v>
      </c>
      <c r="I93" s="299" t="s">
        <v>749</v>
      </c>
    </row>
    <row r="94" spans="1:9" ht="16.5" thickBot="1" x14ac:dyDescent="0.35">
      <c r="A94" s="249">
        <v>86</v>
      </c>
      <c r="B94" s="279" t="s">
        <v>834</v>
      </c>
      <c r="C94" s="279" t="s">
        <v>751</v>
      </c>
      <c r="D94" s="280">
        <v>46001018779</v>
      </c>
      <c r="E94" s="281" t="s">
        <v>813</v>
      </c>
      <c r="F94" s="291" t="s">
        <v>663</v>
      </c>
      <c r="G94" s="293">
        <v>187.5</v>
      </c>
      <c r="H94" s="293">
        <v>187.5</v>
      </c>
      <c r="I94" s="299" t="s">
        <v>749</v>
      </c>
    </row>
    <row r="95" spans="1:9" ht="16.5" thickBot="1" x14ac:dyDescent="0.35">
      <c r="A95" s="249">
        <v>87</v>
      </c>
      <c r="B95" s="279" t="s">
        <v>835</v>
      </c>
      <c r="C95" s="279" t="s">
        <v>836</v>
      </c>
      <c r="D95" s="280">
        <v>46001008779</v>
      </c>
      <c r="E95" s="281" t="s">
        <v>813</v>
      </c>
      <c r="F95" s="291" t="s">
        <v>663</v>
      </c>
      <c r="G95" s="293">
        <v>187.5</v>
      </c>
      <c r="H95" s="293">
        <v>187.5</v>
      </c>
      <c r="I95" s="299" t="s">
        <v>749</v>
      </c>
    </row>
    <row r="96" spans="1:9" ht="30.75" thickBot="1" x14ac:dyDescent="0.35">
      <c r="A96" s="249">
        <v>88</v>
      </c>
      <c r="B96" s="302" t="s">
        <v>837</v>
      </c>
      <c r="C96" s="302" t="s">
        <v>788</v>
      </c>
      <c r="D96" s="280">
        <v>46001018549</v>
      </c>
      <c r="E96" s="281" t="s">
        <v>744</v>
      </c>
      <c r="F96" s="291" t="s">
        <v>663</v>
      </c>
      <c r="G96" s="293">
        <v>187.5</v>
      </c>
      <c r="H96" s="293">
        <v>187.5</v>
      </c>
      <c r="I96" s="299" t="s">
        <v>749</v>
      </c>
    </row>
    <row r="97" spans="1:9" ht="16.5" thickBot="1" x14ac:dyDescent="0.35">
      <c r="A97" s="249">
        <v>89</v>
      </c>
      <c r="B97" s="279" t="s">
        <v>838</v>
      </c>
      <c r="C97" s="279" t="s">
        <v>839</v>
      </c>
      <c r="D97" s="280">
        <v>46001021329</v>
      </c>
      <c r="E97" s="303" t="s">
        <v>813</v>
      </c>
      <c r="F97" s="291" t="s">
        <v>663</v>
      </c>
      <c r="G97" s="293">
        <v>187.5</v>
      </c>
      <c r="H97" s="293">
        <v>187.5</v>
      </c>
      <c r="I97" s="299" t="s">
        <v>749</v>
      </c>
    </row>
    <row r="98" spans="1:9" ht="16.5" thickBot="1" x14ac:dyDescent="0.35">
      <c r="A98" s="249">
        <v>90</v>
      </c>
      <c r="B98" s="279" t="s">
        <v>823</v>
      </c>
      <c r="C98" s="279" t="s">
        <v>826</v>
      </c>
      <c r="D98" s="280">
        <v>46001022443</v>
      </c>
      <c r="E98" s="303" t="s">
        <v>813</v>
      </c>
      <c r="F98" s="291" t="s">
        <v>663</v>
      </c>
      <c r="G98" s="293">
        <v>187.5</v>
      </c>
      <c r="H98" s="293">
        <v>187.5</v>
      </c>
      <c r="I98" s="299" t="s">
        <v>749</v>
      </c>
    </row>
    <row r="99" spans="1:9" ht="16.5" thickBot="1" x14ac:dyDescent="0.35">
      <c r="A99" s="249">
        <v>91</v>
      </c>
      <c r="B99" s="279" t="s">
        <v>840</v>
      </c>
      <c r="C99" s="279" t="s">
        <v>751</v>
      </c>
      <c r="D99" s="280">
        <v>46001003467</v>
      </c>
      <c r="E99" s="303" t="s">
        <v>813</v>
      </c>
      <c r="F99" s="291" t="s">
        <v>663</v>
      </c>
      <c r="G99" s="293">
        <v>187.5</v>
      </c>
      <c r="H99" s="293">
        <v>187.5</v>
      </c>
      <c r="I99" s="299" t="s">
        <v>749</v>
      </c>
    </row>
    <row r="100" spans="1:9" ht="16.5" thickBot="1" x14ac:dyDescent="0.35">
      <c r="A100" s="249">
        <v>92</v>
      </c>
      <c r="B100" s="279" t="s">
        <v>841</v>
      </c>
      <c r="C100" s="279" t="s">
        <v>842</v>
      </c>
      <c r="D100" s="280">
        <v>46001016500</v>
      </c>
      <c r="E100" s="303" t="s">
        <v>813</v>
      </c>
      <c r="F100" s="291" t="s">
        <v>663</v>
      </c>
      <c r="G100" s="283">
        <v>50</v>
      </c>
      <c r="H100" s="293">
        <v>50</v>
      </c>
      <c r="I100" s="272">
        <v>10</v>
      </c>
    </row>
    <row r="101" spans="1:9" ht="16.5" thickBot="1" x14ac:dyDescent="0.35">
      <c r="A101" s="249">
        <v>93</v>
      </c>
      <c r="B101" s="279" t="s">
        <v>736</v>
      </c>
      <c r="C101" s="279" t="s">
        <v>843</v>
      </c>
      <c r="D101" s="280">
        <v>46001008828</v>
      </c>
      <c r="E101" s="304" t="s">
        <v>813</v>
      </c>
      <c r="F101" s="291" t="s">
        <v>663</v>
      </c>
      <c r="G101" s="283">
        <v>187.5</v>
      </c>
      <c r="H101" s="293">
        <v>187.5</v>
      </c>
      <c r="I101" s="299" t="s">
        <v>749</v>
      </c>
    </row>
    <row r="102" spans="1:9" ht="30.75" thickBot="1" x14ac:dyDescent="0.35">
      <c r="A102" s="249">
        <v>94</v>
      </c>
      <c r="B102" s="305" t="s">
        <v>844</v>
      </c>
      <c r="C102" s="306" t="s">
        <v>845</v>
      </c>
      <c r="D102" s="280">
        <v>46001000653</v>
      </c>
      <c r="E102" s="304" t="s">
        <v>846</v>
      </c>
      <c r="F102" s="291" t="s">
        <v>663</v>
      </c>
      <c r="G102" s="283">
        <v>187.5</v>
      </c>
      <c r="H102" s="293">
        <v>187.5</v>
      </c>
      <c r="I102" s="299" t="s">
        <v>749</v>
      </c>
    </row>
    <row r="103" spans="1:9" ht="16.5" thickBot="1" x14ac:dyDescent="0.35">
      <c r="A103" s="249">
        <v>95</v>
      </c>
      <c r="B103" s="306" t="s">
        <v>847</v>
      </c>
      <c r="C103" s="306" t="s">
        <v>848</v>
      </c>
      <c r="D103" s="297">
        <v>46001002595</v>
      </c>
      <c r="E103" s="298" t="s">
        <v>813</v>
      </c>
      <c r="F103" s="307" t="s">
        <v>663</v>
      </c>
      <c r="G103" s="308">
        <v>525</v>
      </c>
      <c r="H103" s="292">
        <v>525</v>
      </c>
      <c r="I103" s="309" t="s">
        <v>849</v>
      </c>
    </row>
    <row r="104" spans="1:9" ht="45.75" thickBot="1" x14ac:dyDescent="0.35">
      <c r="A104" s="249">
        <v>96</v>
      </c>
      <c r="B104" s="310" t="s">
        <v>831</v>
      </c>
      <c r="C104" s="310" t="s">
        <v>850</v>
      </c>
      <c r="D104" s="311">
        <v>42001013863</v>
      </c>
      <c r="E104" s="284" t="s">
        <v>851</v>
      </c>
      <c r="F104" s="291" t="s">
        <v>663</v>
      </c>
      <c r="G104" s="312">
        <v>100</v>
      </c>
      <c r="H104" s="312">
        <v>100</v>
      </c>
      <c r="I104" s="313" t="s">
        <v>852</v>
      </c>
    </row>
    <row r="105" spans="1:9" ht="45.75" thickBot="1" x14ac:dyDescent="0.35">
      <c r="A105" s="249">
        <v>97</v>
      </c>
      <c r="B105" s="310" t="s">
        <v>757</v>
      </c>
      <c r="C105" s="310" t="s">
        <v>853</v>
      </c>
      <c r="D105" s="311">
        <v>42001019857</v>
      </c>
      <c r="E105" s="284" t="s">
        <v>851</v>
      </c>
      <c r="F105" s="291" t="s">
        <v>663</v>
      </c>
      <c r="G105" s="312">
        <v>100</v>
      </c>
      <c r="H105" s="312">
        <v>100</v>
      </c>
      <c r="I105" s="313" t="s">
        <v>852</v>
      </c>
    </row>
    <row r="106" spans="1:9" ht="45.75" thickBot="1" x14ac:dyDescent="0.35">
      <c r="A106" s="249">
        <v>98</v>
      </c>
      <c r="B106" s="310" t="s">
        <v>854</v>
      </c>
      <c r="C106" s="314" t="s">
        <v>855</v>
      </c>
      <c r="D106" s="280">
        <v>42001020508</v>
      </c>
      <c r="E106" s="284" t="s">
        <v>851</v>
      </c>
      <c r="F106" s="291" t="s">
        <v>663</v>
      </c>
      <c r="G106" s="315">
        <v>100</v>
      </c>
      <c r="H106" s="315">
        <v>100</v>
      </c>
      <c r="I106" s="313" t="s">
        <v>852</v>
      </c>
    </row>
    <row r="107" spans="1:9" ht="45.75" thickBot="1" x14ac:dyDescent="0.35">
      <c r="A107" s="249">
        <v>99</v>
      </c>
      <c r="B107" s="310" t="s">
        <v>838</v>
      </c>
      <c r="C107" s="310" t="s">
        <v>856</v>
      </c>
      <c r="D107" s="311">
        <v>42001000944</v>
      </c>
      <c r="E107" s="284" t="s">
        <v>851</v>
      </c>
      <c r="F107" s="291" t="s">
        <v>663</v>
      </c>
      <c r="G107" s="312">
        <v>100</v>
      </c>
      <c r="H107" s="312">
        <v>100</v>
      </c>
      <c r="I107" s="313" t="s">
        <v>852</v>
      </c>
    </row>
    <row r="108" spans="1:9" ht="45.75" thickBot="1" x14ac:dyDescent="0.35">
      <c r="A108" s="249">
        <v>100</v>
      </c>
      <c r="B108" s="310" t="s">
        <v>823</v>
      </c>
      <c r="C108" s="310" t="s">
        <v>857</v>
      </c>
      <c r="D108" s="311">
        <v>42001004109</v>
      </c>
      <c r="E108" s="284" t="s">
        <v>851</v>
      </c>
      <c r="F108" s="291" t="s">
        <v>663</v>
      </c>
      <c r="G108" s="312">
        <v>100</v>
      </c>
      <c r="H108" s="312">
        <v>100</v>
      </c>
      <c r="I108" s="313" t="s">
        <v>852</v>
      </c>
    </row>
    <row r="109" spans="1:9" ht="45.75" thickBot="1" x14ac:dyDescent="0.35">
      <c r="A109" s="249">
        <v>101</v>
      </c>
      <c r="B109" s="310" t="s">
        <v>741</v>
      </c>
      <c r="C109" s="310" t="s">
        <v>858</v>
      </c>
      <c r="D109" s="311">
        <v>62004022391</v>
      </c>
      <c r="E109" s="284" t="s">
        <v>851</v>
      </c>
      <c r="F109" s="291" t="s">
        <v>663</v>
      </c>
      <c r="G109" s="312">
        <v>100</v>
      </c>
      <c r="H109" s="312">
        <v>100</v>
      </c>
      <c r="I109" s="313" t="s">
        <v>852</v>
      </c>
    </row>
    <row r="110" spans="1:9" ht="45.75" thickBot="1" x14ac:dyDescent="0.35">
      <c r="A110" s="249">
        <v>102</v>
      </c>
      <c r="B110" s="310" t="s">
        <v>859</v>
      </c>
      <c r="C110" s="310" t="s">
        <v>860</v>
      </c>
      <c r="D110" s="311">
        <v>42001010468</v>
      </c>
      <c r="E110" s="284" t="s">
        <v>851</v>
      </c>
      <c r="F110" s="291" t="s">
        <v>663</v>
      </c>
      <c r="G110" s="315">
        <v>100</v>
      </c>
      <c r="H110" s="315">
        <v>100</v>
      </c>
      <c r="I110" s="313" t="s">
        <v>852</v>
      </c>
    </row>
    <row r="111" spans="1:9" ht="45.75" thickBot="1" x14ac:dyDescent="0.35">
      <c r="A111" s="249">
        <v>103</v>
      </c>
      <c r="B111" s="310" t="s">
        <v>844</v>
      </c>
      <c r="C111" s="310" t="s">
        <v>861</v>
      </c>
      <c r="D111" s="311">
        <v>42001027832</v>
      </c>
      <c r="E111" s="284" t="s">
        <v>851</v>
      </c>
      <c r="F111" s="291" t="s">
        <v>663</v>
      </c>
      <c r="G111" s="312">
        <v>100</v>
      </c>
      <c r="H111" s="312">
        <v>100</v>
      </c>
      <c r="I111" s="313" t="s">
        <v>852</v>
      </c>
    </row>
    <row r="112" spans="1:9" ht="45.75" thickBot="1" x14ac:dyDescent="0.35">
      <c r="A112" s="249">
        <v>104</v>
      </c>
      <c r="B112" s="310" t="s">
        <v>862</v>
      </c>
      <c r="C112" s="310" t="s">
        <v>863</v>
      </c>
      <c r="D112" s="311">
        <v>29001007885</v>
      </c>
      <c r="E112" s="284" t="s">
        <v>851</v>
      </c>
      <c r="F112" s="291" t="s">
        <v>663</v>
      </c>
      <c r="G112" s="312">
        <v>100</v>
      </c>
      <c r="H112" s="312">
        <v>100</v>
      </c>
      <c r="I112" s="313" t="s">
        <v>852</v>
      </c>
    </row>
    <row r="113" spans="1:9" ht="45.75" thickBot="1" x14ac:dyDescent="0.35">
      <c r="A113" s="249">
        <v>105</v>
      </c>
      <c r="B113" s="310" t="s">
        <v>745</v>
      </c>
      <c r="C113" s="310" t="s">
        <v>864</v>
      </c>
      <c r="D113" s="311">
        <v>42001024595</v>
      </c>
      <c r="E113" s="284" t="s">
        <v>851</v>
      </c>
      <c r="F113" s="291" t="s">
        <v>663</v>
      </c>
      <c r="G113" s="312">
        <v>100</v>
      </c>
      <c r="H113" s="312">
        <v>100</v>
      </c>
      <c r="I113" s="313" t="s">
        <v>852</v>
      </c>
    </row>
    <row r="114" spans="1:9" ht="45.75" thickBot="1" x14ac:dyDescent="0.35">
      <c r="A114" s="249">
        <v>106</v>
      </c>
      <c r="B114" s="310" t="s">
        <v>865</v>
      </c>
      <c r="C114" s="310" t="s">
        <v>866</v>
      </c>
      <c r="D114" s="311">
        <v>42001013185</v>
      </c>
      <c r="E114" s="284" t="s">
        <v>851</v>
      </c>
      <c r="F114" s="291" t="s">
        <v>663</v>
      </c>
      <c r="G114" s="315">
        <v>100</v>
      </c>
      <c r="H114" s="315">
        <v>100</v>
      </c>
      <c r="I114" s="313" t="s">
        <v>852</v>
      </c>
    </row>
    <row r="115" spans="1:9" ht="45.75" thickBot="1" x14ac:dyDescent="0.35">
      <c r="A115" s="249">
        <v>107</v>
      </c>
      <c r="B115" s="310" t="s">
        <v>867</v>
      </c>
      <c r="C115" s="310" t="s">
        <v>868</v>
      </c>
      <c r="D115" s="311">
        <v>42001012643</v>
      </c>
      <c r="E115" s="284" t="s">
        <v>851</v>
      </c>
      <c r="F115" s="291" t="s">
        <v>663</v>
      </c>
      <c r="G115" s="312">
        <v>100</v>
      </c>
      <c r="H115" s="312">
        <v>100</v>
      </c>
      <c r="I115" s="313" t="s">
        <v>852</v>
      </c>
    </row>
    <row r="116" spans="1:9" ht="45.75" thickBot="1" x14ac:dyDescent="0.35">
      <c r="A116" s="249">
        <v>108</v>
      </c>
      <c r="B116" s="310" t="s">
        <v>785</v>
      </c>
      <c r="C116" s="310" t="s">
        <v>869</v>
      </c>
      <c r="D116" s="311">
        <v>42001006392</v>
      </c>
      <c r="E116" s="284" t="s">
        <v>851</v>
      </c>
      <c r="F116" s="291" t="s">
        <v>663</v>
      </c>
      <c r="G116" s="312">
        <v>100</v>
      </c>
      <c r="H116" s="312">
        <v>100</v>
      </c>
      <c r="I116" s="313" t="s">
        <v>852</v>
      </c>
    </row>
    <row r="117" spans="1:9" ht="45.75" thickBot="1" x14ac:dyDescent="0.35">
      <c r="A117" s="249">
        <v>109</v>
      </c>
      <c r="B117" s="310" t="s">
        <v>870</v>
      </c>
      <c r="C117" s="310" t="s">
        <v>871</v>
      </c>
      <c r="D117" s="311">
        <v>51001017927</v>
      </c>
      <c r="E117" s="284" t="s">
        <v>851</v>
      </c>
      <c r="F117" s="291" t="s">
        <v>663</v>
      </c>
      <c r="G117" s="315">
        <v>100</v>
      </c>
      <c r="H117" s="315">
        <v>100</v>
      </c>
      <c r="I117" s="313" t="s">
        <v>852</v>
      </c>
    </row>
    <row r="118" spans="1:9" ht="45.75" thickBot="1" x14ac:dyDescent="0.35">
      <c r="A118" s="249">
        <v>110</v>
      </c>
      <c r="B118" s="310" t="s">
        <v>872</v>
      </c>
      <c r="C118" s="310" t="s">
        <v>873</v>
      </c>
      <c r="D118" s="311">
        <v>42001033875</v>
      </c>
      <c r="E118" s="284" t="s">
        <v>851</v>
      </c>
      <c r="F118" s="291" t="s">
        <v>663</v>
      </c>
      <c r="G118" s="312">
        <v>100</v>
      </c>
      <c r="H118" s="312">
        <v>100</v>
      </c>
      <c r="I118" s="313" t="s">
        <v>852</v>
      </c>
    </row>
    <row r="119" spans="1:9" ht="45.75" thickBot="1" x14ac:dyDescent="0.35">
      <c r="A119" s="249">
        <v>111</v>
      </c>
      <c r="B119" s="310" t="s">
        <v>733</v>
      </c>
      <c r="C119" s="310" t="s">
        <v>874</v>
      </c>
      <c r="D119" s="311">
        <v>42001012629</v>
      </c>
      <c r="E119" s="284" t="s">
        <v>851</v>
      </c>
      <c r="F119" s="291" t="s">
        <v>663</v>
      </c>
      <c r="G119" s="312">
        <v>100</v>
      </c>
      <c r="H119" s="312">
        <v>100</v>
      </c>
      <c r="I119" s="313" t="s">
        <v>852</v>
      </c>
    </row>
    <row r="120" spans="1:9" ht="45.75" thickBot="1" x14ac:dyDescent="0.35">
      <c r="A120" s="249">
        <v>112</v>
      </c>
      <c r="B120" s="310" t="s">
        <v>875</v>
      </c>
      <c r="C120" s="310" t="s">
        <v>876</v>
      </c>
      <c r="D120" s="311">
        <v>42001033015</v>
      </c>
      <c r="E120" s="284" t="s">
        <v>851</v>
      </c>
      <c r="F120" s="291" t="s">
        <v>663</v>
      </c>
      <c r="G120" s="312">
        <v>100</v>
      </c>
      <c r="H120" s="312">
        <v>100</v>
      </c>
      <c r="I120" s="313" t="s">
        <v>852</v>
      </c>
    </row>
    <row r="121" spans="1:9" ht="45.75" thickBot="1" x14ac:dyDescent="0.35">
      <c r="A121" s="249">
        <v>113</v>
      </c>
      <c r="B121" s="310" t="s">
        <v>810</v>
      </c>
      <c r="C121" s="310" t="s">
        <v>877</v>
      </c>
      <c r="D121" s="311">
        <v>60001083936</v>
      </c>
      <c r="E121" s="284" t="s">
        <v>851</v>
      </c>
      <c r="F121" s="291" t="s">
        <v>663</v>
      </c>
      <c r="G121" s="315">
        <v>100</v>
      </c>
      <c r="H121" s="315">
        <v>100</v>
      </c>
      <c r="I121" s="313" t="s">
        <v>852</v>
      </c>
    </row>
    <row r="122" spans="1:9" ht="45.75" thickBot="1" x14ac:dyDescent="0.35">
      <c r="A122" s="249">
        <v>114</v>
      </c>
      <c r="B122" s="310" t="s">
        <v>878</v>
      </c>
      <c r="C122" s="310" t="s">
        <v>879</v>
      </c>
      <c r="D122" s="311">
        <v>42001013342</v>
      </c>
      <c r="E122" s="284" t="s">
        <v>851</v>
      </c>
      <c r="F122" s="291" t="s">
        <v>663</v>
      </c>
      <c r="G122" s="312">
        <v>100</v>
      </c>
      <c r="H122" s="312">
        <v>100</v>
      </c>
      <c r="I122" s="313" t="s">
        <v>852</v>
      </c>
    </row>
    <row r="123" spans="1:9" ht="45.75" thickBot="1" x14ac:dyDescent="0.35">
      <c r="A123" s="249">
        <v>115</v>
      </c>
      <c r="B123" s="310" t="s">
        <v>807</v>
      </c>
      <c r="C123" s="310" t="s">
        <v>880</v>
      </c>
      <c r="D123" s="311">
        <v>42001034639</v>
      </c>
      <c r="E123" s="284" t="s">
        <v>851</v>
      </c>
      <c r="F123" s="291" t="s">
        <v>663</v>
      </c>
      <c r="G123" s="312">
        <v>100</v>
      </c>
      <c r="H123" s="312">
        <v>100</v>
      </c>
      <c r="I123" s="313" t="s">
        <v>852</v>
      </c>
    </row>
    <row r="124" spans="1:9" ht="45.75" thickBot="1" x14ac:dyDescent="0.35">
      <c r="A124" s="249">
        <v>116</v>
      </c>
      <c r="B124" s="310" t="s">
        <v>881</v>
      </c>
      <c r="C124" s="310" t="s">
        <v>864</v>
      </c>
      <c r="D124" s="311">
        <v>42001029159</v>
      </c>
      <c r="E124" s="284" t="s">
        <v>851</v>
      </c>
      <c r="F124" s="291" t="s">
        <v>663</v>
      </c>
      <c r="G124" s="312">
        <v>100</v>
      </c>
      <c r="H124" s="312">
        <v>100</v>
      </c>
      <c r="I124" s="313" t="s">
        <v>852</v>
      </c>
    </row>
    <row r="125" spans="1:9" ht="45.75" thickBot="1" x14ac:dyDescent="0.35">
      <c r="A125" s="249">
        <v>117</v>
      </c>
      <c r="B125" s="310" t="s">
        <v>882</v>
      </c>
      <c r="C125" s="310" t="s">
        <v>883</v>
      </c>
      <c r="D125" s="311">
        <v>42001000228</v>
      </c>
      <c r="E125" s="284" t="s">
        <v>851</v>
      </c>
      <c r="F125" s="291" t="s">
        <v>663</v>
      </c>
      <c r="G125" s="315">
        <v>100</v>
      </c>
      <c r="H125" s="315">
        <v>100</v>
      </c>
      <c r="I125" s="313" t="s">
        <v>852</v>
      </c>
    </row>
    <row r="126" spans="1:9" ht="45.75" thickBot="1" x14ac:dyDescent="0.35">
      <c r="A126" s="249">
        <v>118</v>
      </c>
      <c r="B126" s="310" t="s">
        <v>676</v>
      </c>
      <c r="C126" s="310" t="s">
        <v>863</v>
      </c>
      <c r="D126" s="311">
        <v>42001013090</v>
      </c>
      <c r="E126" s="284" t="s">
        <v>851</v>
      </c>
      <c r="F126" s="291" t="s">
        <v>663</v>
      </c>
      <c r="G126" s="315">
        <v>100</v>
      </c>
      <c r="H126" s="315">
        <v>100</v>
      </c>
      <c r="I126" s="313" t="s">
        <v>852</v>
      </c>
    </row>
    <row r="127" spans="1:9" ht="45.75" thickBot="1" x14ac:dyDescent="0.35">
      <c r="A127" s="249">
        <v>119</v>
      </c>
      <c r="B127" s="314" t="s">
        <v>802</v>
      </c>
      <c r="C127" s="310" t="s">
        <v>884</v>
      </c>
      <c r="D127" s="311">
        <v>42001001947</v>
      </c>
      <c r="E127" s="284" t="s">
        <v>851</v>
      </c>
      <c r="F127" s="291" t="s">
        <v>663</v>
      </c>
      <c r="G127" s="312">
        <v>100</v>
      </c>
      <c r="H127" s="312">
        <v>100</v>
      </c>
      <c r="I127" s="313" t="s">
        <v>852</v>
      </c>
    </row>
    <row r="128" spans="1:9" ht="45.75" thickBot="1" x14ac:dyDescent="0.35">
      <c r="A128" s="249">
        <v>120</v>
      </c>
      <c r="B128" s="314" t="s">
        <v>885</v>
      </c>
      <c r="C128" s="310" t="s">
        <v>886</v>
      </c>
      <c r="D128" s="311">
        <v>42401042174</v>
      </c>
      <c r="E128" s="284" t="s">
        <v>851</v>
      </c>
      <c r="F128" s="291" t="s">
        <v>663</v>
      </c>
      <c r="G128" s="312">
        <v>100</v>
      </c>
      <c r="H128" s="312">
        <v>100</v>
      </c>
      <c r="I128" s="313" t="s">
        <v>852</v>
      </c>
    </row>
    <row r="129" spans="1:9" ht="45.75" thickBot="1" x14ac:dyDescent="0.35">
      <c r="A129" s="249">
        <v>121</v>
      </c>
      <c r="B129" s="310" t="s">
        <v>887</v>
      </c>
      <c r="C129" s="310" t="s">
        <v>888</v>
      </c>
      <c r="D129" s="311">
        <v>42001012689</v>
      </c>
      <c r="E129" s="284" t="s">
        <v>851</v>
      </c>
      <c r="F129" s="291" t="s">
        <v>663</v>
      </c>
      <c r="G129" s="312">
        <v>100</v>
      </c>
      <c r="H129" s="312">
        <v>100</v>
      </c>
      <c r="I129" s="313" t="s">
        <v>852</v>
      </c>
    </row>
    <row r="130" spans="1:9" ht="45.75" thickBot="1" x14ac:dyDescent="0.35">
      <c r="A130" s="249">
        <v>122</v>
      </c>
      <c r="B130" s="310" t="s">
        <v>889</v>
      </c>
      <c r="C130" s="310" t="s">
        <v>890</v>
      </c>
      <c r="D130" s="311">
        <v>42001007093</v>
      </c>
      <c r="E130" s="284" t="s">
        <v>851</v>
      </c>
      <c r="F130" s="291" t="s">
        <v>663</v>
      </c>
      <c r="G130" s="315">
        <v>100</v>
      </c>
      <c r="H130" s="315">
        <v>100</v>
      </c>
      <c r="I130" s="313" t="s">
        <v>852</v>
      </c>
    </row>
    <row r="131" spans="1:9" ht="45.75" thickBot="1" x14ac:dyDescent="0.35">
      <c r="A131" s="249">
        <v>123</v>
      </c>
      <c r="B131" s="314" t="s">
        <v>891</v>
      </c>
      <c r="C131" s="314" t="s">
        <v>892</v>
      </c>
      <c r="D131" s="280">
        <v>42001013580</v>
      </c>
      <c r="E131" s="284" t="s">
        <v>851</v>
      </c>
      <c r="F131" s="291" t="s">
        <v>663</v>
      </c>
      <c r="G131" s="312">
        <v>100</v>
      </c>
      <c r="H131" s="312">
        <v>100</v>
      </c>
      <c r="I131" s="313" t="s">
        <v>852</v>
      </c>
    </row>
    <row r="132" spans="1:9" ht="45.75" thickBot="1" x14ac:dyDescent="0.35">
      <c r="A132" s="249">
        <v>124</v>
      </c>
      <c r="B132" s="310" t="s">
        <v>802</v>
      </c>
      <c r="C132" s="310" t="s">
        <v>748</v>
      </c>
      <c r="D132" s="311">
        <v>42001019090</v>
      </c>
      <c r="E132" s="284" t="s">
        <v>851</v>
      </c>
      <c r="F132" s="291" t="s">
        <v>663</v>
      </c>
      <c r="G132" s="312">
        <v>100</v>
      </c>
      <c r="H132" s="312">
        <v>100</v>
      </c>
      <c r="I132" s="313" t="s">
        <v>852</v>
      </c>
    </row>
    <row r="133" spans="1:9" ht="45.75" thickBot="1" x14ac:dyDescent="0.35">
      <c r="A133" s="249">
        <v>125</v>
      </c>
      <c r="B133" s="310" t="s">
        <v>893</v>
      </c>
      <c r="C133" s="310" t="s">
        <v>894</v>
      </c>
      <c r="D133" s="311">
        <v>42001032298</v>
      </c>
      <c r="E133" s="284" t="s">
        <v>851</v>
      </c>
      <c r="F133" s="291" t="s">
        <v>663</v>
      </c>
      <c r="G133" s="312">
        <v>100</v>
      </c>
      <c r="H133" s="312">
        <v>100</v>
      </c>
      <c r="I133" s="313" t="s">
        <v>852</v>
      </c>
    </row>
    <row r="134" spans="1:9" ht="45.75" thickBot="1" x14ac:dyDescent="0.35">
      <c r="A134" s="249">
        <v>126</v>
      </c>
      <c r="B134" s="310" t="s">
        <v>895</v>
      </c>
      <c r="C134" s="310" t="s">
        <v>896</v>
      </c>
      <c r="D134" s="311">
        <v>42001000375</v>
      </c>
      <c r="E134" s="284" t="s">
        <v>851</v>
      </c>
      <c r="F134" s="291" t="s">
        <v>663</v>
      </c>
      <c r="G134" s="315">
        <v>100</v>
      </c>
      <c r="H134" s="315">
        <v>100</v>
      </c>
      <c r="I134" s="313" t="s">
        <v>852</v>
      </c>
    </row>
    <row r="135" spans="1:9" ht="45.75" thickBot="1" x14ac:dyDescent="0.35">
      <c r="A135" s="249">
        <v>127</v>
      </c>
      <c r="B135" s="310" t="s">
        <v>897</v>
      </c>
      <c r="C135" s="310" t="s">
        <v>856</v>
      </c>
      <c r="D135" s="311">
        <v>42001001050</v>
      </c>
      <c r="E135" s="284" t="s">
        <v>851</v>
      </c>
      <c r="F135" s="291" t="s">
        <v>663</v>
      </c>
      <c r="G135" s="312">
        <v>100</v>
      </c>
      <c r="H135" s="312">
        <v>100</v>
      </c>
      <c r="I135" s="313" t="s">
        <v>852</v>
      </c>
    </row>
    <row r="136" spans="1:9" ht="45.75" thickBot="1" x14ac:dyDescent="0.35">
      <c r="A136" s="316">
        <v>128</v>
      </c>
      <c r="B136" s="317" t="s">
        <v>840</v>
      </c>
      <c r="C136" s="317" t="s">
        <v>898</v>
      </c>
      <c r="D136" s="318">
        <v>42001030300</v>
      </c>
      <c r="E136" s="319" t="s">
        <v>851</v>
      </c>
      <c r="F136" s="307" t="s">
        <v>663</v>
      </c>
      <c r="G136" s="320">
        <v>150</v>
      </c>
      <c r="H136" s="320">
        <v>150</v>
      </c>
      <c r="I136" s="321" t="s">
        <v>899</v>
      </c>
    </row>
    <row r="137" spans="1:9" ht="45.75" thickBot="1" x14ac:dyDescent="0.35">
      <c r="A137" s="249">
        <v>129</v>
      </c>
      <c r="B137" s="273" t="s">
        <v>900</v>
      </c>
      <c r="C137" s="322" t="s">
        <v>901</v>
      </c>
      <c r="D137" s="280">
        <v>61002005116</v>
      </c>
      <c r="E137" s="284" t="s">
        <v>851</v>
      </c>
      <c r="F137" s="307" t="s">
        <v>663</v>
      </c>
      <c r="G137" s="312">
        <v>150</v>
      </c>
      <c r="H137" s="312">
        <v>150</v>
      </c>
      <c r="I137" s="313" t="s">
        <v>899</v>
      </c>
    </row>
    <row r="138" spans="1:9" ht="45.75" thickBot="1" x14ac:dyDescent="0.35">
      <c r="A138" s="249">
        <v>130</v>
      </c>
      <c r="B138" s="323" t="s">
        <v>902</v>
      </c>
      <c r="C138" s="324" t="s">
        <v>903</v>
      </c>
      <c r="D138" s="297">
        <v>61009005272</v>
      </c>
      <c r="E138" s="284" t="s">
        <v>851</v>
      </c>
      <c r="F138" s="307" t="s">
        <v>663</v>
      </c>
      <c r="G138" s="312">
        <v>100</v>
      </c>
      <c r="H138" s="312">
        <v>100</v>
      </c>
      <c r="I138" s="313" t="s">
        <v>852</v>
      </c>
    </row>
    <row r="139" spans="1:9" ht="45.75" thickBot="1" x14ac:dyDescent="0.35">
      <c r="A139" s="249">
        <v>131</v>
      </c>
      <c r="B139" s="323" t="s">
        <v>904</v>
      </c>
      <c r="C139" s="324" t="s">
        <v>905</v>
      </c>
      <c r="D139" s="297">
        <v>61009003681</v>
      </c>
      <c r="E139" s="284" t="s">
        <v>851</v>
      </c>
      <c r="F139" s="307" t="s">
        <v>663</v>
      </c>
      <c r="G139" s="312">
        <v>100</v>
      </c>
      <c r="H139" s="312">
        <v>100</v>
      </c>
      <c r="I139" s="313" t="s">
        <v>852</v>
      </c>
    </row>
    <row r="140" spans="1:9" ht="45.75" thickBot="1" x14ac:dyDescent="0.35">
      <c r="A140" s="249">
        <v>132</v>
      </c>
      <c r="B140" s="323" t="s">
        <v>783</v>
      </c>
      <c r="C140" s="324" t="s">
        <v>906</v>
      </c>
      <c r="D140" s="297">
        <v>61009005877</v>
      </c>
      <c r="E140" s="284" t="s">
        <v>851</v>
      </c>
      <c r="F140" s="307" t="s">
        <v>663</v>
      </c>
      <c r="G140" s="312">
        <v>100</v>
      </c>
      <c r="H140" s="312">
        <v>100</v>
      </c>
      <c r="I140" s="313" t="s">
        <v>852</v>
      </c>
    </row>
    <row r="141" spans="1:9" ht="45.75" thickBot="1" x14ac:dyDescent="0.35">
      <c r="A141" s="249">
        <v>133</v>
      </c>
      <c r="B141" s="323" t="s">
        <v>907</v>
      </c>
      <c r="C141" s="324" t="s">
        <v>908</v>
      </c>
      <c r="D141" s="297">
        <v>61009007547</v>
      </c>
      <c r="E141" s="284" t="s">
        <v>851</v>
      </c>
      <c r="F141" s="307" t="s">
        <v>663</v>
      </c>
      <c r="G141" s="312">
        <v>100</v>
      </c>
      <c r="H141" s="312">
        <v>100</v>
      </c>
      <c r="I141" s="313" t="s">
        <v>852</v>
      </c>
    </row>
    <row r="142" spans="1:9" ht="45.75" thickBot="1" x14ac:dyDescent="0.35">
      <c r="A142" s="249">
        <v>134</v>
      </c>
      <c r="B142" s="323" t="s">
        <v>909</v>
      </c>
      <c r="C142" s="324" t="s">
        <v>901</v>
      </c>
      <c r="D142" s="297">
        <v>61009001422</v>
      </c>
      <c r="E142" s="284" t="s">
        <v>851</v>
      </c>
      <c r="F142" s="307" t="s">
        <v>663</v>
      </c>
      <c r="G142" s="312">
        <v>100</v>
      </c>
      <c r="H142" s="312">
        <v>100</v>
      </c>
      <c r="I142" s="313" t="s">
        <v>852</v>
      </c>
    </row>
    <row r="143" spans="1:9" ht="45.75" thickBot="1" x14ac:dyDescent="0.35">
      <c r="A143" s="249">
        <v>135</v>
      </c>
      <c r="B143" s="273" t="s">
        <v>910</v>
      </c>
      <c r="C143" s="322" t="s">
        <v>911</v>
      </c>
      <c r="D143" s="280" t="s">
        <v>912</v>
      </c>
      <c r="E143" s="284" t="s">
        <v>851</v>
      </c>
      <c r="F143" s="307" t="s">
        <v>663</v>
      </c>
      <c r="G143" s="312">
        <v>100</v>
      </c>
      <c r="H143" s="312">
        <v>100</v>
      </c>
      <c r="I143" s="313" t="s">
        <v>852</v>
      </c>
    </row>
    <row r="144" spans="1:9" ht="45.75" thickBot="1" x14ac:dyDescent="0.35">
      <c r="A144" s="249">
        <v>136</v>
      </c>
      <c r="B144" s="273" t="s">
        <v>913</v>
      </c>
      <c r="C144" s="322" t="s">
        <v>914</v>
      </c>
      <c r="D144" s="280">
        <v>61009012743</v>
      </c>
      <c r="E144" s="284" t="s">
        <v>851</v>
      </c>
      <c r="F144" s="307" t="s">
        <v>663</v>
      </c>
      <c r="G144" s="312">
        <v>100</v>
      </c>
      <c r="H144" s="312">
        <v>100</v>
      </c>
      <c r="I144" s="313" t="s">
        <v>852</v>
      </c>
    </row>
    <row r="145" spans="1:9" ht="45.75" thickBot="1" x14ac:dyDescent="0.35">
      <c r="A145" s="249">
        <v>137</v>
      </c>
      <c r="B145" s="273" t="s">
        <v>915</v>
      </c>
      <c r="C145" s="322" t="s">
        <v>916</v>
      </c>
      <c r="D145" s="280">
        <v>61009000711</v>
      </c>
      <c r="E145" s="284" t="s">
        <v>851</v>
      </c>
      <c r="F145" s="307" t="s">
        <v>663</v>
      </c>
      <c r="G145" s="312">
        <v>100</v>
      </c>
      <c r="H145" s="312">
        <v>100</v>
      </c>
      <c r="I145" s="313" t="s">
        <v>852</v>
      </c>
    </row>
    <row r="146" spans="1:9" ht="45.75" thickBot="1" x14ac:dyDescent="0.35">
      <c r="A146" s="249">
        <v>138</v>
      </c>
      <c r="B146" s="273" t="s">
        <v>917</v>
      </c>
      <c r="C146" s="322" t="s">
        <v>918</v>
      </c>
      <c r="D146" s="280">
        <v>61009004128</v>
      </c>
      <c r="E146" s="284" t="s">
        <v>851</v>
      </c>
      <c r="F146" s="307" t="s">
        <v>663</v>
      </c>
      <c r="G146" s="312">
        <v>100</v>
      </c>
      <c r="H146" s="312">
        <v>100</v>
      </c>
      <c r="I146" s="313" t="s">
        <v>852</v>
      </c>
    </row>
    <row r="147" spans="1:9" ht="45.75" thickBot="1" x14ac:dyDescent="0.35">
      <c r="A147" s="249">
        <v>139</v>
      </c>
      <c r="B147" s="273" t="s">
        <v>919</v>
      </c>
      <c r="C147" s="322" t="s">
        <v>901</v>
      </c>
      <c r="D147" s="280">
        <v>61006055319</v>
      </c>
      <c r="E147" s="284" t="s">
        <v>851</v>
      </c>
      <c r="F147" s="307" t="s">
        <v>663</v>
      </c>
      <c r="G147" s="312">
        <v>100</v>
      </c>
      <c r="H147" s="312">
        <v>100</v>
      </c>
      <c r="I147" s="313" t="s">
        <v>852</v>
      </c>
    </row>
    <row r="148" spans="1:9" ht="45.75" thickBot="1" x14ac:dyDescent="0.35">
      <c r="A148" s="249">
        <v>140</v>
      </c>
      <c r="B148" s="273" t="s">
        <v>920</v>
      </c>
      <c r="C148" s="322" t="s">
        <v>921</v>
      </c>
      <c r="D148" s="280">
        <v>61009005362</v>
      </c>
      <c r="E148" s="284" t="s">
        <v>851</v>
      </c>
      <c r="F148" s="307" t="s">
        <v>663</v>
      </c>
      <c r="G148" s="312">
        <v>100</v>
      </c>
      <c r="H148" s="312">
        <v>100</v>
      </c>
      <c r="I148" s="313" t="s">
        <v>852</v>
      </c>
    </row>
    <row r="149" spans="1:9" ht="45.75" thickBot="1" x14ac:dyDescent="0.35">
      <c r="A149" s="249">
        <v>141</v>
      </c>
      <c r="B149" s="273" t="s">
        <v>922</v>
      </c>
      <c r="C149" s="325" t="s">
        <v>923</v>
      </c>
      <c r="D149" s="280">
        <v>61009032383</v>
      </c>
      <c r="E149" s="284" t="s">
        <v>851</v>
      </c>
      <c r="F149" s="307" t="s">
        <v>663</v>
      </c>
      <c r="G149" s="312">
        <v>100</v>
      </c>
      <c r="H149" s="312">
        <v>100</v>
      </c>
      <c r="I149" s="313" t="s">
        <v>852</v>
      </c>
    </row>
    <row r="150" spans="1:9" ht="45.75" thickBot="1" x14ac:dyDescent="0.35">
      <c r="A150" s="249">
        <v>142</v>
      </c>
      <c r="B150" s="273" t="s">
        <v>924</v>
      </c>
      <c r="C150" s="282" t="s">
        <v>923</v>
      </c>
      <c r="D150" s="280">
        <v>61009019424</v>
      </c>
      <c r="E150" s="284" t="s">
        <v>851</v>
      </c>
      <c r="F150" s="307" t="s">
        <v>663</v>
      </c>
      <c r="G150" s="312">
        <v>100</v>
      </c>
      <c r="H150" s="312">
        <v>100</v>
      </c>
      <c r="I150" s="313" t="s">
        <v>852</v>
      </c>
    </row>
    <row r="151" spans="1:9" ht="45.75" thickBot="1" x14ac:dyDescent="0.35">
      <c r="A151" s="249">
        <v>143</v>
      </c>
      <c r="B151" s="273" t="s">
        <v>904</v>
      </c>
      <c r="C151" s="282" t="s">
        <v>925</v>
      </c>
      <c r="D151" s="280">
        <v>61009006542</v>
      </c>
      <c r="E151" s="284" t="s">
        <v>851</v>
      </c>
      <c r="F151" s="307" t="s">
        <v>663</v>
      </c>
      <c r="G151" s="312">
        <v>100</v>
      </c>
      <c r="H151" s="312">
        <v>100</v>
      </c>
      <c r="I151" s="313" t="s">
        <v>852</v>
      </c>
    </row>
    <row r="152" spans="1:9" ht="45.75" thickBot="1" x14ac:dyDescent="0.35">
      <c r="A152" s="249">
        <v>144</v>
      </c>
      <c r="B152" s="273" t="s">
        <v>926</v>
      </c>
      <c r="C152" s="282" t="s">
        <v>927</v>
      </c>
      <c r="D152" s="280">
        <v>61009027088</v>
      </c>
      <c r="E152" s="284" t="s">
        <v>851</v>
      </c>
      <c r="F152" s="307" t="s">
        <v>663</v>
      </c>
      <c r="G152" s="312">
        <v>100</v>
      </c>
      <c r="H152" s="312">
        <v>100</v>
      </c>
      <c r="I152" s="313" t="s">
        <v>852</v>
      </c>
    </row>
    <row r="153" spans="1:9" ht="45.75" thickBot="1" x14ac:dyDescent="0.35">
      <c r="A153" s="249">
        <v>145</v>
      </c>
      <c r="B153" s="273" t="s">
        <v>928</v>
      </c>
      <c r="C153" s="282" t="s">
        <v>901</v>
      </c>
      <c r="D153" s="280">
        <v>61009027074</v>
      </c>
      <c r="E153" s="284" t="s">
        <v>851</v>
      </c>
      <c r="F153" s="307" t="s">
        <v>663</v>
      </c>
      <c r="G153" s="312">
        <v>100</v>
      </c>
      <c r="H153" s="312">
        <v>100</v>
      </c>
      <c r="I153" s="313" t="s">
        <v>852</v>
      </c>
    </row>
    <row r="154" spans="1:9" ht="45.75" thickBot="1" x14ac:dyDescent="0.35">
      <c r="A154" s="249">
        <v>146</v>
      </c>
      <c r="B154" s="273" t="s">
        <v>929</v>
      </c>
      <c r="C154" s="282" t="s">
        <v>930</v>
      </c>
      <c r="D154" s="280">
        <v>61009003718</v>
      </c>
      <c r="E154" s="284" t="s">
        <v>851</v>
      </c>
      <c r="F154" s="307" t="s">
        <v>663</v>
      </c>
      <c r="G154" s="312">
        <v>100</v>
      </c>
      <c r="H154" s="312">
        <v>100</v>
      </c>
      <c r="I154" s="313" t="s">
        <v>852</v>
      </c>
    </row>
    <row r="155" spans="1:9" ht="45.75" thickBot="1" x14ac:dyDescent="0.35">
      <c r="A155" s="249">
        <v>147</v>
      </c>
      <c r="B155" s="273" t="s">
        <v>931</v>
      </c>
      <c r="C155" s="282" t="s">
        <v>932</v>
      </c>
      <c r="D155" s="280">
        <v>61009006302</v>
      </c>
      <c r="E155" s="284" t="s">
        <v>851</v>
      </c>
      <c r="F155" s="307" t="s">
        <v>663</v>
      </c>
      <c r="G155" s="312">
        <v>100</v>
      </c>
      <c r="H155" s="312">
        <v>100</v>
      </c>
      <c r="I155" s="313" t="s">
        <v>852</v>
      </c>
    </row>
    <row r="156" spans="1:9" ht="45.75" thickBot="1" x14ac:dyDescent="0.35">
      <c r="A156" s="249">
        <v>148</v>
      </c>
      <c r="B156" s="273" t="s">
        <v>933</v>
      </c>
      <c r="C156" s="282" t="s">
        <v>903</v>
      </c>
      <c r="D156" s="280">
        <v>61009007932</v>
      </c>
      <c r="E156" s="284" t="s">
        <v>851</v>
      </c>
      <c r="F156" s="307" t="s">
        <v>663</v>
      </c>
      <c r="G156" s="312">
        <v>100</v>
      </c>
      <c r="H156" s="312">
        <v>100</v>
      </c>
      <c r="I156" s="313" t="s">
        <v>852</v>
      </c>
    </row>
    <row r="157" spans="1:9" ht="45.75" thickBot="1" x14ac:dyDescent="0.35">
      <c r="A157" s="249">
        <v>149</v>
      </c>
      <c r="B157" s="273" t="s">
        <v>934</v>
      </c>
      <c r="C157" s="282" t="s">
        <v>923</v>
      </c>
      <c r="D157" s="280">
        <v>61009005727</v>
      </c>
      <c r="E157" s="284" t="s">
        <v>851</v>
      </c>
      <c r="F157" s="307" t="s">
        <v>663</v>
      </c>
      <c r="G157" s="312">
        <v>100</v>
      </c>
      <c r="H157" s="312">
        <v>100</v>
      </c>
      <c r="I157" s="313" t="s">
        <v>852</v>
      </c>
    </row>
    <row r="158" spans="1:9" ht="45.75" thickBot="1" x14ac:dyDescent="0.35">
      <c r="A158" s="249">
        <v>150</v>
      </c>
      <c r="B158" s="273" t="s">
        <v>720</v>
      </c>
      <c r="C158" s="282" t="s">
        <v>935</v>
      </c>
      <c r="D158" s="280">
        <v>61006050377</v>
      </c>
      <c r="E158" s="284" t="s">
        <v>851</v>
      </c>
      <c r="F158" s="307" t="s">
        <v>663</v>
      </c>
      <c r="G158" s="312">
        <v>100</v>
      </c>
      <c r="H158" s="312">
        <v>100</v>
      </c>
      <c r="I158" s="313" t="s">
        <v>852</v>
      </c>
    </row>
    <row r="159" spans="1:9" ht="45.75" thickBot="1" x14ac:dyDescent="0.35">
      <c r="A159" s="249">
        <v>151</v>
      </c>
      <c r="B159" s="273" t="s">
        <v>936</v>
      </c>
      <c r="C159" s="282" t="s">
        <v>937</v>
      </c>
      <c r="D159" s="280">
        <v>61009004929</v>
      </c>
      <c r="E159" s="284" t="s">
        <v>851</v>
      </c>
      <c r="F159" s="307" t="s">
        <v>663</v>
      </c>
      <c r="G159" s="312">
        <v>100</v>
      </c>
      <c r="H159" s="312">
        <v>100</v>
      </c>
      <c r="I159" s="313" t="s">
        <v>852</v>
      </c>
    </row>
    <row r="160" spans="1:9" ht="45.75" thickBot="1" x14ac:dyDescent="0.35">
      <c r="A160" s="249">
        <v>152</v>
      </c>
      <c r="B160" s="273" t="s">
        <v>904</v>
      </c>
      <c r="C160" s="282" t="s">
        <v>938</v>
      </c>
      <c r="D160" s="280">
        <v>61009004347</v>
      </c>
      <c r="E160" s="284" t="s">
        <v>851</v>
      </c>
      <c r="F160" s="307" t="s">
        <v>663</v>
      </c>
      <c r="G160" s="312">
        <v>100</v>
      </c>
      <c r="H160" s="312">
        <v>100</v>
      </c>
      <c r="I160" s="313" t="s">
        <v>852</v>
      </c>
    </row>
    <row r="161" spans="1:9" ht="45.75" thickBot="1" x14ac:dyDescent="0.35">
      <c r="A161" s="249">
        <v>153</v>
      </c>
      <c r="B161" s="273" t="s">
        <v>939</v>
      </c>
      <c r="C161" s="282" t="s">
        <v>940</v>
      </c>
      <c r="D161" s="280">
        <v>61009005587</v>
      </c>
      <c r="E161" s="284" t="s">
        <v>851</v>
      </c>
      <c r="F161" s="307" t="s">
        <v>663</v>
      </c>
      <c r="G161" s="312">
        <v>100</v>
      </c>
      <c r="H161" s="312">
        <v>100</v>
      </c>
      <c r="I161" s="313" t="s">
        <v>852</v>
      </c>
    </row>
    <row r="162" spans="1:9" ht="45.75" thickBot="1" x14ac:dyDescent="0.35">
      <c r="A162" s="249">
        <v>154</v>
      </c>
      <c r="B162" s="273" t="s">
        <v>904</v>
      </c>
      <c r="C162" s="282" t="s">
        <v>941</v>
      </c>
      <c r="D162" s="280">
        <v>61009000360</v>
      </c>
      <c r="E162" s="284" t="s">
        <v>851</v>
      </c>
      <c r="F162" s="307" t="s">
        <v>663</v>
      </c>
      <c r="G162" s="312">
        <v>100</v>
      </c>
      <c r="H162" s="312">
        <v>100</v>
      </c>
      <c r="I162" s="313" t="s">
        <v>852</v>
      </c>
    </row>
    <row r="163" spans="1:9" ht="45.75" thickBot="1" x14ac:dyDescent="0.35">
      <c r="A163" s="249">
        <v>155</v>
      </c>
      <c r="B163" s="273" t="s">
        <v>759</v>
      </c>
      <c r="C163" s="282" t="s">
        <v>923</v>
      </c>
      <c r="D163" s="280">
        <v>61009000720</v>
      </c>
      <c r="E163" s="284" t="s">
        <v>851</v>
      </c>
      <c r="F163" s="307" t="s">
        <v>663</v>
      </c>
      <c r="G163" s="312">
        <v>100</v>
      </c>
      <c r="H163" s="312">
        <v>100</v>
      </c>
      <c r="I163" s="313" t="s">
        <v>852</v>
      </c>
    </row>
    <row r="164" spans="1:9" ht="45.75" thickBot="1" x14ac:dyDescent="0.35">
      <c r="A164" s="249">
        <v>156</v>
      </c>
      <c r="B164" s="273" t="s">
        <v>808</v>
      </c>
      <c r="C164" s="282" t="s">
        <v>918</v>
      </c>
      <c r="D164" s="280">
        <v>61409036185</v>
      </c>
      <c r="E164" s="284" t="s">
        <v>851</v>
      </c>
      <c r="F164" s="307" t="s">
        <v>663</v>
      </c>
      <c r="G164" s="312">
        <v>100</v>
      </c>
      <c r="H164" s="312">
        <v>100</v>
      </c>
      <c r="I164" s="313" t="s">
        <v>852</v>
      </c>
    </row>
    <row r="165" spans="1:9" ht="45.75" thickBot="1" x14ac:dyDescent="0.35">
      <c r="A165" s="249">
        <v>157</v>
      </c>
      <c r="B165" s="273" t="s">
        <v>720</v>
      </c>
      <c r="C165" s="282" t="s">
        <v>942</v>
      </c>
      <c r="D165" s="280" t="s">
        <v>943</v>
      </c>
      <c r="E165" s="284" t="s">
        <v>851</v>
      </c>
      <c r="F165" s="307" t="s">
        <v>663</v>
      </c>
      <c r="G165" s="312">
        <v>100</v>
      </c>
      <c r="H165" s="312">
        <v>100</v>
      </c>
      <c r="I165" s="313" t="s">
        <v>852</v>
      </c>
    </row>
    <row r="166" spans="1:9" ht="45.75" thickBot="1" x14ac:dyDescent="0.35">
      <c r="A166" s="249">
        <v>158</v>
      </c>
      <c r="B166" s="273" t="s">
        <v>944</v>
      </c>
      <c r="C166" s="282" t="s">
        <v>945</v>
      </c>
      <c r="D166" s="280">
        <v>61009002365</v>
      </c>
      <c r="E166" s="284" t="s">
        <v>851</v>
      </c>
      <c r="F166" s="307" t="s">
        <v>663</v>
      </c>
      <c r="G166" s="312">
        <v>100</v>
      </c>
      <c r="H166" s="312">
        <v>100</v>
      </c>
      <c r="I166" s="313" t="s">
        <v>852</v>
      </c>
    </row>
    <row r="167" spans="1:9" ht="45.75" thickBot="1" x14ac:dyDescent="0.35">
      <c r="A167" s="249">
        <v>159</v>
      </c>
      <c r="B167" s="273" t="s">
        <v>946</v>
      </c>
      <c r="C167" s="282" t="s">
        <v>947</v>
      </c>
      <c r="D167" s="280">
        <v>61009011469</v>
      </c>
      <c r="E167" s="284" t="s">
        <v>851</v>
      </c>
      <c r="F167" s="307" t="s">
        <v>663</v>
      </c>
      <c r="G167" s="312">
        <v>100</v>
      </c>
      <c r="H167" s="312">
        <v>100</v>
      </c>
      <c r="I167" s="313" t="s">
        <v>852</v>
      </c>
    </row>
    <row r="168" spans="1:9" ht="45.75" thickBot="1" x14ac:dyDescent="0.35">
      <c r="A168" s="249">
        <v>160</v>
      </c>
      <c r="B168" s="273" t="s">
        <v>904</v>
      </c>
      <c r="C168" s="282" t="s">
        <v>948</v>
      </c>
      <c r="D168" s="280">
        <v>61009004922</v>
      </c>
      <c r="E168" s="284" t="s">
        <v>851</v>
      </c>
      <c r="F168" s="307" t="s">
        <v>663</v>
      </c>
      <c r="G168" s="312">
        <v>100</v>
      </c>
      <c r="H168" s="312">
        <v>100</v>
      </c>
      <c r="I168" s="313" t="s">
        <v>852</v>
      </c>
    </row>
    <row r="169" spans="1:9" ht="45.75" thickBot="1" x14ac:dyDescent="0.35">
      <c r="A169" s="249">
        <v>161</v>
      </c>
      <c r="B169" s="273" t="s">
        <v>949</v>
      </c>
      <c r="C169" s="282" t="s">
        <v>908</v>
      </c>
      <c r="D169" s="280">
        <v>61001085329</v>
      </c>
      <c r="E169" s="284" t="s">
        <v>851</v>
      </c>
      <c r="F169" s="307" t="s">
        <v>663</v>
      </c>
      <c r="G169" s="312">
        <v>100</v>
      </c>
      <c r="H169" s="312">
        <v>100</v>
      </c>
      <c r="I169" s="313" t="s">
        <v>852</v>
      </c>
    </row>
    <row r="170" spans="1:9" ht="45.75" thickBot="1" x14ac:dyDescent="0.35">
      <c r="A170" s="249">
        <v>162</v>
      </c>
      <c r="B170" s="273" t="s">
        <v>950</v>
      </c>
      <c r="C170" s="282" t="s">
        <v>942</v>
      </c>
      <c r="D170" s="280">
        <v>61009010697</v>
      </c>
      <c r="E170" s="284" t="s">
        <v>851</v>
      </c>
      <c r="F170" s="307" t="s">
        <v>663</v>
      </c>
      <c r="G170" s="312">
        <v>100</v>
      </c>
      <c r="H170" s="312">
        <v>100</v>
      </c>
      <c r="I170" s="313" t="s">
        <v>852</v>
      </c>
    </row>
    <row r="171" spans="1:9" ht="45.75" thickBot="1" x14ac:dyDescent="0.35">
      <c r="A171" s="249">
        <v>163</v>
      </c>
      <c r="B171" s="273" t="s">
        <v>725</v>
      </c>
      <c r="C171" s="282" t="s">
        <v>951</v>
      </c>
      <c r="D171" s="280">
        <v>61006034311</v>
      </c>
      <c r="E171" s="284" t="s">
        <v>851</v>
      </c>
      <c r="F171" s="307" t="s">
        <v>663</v>
      </c>
      <c r="G171" s="312">
        <v>100</v>
      </c>
      <c r="H171" s="312">
        <v>100</v>
      </c>
      <c r="I171" s="313" t="s">
        <v>852</v>
      </c>
    </row>
    <row r="172" spans="1:9" ht="45.75" thickBot="1" x14ac:dyDescent="0.35">
      <c r="A172" s="249">
        <v>164</v>
      </c>
      <c r="B172" s="273" t="s">
        <v>952</v>
      </c>
      <c r="C172" s="282" t="s">
        <v>953</v>
      </c>
      <c r="D172" s="280">
        <v>61009017914</v>
      </c>
      <c r="E172" s="284" t="s">
        <v>851</v>
      </c>
      <c r="F172" s="307" t="s">
        <v>663</v>
      </c>
      <c r="G172" s="312">
        <v>100</v>
      </c>
      <c r="H172" s="312">
        <v>100</v>
      </c>
      <c r="I172" s="313" t="s">
        <v>852</v>
      </c>
    </row>
    <row r="173" spans="1:9" ht="45.75" thickBot="1" x14ac:dyDescent="0.35">
      <c r="A173" s="249">
        <v>165</v>
      </c>
      <c r="B173" s="273" t="s">
        <v>954</v>
      </c>
      <c r="C173" s="282" t="s">
        <v>908</v>
      </c>
      <c r="D173" s="280">
        <v>61009004087</v>
      </c>
      <c r="E173" s="284" t="s">
        <v>851</v>
      </c>
      <c r="F173" s="307" t="s">
        <v>663</v>
      </c>
      <c r="G173" s="312">
        <v>100</v>
      </c>
      <c r="H173" s="312">
        <v>100</v>
      </c>
      <c r="I173" s="313" t="s">
        <v>852</v>
      </c>
    </row>
    <row r="174" spans="1:9" ht="45.75" thickBot="1" x14ac:dyDescent="0.35">
      <c r="A174" s="249">
        <v>166</v>
      </c>
      <c r="B174" s="273" t="s">
        <v>761</v>
      </c>
      <c r="C174" s="282" t="s">
        <v>955</v>
      </c>
      <c r="D174" s="280">
        <v>61006019468</v>
      </c>
      <c r="E174" s="284" t="s">
        <v>851</v>
      </c>
      <c r="F174" s="307" t="s">
        <v>663</v>
      </c>
      <c r="G174" s="312">
        <v>100</v>
      </c>
      <c r="H174" s="312">
        <v>100</v>
      </c>
      <c r="I174" s="313" t="s">
        <v>852</v>
      </c>
    </row>
    <row r="175" spans="1:9" ht="45.75" thickBot="1" x14ac:dyDescent="0.35">
      <c r="A175" s="249">
        <v>167</v>
      </c>
      <c r="B175" s="273" t="s">
        <v>956</v>
      </c>
      <c r="C175" s="282" t="s">
        <v>957</v>
      </c>
      <c r="D175" s="280">
        <v>61009007151</v>
      </c>
      <c r="E175" s="284" t="s">
        <v>851</v>
      </c>
      <c r="F175" s="307" t="s">
        <v>663</v>
      </c>
      <c r="G175" s="312">
        <v>100</v>
      </c>
      <c r="H175" s="312">
        <v>100</v>
      </c>
      <c r="I175" s="313" t="s">
        <v>852</v>
      </c>
    </row>
    <row r="176" spans="1:9" ht="45.75" thickBot="1" x14ac:dyDescent="0.35">
      <c r="A176" s="249">
        <v>168</v>
      </c>
      <c r="B176" s="273" t="s">
        <v>958</v>
      </c>
      <c r="C176" s="282" t="s">
        <v>959</v>
      </c>
      <c r="D176" s="280">
        <v>61009006047</v>
      </c>
      <c r="E176" s="284" t="s">
        <v>851</v>
      </c>
      <c r="F176" s="307" t="s">
        <v>663</v>
      </c>
      <c r="G176" s="312">
        <v>100</v>
      </c>
      <c r="H176" s="312">
        <v>100</v>
      </c>
      <c r="I176" s="313" t="s">
        <v>852</v>
      </c>
    </row>
    <row r="177" spans="1:9" ht="45.75" thickBot="1" x14ac:dyDescent="0.35">
      <c r="A177" s="249">
        <v>169</v>
      </c>
      <c r="B177" s="273" t="s">
        <v>946</v>
      </c>
      <c r="C177" s="282" t="s">
        <v>960</v>
      </c>
      <c r="D177" s="280">
        <v>61009000536</v>
      </c>
      <c r="E177" s="284" t="s">
        <v>851</v>
      </c>
      <c r="F177" s="307" t="s">
        <v>663</v>
      </c>
      <c r="G177" s="312">
        <v>100</v>
      </c>
      <c r="H177" s="312">
        <v>100</v>
      </c>
      <c r="I177" s="313" t="s">
        <v>852</v>
      </c>
    </row>
    <row r="178" spans="1:9" ht="45.75" thickBot="1" x14ac:dyDescent="0.35">
      <c r="A178" s="249">
        <v>170</v>
      </c>
      <c r="B178" s="273" t="s">
        <v>961</v>
      </c>
      <c r="C178" s="282" t="s">
        <v>962</v>
      </c>
      <c r="D178" s="280">
        <v>61009005535</v>
      </c>
      <c r="E178" s="284" t="s">
        <v>851</v>
      </c>
      <c r="F178" s="307" t="s">
        <v>663</v>
      </c>
      <c r="G178" s="312">
        <v>100</v>
      </c>
      <c r="H178" s="312">
        <v>100</v>
      </c>
      <c r="I178" s="313" t="s">
        <v>852</v>
      </c>
    </row>
    <row r="179" spans="1:9" ht="45.75" thickBot="1" x14ac:dyDescent="0.35">
      <c r="A179" s="249">
        <v>171</v>
      </c>
      <c r="B179" s="273" t="s">
        <v>963</v>
      </c>
      <c r="C179" s="282" t="s">
        <v>964</v>
      </c>
      <c r="D179" s="280">
        <v>61009024323</v>
      </c>
      <c r="E179" s="284" t="s">
        <v>851</v>
      </c>
      <c r="F179" s="307" t="s">
        <v>663</v>
      </c>
      <c r="G179" s="312">
        <v>100</v>
      </c>
      <c r="H179" s="312">
        <v>100</v>
      </c>
      <c r="I179" s="313" t="s">
        <v>852</v>
      </c>
    </row>
    <row r="180" spans="1:9" ht="45.75" thickBot="1" x14ac:dyDescent="0.35">
      <c r="A180" s="249">
        <v>172</v>
      </c>
      <c r="B180" s="273" t="s">
        <v>796</v>
      </c>
      <c r="C180" s="282" t="s">
        <v>964</v>
      </c>
      <c r="D180" s="280">
        <v>61009026266</v>
      </c>
      <c r="E180" s="284" t="s">
        <v>851</v>
      </c>
      <c r="F180" s="307" t="s">
        <v>663</v>
      </c>
      <c r="G180" s="312">
        <v>100</v>
      </c>
      <c r="H180" s="312">
        <v>100</v>
      </c>
      <c r="I180" s="313" t="s">
        <v>852</v>
      </c>
    </row>
    <row r="181" spans="1:9" ht="45.75" thickBot="1" x14ac:dyDescent="0.35">
      <c r="A181" s="249">
        <v>173</v>
      </c>
      <c r="B181" s="273" t="s">
        <v>965</v>
      </c>
      <c r="C181" s="282" t="s">
        <v>964</v>
      </c>
      <c r="D181" s="280">
        <v>61009001065</v>
      </c>
      <c r="E181" s="284" t="s">
        <v>851</v>
      </c>
      <c r="F181" s="307" t="s">
        <v>663</v>
      </c>
      <c r="G181" s="312">
        <v>100</v>
      </c>
      <c r="H181" s="312">
        <v>100</v>
      </c>
      <c r="I181" s="313" t="s">
        <v>852</v>
      </c>
    </row>
    <row r="182" spans="1:9" ht="45.75" thickBot="1" x14ac:dyDescent="0.35">
      <c r="A182" s="249">
        <v>174</v>
      </c>
      <c r="B182" s="273" t="s">
        <v>904</v>
      </c>
      <c r="C182" s="282" t="s">
        <v>947</v>
      </c>
      <c r="D182" s="280">
        <v>61009017721</v>
      </c>
      <c r="E182" s="284" t="s">
        <v>851</v>
      </c>
      <c r="F182" s="307" t="s">
        <v>663</v>
      </c>
      <c r="G182" s="312">
        <v>100</v>
      </c>
      <c r="H182" s="312">
        <v>100</v>
      </c>
      <c r="I182" s="313" t="s">
        <v>852</v>
      </c>
    </row>
    <row r="183" spans="1:9" ht="45.75" thickBot="1" x14ac:dyDescent="0.35">
      <c r="A183" s="249">
        <v>175</v>
      </c>
      <c r="B183" s="273" t="s">
        <v>928</v>
      </c>
      <c r="C183" s="282" t="s">
        <v>966</v>
      </c>
      <c r="D183" s="280">
        <v>61009008713</v>
      </c>
      <c r="E183" s="284" t="s">
        <v>851</v>
      </c>
      <c r="F183" s="307" t="s">
        <v>663</v>
      </c>
      <c r="G183" s="312">
        <v>100</v>
      </c>
      <c r="H183" s="312">
        <v>100</v>
      </c>
      <c r="I183" s="313" t="s">
        <v>852</v>
      </c>
    </row>
    <row r="184" spans="1:9" ht="45.75" thickBot="1" x14ac:dyDescent="0.35">
      <c r="A184" s="249">
        <v>176</v>
      </c>
      <c r="B184" s="273" t="s">
        <v>967</v>
      </c>
      <c r="C184" s="282" t="s">
        <v>901</v>
      </c>
      <c r="D184" s="280">
        <v>61009031470</v>
      </c>
      <c r="E184" s="284" t="s">
        <v>851</v>
      </c>
      <c r="F184" s="307" t="s">
        <v>663</v>
      </c>
      <c r="G184" s="312">
        <v>100</v>
      </c>
      <c r="H184" s="312">
        <v>100</v>
      </c>
      <c r="I184" s="313" t="s">
        <v>852</v>
      </c>
    </row>
    <row r="185" spans="1:9" ht="45.75" thickBot="1" x14ac:dyDescent="0.35">
      <c r="A185" s="249">
        <v>177</v>
      </c>
      <c r="B185" s="273" t="s">
        <v>968</v>
      </c>
      <c r="C185" s="282" t="s">
        <v>969</v>
      </c>
      <c r="D185" s="280">
        <v>61009003040</v>
      </c>
      <c r="E185" s="284" t="s">
        <v>851</v>
      </c>
      <c r="F185" s="307" t="s">
        <v>663</v>
      </c>
      <c r="G185" s="312">
        <v>100</v>
      </c>
      <c r="H185" s="312">
        <v>100</v>
      </c>
      <c r="I185" s="313" t="s">
        <v>852</v>
      </c>
    </row>
    <row r="186" spans="1:9" ht="45.75" thickBot="1" x14ac:dyDescent="0.35">
      <c r="A186" s="249">
        <v>178</v>
      </c>
      <c r="B186" s="273" t="s">
        <v>736</v>
      </c>
      <c r="C186" s="282" t="s">
        <v>941</v>
      </c>
      <c r="D186" s="280">
        <v>61009005586</v>
      </c>
      <c r="E186" s="284" t="s">
        <v>851</v>
      </c>
      <c r="F186" s="307" t="s">
        <v>663</v>
      </c>
      <c r="G186" s="312">
        <v>100</v>
      </c>
      <c r="H186" s="312">
        <v>100</v>
      </c>
      <c r="I186" s="313" t="s">
        <v>852</v>
      </c>
    </row>
    <row r="187" spans="1:9" ht="45.75" thickBot="1" x14ac:dyDescent="0.35">
      <c r="A187" s="249">
        <v>179</v>
      </c>
      <c r="B187" s="273" t="s">
        <v>970</v>
      </c>
      <c r="C187" s="282" t="s">
        <v>971</v>
      </c>
      <c r="D187" s="280">
        <v>61009024931</v>
      </c>
      <c r="E187" s="284" t="s">
        <v>851</v>
      </c>
      <c r="F187" s="307" t="s">
        <v>663</v>
      </c>
      <c r="G187" s="312">
        <v>100</v>
      </c>
      <c r="H187" s="312">
        <v>100</v>
      </c>
      <c r="I187" s="313" t="s">
        <v>852</v>
      </c>
    </row>
    <row r="188" spans="1:9" ht="45.75" thickBot="1" x14ac:dyDescent="0.35">
      <c r="A188" s="249">
        <v>180</v>
      </c>
      <c r="B188" s="273" t="s">
        <v>819</v>
      </c>
      <c r="C188" s="282" t="s">
        <v>972</v>
      </c>
      <c r="D188" s="280">
        <v>61009016435</v>
      </c>
      <c r="E188" s="284" t="s">
        <v>851</v>
      </c>
      <c r="F188" s="307" t="s">
        <v>663</v>
      </c>
      <c r="G188" s="312">
        <v>100</v>
      </c>
      <c r="H188" s="312">
        <v>100</v>
      </c>
      <c r="I188" s="313" t="s">
        <v>852</v>
      </c>
    </row>
    <row r="189" spans="1:9" ht="45.75" thickBot="1" x14ac:dyDescent="0.35">
      <c r="A189" s="249">
        <v>181</v>
      </c>
      <c r="B189" s="273" t="s">
        <v>973</v>
      </c>
      <c r="C189" s="282" t="s">
        <v>974</v>
      </c>
      <c r="D189" s="280">
        <v>61009016297</v>
      </c>
      <c r="E189" s="284" t="s">
        <v>851</v>
      </c>
      <c r="F189" s="307" t="s">
        <v>663</v>
      </c>
      <c r="G189" s="312">
        <v>100</v>
      </c>
      <c r="H189" s="312">
        <v>100</v>
      </c>
      <c r="I189" s="313" t="s">
        <v>852</v>
      </c>
    </row>
    <row r="190" spans="1:9" ht="45.75" thickBot="1" x14ac:dyDescent="0.35">
      <c r="A190" s="249">
        <v>182</v>
      </c>
      <c r="B190" s="273" t="s">
        <v>975</v>
      </c>
      <c r="C190" s="282" t="s">
        <v>976</v>
      </c>
      <c r="D190" s="280">
        <v>61009011548</v>
      </c>
      <c r="E190" s="284" t="s">
        <v>851</v>
      </c>
      <c r="F190" s="307" t="s">
        <v>663</v>
      </c>
      <c r="G190" s="312">
        <v>100</v>
      </c>
      <c r="H190" s="312">
        <v>100</v>
      </c>
      <c r="I190" s="313" t="s">
        <v>852</v>
      </c>
    </row>
    <row r="191" spans="1:9" ht="45.75" thickBot="1" x14ac:dyDescent="0.35">
      <c r="A191" s="249">
        <v>183</v>
      </c>
      <c r="B191" s="273" t="s">
        <v>757</v>
      </c>
      <c r="C191" s="282" t="s">
        <v>977</v>
      </c>
      <c r="D191" s="280">
        <v>61009008608</v>
      </c>
      <c r="E191" s="284" t="s">
        <v>851</v>
      </c>
      <c r="F191" s="307" t="s">
        <v>663</v>
      </c>
      <c r="G191" s="312">
        <v>100</v>
      </c>
      <c r="H191" s="312">
        <v>100</v>
      </c>
      <c r="I191" s="313" t="s">
        <v>852</v>
      </c>
    </row>
    <row r="192" spans="1:9" ht="45.75" thickBot="1" x14ac:dyDescent="0.35">
      <c r="A192" s="249">
        <v>184</v>
      </c>
      <c r="B192" s="326" t="s">
        <v>978</v>
      </c>
      <c r="C192" s="326" t="s">
        <v>979</v>
      </c>
      <c r="D192" s="280">
        <v>39001002517</v>
      </c>
      <c r="E192" s="284" t="s">
        <v>851</v>
      </c>
      <c r="F192" s="307" t="s">
        <v>663</v>
      </c>
      <c r="G192" s="312">
        <v>150</v>
      </c>
      <c r="H192" s="312">
        <v>150</v>
      </c>
      <c r="I192" s="313" t="s">
        <v>852</v>
      </c>
    </row>
    <row r="193" spans="1:9" ht="45.75" thickBot="1" x14ac:dyDescent="0.35">
      <c r="A193" s="249">
        <v>185</v>
      </c>
      <c r="B193" s="326" t="s">
        <v>980</v>
      </c>
      <c r="C193" s="326" t="s">
        <v>981</v>
      </c>
      <c r="D193" s="280">
        <v>26001031708</v>
      </c>
      <c r="E193" s="284" t="s">
        <v>851</v>
      </c>
      <c r="F193" s="307" t="s">
        <v>663</v>
      </c>
      <c r="G193" s="312">
        <v>100</v>
      </c>
      <c r="H193" s="312">
        <v>100</v>
      </c>
      <c r="I193" s="313" t="s">
        <v>852</v>
      </c>
    </row>
    <row r="194" spans="1:9" ht="45.75" thickBot="1" x14ac:dyDescent="0.35">
      <c r="A194" s="249">
        <v>186</v>
      </c>
      <c r="B194" s="326" t="s">
        <v>982</v>
      </c>
      <c r="C194" s="326" t="s">
        <v>983</v>
      </c>
      <c r="D194" s="280">
        <v>26001000002</v>
      </c>
      <c r="E194" s="284" t="s">
        <v>851</v>
      </c>
      <c r="F194" s="307" t="s">
        <v>663</v>
      </c>
      <c r="G194" s="312">
        <v>100</v>
      </c>
      <c r="H194" s="312">
        <v>100</v>
      </c>
      <c r="I194" s="313" t="s">
        <v>852</v>
      </c>
    </row>
    <row r="195" spans="1:9" ht="45.75" thickBot="1" x14ac:dyDescent="0.35">
      <c r="A195" s="249">
        <v>187</v>
      </c>
      <c r="B195" s="326" t="s">
        <v>717</v>
      </c>
      <c r="C195" s="326" t="s">
        <v>898</v>
      </c>
      <c r="D195" s="280">
        <v>26001029148</v>
      </c>
      <c r="E195" s="284" t="s">
        <v>851</v>
      </c>
      <c r="F195" s="307" t="s">
        <v>663</v>
      </c>
      <c r="G195" s="312">
        <v>100</v>
      </c>
      <c r="H195" s="312">
        <v>100</v>
      </c>
      <c r="I195" s="313" t="s">
        <v>852</v>
      </c>
    </row>
    <row r="196" spans="1:9" ht="45.75" thickBot="1" x14ac:dyDescent="0.35">
      <c r="A196" s="249">
        <v>188</v>
      </c>
      <c r="B196" s="326" t="s">
        <v>967</v>
      </c>
      <c r="C196" s="326" t="s">
        <v>984</v>
      </c>
      <c r="D196" s="280">
        <v>26001038012</v>
      </c>
      <c r="E196" s="284" t="s">
        <v>851</v>
      </c>
      <c r="F196" s="307" t="s">
        <v>663</v>
      </c>
      <c r="G196" s="312">
        <v>100</v>
      </c>
      <c r="H196" s="312">
        <v>100</v>
      </c>
      <c r="I196" s="313" t="s">
        <v>852</v>
      </c>
    </row>
    <row r="197" spans="1:9" ht="45.75" thickBot="1" x14ac:dyDescent="0.35">
      <c r="A197" s="249">
        <v>189</v>
      </c>
      <c r="B197" s="326" t="s">
        <v>837</v>
      </c>
      <c r="C197" s="326" t="s">
        <v>985</v>
      </c>
      <c r="D197" s="280">
        <v>26001009122</v>
      </c>
      <c r="E197" s="284" t="s">
        <v>851</v>
      </c>
      <c r="F197" s="307" t="s">
        <v>663</v>
      </c>
      <c r="G197" s="312">
        <v>100</v>
      </c>
      <c r="H197" s="312">
        <v>100</v>
      </c>
      <c r="I197" s="313" t="s">
        <v>852</v>
      </c>
    </row>
    <row r="198" spans="1:9" ht="45.75" thickBot="1" x14ac:dyDescent="0.35">
      <c r="A198" s="249">
        <v>190</v>
      </c>
      <c r="B198" s="326" t="s">
        <v>986</v>
      </c>
      <c r="C198" s="326" t="s">
        <v>987</v>
      </c>
      <c r="D198" s="280">
        <v>26001031119</v>
      </c>
      <c r="E198" s="284" t="s">
        <v>851</v>
      </c>
      <c r="F198" s="307" t="s">
        <v>663</v>
      </c>
      <c r="G198" s="312">
        <v>100</v>
      </c>
      <c r="H198" s="312">
        <v>100</v>
      </c>
      <c r="I198" s="313" t="s">
        <v>852</v>
      </c>
    </row>
    <row r="199" spans="1:9" ht="45.75" thickBot="1" x14ac:dyDescent="0.35">
      <c r="A199" s="249">
        <v>191</v>
      </c>
      <c r="B199" s="326" t="s">
        <v>988</v>
      </c>
      <c r="C199" s="326" t="s">
        <v>989</v>
      </c>
      <c r="D199" s="280">
        <v>26001029713</v>
      </c>
      <c r="E199" s="284" t="s">
        <v>851</v>
      </c>
      <c r="F199" s="307" t="s">
        <v>663</v>
      </c>
      <c r="G199" s="312">
        <v>100</v>
      </c>
      <c r="H199" s="312">
        <v>100</v>
      </c>
      <c r="I199" s="313" t="s">
        <v>852</v>
      </c>
    </row>
    <row r="200" spans="1:9" ht="45.75" thickBot="1" x14ac:dyDescent="0.35">
      <c r="A200" s="249">
        <v>192</v>
      </c>
      <c r="B200" s="326" t="s">
        <v>990</v>
      </c>
      <c r="C200" s="326" t="s">
        <v>991</v>
      </c>
      <c r="D200" s="280">
        <v>26001020995</v>
      </c>
      <c r="E200" s="284" t="s">
        <v>851</v>
      </c>
      <c r="F200" s="307" t="s">
        <v>663</v>
      </c>
      <c r="G200" s="312">
        <v>100</v>
      </c>
      <c r="H200" s="312">
        <v>100</v>
      </c>
      <c r="I200" s="313" t="s">
        <v>852</v>
      </c>
    </row>
    <row r="201" spans="1:9" ht="45.75" thickBot="1" x14ac:dyDescent="0.35">
      <c r="A201" s="249">
        <v>193</v>
      </c>
      <c r="B201" s="326" t="s">
        <v>992</v>
      </c>
      <c r="C201" s="326" t="s">
        <v>993</v>
      </c>
      <c r="D201" s="280">
        <v>26001006632</v>
      </c>
      <c r="E201" s="284" t="s">
        <v>851</v>
      </c>
      <c r="F201" s="307" t="s">
        <v>663</v>
      </c>
      <c r="G201" s="312">
        <v>100</v>
      </c>
      <c r="H201" s="312">
        <v>100</v>
      </c>
      <c r="I201" s="313" t="s">
        <v>852</v>
      </c>
    </row>
    <row r="202" spans="1:9" ht="45.75" thickBot="1" x14ac:dyDescent="0.35">
      <c r="A202" s="249">
        <v>194</v>
      </c>
      <c r="B202" s="326" t="s">
        <v>994</v>
      </c>
      <c r="C202" s="326" t="s">
        <v>995</v>
      </c>
      <c r="D202" s="280">
        <v>26001030206</v>
      </c>
      <c r="E202" s="284" t="s">
        <v>851</v>
      </c>
      <c r="F202" s="307" t="s">
        <v>663</v>
      </c>
      <c r="G202" s="312">
        <v>100</v>
      </c>
      <c r="H202" s="312">
        <v>100</v>
      </c>
      <c r="I202" s="313" t="s">
        <v>852</v>
      </c>
    </row>
    <row r="203" spans="1:9" ht="45.75" thickBot="1" x14ac:dyDescent="0.35">
      <c r="A203" s="249">
        <v>195</v>
      </c>
      <c r="B203" s="326" t="s">
        <v>996</v>
      </c>
      <c r="C203" s="326" t="s">
        <v>997</v>
      </c>
      <c r="D203" s="280">
        <v>26001027865</v>
      </c>
      <c r="E203" s="284" t="s">
        <v>851</v>
      </c>
      <c r="F203" s="307" t="s">
        <v>663</v>
      </c>
      <c r="G203" s="312">
        <v>100</v>
      </c>
      <c r="H203" s="312">
        <v>100</v>
      </c>
      <c r="I203" s="313" t="s">
        <v>852</v>
      </c>
    </row>
    <row r="204" spans="1:9" ht="45.75" thickBot="1" x14ac:dyDescent="0.35">
      <c r="A204" s="249">
        <v>196</v>
      </c>
      <c r="B204" s="326" t="s">
        <v>725</v>
      </c>
      <c r="C204" s="326" t="s">
        <v>790</v>
      </c>
      <c r="D204" s="280">
        <v>26001005947</v>
      </c>
      <c r="E204" s="284" t="s">
        <v>851</v>
      </c>
      <c r="F204" s="307" t="s">
        <v>663</v>
      </c>
      <c r="G204" s="312">
        <v>100</v>
      </c>
      <c r="H204" s="312">
        <v>100</v>
      </c>
      <c r="I204" s="313" t="s">
        <v>852</v>
      </c>
    </row>
    <row r="205" spans="1:9" ht="45.75" thickBot="1" x14ac:dyDescent="0.35">
      <c r="A205" s="249">
        <v>197</v>
      </c>
      <c r="B205" s="326" t="s">
        <v>998</v>
      </c>
      <c r="C205" s="326" t="s">
        <v>999</v>
      </c>
      <c r="D205" s="280">
        <v>26001019568</v>
      </c>
      <c r="E205" s="284" t="s">
        <v>851</v>
      </c>
      <c r="F205" s="307" t="s">
        <v>663</v>
      </c>
      <c r="G205" s="312">
        <v>100</v>
      </c>
      <c r="H205" s="312">
        <v>100</v>
      </c>
      <c r="I205" s="313" t="s">
        <v>852</v>
      </c>
    </row>
    <row r="206" spans="1:9" ht="45.75" thickBot="1" x14ac:dyDescent="0.35">
      <c r="A206" s="249">
        <v>198</v>
      </c>
      <c r="B206" s="326" t="s">
        <v>992</v>
      </c>
      <c r="C206" s="326" t="s">
        <v>1000</v>
      </c>
      <c r="D206" s="280">
        <v>26001006915</v>
      </c>
      <c r="E206" s="284" t="s">
        <v>851</v>
      </c>
      <c r="F206" s="307" t="s">
        <v>663</v>
      </c>
      <c r="G206" s="312">
        <v>100</v>
      </c>
      <c r="H206" s="312">
        <v>100</v>
      </c>
      <c r="I206" s="313" t="s">
        <v>852</v>
      </c>
    </row>
    <row r="207" spans="1:9" ht="45.75" thickBot="1" x14ac:dyDescent="0.35">
      <c r="A207" s="249">
        <v>199</v>
      </c>
      <c r="B207" s="326" t="s">
        <v>1001</v>
      </c>
      <c r="C207" s="326" t="s">
        <v>1002</v>
      </c>
      <c r="D207" s="280">
        <v>65002011725</v>
      </c>
      <c r="E207" s="284" t="s">
        <v>851</v>
      </c>
      <c r="F207" s="307" t="s">
        <v>663</v>
      </c>
      <c r="G207" s="312">
        <v>100</v>
      </c>
      <c r="H207" s="312">
        <v>100</v>
      </c>
      <c r="I207" s="313" t="s">
        <v>852</v>
      </c>
    </row>
    <row r="208" spans="1:9" ht="45.75" thickBot="1" x14ac:dyDescent="0.35">
      <c r="A208" s="249">
        <v>200</v>
      </c>
      <c r="B208" s="326" t="s">
        <v>1003</v>
      </c>
      <c r="C208" s="326" t="s">
        <v>1004</v>
      </c>
      <c r="D208" s="280">
        <v>61009002488</v>
      </c>
      <c r="E208" s="284" t="s">
        <v>851</v>
      </c>
      <c r="F208" s="307" t="s">
        <v>663</v>
      </c>
      <c r="G208" s="312">
        <v>100</v>
      </c>
      <c r="H208" s="312">
        <v>100</v>
      </c>
      <c r="I208" s="313" t="s">
        <v>852</v>
      </c>
    </row>
    <row r="209" spans="1:9" ht="45.75" thickBot="1" x14ac:dyDescent="0.35">
      <c r="A209" s="249">
        <v>201</v>
      </c>
      <c r="B209" s="326" t="s">
        <v>1005</v>
      </c>
      <c r="C209" s="326" t="s">
        <v>1006</v>
      </c>
      <c r="D209" s="280">
        <v>26001005383</v>
      </c>
      <c r="E209" s="284" t="s">
        <v>851</v>
      </c>
      <c r="F209" s="307" t="s">
        <v>663</v>
      </c>
      <c r="G209" s="312">
        <v>100</v>
      </c>
      <c r="H209" s="312">
        <v>100</v>
      </c>
      <c r="I209" s="313" t="s">
        <v>852</v>
      </c>
    </row>
    <row r="210" spans="1:9" ht="45.75" thickBot="1" x14ac:dyDescent="0.35">
      <c r="A210" s="249">
        <v>202</v>
      </c>
      <c r="B210" s="326" t="s">
        <v>1007</v>
      </c>
      <c r="C210" s="326" t="s">
        <v>1008</v>
      </c>
      <c r="D210" s="280">
        <v>26001009929</v>
      </c>
      <c r="E210" s="284" t="s">
        <v>851</v>
      </c>
      <c r="F210" s="307" t="s">
        <v>663</v>
      </c>
      <c r="G210" s="312">
        <v>100</v>
      </c>
      <c r="H210" s="312">
        <v>100</v>
      </c>
      <c r="I210" s="313" t="s">
        <v>852</v>
      </c>
    </row>
    <row r="211" spans="1:9" ht="45.75" thickBot="1" x14ac:dyDescent="0.35">
      <c r="A211" s="249">
        <v>203</v>
      </c>
      <c r="B211" s="326" t="s">
        <v>825</v>
      </c>
      <c r="C211" s="326" t="s">
        <v>1009</v>
      </c>
      <c r="D211" s="280">
        <v>26001010404</v>
      </c>
      <c r="E211" s="284" t="s">
        <v>851</v>
      </c>
      <c r="F211" s="307" t="s">
        <v>663</v>
      </c>
      <c r="G211" s="312">
        <v>100</v>
      </c>
      <c r="H211" s="312">
        <v>100</v>
      </c>
      <c r="I211" s="313" t="s">
        <v>852</v>
      </c>
    </row>
    <row r="212" spans="1:9" ht="45.75" thickBot="1" x14ac:dyDescent="0.35">
      <c r="A212" s="249">
        <v>204</v>
      </c>
      <c r="B212" s="326" t="s">
        <v>847</v>
      </c>
      <c r="C212" s="326" t="s">
        <v>1010</v>
      </c>
      <c r="D212" s="280">
        <v>26001020963</v>
      </c>
      <c r="E212" s="284" t="s">
        <v>851</v>
      </c>
      <c r="F212" s="307" t="s">
        <v>663</v>
      </c>
      <c r="G212" s="312">
        <v>100</v>
      </c>
      <c r="H212" s="312">
        <v>100</v>
      </c>
      <c r="I212" s="313" t="s">
        <v>852</v>
      </c>
    </row>
    <row r="213" spans="1:9" ht="45.75" thickBot="1" x14ac:dyDescent="0.35">
      <c r="A213" s="249">
        <v>205</v>
      </c>
      <c r="B213" s="326" t="s">
        <v>1011</v>
      </c>
      <c r="C213" s="326" t="s">
        <v>1012</v>
      </c>
      <c r="D213" s="280">
        <v>26001019445</v>
      </c>
      <c r="E213" s="284" t="s">
        <v>851</v>
      </c>
      <c r="F213" s="307" t="s">
        <v>663</v>
      </c>
      <c r="G213" s="312">
        <v>100</v>
      </c>
      <c r="H213" s="312">
        <v>100</v>
      </c>
      <c r="I213" s="313" t="s">
        <v>852</v>
      </c>
    </row>
    <row r="214" spans="1:9" ht="45.75" thickBot="1" x14ac:dyDescent="0.35">
      <c r="A214" s="249">
        <v>206</v>
      </c>
      <c r="B214" s="326" t="s">
        <v>791</v>
      </c>
      <c r="C214" s="326" t="s">
        <v>1013</v>
      </c>
      <c r="D214" s="280">
        <v>26001030687</v>
      </c>
      <c r="E214" s="284" t="s">
        <v>851</v>
      </c>
      <c r="F214" s="307" t="s">
        <v>663</v>
      </c>
      <c r="G214" s="312">
        <v>100</v>
      </c>
      <c r="H214" s="312">
        <v>100</v>
      </c>
      <c r="I214" s="313" t="s">
        <v>852</v>
      </c>
    </row>
    <row r="215" spans="1:9" ht="45.75" thickBot="1" x14ac:dyDescent="0.35">
      <c r="A215" s="249">
        <v>207</v>
      </c>
      <c r="B215" s="326" t="s">
        <v>1014</v>
      </c>
      <c r="C215" s="326" t="s">
        <v>873</v>
      </c>
      <c r="D215" s="280">
        <v>26001014544</v>
      </c>
      <c r="E215" s="284" t="s">
        <v>851</v>
      </c>
      <c r="F215" s="307" t="s">
        <v>663</v>
      </c>
      <c r="G215" s="312">
        <v>100</v>
      </c>
      <c r="H215" s="312">
        <v>100</v>
      </c>
      <c r="I215" s="313" t="s">
        <v>852</v>
      </c>
    </row>
    <row r="216" spans="1:9" ht="45.75" thickBot="1" x14ac:dyDescent="0.35">
      <c r="A216" s="249">
        <v>208</v>
      </c>
      <c r="B216" s="326" t="s">
        <v>1015</v>
      </c>
      <c r="C216" s="326" t="s">
        <v>1016</v>
      </c>
      <c r="D216" s="280">
        <v>26001005401</v>
      </c>
      <c r="E216" s="284" t="s">
        <v>851</v>
      </c>
      <c r="F216" s="307" t="s">
        <v>663</v>
      </c>
      <c r="G216" s="312">
        <v>100</v>
      </c>
      <c r="H216" s="312">
        <v>100</v>
      </c>
      <c r="I216" s="313" t="s">
        <v>852</v>
      </c>
    </row>
    <row r="217" spans="1:9" ht="45.75" thickBot="1" x14ac:dyDescent="0.35">
      <c r="A217" s="249">
        <v>209</v>
      </c>
      <c r="B217" s="326" t="s">
        <v>1017</v>
      </c>
      <c r="C217" s="326" t="s">
        <v>1018</v>
      </c>
      <c r="D217" s="280">
        <v>26001004088</v>
      </c>
      <c r="E217" s="284" t="s">
        <v>851</v>
      </c>
      <c r="F217" s="307" t="s">
        <v>663</v>
      </c>
      <c r="G217" s="312">
        <v>100</v>
      </c>
      <c r="H217" s="312">
        <v>100</v>
      </c>
      <c r="I217" s="313" t="s">
        <v>852</v>
      </c>
    </row>
    <row r="218" spans="1:9" ht="45.75" thickBot="1" x14ac:dyDescent="0.35">
      <c r="A218" s="249">
        <v>210</v>
      </c>
      <c r="B218" s="326" t="s">
        <v>1019</v>
      </c>
      <c r="C218" s="326" t="s">
        <v>1020</v>
      </c>
      <c r="D218" s="280">
        <v>26001036950</v>
      </c>
      <c r="E218" s="284" t="s">
        <v>851</v>
      </c>
      <c r="F218" s="307" t="s">
        <v>663</v>
      </c>
      <c r="G218" s="312">
        <v>100</v>
      </c>
      <c r="H218" s="312">
        <v>100</v>
      </c>
      <c r="I218" s="313" t="s">
        <v>852</v>
      </c>
    </row>
    <row r="219" spans="1:9" ht="45.75" thickBot="1" x14ac:dyDescent="0.35">
      <c r="A219" s="249">
        <v>211</v>
      </c>
      <c r="B219" s="326" t="s">
        <v>1021</v>
      </c>
      <c r="C219" s="326" t="s">
        <v>1022</v>
      </c>
      <c r="D219" s="280">
        <v>26001003586</v>
      </c>
      <c r="E219" s="284" t="s">
        <v>851</v>
      </c>
      <c r="F219" s="307" t="s">
        <v>663</v>
      </c>
      <c r="G219" s="312">
        <v>100</v>
      </c>
      <c r="H219" s="312">
        <v>100</v>
      </c>
      <c r="I219" s="313" t="s">
        <v>852</v>
      </c>
    </row>
    <row r="220" spans="1:9" ht="45.75" thickBot="1" x14ac:dyDescent="0.35">
      <c r="A220" s="249">
        <v>212</v>
      </c>
      <c r="B220" s="326" t="s">
        <v>1023</v>
      </c>
      <c r="C220" s="326" t="s">
        <v>1024</v>
      </c>
      <c r="D220" s="280">
        <v>26001032457</v>
      </c>
      <c r="E220" s="284" t="s">
        <v>851</v>
      </c>
      <c r="F220" s="307" t="s">
        <v>663</v>
      </c>
      <c r="G220" s="312">
        <v>100</v>
      </c>
      <c r="H220" s="312">
        <v>100</v>
      </c>
      <c r="I220" s="313" t="s">
        <v>852</v>
      </c>
    </row>
    <row r="221" spans="1:9" ht="45.75" thickBot="1" x14ac:dyDescent="0.35">
      <c r="A221" s="249">
        <v>213</v>
      </c>
      <c r="B221" s="326" t="s">
        <v>1025</v>
      </c>
      <c r="C221" s="326" t="s">
        <v>1026</v>
      </c>
      <c r="D221" s="280">
        <v>26001008436</v>
      </c>
      <c r="E221" s="284" t="s">
        <v>851</v>
      </c>
      <c r="F221" s="307" t="s">
        <v>663</v>
      </c>
      <c r="G221" s="312">
        <v>100</v>
      </c>
      <c r="H221" s="312">
        <v>100</v>
      </c>
      <c r="I221" s="313" t="s">
        <v>852</v>
      </c>
    </row>
    <row r="222" spans="1:9" ht="45.75" thickBot="1" x14ac:dyDescent="0.35">
      <c r="A222" s="249">
        <v>214</v>
      </c>
      <c r="B222" s="326" t="s">
        <v>1027</v>
      </c>
      <c r="C222" s="326" t="s">
        <v>1028</v>
      </c>
      <c r="D222" s="280">
        <v>26001011673</v>
      </c>
      <c r="E222" s="284" t="s">
        <v>851</v>
      </c>
      <c r="F222" s="307" t="s">
        <v>663</v>
      </c>
      <c r="G222" s="312">
        <v>100</v>
      </c>
      <c r="H222" s="312">
        <v>100</v>
      </c>
      <c r="I222" s="313" t="s">
        <v>852</v>
      </c>
    </row>
    <row r="223" spans="1:9" ht="45.75" thickBot="1" x14ac:dyDescent="0.35">
      <c r="A223" s="249">
        <v>215</v>
      </c>
      <c r="B223" s="326" t="s">
        <v>837</v>
      </c>
      <c r="C223" s="326" t="s">
        <v>1029</v>
      </c>
      <c r="D223" s="280">
        <v>42001029080</v>
      </c>
      <c r="E223" s="284" t="s">
        <v>851</v>
      </c>
      <c r="F223" s="307" t="s">
        <v>663</v>
      </c>
      <c r="G223" s="312">
        <v>100</v>
      </c>
      <c r="H223" s="312">
        <v>100</v>
      </c>
      <c r="I223" s="313" t="s">
        <v>852</v>
      </c>
    </row>
    <row r="224" spans="1:9" ht="45.75" thickBot="1" x14ac:dyDescent="0.35">
      <c r="A224" s="249">
        <v>216</v>
      </c>
      <c r="B224" s="326" t="s">
        <v>1030</v>
      </c>
      <c r="C224" s="326" t="s">
        <v>1024</v>
      </c>
      <c r="D224" s="280">
        <v>61001069857</v>
      </c>
      <c r="E224" s="284" t="s">
        <v>851</v>
      </c>
      <c r="F224" s="307" t="s">
        <v>663</v>
      </c>
      <c r="G224" s="312">
        <v>100</v>
      </c>
      <c r="H224" s="312">
        <v>100</v>
      </c>
      <c r="I224" s="313" t="s">
        <v>852</v>
      </c>
    </row>
    <row r="225" spans="1:9" ht="45.75" thickBot="1" x14ac:dyDescent="0.35">
      <c r="A225" s="249">
        <v>217</v>
      </c>
      <c r="B225" s="326" t="s">
        <v>1031</v>
      </c>
      <c r="C225" s="326" t="s">
        <v>1032</v>
      </c>
      <c r="D225" s="280">
        <v>26001033058</v>
      </c>
      <c r="E225" s="284" t="s">
        <v>851</v>
      </c>
      <c r="F225" s="307" t="s">
        <v>663</v>
      </c>
      <c r="G225" s="312">
        <v>100</v>
      </c>
      <c r="H225" s="312">
        <v>100</v>
      </c>
      <c r="I225" s="313" t="s">
        <v>852</v>
      </c>
    </row>
    <row r="226" spans="1:9" ht="45.75" thickBot="1" x14ac:dyDescent="0.35">
      <c r="A226" s="249">
        <v>218</v>
      </c>
      <c r="B226" s="326" t="s">
        <v>1033</v>
      </c>
      <c r="C226" s="326" t="s">
        <v>1034</v>
      </c>
      <c r="D226" s="280">
        <v>26001016489</v>
      </c>
      <c r="E226" s="284" t="s">
        <v>851</v>
      </c>
      <c r="F226" s="307" t="s">
        <v>663</v>
      </c>
      <c r="G226" s="312">
        <v>100</v>
      </c>
      <c r="H226" s="312">
        <v>100</v>
      </c>
      <c r="I226" s="313" t="s">
        <v>852</v>
      </c>
    </row>
    <row r="227" spans="1:9" ht="45.75" thickBot="1" x14ac:dyDescent="0.35">
      <c r="A227" s="249">
        <v>219</v>
      </c>
      <c r="B227" s="326" t="s">
        <v>1035</v>
      </c>
      <c r="C227" s="326" t="s">
        <v>1036</v>
      </c>
      <c r="D227" s="280">
        <v>26001030271</v>
      </c>
      <c r="E227" s="284" t="s">
        <v>851</v>
      </c>
      <c r="F227" s="307" t="s">
        <v>663</v>
      </c>
      <c r="G227" s="312">
        <v>100</v>
      </c>
      <c r="H227" s="312">
        <v>100</v>
      </c>
      <c r="I227" s="313" t="s">
        <v>852</v>
      </c>
    </row>
    <row r="228" spans="1:9" ht="45.75" thickBot="1" x14ac:dyDescent="0.35">
      <c r="A228" s="249">
        <v>220</v>
      </c>
      <c r="B228" s="326" t="s">
        <v>1037</v>
      </c>
      <c r="C228" s="326" t="s">
        <v>1038</v>
      </c>
      <c r="D228" s="280">
        <v>26001025935</v>
      </c>
      <c r="E228" s="284" t="s">
        <v>851</v>
      </c>
      <c r="F228" s="307" t="s">
        <v>663</v>
      </c>
      <c r="G228" s="312">
        <v>100</v>
      </c>
      <c r="H228" s="312">
        <v>100</v>
      </c>
      <c r="I228" s="313" t="s">
        <v>852</v>
      </c>
    </row>
    <row r="229" spans="1:9" ht="45.75" thickBot="1" x14ac:dyDescent="0.35">
      <c r="A229" s="249">
        <v>221</v>
      </c>
      <c r="B229" s="326" t="s">
        <v>1039</v>
      </c>
      <c r="C229" s="326" t="s">
        <v>1040</v>
      </c>
      <c r="D229" s="280">
        <v>60001052170</v>
      </c>
      <c r="E229" s="284" t="s">
        <v>851</v>
      </c>
      <c r="F229" s="307" t="s">
        <v>663</v>
      </c>
      <c r="G229" s="312">
        <v>100</v>
      </c>
      <c r="H229" s="312">
        <v>100</v>
      </c>
      <c r="I229" s="313" t="s">
        <v>852</v>
      </c>
    </row>
    <row r="230" spans="1:9" ht="45.75" thickBot="1" x14ac:dyDescent="0.35">
      <c r="A230" s="249">
        <v>222</v>
      </c>
      <c r="B230" s="326" t="s">
        <v>1041</v>
      </c>
      <c r="C230" s="326" t="s">
        <v>1042</v>
      </c>
      <c r="D230" s="280">
        <v>26001005670</v>
      </c>
      <c r="E230" s="284" t="s">
        <v>851</v>
      </c>
      <c r="F230" s="307" t="s">
        <v>663</v>
      </c>
      <c r="G230" s="312">
        <v>100</v>
      </c>
      <c r="H230" s="312">
        <v>100</v>
      </c>
      <c r="I230" s="313" t="s">
        <v>852</v>
      </c>
    </row>
    <row r="231" spans="1:9" ht="45.75" thickBot="1" x14ac:dyDescent="0.35">
      <c r="A231" s="249">
        <v>223</v>
      </c>
      <c r="B231" s="327" t="s">
        <v>1043</v>
      </c>
      <c r="C231" s="327" t="s">
        <v>751</v>
      </c>
      <c r="D231" s="328">
        <v>11001027786</v>
      </c>
      <c r="E231" s="284" t="s">
        <v>851</v>
      </c>
      <c r="F231" s="307" t="s">
        <v>663</v>
      </c>
      <c r="G231" s="312">
        <v>100</v>
      </c>
      <c r="H231" s="312">
        <v>100</v>
      </c>
      <c r="I231" s="313" t="s">
        <v>852</v>
      </c>
    </row>
    <row r="232" spans="1:9" ht="45.75" thickBot="1" x14ac:dyDescent="0.35">
      <c r="A232" s="249">
        <v>224</v>
      </c>
      <c r="B232" s="327" t="s">
        <v>1044</v>
      </c>
      <c r="C232" s="327" t="s">
        <v>1045</v>
      </c>
      <c r="D232" s="329">
        <v>33001063890</v>
      </c>
      <c r="E232" s="284" t="s">
        <v>851</v>
      </c>
      <c r="F232" s="307" t="s">
        <v>663</v>
      </c>
      <c r="G232" s="312">
        <v>100</v>
      </c>
      <c r="H232" s="312">
        <v>100</v>
      </c>
      <c r="I232" s="313" t="s">
        <v>852</v>
      </c>
    </row>
    <row r="233" spans="1:9" ht="45.75" thickBot="1" x14ac:dyDescent="0.35">
      <c r="A233" s="249">
        <v>225</v>
      </c>
      <c r="B233" s="327" t="s">
        <v>1046</v>
      </c>
      <c r="C233" s="327" t="s">
        <v>1047</v>
      </c>
      <c r="D233" s="329">
        <v>33001069530</v>
      </c>
      <c r="E233" s="284" t="s">
        <v>851</v>
      </c>
      <c r="F233" s="307" t="s">
        <v>663</v>
      </c>
      <c r="G233" s="312">
        <v>100</v>
      </c>
      <c r="H233" s="312">
        <v>100</v>
      </c>
      <c r="I233" s="313" t="s">
        <v>852</v>
      </c>
    </row>
    <row r="234" spans="1:9" ht="45.75" thickBot="1" x14ac:dyDescent="0.35">
      <c r="A234" s="249">
        <v>226</v>
      </c>
      <c r="B234" s="327" t="s">
        <v>1048</v>
      </c>
      <c r="C234" s="327" t="s">
        <v>1049</v>
      </c>
      <c r="D234" s="329">
        <v>33001024712</v>
      </c>
      <c r="E234" s="284" t="s">
        <v>851</v>
      </c>
      <c r="F234" s="307" t="s">
        <v>663</v>
      </c>
      <c r="G234" s="312">
        <v>100</v>
      </c>
      <c r="H234" s="312">
        <v>100</v>
      </c>
      <c r="I234" s="313" t="s">
        <v>852</v>
      </c>
    </row>
    <row r="235" spans="1:9" ht="45.75" thickBot="1" x14ac:dyDescent="0.35">
      <c r="A235" s="249">
        <v>227</v>
      </c>
      <c r="B235" s="327" t="s">
        <v>672</v>
      </c>
      <c r="C235" s="327" t="s">
        <v>788</v>
      </c>
      <c r="D235" s="329">
        <v>61001008107</v>
      </c>
      <c r="E235" s="284" t="s">
        <v>851</v>
      </c>
      <c r="F235" s="307" t="s">
        <v>663</v>
      </c>
      <c r="G235" s="312">
        <v>100</v>
      </c>
      <c r="H235" s="312">
        <v>100</v>
      </c>
      <c r="I235" s="313" t="s">
        <v>852</v>
      </c>
    </row>
    <row r="236" spans="1:9" ht="45.75" thickBot="1" x14ac:dyDescent="0.35">
      <c r="A236" s="249">
        <v>228</v>
      </c>
      <c r="B236" s="327" t="s">
        <v>1050</v>
      </c>
      <c r="C236" s="327" t="s">
        <v>1051</v>
      </c>
      <c r="D236" s="329">
        <v>33001022726</v>
      </c>
      <c r="E236" s="284" t="s">
        <v>851</v>
      </c>
      <c r="F236" s="307" t="s">
        <v>663</v>
      </c>
      <c r="G236" s="312">
        <v>100</v>
      </c>
      <c r="H236" s="312">
        <v>100</v>
      </c>
      <c r="I236" s="313" t="s">
        <v>852</v>
      </c>
    </row>
    <row r="237" spans="1:9" ht="45.75" thickBot="1" x14ac:dyDescent="0.35">
      <c r="A237" s="249">
        <v>229</v>
      </c>
      <c r="B237" s="327" t="s">
        <v>1052</v>
      </c>
      <c r="C237" s="327" t="s">
        <v>1053</v>
      </c>
      <c r="D237" s="329">
        <v>33001060530</v>
      </c>
      <c r="E237" s="284" t="s">
        <v>851</v>
      </c>
      <c r="F237" s="307" t="s">
        <v>663</v>
      </c>
      <c r="G237" s="312">
        <v>100</v>
      </c>
      <c r="H237" s="312">
        <v>100</v>
      </c>
      <c r="I237" s="313" t="s">
        <v>852</v>
      </c>
    </row>
    <row r="238" spans="1:9" ht="45.75" thickBot="1" x14ac:dyDescent="0.35">
      <c r="A238" s="249">
        <v>230</v>
      </c>
      <c r="B238" s="327" t="s">
        <v>714</v>
      </c>
      <c r="C238" s="327" t="s">
        <v>1054</v>
      </c>
      <c r="D238" s="329">
        <v>33001004737</v>
      </c>
      <c r="E238" s="284" t="s">
        <v>851</v>
      </c>
      <c r="F238" s="307" t="s">
        <v>663</v>
      </c>
      <c r="G238" s="312">
        <v>100</v>
      </c>
      <c r="H238" s="312">
        <v>100</v>
      </c>
      <c r="I238" s="313" t="s">
        <v>852</v>
      </c>
    </row>
    <row r="239" spans="1:9" ht="45.75" thickBot="1" x14ac:dyDescent="0.35">
      <c r="A239" s="249">
        <v>231</v>
      </c>
      <c r="B239" s="327" t="s">
        <v>761</v>
      </c>
      <c r="C239" s="327" t="s">
        <v>989</v>
      </c>
      <c r="D239" s="329">
        <v>33001035610</v>
      </c>
      <c r="E239" s="284" t="s">
        <v>851</v>
      </c>
      <c r="F239" s="307" t="s">
        <v>663</v>
      </c>
      <c r="G239" s="312">
        <v>100</v>
      </c>
      <c r="H239" s="312">
        <v>100</v>
      </c>
      <c r="I239" s="313" t="s">
        <v>852</v>
      </c>
    </row>
    <row r="240" spans="1:9" ht="45.75" thickBot="1" x14ac:dyDescent="0.35">
      <c r="A240" s="249">
        <v>232</v>
      </c>
      <c r="B240" s="327" t="s">
        <v>1043</v>
      </c>
      <c r="C240" s="327" t="s">
        <v>1055</v>
      </c>
      <c r="D240" s="329">
        <v>1030000229</v>
      </c>
      <c r="E240" s="284" t="s">
        <v>851</v>
      </c>
      <c r="F240" s="307" t="s">
        <v>663</v>
      </c>
      <c r="G240" s="312">
        <v>100</v>
      </c>
      <c r="H240" s="312">
        <v>100</v>
      </c>
      <c r="I240" s="313" t="s">
        <v>852</v>
      </c>
    </row>
    <row r="241" spans="1:9" ht="45.75" thickBot="1" x14ac:dyDescent="0.35">
      <c r="A241" s="249">
        <v>233</v>
      </c>
      <c r="B241" s="327" t="s">
        <v>900</v>
      </c>
      <c r="C241" s="327" t="s">
        <v>1036</v>
      </c>
      <c r="D241" s="329">
        <v>33001017893</v>
      </c>
      <c r="E241" s="284" t="s">
        <v>851</v>
      </c>
      <c r="F241" s="307" t="s">
        <v>663</v>
      </c>
      <c r="G241" s="312">
        <v>100</v>
      </c>
      <c r="H241" s="312">
        <v>100</v>
      </c>
      <c r="I241" s="313" t="s">
        <v>852</v>
      </c>
    </row>
    <row r="242" spans="1:9" ht="45.75" thickBot="1" x14ac:dyDescent="0.35">
      <c r="A242" s="249">
        <v>234</v>
      </c>
      <c r="B242" s="327" t="s">
        <v>1056</v>
      </c>
      <c r="C242" s="327" t="s">
        <v>1057</v>
      </c>
      <c r="D242" s="329">
        <v>33001057247</v>
      </c>
      <c r="E242" s="284" t="s">
        <v>851</v>
      </c>
      <c r="F242" s="307" t="s">
        <v>663</v>
      </c>
      <c r="G242" s="312">
        <v>100</v>
      </c>
      <c r="H242" s="312">
        <v>100</v>
      </c>
      <c r="I242" s="313" t="s">
        <v>852</v>
      </c>
    </row>
    <row r="243" spans="1:9" ht="45.75" thickBot="1" x14ac:dyDescent="0.35">
      <c r="A243" s="249">
        <v>235</v>
      </c>
      <c r="B243" s="327" t="s">
        <v>717</v>
      </c>
      <c r="C243" s="327" t="s">
        <v>1058</v>
      </c>
      <c r="D243" s="329">
        <v>62004005811</v>
      </c>
      <c r="E243" s="284" t="s">
        <v>851</v>
      </c>
      <c r="F243" s="307" t="s">
        <v>663</v>
      </c>
      <c r="G243" s="312">
        <v>100</v>
      </c>
      <c r="H243" s="312">
        <v>100</v>
      </c>
      <c r="I243" s="313" t="s">
        <v>852</v>
      </c>
    </row>
    <row r="244" spans="1:9" ht="45.75" thickBot="1" x14ac:dyDescent="0.35">
      <c r="A244" s="249">
        <v>236</v>
      </c>
      <c r="B244" s="327" t="s">
        <v>789</v>
      </c>
      <c r="C244" s="327" t="s">
        <v>1059</v>
      </c>
      <c r="D244" s="329">
        <v>33001002223</v>
      </c>
      <c r="E244" s="284" t="s">
        <v>851</v>
      </c>
      <c r="F244" s="307" t="s">
        <v>663</v>
      </c>
      <c r="G244" s="312">
        <v>150</v>
      </c>
      <c r="H244" s="312">
        <v>150</v>
      </c>
      <c r="I244" s="313" t="s">
        <v>899</v>
      </c>
    </row>
    <row r="245" spans="1:9" ht="45.75" thickBot="1" x14ac:dyDescent="0.35">
      <c r="A245" s="249">
        <v>237</v>
      </c>
      <c r="B245" s="330" t="s">
        <v>1060</v>
      </c>
      <c r="C245" s="325" t="s">
        <v>1061</v>
      </c>
      <c r="D245" s="331" t="s">
        <v>1062</v>
      </c>
      <c r="E245" s="284" t="s">
        <v>1063</v>
      </c>
      <c r="F245" s="307" t="s">
        <v>663</v>
      </c>
      <c r="G245" s="312">
        <v>1055.5</v>
      </c>
      <c r="H245" s="312">
        <v>1055.5</v>
      </c>
      <c r="I245" s="313">
        <v>211.1</v>
      </c>
    </row>
    <row r="246" spans="1:9" ht="45.75" thickBot="1" x14ac:dyDescent="0.35">
      <c r="A246" s="249">
        <v>238</v>
      </c>
      <c r="B246" s="330" t="s">
        <v>770</v>
      </c>
      <c r="C246" s="325" t="s">
        <v>1064</v>
      </c>
      <c r="D246" s="331" t="s">
        <v>1065</v>
      </c>
      <c r="E246" s="284" t="s">
        <v>1063</v>
      </c>
      <c r="F246" s="307" t="s">
        <v>663</v>
      </c>
      <c r="G246" s="312">
        <v>747.5</v>
      </c>
      <c r="H246" s="312">
        <v>747.5</v>
      </c>
      <c r="I246" s="313">
        <v>149.5</v>
      </c>
    </row>
    <row r="247" spans="1:9" ht="45.75" thickBot="1" x14ac:dyDescent="0.35">
      <c r="A247" s="249">
        <v>239</v>
      </c>
      <c r="B247" s="330" t="s">
        <v>1066</v>
      </c>
      <c r="C247" s="325" t="s">
        <v>1067</v>
      </c>
      <c r="D247" s="331">
        <v>42001011566</v>
      </c>
      <c r="E247" s="284" t="s">
        <v>1063</v>
      </c>
      <c r="F247" s="307" t="s">
        <v>663</v>
      </c>
      <c r="G247" s="312">
        <v>455</v>
      </c>
      <c r="H247" s="312">
        <v>455</v>
      </c>
      <c r="I247" s="313">
        <v>91</v>
      </c>
    </row>
    <row r="248" spans="1:9" ht="45.75" thickBot="1" x14ac:dyDescent="0.35">
      <c r="A248" s="249">
        <v>240</v>
      </c>
      <c r="B248" s="330" t="s">
        <v>739</v>
      </c>
      <c r="C248" s="325" t="s">
        <v>1068</v>
      </c>
      <c r="D248" s="331" t="s">
        <v>1069</v>
      </c>
      <c r="E248" s="284" t="s">
        <v>1063</v>
      </c>
      <c r="F248" s="307" t="s">
        <v>663</v>
      </c>
      <c r="G248" s="312">
        <v>520</v>
      </c>
      <c r="H248" s="312">
        <v>520</v>
      </c>
      <c r="I248" s="313">
        <v>104</v>
      </c>
    </row>
    <row r="249" spans="1:9" ht="45.75" thickBot="1" x14ac:dyDescent="0.35">
      <c r="A249" s="249">
        <v>241</v>
      </c>
      <c r="B249" s="330" t="s">
        <v>1070</v>
      </c>
      <c r="C249" s="325" t="s">
        <v>1071</v>
      </c>
      <c r="D249" s="331">
        <v>11001003537</v>
      </c>
      <c r="E249" s="284" t="s">
        <v>1063</v>
      </c>
      <c r="F249" s="307" t="s">
        <v>663</v>
      </c>
      <c r="G249" s="312">
        <v>585</v>
      </c>
      <c r="H249" s="312">
        <v>585</v>
      </c>
      <c r="I249" s="332">
        <v>117</v>
      </c>
    </row>
    <row r="250" spans="1:9" ht="45.75" thickBot="1" x14ac:dyDescent="0.35">
      <c r="A250" s="249">
        <v>242</v>
      </c>
      <c r="B250" s="330" t="s">
        <v>988</v>
      </c>
      <c r="C250" s="325" t="s">
        <v>1072</v>
      </c>
      <c r="D250" s="331">
        <v>37001011609</v>
      </c>
      <c r="E250" s="284" t="s">
        <v>1063</v>
      </c>
      <c r="F250" s="307" t="s">
        <v>663</v>
      </c>
      <c r="G250" s="312">
        <v>390</v>
      </c>
      <c r="H250" s="312">
        <v>390</v>
      </c>
      <c r="I250" s="313">
        <v>78</v>
      </c>
    </row>
    <row r="251" spans="1:9" ht="45.75" thickBot="1" x14ac:dyDescent="0.35">
      <c r="A251" s="249">
        <v>243</v>
      </c>
      <c r="B251" s="330" t="s">
        <v>1073</v>
      </c>
      <c r="C251" s="325" t="s">
        <v>1074</v>
      </c>
      <c r="D251" s="331" t="s">
        <v>1075</v>
      </c>
      <c r="E251" s="284" t="s">
        <v>1063</v>
      </c>
      <c r="F251" s="307" t="s">
        <v>663</v>
      </c>
      <c r="G251" s="312">
        <v>195</v>
      </c>
      <c r="H251" s="312">
        <v>195</v>
      </c>
      <c r="I251" s="313">
        <v>39</v>
      </c>
    </row>
    <row r="252" spans="1:9" ht="45.75" thickBot="1" x14ac:dyDescent="0.35">
      <c r="A252" s="249">
        <v>244</v>
      </c>
      <c r="B252" s="330" t="s">
        <v>764</v>
      </c>
      <c r="C252" s="325" t="s">
        <v>1076</v>
      </c>
      <c r="D252" s="331" t="s">
        <v>1077</v>
      </c>
      <c r="E252" s="284" t="s">
        <v>1063</v>
      </c>
      <c r="F252" s="307" t="s">
        <v>663</v>
      </c>
      <c r="G252" s="312">
        <v>487.5</v>
      </c>
      <c r="H252" s="312">
        <v>487.5</v>
      </c>
      <c r="I252" s="313">
        <v>97.5</v>
      </c>
    </row>
    <row r="253" spans="1:9" ht="45.75" thickBot="1" x14ac:dyDescent="0.35">
      <c r="A253" s="249">
        <v>245</v>
      </c>
      <c r="B253" s="330" t="s">
        <v>714</v>
      </c>
      <c r="C253" s="325" t="s">
        <v>1078</v>
      </c>
      <c r="D253" s="331" t="s">
        <v>1079</v>
      </c>
      <c r="E253" s="284" t="s">
        <v>1063</v>
      </c>
      <c r="F253" s="307" t="s">
        <v>663</v>
      </c>
      <c r="G253" s="312">
        <v>162.5</v>
      </c>
      <c r="H253" s="312">
        <v>162.5</v>
      </c>
      <c r="I253" s="313">
        <v>32.5</v>
      </c>
    </row>
    <row r="254" spans="1:9" ht="45.75" thickBot="1" x14ac:dyDescent="0.35">
      <c r="A254" s="249">
        <v>246</v>
      </c>
      <c r="B254" s="330" t="s">
        <v>1080</v>
      </c>
      <c r="C254" s="325" t="s">
        <v>1081</v>
      </c>
      <c r="D254" s="331" t="s">
        <v>1082</v>
      </c>
      <c r="E254" s="284" t="s">
        <v>1063</v>
      </c>
      <c r="F254" s="307" t="s">
        <v>663</v>
      </c>
      <c r="G254" s="312">
        <v>292.5</v>
      </c>
      <c r="H254" s="312">
        <v>292.5</v>
      </c>
      <c r="I254" s="313">
        <v>58.5</v>
      </c>
    </row>
    <row r="255" spans="1:9" ht="45.75" thickBot="1" x14ac:dyDescent="0.35">
      <c r="A255" s="249">
        <v>247</v>
      </c>
      <c r="B255" s="330" t="s">
        <v>1083</v>
      </c>
      <c r="C255" s="325" t="s">
        <v>1084</v>
      </c>
      <c r="D255" s="331">
        <v>20001011807</v>
      </c>
      <c r="E255" s="284" t="s">
        <v>1063</v>
      </c>
      <c r="F255" s="307" t="s">
        <v>663</v>
      </c>
      <c r="G255" s="312">
        <v>292.5</v>
      </c>
      <c r="H255" s="312">
        <v>292.5</v>
      </c>
      <c r="I255" s="313">
        <v>58.5</v>
      </c>
    </row>
    <row r="256" spans="1:9" ht="45.75" thickBot="1" x14ac:dyDescent="0.35">
      <c r="A256" s="249">
        <v>248</v>
      </c>
      <c r="B256" s="330" t="s">
        <v>988</v>
      </c>
      <c r="C256" s="325" t="s">
        <v>1085</v>
      </c>
      <c r="D256" s="331" t="s">
        <v>1086</v>
      </c>
      <c r="E256" s="284" t="s">
        <v>1063</v>
      </c>
      <c r="F256" s="307" t="s">
        <v>663</v>
      </c>
      <c r="G256" s="312">
        <v>585</v>
      </c>
      <c r="H256" s="312">
        <v>585</v>
      </c>
      <c r="I256" s="313">
        <v>117</v>
      </c>
    </row>
    <row r="257" spans="1:9" ht="45.75" thickBot="1" x14ac:dyDescent="0.35">
      <c r="A257" s="249">
        <v>249</v>
      </c>
      <c r="B257" s="330" t="s">
        <v>1052</v>
      </c>
      <c r="C257" s="325" t="s">
        <v>1087</v>
      </c>
      <c r="D257" s="331">
        <v>59004000307</v>
      </c>
      <c r="E257" s="284" t="s">
        <v>1063</v>
      </c>
      <c r="F257" s="307" t="s">
        <v>663</v>
      </c>
      <c r="G257" s="312">
        <v>97.5</v>
      </c>
      <c r="H257" s="312">
        <v>97.5</v>
      </c>
      <c r="I257" s="313">
        <v>19.5</v>
      </c>
    </row>
    <row r="258" spans="1:9" ht="45.75" thickBot="1" x14ac:dyDescent="0.35">
      <c r="A258" s="249">
        <v>250</v>
      </c>
      <c r="B258" s="330" t="s">
        <v>1052</v>
      </c>
      <c r="C258" s="325" t="s">
        <v>1088</v>
      </c>
      <c r="D258" s="331">
        <v>25001022745</v>
      </c>
      <c r="E258" s="284" t="s">
        <v>1063</v>
      </c>
      <c r="F258" s="307" t="s">
        <v>663</v>
      </c>
      <c r="G258" s="312">
        <v>487.5</v>
      </c>
      <c r="H258" s="312">
        <v>487.5</v>
      </c>
      <c r="I258" s="313">
        <v>97.5</v>
      </c>
    </row>
    <row r="259" spans="1:9" ht="45.75" thickBot="1" x14ac:dyDescent="0.35">
      <c r="A259" s="249">
        <v>251</v>
      </c>
      <c r="B259" s="330" t="s">
        <v>996</v>
      </c>
      <c r="C259" s="325" t="s">
        <v>1089</v>
      </c>
      <c r="D259" s="331">
        <v>1.001049626E-2</v>
      </c>
      <c r="E259" s="284" t="s">
        <v>1063</v>
      </c>
      <c r="F259" s="307" t="s">
        <v>663</v>
      </c>
      <c r="G259" s="312">
        <v>555</v>
      </c>
      <c r="H259" s="312">
        <v>555</v>
      </c>
      <c r="I259" s="313">
        <v>111</v>
      </c>
    </row>
    <row r="260" spans="1:9" ht="45.75" thickBot="1" x14ac:dyDescent="0.35">
      <c r="A260" s="249">
        <v>252</v>
      </c>
      <c r="B260" s="330" t="s">
        <v>967</v>
      </c>
      <c r="C260" s="325" t="s">
        <v>1090</v>
      </c>
      <c r="D260" s="331" t="s">
        <v>1091</v>
      </c>
      <c r="E260" s="284" t="s">
        <v>1063</v>
      </c>
      <c r="F260" s="307" t="s">
        <v>663</v>
      </c>
      <c r="G260" s="312">
        <v>292.5</v>
      </c>
      <c r="H260" s="312">
        <v>292.5</v>
      </c>
      <c r="I260" s="313">
        <v>58.5</v>
      </c>
    </row>
    <row r="261" spans="1:9" ht="45.75" thickBot="1" x14ac:dyDescent="0.35">
      <c r="A261" s="249">
        <v>253</v>
      </c>
      <c r="B261" s="330" t="s">
        <v>988</v>
      </c>
      <c r="C261" s="325" t="s">
        <v>1092</v>
      </c>
      <c r="D261" s="331">
        <v>10001045793</v>
      </c>
      <c r="E261" s="284" t="s">
        <v>1063</v>
      </c>
      <c r="F261" s="307" t="s">
        <v>663</v>
      </c>
      <c r="G261" s="312">
        <v>162.5</v>
      </c>
      <c r="H261" s="312">
        <v>162.5</v>
      </c>
      <c r="I261" s="313">
        <v>32.5</v>
      </c>
    </row>
    <row r="262" spans="1:9" ht="45.75" thickBot="1" x14ac:dyDescent="0.35">
      <c r="A262" s="249">
        <v>254</v>
      </c>
      <c r="B262" s="330" t="s">
        <v>708</v>
      </c>
      <c r="C262" s="325" t="s">
        <v>1093</v>
      </c>
      <c r="D262" s="331">
        <v>60001147479</v>
      </c>
      <c r="E262" s="284" t="s">
        <v>1063</v>
      </c>
      <c r="F262" s="307" t="s">
        <v>663</v>
      </c>
      <c r="G262" s="312">
        <v>97.5</v>
      </c>
      <c r="H262" s="312">
        <v>97.5</v>
      </c>
      <c r="I262" s="313">
        <v>19.5</v>
      </c>
    </row>
    <row r="263" spans="1:9" ht="45.75" thickBot="1" x14ac:dyDescent="0.35">
      <c r="A263" s="249">
        <v>255</v>
      </c>
      <c r="B263" s="330" t="s">
        <v>1070</v>
      </c>
      <c r="C263" s="325" t="s">
        <v>1094</v>
      </c>
      <c r="D263" s="331" t="s">
        <v>1095</v>
      </c>
      <c r="E263" s="284" t="s">
        <v>1063</v>
      </c>
      <c r="F263" s="307" t="s">
        <v>663</v>
      </c>
      <c r="G263" s="312">
        <v>425</v>
      </c>
      <c r="H263" s="312">
        <v>425</v>
      </c>
      <c r="I263" s="313">
        <v>85</v>
      </c>
    </row>
    <row r="264" spans="1:9" ht="45.75" thickBot="1" x14ac:dyDescent="0.35">
      <c r="A264" s="249">
        <v>256</v>
      </c>
      <c r="B264" s="330" t="s">
        <v>1096</v>
      </c>
      <c r="C264" s="325" t="s">
        <v>1097</v>
      </c>
      <c r="D264" s="331">
        <v>6100402351</v>
      </c>
      <c r="E264" s="284" t="s">
        <v>1063</v>
      </c>
      <c r="F264" s="307" t="s">
        <v>663</v>
      </c>
      <c r="G264" s="312">
        <v>65</v>
      </c>
      <c r="H264" s="312">
        <v>65</v>
      </c>
      <c r="I264" s="313">
        <v>13</v>
      </c>
    </row>
    <row r="265" spans="1:9" ht="45.75" thickBot="1" x14ac:dyDescent="0.35">
      <c r="A265" s="249">
        <v>257</v>
      </c>
      <c r="B265" s="330" t="s">
        <v>1098</v>
      </c>
      <c r="C265" s="325" t="s">
        <v>1099</v>
      </c>
      <c r="D265" s="331" t="s">
        <v>1100</v>
      </c>
      <c r="E265" s="284" t="s">
        <v>1063</v>
      </c>
      <c r="F265" s="307" t="s">
        <v>663</v>
      </c>
      <c r="G265" s="312">
        <v>279.5</v>
      </c>
      <c r="H265" s="312">
        <v>279.5</v>
      </c>
      <c r="I265" s="313">
        <v>55.9</v>
      </c>
    </row>
    <row r="266" spans="1:9" ht="45.75" thickBot="1" x14ac:dyDescent="0.35">
      <c r="A266" s="249">
        <v>258</v>
      </c>
      <c r="B266" s="330" t="s">
        <v>859</v>
      </c>
      <c r="C266" s="325" t="s">
        <v>1101</v>
      </c>
      <c r="D266" s="331" t="s">
        <v>1102</v>
      </c>
      <c r="E266" s="284" t="s">
        <v>1063</v>
      </c>
      <c r="F266" s="307" t="s">
        <v>663</v>
      </c>
      <c r="G266" s="312">
        <v>97.5</v>
      </c>
      <c r="H266" s="312">
        <v>97.5</v>
      </c>
      <c r="I266" s="313">
        <v>19.5</v>
      </c>
    </row>
    <row r="267" spans="1:9" ht="45.75" thickBot="1" x14ac:dyDescent="0.35">
      <c r="A267" s="249">
        <v>259</v>
      </c>
      <c r="B267" s="333" t="s">
        <v>1103</v>
      </c>
      <c r="C267" s="314" t="s">
        <v>1104</v>
      </c>
      <c r="D267" s="331" t="s">
        <v>1105</v>
      </c>
      <c r="E267" s="284" t="s">
        <v>1063</v>
      </c>
      <c r="F267" s="307" t="s">
        <v>663</v>
      </c>
      <c r="G267" s="312">
        <v>97.5</v>
      </c>
      <c r="H267" s="312">
        <v>97.5</v>
      </c>
      <c r="I267" s="313">
        <v>19.5</v>
      </c>
    </row>
    <row r="268" spans="1:9" ht="45.75" thickBot="1" x14ac:dyDescent="0.35">
      <c r="A268" s="249">
        <v>260</v>
      </c>
      <c r="B268" s="333" t="s">
        <v>757</v>
      </c>
      <c r="C268" s="314" t="s">
        <v>1106</v>
      </c>
      <c r="D268" s="331" t="s">
        <v>1107</v>
      </c>
      <c r="E268" s="284" t="s">
        <v>1063</v>
      </c>
      <c r="F268" s="307" t="s">
        <v>663</v>
      </c>
      <c r="G268" s="312">
        <v>110.5</v>
      </c>
      <c r="H268" s="312">
        <v>110.5</v>
      </c>
      <c r="I268" s="313">
        <v>22.1</v>
      </c>
    </row>
    <row r="269" spans="1:9" ht="45.75" thickBot="1" x14ac:dyDescent="0.35">
      <c r="A269" s="249">
        <v>261</v>
      </c>
      <c r="B269" s="333" t="s">
        <v>831</v>
      </c>
      <c r="C269" s="314" t="s">
        <v>1108</v>
      </c>
      <c r="D269" s="334" t="s">
        <v>1109</v>
      </c>
      <c r="E269" s="284" t="s">
        <v>1063</v>
      </c>
      <c r="F269" s="307" t="s">
        <v>663</v>
      </c>
      <c r="G269" s="312">
        <v>260</v>
      </c>
      <c r="H269" s="312">
        <v>260</v>
      </c>
      <c r="I269" s="313">
        <v>52</v>
      </c>
    </row>
    <row r="270" spans="1:9" ht="45.75" thickBot="1" x14ac:dyDescent="0.35">
      <c r="A270" s="249">
        <v>262</v>
      </c>
      <c r="B270" s="333" t="s">
        <v>1110</v>
      </c>
      <c r="C270" s="314" t="s">
        <v>1111</v>
      </c>
      <c r="D270" s="335">
        <v>42001005668</v>
      </c>
      <c r="E270" s="284" t="s">
        <v>1063</v>
      </c>
      <c r="F270" s="307" t="s">
        <v>663</v>
      </c>
      <c r="G270" s="312">
        <v>617.5</v>
      </c>
      <c r="H270" s="312">
        <v>617.5</v>
      </c>
      <c r="I270" s="313">
        <v>123.5</v>
      </c>
    </row>
    <row r="271" spans="1:9" ht="45.75" thickBot="1" x14ac:dyDescent="0.35">
      <c r="A271" s="249">
        <v>263</v>
      </c>
      <c r="B271" s="333" t="s">
        <v>1112</v>
      </c>
      <c r="C271" s="314" t="s">
        <v>1113</v>
      </c>
      <c r="D271" s="334" t="s">
        <v>1114</v>
      </c>
      <c r="E271" s="284" t="s">
        <v>1063</v>
      </c>
      <c r="F271" s="307" t="s">
        <v>663</v>
      </c>
      <c r="G271" s="312">
        <v>617.5</v>
      </c>
      <c r="H271" s="312">
        <v>617.5</v>
      </c>
      <c r="I271" s="313">
        <v>1235.5</v>
      </c>
    </row>
    <row r="272" spans="1:9" ht="45.75" thickBot="1" x14ac:dyDescent="0.35">
      <c r="A272" s="249">
        <v>264</v>
      </c>
      <c r="B272" s="333" t="s">
        <v>682</v>
      </c>
      <c r="C272" s="314" t="s">
        <v>1115</v>
      </c>
      <c r="D272" s="334" t="s">
        <v>1116</v>
      </c>
      <c r="E272" s="284" t="s">
        <v>1063</v>
      </c>
      <c r="F272" s="307" t="s">
        <v>663</v>
      </c>
      <c r="G272" s="312">
        <v>221</v>
      </c>
      <c r="H272" s="312">
        <v>221</v>
      </c>
      <c r="I272" s="313">
        <v>44.2</v>
      </c>
    </row>
    <row r="273" spans="1:9" ht="45.75" thickBot="1" x14ac:dyDescent="0.35">
      <c r="A273" s="249">
        <v>265</v>
      </c>
      <c r="B273" s="330" t="s">
        <v>1117</v>
      </c>
      <c r="C273" s="325" t="s">
        <v>1118</v>
      </c>
      <c r="D273" s="249">
        <v>12001054910</v>
      </c>
      <c r="E273" s="284" t="s">
        <v>1063</v>
      </c>
      <c r="F273" s="307" t="s">
        <v>663</v>
      </c>
      <c r="G273" s="312">
        <v>1107.5</v>
      </c>
      <c r="H273" s="312">
        <v>1107.5</v>
      </c>
      <c r="I273" s="313">
        <v>221.5</v>
      </c>
    </row>
    <row r="274" spans="1:9" ht="45.75" thickBot="1" x14ac:dyDescent="0.35">
      <c r="A274" s="249">
        <v>266</v>
      </c>
      <c r="B274" s="330" t="s">
        <v>703</v>
      </c>
      <c r="C274" s="336" t="s">
        <v>1119</v>
      </c>
      <c r="D274" s="249" t="s">
        <v>1120</v>
      </c>
      <c r="E274" s="284" t="s">
        <v>1063</v>
      </c>
      <c r="F274" s="307" t="s">
        <v>663</v>
      </c>
      <c r="G274" s="312">
        <v>1137.5</v>
      </c>
      <c r="H274" s="312">
        <v>1137.5</v>
      </c>
      <c r="I274" s="313">
        <v>227.5</v>
      </c>
    </row>
    <row r="275" spans="1:9" ht="45.75" thickBot="1" x14ac:dyDescent="0.35">
      <c r="A275" s="249">
        <v>267</v>
      </c>
      <c r="B275" s="330" t="s">
        <v>1121</v>
      </c>
      <c r="C275" s="336" t="s">
        <v>1122</v>
      </c>
      <c r="D275" s="249">
        <v>46001002524</v>
      </c>
      <c r="E275" s="284" t="s">
        <v>1063</v>
      </c>
      <c r="F275" s="307" t="s">
        <v>663</v>
      </c>
      <c r="G275" s="312">
        <v>1205</v>
      </c>
      <c r="H275" s="312">
        <v>1205</v>
      </c>
      <c r="I275" s="313">
        <v>241</v>
      </c>
    </row>
    <row r="276" spans="1:9" ht="45.75" thickBot="1" x14ac:dyDescent="0.35">
      <c r="A276" s="249">
        <v>268</v>
      </c>
      <c r="B276" s="330" t="s">
        <v>1070</v>
      </c>
      <c r="C276" s="325" t="s">
        <v>1123</v>
      </c>
      <c r="D276" s="249">
        <v>62602011659</v>
      </c>
      <c r="E276" s="284" t="s">
        <v>1063</v>
      </c>
      <c r="F276" s="307" t="s">
        <v>663</v>
      </c>
      <c r="G276" s="312">
        <v>65</v>
      </c>
      <c r="H276" s="312">
        <v>65</v>
      </c>
      <c r="I276" s="313">
        <v>13</v>
      </c>
    </row>
    <row r="277" spans="1:9" ht="45.75" thickBot="1" x14ac:dyDescent="0.35">
      <c r="A277" s="249">
        <v>269</v>
      </c>
      <c r="B277" s="337" t="s">
        <v>1124</v>
      </c>
      <c r="C277" s="325" t="s">
        <v>1125</v>
      </c>
      <c r="D277" s="278">
        <v>40001038448</v>
      </c>
      <c r="E277" s="284" t="s">
        <v>1063</v>
      </c>
      <c r="F277" s="307" t="s">
        <v>663</v>
      </c>
      <c r="G277" s="312">
        <v>195</v>
      </c>
      <c r="H277" s="312">
        <v>195</v>
      </c>
      <c r="I277" s="313">
        <v>39</v>
      </c>
    </row>
    <row r="278" spans="1:9" ht="45.75" thickBot="1" x14ac:dyDescent="0.35">
      <c r="A278" s="249">
        <v>270</v>
      </c>
      <c r="B278" s="337" t="s">
        <v>1126</v>
      </c>
      <c r="C278" s="325" t="s">
        <v>1127</v>
      </c>
      <c r="D278" s="278" t="s">
        <v>1128</v>
      </c>
      <c r="E278" s="284" t="s">
        <v>1063</v>
      </c>
      <c r="F278" s="307" t="s">
        <v>663</v>
      </c>
      <c r="G278" s="312">
        <v>1250</v>
      </c>
      <c r="H278" s="312">
        <v>1250</v>
      </c>
      <c r="I278" s="313">
        <v>250</v>
      </c>
    </row>
    <row r="279" spans="1:9" ht="45.75" thickBot="1" x14ac:dyDescent="0.35">
      <c r="A279" s="249">
        <v>271</v>
      </c>
      <c r="B279" s="337" t="s">
        <v>796</v>
      </c>
      <c r="C279" s="325" t="s">
        <v>1129</v>
      </c>
      <c r="D279" s="278">
        <v>25001006608</v>
      </c>
      <c r="E279" s="284" t="s">
        <v>1063</v>
      </c>
      <c r="F279" s="307" t="s">
        <v>663</v>
      </c>
      <c r="G279" s="312">
        <v>500</v>
      </c>
      <c r="H279" s="312">
        <v>500</v>
      </c>
      <c r="I279" s="313">
        <v>100</v>
      </c>
    </row>
    <row r="280" spans="1:9" ht="45.75" thickBot="1" x14ac:dyDescent="0.35">
      <c r="A280" s="249">
        <v>272</v>
      </c>
      <c r="B280" s="337" t="s">
        <v>1031</v>
      </c>
      <c r="C280" s="325" t="s">
        <v>1130</v>
      </c>
      <c r="D280" s="278">
        <v>38001003002</v>
      </c>
      <c r="E280" s="284" t="s">
        <v>1063</v>
      </c>
      <c r="F280" s="307" t="s">
        <v>663</v>
      </c>
      <c r="G280" s="312">
        <v>700</v>
      </c>
      <c r="H280" s="312">
        <v>700</v>
      </c>
      <c r="I280" s="313">
        <v>140</v>
      </c>
    </row>
    <row r="281" spans="1:9" ht="45.75" thickBot="1" x14ac:dyDescent="0.35">
      <c r="A281" s="249">
        <v>273</v>
      </c>
      <c r="B281" s="337" t="s">
        <v>1131</v>
      </c>
      <c r="C281" s="325" t="s">
        <v>1132</v>
      </c>
      <c r="D281" s="315">
        <v>56001003605</v>
      </c>
      <c r="E281" s="284" t="s">
        <v>1063</v>
      </c>
      <c r="F281" s="307" t="s">
        <v>663</v>
      </c>
      <c r="G281" s="312">
        <v>1250</v>
      </c>
      <c r="H281" s="312">
        <v>1250</v>
      </c>
      <c r="I281" s="313">
        <v>250</v>
      </c>
    </row>
    <row r="282" spans="1:9" ht="45.75" thickBot="1" x14ac:dyDescent="0.35">
      <c r="A282" s="249">
        <v>274</v>
      </c>
      <c r="B282" s="337" t="s">
        <v>967</v>
      </c>
      <c r="C282" s="325" t="s">
        <v>1133</v>
      </c>
      <c r="D282" s="315">
        <v>47001037899</v>
      </c>
      <c r="E282" s="284" t="s">
        <v>1063</v>
      </c>
      <c r="F282" s="307" t="s">
        <v>663</v>
      </c>
      <c r="G282" s="312">
        <v>1250</v>
      </c>
      <c r="H282" s="312">
        <v>1250</v>
      </c>
      <c r="I282" s="313">
        <v>250</v>
      </c>
    </row>
    <row r="283" spans="1:9" ht="45.75" thickBot="1" x14ac:dyDescent="0.35">
      <c r="A283" s="249">
        <v>275</v>
      </c>
      <c r="B283" s="337" t="s">
        <v>1134</v>
      </c>
      <c r="C283" s="325" t="s">
        <v>1135</v>
      </c>
      <c r="D283" s="338" t="s">
        <v>1136</v>
      </c>
      <c r="E283" s="284" t="s">
        <v>1063</v>
      </c>
      <c r="F283" s="307" t="s">
        <v>663</v>
      </c>
      <c r="G283" s="312">
        <v>1250</v>
      </c>
      <c r="H283" s="312">
        <v>1250</v>
      </c>
      <c r="I283" s="313">
        <v>250</v>
      </c>
    </row>
    <row r="284" spans="1:9" ht="45.75" thickBot="1" x14ac:dyDescent="0.35">
      <c r="A284" s="249">
        <v>276</v>
      </c>
      <c r="B284" s="339" t="s">
        <v>741</v>
      </c>
      <c r="C284" s="314" t="s">
        <v>1137</v>
      </c>
      <c r="D284" s="278" t="s">
        <v>1120</v>
      </c>
      <c r="E284" s="284" t="s">
        <v>1063</v>
      </c>
      <c r="F284" s="307" t="s">
        <v>663</v>
      </c>
      <c r="G284" s="312">
        <v>100</v>
      </c>
      <c r="H284" s="312">
        <v>100</v>
      </c>
      <c r="I284" s="313">
        <v>20</v>
      </c>
    </row>
    <row r="285" spans="1:9" ht="45.75" thickBot="1" x14ac:dyDescent="0.35">
      <c r="A285" s="249">
        <v>277</v>
      </c>
      <c r="B285" s="339" t="s">
        <v>994</v>
      </c>
      <c r="C285" s="314" t="s">
        <v>1138</v>
      </c>
      <c r="D285" s="340">
        <v>19001078610</v>
      </c>
      <c r="E285" s="284" t="s">
        <v>1063</v>
      </c>
      <c r="F285" s="291" t="s">
        <v>663</v>
      </c>
      <c r="G285" s="312">
        <v>600</v>
      </c>
      <c r="H285" s="312">
        <v>600</v>
      </c>
      <c r="I285" s="313">
        <v>120</v>
      </c>
    </row>
    <row r="286" spans="1:9" ht="45.75" thickBot="1" x14ac:dyDescent="0.35">
      <c r="A286" s="249">
        <v>278</v>
      </c>
      <c r="B286" s="339" t="s">
        <v>1030</v>
      </c>
      <c r="C286" s="314" t="s">
        <v>1139</v>
      </c>
      <c r="D286" s="340">
        <v>1002026230</v>
      </c>
      <c r="E286" s="284" t="s">
        <v>1063</v>
      </c>
      <c r="F286" s="291" t="s">
        <v>663</v>
      </c>
      <c r="G286" s="312">
        <v>600</v>
      </c>
      <c r="H286" s="312">
        <v>600</v>
      </c>
      <c r="I286" s="313">
        <v>120</v>
      </c>
    </row>
    <row r="287" spans="1:9" ht="45.75" thickBot="1" x14ac:dyDescent="0.35">
      <c r="A287" s="249">
        <v>279</v>
      </c>
      <c r="B287" s="339" t="s">
        <v>703</v>
      </c>
      <c r="C287" s="341" t="s">
        <v>1140</v>
      </c>
      <c r="D287" s="342">
        <v>26001007038</v>
      </c>
      <c r="E287" s="284" t="s">
        <v>1063</v>
      </c>
      <c r="F287" s="291" t="s">
        <v>663</v>
      </c>
      <c r="G287" s="312">
        <v>600</v>
      </c>
      <c r="H287" s="312">
        <v>600</v>
      </c>
      <c r="I287" s="313">
        <v>120</v>
      </c>
    </row>
    <row r="288" spans="1:9" ht="45.75" thickBot="1" x14ac:dyDescent="0.35">
      <c r="A288" s="249">
        <v>280</v>
      </c>
      <c r="B288" s="337" t="s">
        <v>676</v>
      </c>
      <c r="C288" s="343" t="s">
        <v>1141</v>
      </c>
      <c r="D288" s="342">
        <v>48001001859</v>
      </c>
      <c r="E288" s="284" t="s">
        <v>1063</v>
      </c>
      <c r="F288" s="291" t="s">
        <v>663</v>
      </c>
      <c r="G288" s="312">
        <v>600</v>
      </c>
      <c r="H288" s="312">
        <v>600</v>
      </c>
      <c r="I288" s="313">
        <v>120</v>
      </c>
    </row>
    <row r="289" spans="1:9" ht="45.75" thickBot="1" x14ac:dyDescent="0.35">
      <c r="A289" s="249">
        <v>281</v>
      </c>
      <c r="B289" s="337" t="s">
        <v>978</v>
      </c>
      <c r="C289" s="343" t="s">
        <v>1142</v>
      </c>
      <c r="D289" s="342">
        <v>10001023778</v>
      </c>
      <c r="E289" s="284" t="s">
        <v>1063</v>
      </c>
      <c r="F289" s="291" t="s">
        <v>663</v>
      </c>
      <c r="G289" s="312">
        <v>600</v>
      </c>
      <c r="H289" s="312">
        <v>600</v>
      </c>
      <c r="I289" s="313">
        <v>120</v>
      </c>
    </row>
    <row r="290" spans="1:9" ht="45.75" thickBot="1" x14ac:dyDescent="0.35">
      <c r="A290" s="249">
        <v>282</v>
      </c>
      <c r="B290" s="337" t="s">
        <v>708</v>
      </c>
      <c r="C290" s="343" t="s">
        <v>1143</v>
      </c>
      <c r="D290" s="342">
        <v>61004063392</v>
      </c>
      <c r="E290" s="284" t="s">
        <v>1063</v>
      </c>
      <c r="F290" s="291" t="s">
        <v>663</v>
      </c>
      <c r="G290" s="312">
        <v>600</v>
      </c>
      <c r="H290" s="312">
        <v>600</v>
      </c>
      <c r="I290" s="313">
        <v>120</v>
      </c>
    </row>
    <row r="291" spans="1:9" ht="45" x14ac:dyDescent="0.3">
      <c r="A291" s="249">
        <v>283</v>
      </c>
      <c r="B291" s="337" t="s">
        <v>978</v>
      </c>
      <c r="C291" s="343" t="s">
        <v>1144</v>
      </c>
      <c r="D291" s="342">
        <v>24001040291</v>
      </c>
      <c r="E291" s="284" t="s">
        <v>1063</v>
      </c>
      <c r="F291" s="291" t="s">
        <v>663</v>
      </c>
      <c r="G291" s="312">
        <v>600</v>
      </c>
      <c r="H291" s="312">
        <v>600</v>
      </c>
      <c r="I291" s="313">
        <v>120</v>
      </c>
    </row>
    <row r="292" spans="1:9" x14ac:dyDescent="0.3">
      <c r="A292" s="194"/>
      <c r="B292" s="273"/>
      <c r="C292" s="344"/>
      <c r="D292" s="345"/>
      <c r="E292" s="284"/>
      <c r="F292" s="288"/>
      <c r="G292" s="346"/>
      <c r="H292" s="346"/>
      <c r="I292" s="313"/>
    </row>
    <row r="293" spans="1:9" x14ac:dyDescent="0.3">
      <c r="A293" s="194"/>
      <c r="B293" s="314"/>
      <c r="C293" s="310"/>
      <c r="D293" s="345"/>
      <c r="E293" s="284"/>
      <c r="F293" s="288"/>
      <c r="G293" s="346"/>
      <c r="H293" s="346"/>
      <c r="I293" s="313"/>
    </row>
    <row r="294" spans="1:9" x14ac:dyDescent="0.3">
      <c r="A294" s="194"/>
      <c r="B294" s="314"/>
      <c r="C294" s="310"/>
      <c r="D294" s="345"/>
      <c r="E294" s="284"/>
      <c r="F294" s="288"/>
      <c r="G294" s="312"/>
      <c r="H294" s="312"/>
      <c r="I294" s="313"/>
    </row>
    <row r="295" spans="1:9" x14ac:dyDescent="0.3">
      <c r="A295" s="194"/>
      <c r="B295" s="258"/>
      <c r="C295" s="258"/>
      <c r="D295" s="347"/>
      <c r="E295" s="258"/>
      <c r="F295" s="194" t="s">
        <v>1145</v>
      </c>
      <c r="G295" s="246">
        <v>245014</v>
      </c>
      <c r="H295" s="246">
        <v>245014</v>
      </c>
      <c r="I295" s="348">
        <v>44469.3</v>
      </c>
    </row>
    <row r="296" spans="1:9" x14ac:dyDescent="0.3">
      <c r="A296" s="349"/>
      <c r="B296" s="349"/>
      <c r="C296" s="349"/>
      <c r="D296" s="350"/>
      <c r="E296" s="349"/>
      <c r="F296" s="349"/>
      <c r="G296" s="349"/>
      <c r="H296" s="351"/>
      <c r="I296" s="352"/>
    </row>
    <row r="297" spans="1:9" x14ac:dyDescent="0.3">
      <c r="A297" s="353" t="s">
        <v>1146</v>
      </c>
      <c r="B297" s="353"/>
      <c r="C297" s="349"/>
      <c r="D297" s="350"/>
      <c r="E297" s="349"/>
      <c r="F297" s="349"/>
      <c r="G297" s="349"/>
      <c r="H297" s="351"/>
      <c r="I297" s="352"/>
    </row>
    <row r="298" spans="1:9" x14ac:dyDescent="0.3">
      <c r="A298" s="353"/>
      <c r="B298" s="353"/>
      <c r="C298" s="349"/>
      <c r="D298" s="350"/>
      <c r="E298" s="349"/>
      <c r="F298" s="349"/>
      <c r="G298" s="349"/>
      <c r="H298" s="351"/>
      <c r="I298" s="352"/>
    </row>
    <row r="299" spans="1:9" x14ac:dyDescent="0.3">
      <c r="A299" s="353"/>
      <c r="B299" s="353"/>
      <c r="C299" s="351"/>
      <c r="D299" s="354"/>
      <c r="E299" s="351"/>
      <c r="F299" s="351"/>
      <c r="G299" s="351"/>
      <c r="H299" s="351"/>
      <c r="I299" s="352"/>
    </row>
    <row r="300" spans="1:9" x14ac:dyDescent="0.3">
      <c r="A300" s="353"/>
      <c r="B300" s="353"/>
      <c r="C300" s="351"/>
      <c r="D300" s="354"/>
      <c r="E300" s="351"/>
      <c r="F300" s="351"/>
      <c r="G300" s="351"/>
      <c r="H300" s="351"/>
      <c r="I300" s="352"/>
    </row>
    <row r="301" spans="1:9" x14ac:dyDescent="0.3">
      <c r="A301" s="355"/>
      <c r="B301" s="355"/>
      <c r="C301" s="355"/>
      <c r="D301" s="356"/>
      <c r="E301" s="355"/>
      <c r="F301" s="355"/>
      <c r="G301" s="355"/>
      <c r="H301" s="355"/>
      <c r="I301" s="352"/>
    </row>
    <row r="302" spans="1:9" x14ac:dyDescent="0.3">
      <c r="A302" s="357" t="s">
        <v>469</v>
      </c>
      <c r="B302" s="357"/>
      <c r="C302" s="351"/>
      <c r="D302" s="354"/>
      <c r="E302" s="351"/>
      <c r="F302" s="351"/>
      <c r="G302" s="351"/>
      <c r="H302" s="351"/>
      <c r="I302" s="352"/>
    </row>
    <row r="303" spans="1:9" x14ac:dyDescent="0.3">
      <c r="A303" s="351"/>
      <c r="B303" s="351"/>
      <c r="C303" s="351"/>
      <c r="D303" s="354"/>
      <c r="E303" s="351"/>
      <c r="F303" s="351"/>
      <c r="G303" s="351"/>
      <c r="H303" s="351"/>
      <c r="I303" s="352"/>
    </row>
    <row r="304" spans="1:9" x14ac:dyDescent="0.3">
      <c r="A304" s="351"/>
      <c r="B304" s="351"/>
      <c r="C304" s="351"/>
      <c r="D304" s="354"/>
      <c r="E304" s="358"/>
      <c r="F304" s="358"/>
      <c r="G304" s="358"/>
      <c r="H304" s="351"/>
      <c r="I304" s="352"/>
    </row>
    <row r="305" spans="1:9" x14ac:dyDescent="0.3">
      <c r="A305" s="357"/>
      <c r="B305" s="357"/>
      <c r="C305" s="357" t="s">
        <v>1147</v>
      </c>
      <c r="D305" s="359"/>
      <c r="E305" s="357"/>
      <c r="F305" s="357"/>
      <c r="G305" s="357"/>
      <c r="H305" s="351"/>
      <c r="I305" s="352"/>
    </row>
    <row r="306" spans="1:9" x14ac:dyDescent="0.3">
      <c r="A306" s="351"/>
      <c r="B306" s="351"/>
      <c r="C306" s="351" t="s">
        <v>1148</v>
      </c>
      <c r="D306" s="354"/>
      <c r="E306" s="351"/>
      <c r="F306" s="351"/>
      <c r="G306" s="351"/>
      <c r="H306" s="351"/>
      <c r="I306" s="352"/>
    </row>
    <row r="307" spans="1:9" x14ac:dyDescent="0.3">
      <c r="A307" s="360"/>
      <c r="B307" s="360"/>
      <c r="C307" s="360" t="s">
        <v>472</v>
      </c>
      <c r="D307" s="361"/>
      <c r="E307" s="360"/>
      <c r="F307" s="360"/>
      <c r="G307" s="360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23" sqref="C23"/>
    </sheetView>
  </sheetViews>
  <sheetFormatPr defaultRowHeight="15" x14ac:dyDescent="0.2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.75" x14ac:dyDescent="0.3">
      <c r="A1" s="179" t="s">
        <v>1149</v>
      </c>
      <c r="B1" s="182"/>
      <c r="C1" s="182"/>
      <c r="D1" s="182"/>
      <c r="E1" s="182"/>
      <c r="F1" s="182"/>
      <c r="G1" s="569" t="s">
        <v>1</v>
      </c>
      <c r="H1" s="569"/>
    </row>
    <row r="2" spans="1:8" ht="15.75" x14ac:dyDescent="0.3">
      <c r="A2" s="180" t="s">
        <v>2</v>
      </c>
      <c r="B2" s="182"/>
      <c r="C2" s="182"/>
      <c r="D2" s="182"/>
      <c r="E2" s="182"/>
      <c r="F2" s="182"/>
      <c r="G2" s="563"/>
      <c r="H2" s="563"/>
    </row>
    <row r="3" spans="1:8" ht="15.75" x14ac:dyDescent="0.3">
      <c r="A3" s="180"/>
      <c r="B3" s="180"/>
      <c r="C3" s="180"/>
      <c r="D3" s="180"/>
      <c r="E3" s="180"/>
      <c r="F3" s="180"/>
      <c r="G3" s="181"/>
      <c r="H3" s="181"/>
    </row>
    <row r="4" spans="1:8" ht="15.75" x14ac:dyDescent="0.3">
      <c r="A4" s="182" t="str">
        <f>'[1]ფორმა N2'!A4</f>
        <v>ანგარიშვალდებული პირის დასახელება:</v>
      </c>
      <c r="B4" s="182"/>
      <c r="C4" s="226" t="s">
        <v>474</v>
      </c>
      <c r="D4" s="182"/>
      <c r="E4" s="182"/>
      <c r="F4" s="182"/>
      <c r="G4" s="180"/>
      <c r="H4" s="180"/>
    </row>
    <row r="5" spans="1:8" ht="15.75" x14ac:dyDescent="0.3">
      <c r="A5" s="228"/>
      <c r="B5" s="228"/>
      <c r="C5" s="228"/>
      <c r="D5" s="228"/>
      <c r="E5" s="228"/>
      <c r="F5" s="228"/>
      <c r="G5" s="563" t="s">
        <v>5</v>
      </c>
      <c r="H5" s="564"/>
    </row>
    <row r="6" spans="1:8" ht="15.75" x14ac:dyDescent="0.3">
      <c r="A6" s="182"/>
      <c r="B6" s="182"/>
      <c r="C6" s="182"/>
      <c r="D6" s="182"/>
      <c r="E6" s="182"/>
      <c r="F6" s="182"/>
      <c r="G6" s="180"/>
      <c r="H6" s="180"/>
    </row>
    <row r="7" spans="1:8" x14ac:dyDescent="0.25">
      <c r="A7" s="208"/>
      <c r="B7" s="208"/>
      <c r="C7" s="208"/>
      <c r="D7" s="208"/>
      <c r="E7" s="208"/>
      <c r="F7" s="208"/>
      <c r="G7" s="216"/>
      <c r="H7" s="216"/>
    </row>
    <row r="8" spans="1:8" ht="45" x14ac:dyDescent="0.25">
      <c r="A8" s="231" t="s">
        <v>653</v>
      </c>
      <c r="B8" s="231" t="s">
        <v>654</v>
      </c>
      <c r="C8" s="231" t="s">
        <v>655</v>
      </c>
      <c r="D8" s="231" t="s">
        <v>1150</v>
      </c>
      <c r="E8" s="231" t="s">
        <v>1151</v>
      </c>
      <c r="F8" s="231" t="s">
        <v>1152</v>
      </c>
      <c r="G8" s="191" t="s">
        <v>527</v>
      </c>
      <c r="H8" s="191" t="s">
        <v>528</v>
      </c>
    </row>
    <row r="9" spans="1:8" x14ac:dyDescent="0.25">
      <c r="A9" s="249"/>
      <c r="B9" s="249"/>
      <c r="C9" s="249"/>
      <c r="D9" s="249"/>
      <c r="E9" s="249"/>
      <c r="F9" s="249"/>
      <c r="G9" s="234"/>
      <c r="H9" s="234"/>
    </row>
    <row r="10" spans="1:8" x14ac:dyDescent="0.25">
      <c r="A10" s="249"/>
      <c r="B10" s="249"/>
      <c r="C10" s="249"/>
      <c r="D10" s="249"/>
      <c r="E10" s="249"/>
      <c r="F10" s="249"/>
      <c r="G10" s="234"/>
      <c r="H10" s="234"/>
    </row>
    <row r="11" spans="1:8" x14ac:dyDescent="0.25">
      <c r="A11" s="194"/>
      <c r="B11" s="194"/>
      <c r="C11" s="194"/>
      <c r="D11" s="194"/>
      <c r="E11" s="194"/>
      <c r="F11" s="194"/>
      <c r="G11" s="234"/>
      <c r="H11" s="234"/>
    </row>
    <row r="12" spans="1:8" x14ac:dyDescent="0.25">
      <c r="A12" s="194"/>
      <c r="B12" s="194"/>
      <c r="C12" s="194"/>
      <c r="D12" s="194"/>
      <c r="E12" s="194"/>
      <c r="F12" s="194"/>
      <c r="G12" s="234"/>
      <c r="H12" s="234"/>
    </row>
    <row r="13" spans="1:8" x14ac:dyDescent="0.25">
      <c r="A13" s="194"/>
      <c r="B13" s="194"/>
      <c r="C13" s="194"/>
      <c r="D13" s="194"/>
      <c r="E13" s="194"/>
      <c r="F13" s="194"/>
      <c r="G13" s="234"/>
      <c r="H13" s="234"/>
    </row>
    <row r="14" spans="1:8" x14ac:dyDescent="0.25">
      <c r="A14" s="194"/>
      <c r="B14" s="194"/>
      <c r="C14" s="194"/>
      <c r="D14" s="194"/>
      <c r="E14" s="194"/>
      <c r="F14" s="194"/>
      <c r="G14" s="234"/>
      <c r="H14" s="234"/>
    </row>
    <row r="15" spans="1:8" x14ac:dyDescent="0.25">
      <c r="A15" s="194"/>
      <c r="B15" s="194"/>
      <c r="C15" s="194"/>
      <c r="D15" s="194"/>
      <c r="E15" s="194"/>
      <c r="F15" s="194"/>
      <c r="G15" s="234"/>
      <c r="H15" s="234"/>
    </row>
    <row r="16" spans="1:8" x14ac:dyDescent="0.25">
      <c r="A16" s="194"/>
      <c r="B16" s="194"/>
      <c r="C16" s="194"/>
      <c r="D16" s="194"/>
      <c r="E16" s="194"/>
      <c r="F16" s="194"/>
      <c r="G16" s="234"/>
      <c r="H16" s="234"/>
    </row>
    <row r="17" spans="1:8" x14ac:dyDescent="0.25">
      <c r="A17" s="194"/>
      <c r="B17" s="194"/>
      <c r="C17" s="194"/>
      <c r="D17" s="194"/>
      <c r="E17" s="194"/>
      <c r="F17" s="194"/>
      <c r="G17" s="234"/>
      <c r="H17" s="234"/>
    </row>
    <row r="18" spans="1:8" x14ac:dyDescent="0.25">
      <c r="A18" s="194"/>
      <c r="B18" s="194"/>
      <c r="C18" s="194"/>
      <c r="D18" s="194"/>
      <c r="E18" s="194"/>
      <c r="F18" s="194"/>
      <c r="G18" s="234"/>
      <c r="H18" s="234"/>
    </row>
    <row r="19" spans="1:8" x14ac:dyDescent="0.25">
      <c r="A19" s="194"/>
      <c r="B19" s="194"/>
      <c r="C19" s="194"/>
      <c r="D19" s="194"/>
      <c r="E19" s="194"/>
      <c r="F19" s="194"/>
      <c r="G19" s="234"/>
      <c r="H19" s="234"/>
    </row>
    <row r="20" spans="1:8" x14ac:dyDescent="0.25">
      <c r="A20" s="194"/>
      <c r="B20" s="194"/>
      <c r="C20" s="194"/>
      <c r="D20" s="194"/>
      <c r="E20" s="194"/>
      <c r="F20" s="194"/>
      <c r="G20" s="234"/>
      <c r="H20" s="234"/>
    </row>
    <row r="21" spans="1:8" x14ac:dyDescent="0.25">
      <c r="A21" s="194"/>
      <c r="B21" s="194"/>
      <c r="C21" s="194"/>
      <c r="D21" s="194"/>
      <c r="E21" s="194"/>
      <c r="F21" s="194"/>
      <c r="G21" s="234"/>
      <c r="H21" s="234"/>
    </row>
    <row r="22" spans="1:8" x14ac:dyDescent="0.25">
      <c r="A22" s="194"/>
      <c r="B22" s="194"/>
      <c r="C22" s="194"/>
      <c r="D22" s="194"/>
      <c r="E22" s="194"/>
      <c r="F22" s="194"/>
      <c r="G22" s="234"/>
      <c r="H22" s="234"/>
    </row>
    <row r="23" spans="1:8" x14ac:dyDescent="0.25">
      <c r="A23" s="194"/>
      <c r="B23" s="194"/>
      <c r="C23" s="194"/>
      <c r="D23" s="194"/>
      <c r="E23" s="194"/>
      <c r="F23" s="194"/>
      <c r="G23" s="234"/>
      <c r="H23" s="234"/>
    </row>
    <row r="24" spans="1:8" x14ac:dyDescent="0.25">
      <c r="A24" s="194"/>
      <c r="B24" s="194"/>
      <c r="C24" s="194"/>
      <c r="D24" s="194"/>
      <c r="E24" s="194"/>
      <c r="F24" s="194"/>
      <c r="G24" s="234"/>
      <c r="H24" s="234"/>
    </row>
    <row r="25" spans="1:8" x14ac:dyDescent="0.25">
      <c r="A25" s="194"/>
      <c r="B25" s="194"/>
      <c r="C25" s="194"/>
      <c r="D25" s="194"/>
      <c r="E25" s="194"/>
      <c r="F25" s="194"/>
      <c r="G25" s="234"/>
      <c r="H25" s="234"/>
    </row>
    <row r="26" spans="1:8" x14ac:dyDescent="0.25">
      <c r="A26" s="194"/>
      <c r="B26" s="194"/>
      <c r="C26" s="194"/>
      <c r="D26" s="194"/>
      <c r="E26" s="194"/>
      <c r="F26" s="194"/>
      <c r="G26" s="234"/>
      <c r="H26" s="234"/>
    </row>
    <row r="27" spans="1:8" x14ac:dyDescent="0.25">
      <c r="A27" s="194"/>
      <c r="B27" s="194"/>
      <c r="C27" s="194"/>
      <c r="D27" s="194"/>
      <c r="E27" s="194"/>
      <c r="F27" s="194"/>
      <c r="G27" s="234"/>
      <c r="H27" s="234"/>
    </row>
    <row r="28" spans="1:8" x14ac:dyDescent="0.25">
      <c r="A28" s="194"/>
      <c r="B28" s="194"/>
      <c r="C28" s="194"/>
      <c r="D28" s="194"/>
      <c r="E28" s="194"/>
      <c r="F28" s="194"/>
      <c r="G28" s="234"/>
      <c r="H28" s="234"/>
    </row>
    <row r="29" spans="1:8" x14ac:dyDescent="0.25">
      <c r="A29" s="194"/>
      <c r="B29" s="194"/>
      <c r="C29" s="194"/>
      <c r="D29" s="194"/>
      <c r="E29" s="194"/>
      <c r="F29" s="194"/>
      <c r="G29" s="234"/>
      <c r="H29" s="234"/>
    </row>
    <row r="30" spans="1:8" x14ac:dyDescent="0.25">
      <c r="A30" s="194"/>
      <c r="B30" s="194"/>
      <c r="C30" s="194"/>
      <c r="D30" s="194"/>
      <c r="E30" s="194"/>
      <c r="F30" s="194"/>
      <c r="G30" s="234"/>
      <c r="H30" s="234"/>
    </row>
    <row r="31" spans="1:8" x14ac:dyDescent="0.25">
      <c r="A31" s="194"/>
      <c r="B31" s="194"/>
      <c r="C31" s="194"/>
      <c r="D31" s="194"/>
      <c r="E31" s="194"/>
      <c r="F31" s="194"/>
      <c r="G31" s="234"/>
      <c r="H31" s="234"/>
    </row>
    <row r="32" spans="1:8" x14ac:dyDescent="0.25">
      <c r="A32" s="194"/>
      <c r="B32" s="194"/>
      <c r="C32" s="194"/>
      <c r="D32" s="194"/>
      <c r="E32" s="194"/>
      <c r="F32" s="194"/>
      <c r="G32" s="234"/>
      <c r="H32" s="234"/>
    </row>
    <row r="33" spans="1:8" x14ac:dyDescent="0.25">
      <c r="A33" s="194"/>
      <c r="B33" s="194"/>
      <c r="C33" s="194"/>
      <c r="D33" s="194"/>
      <c r="E33" s="194"/>
      <c r="F33" s="194"/>
      <c r="G33" s="234"/>
      <c r="H33" s="234"/>
    </row>
    <row r="34" spans="1:8" ht="15.75" x14ac:dyDescent="0.3">
      <c r="A34" s="258"/>
      <c r="B34" s="258"/>
      <c r="C34" s="258"/>
      <c r="D34" s="258"/>
      <c r="E34" s="258"/>
      <c r="F34" s="258" t="s">
        <v>1153</v>
      </c>
      <c r="G34" s="246">
        <f>SUM(G9:G33)</f>
        <v>0</v>
      </c>
      <c r="H34" s="246">
        <f>SUM(H9:H33)</f>
        <v>0</v>
      </c>
    </row>
    <row r="35" spans="1:8" ht="15.75" x14ac:dyDescent="0.3">
      <c r="A35" s="349"/>
      <c r="B35" s="349"/>
      <c r="C35" s="349"/>
      <c r="D35" s="349"/>
      <c r="E35" s="349"/>
      <c r="F35" s="349"/>
      <c r="G35" s="351"/>
      <c r="H35" s="351"/>
    </row>
    <row r="36" spans="1:8" ht="15.75" x14ac:dyDescent="0.3">
      <c r="A36" s="353" t="s">
        <v>1154</v>
      </c>
      <c r="B36" s="349"/>
      <c r="C36" s="349"/>
      <c r="D36" s="349"/>
      <c r="E36" s="349"/>
      <c r="F36" s="349"/>
      <c r="G36" s="351"/>
      <c r="H36" s="351"/>
    </row>
    <row r="37" spans="1:8" ht="15.75" x14ac:dyDescent="0.3">
      <c r="A37" s="353" t="s">
        <v>1155</v>
      </c>
      <c r="B37" s="349"/>
      <c r="C37" s="349"/>
      <c r="D37" s="349"/>
      <c r="E37" s="349"/>
      <c r="F37" s="349"/>
      <c r="G37" s="351"/>
      <c r="H37" s="351"/>
    </row>
    <row r="38" spans="1:8" ht="15.75" x14ac:dyDescent="0.3">
      <c r="A38" s="353"/>
      <c r="B38" s="351"/>
      <c r="C38" s="351"/>
      <c r="D38" s="351"/>
      <c r="E38" s="351"/>
      <c r="F38" s="351"/>
      <c r="G38" s="351"/>
      <c r="H38" s="351"/>
    </row>
    <row r="39" spans="1:8" ht="15.75" x14ac:dyDescent="0.3">
      <c r="A39" s="353"/>
      <c r="B39" s="351"/>
      <c r="C39" s="351"/>
      <c r="D39" s="351"/>
      <c r="E39" s="351"/>
      <c r="F39" s="351"/>
      <c r="G39" s="351"/>
      <c r="H39" s="351"/>
    </row>
    <row r="40" spans="1:8" x14ac:dyDescent="0.25">
      <c r="A40" s="355"/>
      <c r="B40" s="355"/>
      <c r="C40" s="355"/>
      <c r="D40" s="355"/>
      <c r="E40" s="355"/>
      <c r="F40" s="355"/>
      <c r="G40" s="355"/>
      <c r="H40" s="355"/>
    </row>
    <row r="41" spans="1:8" ht="15.75" x14ac:dyDescent="0.3">
      <c r="A41" s="357" t="s">
        <v>469</v>
      </c>
      <c r="B41" s="351"/>
      <c r="C41" s="351"/>
      <c r="D41" s="351"/>
      <c r="E41" s="351"/>
      <c r="F41" s="351"/>
      <c r="G41" s="351"/>
      <c r="H41" s="351"/>
    </row>
    <row r="42" spans="1:8" ht="15.75" x14ac:dyDescent="0.3">
      <c r="A42" s="351"/>
      <c r="B42" s="351"/>
      <c r="C42" s="351"/>
      <c r="D42" s="351"/>
      <c r="E42" s="351"/>
      <c r="F42" s="351"/>
      <c r="G42" s="351"/>
      <c r="H42" s="351"/>
    </row>
    <row r="43" spans="1:8" ht="15.75" x14ac:dyDescent="0.3">
      <c r="A43" s="351"/>
      <c r="B43" s="351"/>
      <c r="C43" s="351"/>
      <c r="D43" s="351"/>
      <c r="E43" s="351"/>
      <c r="F43" s="351"/>
      <c r="G43" s="351"/>
      <c r="H43" s="365"/>
    </row>
    <row r="44" spans="1:8" ht="15.75" x14ac:dyDescent="0.3">
      <c r="A44" s="357"/>
      <c r="B44" s="357" t="s">
        <v>518</v>
      </c>
      <c r="C44" s="357"/>
      <c r="D44" s="357"/>
      <c r="E44" s="357"/>
      <c r="F44" s="357"/>
      <c r="G44" s="351"/>
      <c r="H44" s="365"/>
    </row>
    <row r="45" spans="1:8" ht="15.75" x14ac:dyDescent="0.3">
      <c r="A45" s="351"/>
      <c r="B45" s="351" t="s">
        <v>519</v>
      </c>
      <c r="C45" s="351"/>
      <c r="D45" s="351"/>
      <c r="E45" s="351"/>
      <c r="F45" s="351"/>
      <c r="G45" s="351"/>
      <c r="H45" s="365"/>
    </row>
    <row r="46" spans="1:8" x14ac:dyDescent="0.25">
      <c r="A46" s="360"/>
      <c r="B46" s="360" t="s">
        <v>472</v>
      </c>
      <c r="C46" s="360"/>
      <c r="D46" s="360"/>
      <c r="E46" s="360"/>
      <c r="F46" s="360"/>
      <c r="G46" s="362"/>
      <c r="H46" s="362"/>
    </row>
  </sheetData>
  <mergeCells count="3">
    <mergeCell ref="G1:H1"/>
    <mergeCell ref="G2:H2"/>
    <mergeCell ref="G5:H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E22" sqref="E22"/>
    </sheetView>
  </sheetViews>
  <sheetFormatPr defaultRowHeight="15" x14ac:dyDescent="0.25"/>
  <cols>
    <col min="1" max="1" width="5.42578125" style="362" customWidth="1"/>
    <col min="2" max="2" width="14.42578125" style="362" customWidth="1"/>
    <col min="3" max="3" width="32.140625" style="376" customWidth="1"/>
    <col min="4" max="4" width="18" style="362" customWidth="1"/>
    <col min="5" max="5" width="20.5703125" style="362" customWidth="1"/>
    <col min="6" max="6" width="21.28515625" style="362" customWidth="1"/>
    <col min="7" max="7" width="15.140625" style="362" customWidth="1"/>
    <col min="8" max="8" width="15.5703125" style="362" customWidth="1"/>
  </cols>
  <sheetData>
    <row r="1" spans="1:8" ht="15.75" x14ac:dyDescent="0.3">
      <c r="A1" s="179" t="s">
        <v>1156</v>
      </c>
      <c r="B1" s="179"/>
      <c r="C1" s="182"/>
      <c r="D1" s="182"/>
      <c r="E1" s="182"/>
      <c r="F1" s="182"/>
      <c r="G1" s="569" t="s">
        <v>1</v>
      </c>
      <c r="H1" s="569"/>
    </row>
    <row r="2" spans="1:8" ht="15.75" x14ac:dyDescent="0.3">
      <c r="A2" s="180" t="s">
        <v>2</v>
      </c>
      <c r="B2" s="179"/>
      <c r="C2" s="182"/>
      <c r="D2" s="182"/>
      <c r="E2" s="182"/>
      <c r="F2" s="182"/>
      <c r="G2" s="563" t="s">
        <v>5</v>
      </c>
      <c r="H2" s="564"/>
    </row>
    <row r="3" spans="1:8" ht="15.75" x14ac:dyDescent="0.3">
      <c r="A3" s="180"/>
      <c r="B3" s="180"/>
      <c r="C3" s="180"/>
      <c r="D3" s="180"/>
      <c r="E3" s="180"/>
      <c r="F3" s="180"/>
      <c r="G3" s="181"/>
      <c r="H3" s="181"/>
    </row>
    <row r="4" spans="1:8" ht="15.75" x14ac:dyDescent="0.3">
      <c r="A4" s="182" t="str">
        <f>'[1]ფორმა N2'!A4</f>
        <v>ანგარიშვალდებული პირის დასახელება:</v>
      </c>
      <c r="B4" s="182"/>
      <c r="C4" s="182"/>
      <c r="D4" s="182"/>
      <c r="E4" s="226" t="s">
        <v>474</v>
      </c>
      <c r="F4" s="182"/>
      <c r="G4" s="180"/>
      <c r="H4" s="180"/>
    </row>
    <row r="5" spans="1:8" ht="15.75" x14ac:dyDescent="0.3">
      <c r="A5" s="228"/>
      <c r="B5" s="228"/>
      <c r="C5" s="228"/>
      <c r="D5" s="228"/>
      <c r="E5" s="228"/>
      <c r="F5" s="228"/>
      <c r="G5" s="229"/>
      <c r="H5" s="229"/>
    </row>
    <row r="6" spans="1:8" ht="15.75" x14ac:dyDescent="0.3">
      <c r="A6" s="182"/>
      <c r="B6" s="182"/>
      <c r="C6" s="182"/>
      <c r="D6" s="182"/>
      <c r="E6" s="182"/>
      <c r="F6" s="182"/>
      <c r="G6" s="180"/>
      <c r="H6" s="180"/>
    </row>
    <row r="7" spans="1:8" x14ac:dyDescent="0.25">
      <c r="A7" s="208"/>
      <c r="B7" s="208"/>
      <c r="C7" s="208"/>
      <c r="D7" s="208"/>
      <c r="E7" s="208"/>
      <c r="F7" s="208"/>
      <c r="G7" s="216"/>
      <c r="H7" s="216"/>
    </row>
    <row r="8" spans="1:8" ht="30" x14ac:dyDescent="0.25">
      <c r="A8" s="231" t="s">
        <v>7</v>
      </c>
      <c r="B8" s="231" t="s">
        <v>653</v>
      </c>
      <c r="C8" s="231" t="s">
        <v>654</v>
      </c>
      <c r="D8" s="231" t="s">
        <v>655</v>
      </c>
      <c r="E8" s="231" t="s">
        <v>657</v>
      </c>
      <c r="F8" s="231" t="s">
        <v>1157</v>
      </c>
      <c r="G8" s="191" t="s">
        <v>527</v>
      </c>
      <c r="H8" s="191" t="s">
        <v>528</v>
      </c>
    </row>
    <row r="9" spans="1:8" ht="15.75" x14ac:dyDescent="0.25">
      <c r="A9" s="249">
        <v>1</v>
      </c>
      <c r="B9" s="366" t="s">
        <v>796</v>
      </c>
      <c r="C9" s="314" t="s">
        <v>1158</v>
      </c>
      <c r="D9" s="314">
        <v>61004018933</v>
      </c>
      <c r="E9" s="249" t="s">
        <v>1159</v>
      </c>
      <c r="F9" s="367" t="s">
        <v>1160</v>
      </c>
      <c r="G9" s="368">
        <v>500</v>
      </c>
      <c r="H9" s="368">
        <v>500</v>
      </c>
    </row>
    <row r="10" spans="1:8" ht="15.75" x14ac:dyDescent="0.25">
      <c r="A10" s="249">
        <v>2</v>
      </c>
      <c r="B10" s="366" t="s">
        <v>1161</v>
      </c>
      <c r="C10" s="314" t="s">
        <v>1162</v>
      </c>
      <c r="D10" s="314">
        <v>1015003843</v>
      </c>
      <c r="E10" s="249" t="s">
        <v>1159</v>
      </c>
      <c r="F10" s="367" t="s">
        <v>1160</v>
      </c>
      <c r="G10" s="368">
        <v>250</v>
      </c>
      <c r="H10" s="368">
        <v>250</v>
      </c>
    </row>
    <row r="11" spans="1:8" ht="15.75" x14ac:dyDescent="0.25">
      <c r="A11" s="249">
        <v>3</v>
      </c>
      <c r="B11" s="366" t="s">
        <v>994</v>
      </c>
      <c r="C11" s="314" t="s">
        <v>1163</v>
      </c>
      <c r="D11" s="314">
        <v>26001030206</v>
      </c>
      <c r="E11" s="249" t="s">
        <v>1159</v>
      </c>
      <c r="F11" s="367" t="s">
        <v>1160</v>
      </c>
      <c r="G11" s="368">
        <v>250</v>
      </c>
      <c r="H11" s="368">
        <v>250</v>
      </c>
    </row>
    <row r="12" spans="1:8" ht="15.75" x14ac:dyDescent="0.3">
      <c r="A12" s="249">
        <v>4</v>
      </c>
      <c r="B12" s="366" t="s">
        <v>988</v>
      </c>
      <c r="C12" s="282" t="s">
        <v>1164</v>
      </c>
      <c r="D12" s="314" t="s">
        <v>1165</v>
      </c>
      <c r="E12" s="249" t="s">
        <v>1159</v>
      </c>
      <c r="F12" s="367" t="s">
        <v>1160</v>
      </c>
      <c r="G12" s="369">
        <v>750</v>
      </c>
      <c r="H12" s="369">
        <v>750</v>
      </c>
    </row>
    <row r="13" spans="1:8" x14ac:dyDescent="0.25">
      <c r="A13" s="249">
        <v>5</v>
      </c>
      <c r="B13" s="366" t="s">
        <v>796</v>
      </c>
      <c r="C13" s="314" t="s">
        <v>1158</v>
      </c>
      <c r="D13" s="314">
        <v>61004018933</v>
      </c>
      <c r="E13" s="249" t="s">
        <v>1159</v>
      </c>
      <c r="F13" s="370" t="s">
        <v>1166</v>
      </c>
      <c r="G13" s="234">
        <v>250</v>
      </c>
      <c r="H13" s="234">
        <v>250</v>
      </c>
    </row>
    <row r="14" spans="1:8" x14ac:dyDescent="0.25">
      <c r="A14" s="249">
        <v>6</v>
      </c>
      <c r="B14" s="366" t="s">
        <v>1161</v>
      </c>
      <c r="C14" s="314" t="s">
        <v>1162</v>
      </c>
      <c r="D14" s="314">
        <v>1015003843</v>
      </c>
      <c r="E14" s="249" t="s">
        <v>1159</v>
      </c>
      <c r="F14" s="370" t="s">
        <v>1166</v>
      </c>
      <c r="G14" s="234">
        <v>250</v>
      </c>
      <c r="H14" s="234">
        <v>250</v>
      </c>
    </row>
    <row r="15" spans="1:8" x14ac:dyDescent="0.25">
      <c r="A15" s="249">
        <v>7</v>
      </c>
      <c r="B15" s="366" t="s">
        <v>994</v>
      </c>
      <c r="C15" s="314" t="s">
        <v>1163</v>
      </c>
      <c r="D15" s="314">
        <v>26001030206</v>
      </c>
      <c r="E15" s="249" t="s">
        <v>1159</v>
      </c>
      <c r="F15" s="370" t="s">
        <v>1166</v>
      </c>
      <c r="G15" s="234">
        <v>250</v>
      </c>
      <c r="H15" s="234">
        <v>250</v>
      </c>
    </row>
    <row r="16" spans="1:8" ht="15.75" x14ac:dyDescent="0.3">
      <c r="A16" s="249">
        <v>8</v>
      </c>
      <c r="B16" s="366" t="s">
        <v>988</v>
      </c>
      <c r="C16" s="282" t="s">
        <v>1164</v>
      </c>
      <c r="D16" s="314" t="s">
        <v>1165</v>
      </c>
      <c r="E16" s="249" t="s">
        <v>1159</v>
      </c>
      <c r="F16" s="370" t="s">
        <v>1166</v>
      </c>
      <c r="G16" s="234">
        <v>375</v>
      </c>
      <c r="H16" s="234">
        <v>375</v>
      </c>
    </row>
    <row r="17" spans="1:8" x14ac:dyDescent="0.25">
      <c r="A17" s="249">
        <v>9</v>
      </c>
      <c r="B17" s="371" t="s">
        <v>1167</v>
      </c>
      <c r="C17" s="371" t="s">
        <v>1168</v>
      </c>
      <c r="D17" s="333">
        <v>16001004933</v>
      </c>
      <c r="E17" s="249" t="s">
        <v>1159</v>
      </c>
      <c r="F17" s="370" t="s">
        <v>1166</v>
      </c>
      <c r="G17" s="234">
        <v>187.5</v>
      </c>
      <c r="H17" s="234">
        <v>187.5</v>
      </c>
    </row>
    <row r="18" spans="1:8" ht="15.75" x14ac:dyDescent="0.3">
      <c r="A18" s="249">
        <v>10</v>
      </c>
      <c r="B18" s="371" t="s">
        <v>761</v>
      </c>
      <c r="C18" s="371" t="s">
        <v>1169</v>
      </c>
      <c r="D18" s="372">
        <v>48001001011</v>
      </c>
      <c r="E18" s="249" t="s">
        <v>1159</v>
      </c>
      <c r="F18" s="370" t="s">
        <v>1166</v>
      </c>
      <c r="G18" s="234">
        <v>250</v>
      </c>
      <c r="H18" s="234">
        <v>250</v>
      </c>
    </row>
    <row r="19" spans="1:8" x14ac:dyDescent="0.25">
      <c r="A19" s="249">
        <v>11</v>
      </c>
      <c r="B19" s="371" t="s">
        <v>1170</v>
      </c>
      <c r="C19" s="371" t="s">
        <v>1016</v>
      </c>
      <c r="D19" s="373">
        <v>46001007248</v>
      </c>
      <c r="E19" s="249" t="s">
        <v>1159</v>
      </c>
      <c r="F19" s="370" t="s">
        <v>1166</v>
      </c>
      <c r="G19" s="234">
        <v>250</v>
      </c>
      <c r="H19" s="234">
        <v>250</v>
      </c>
    </row>
    <row r="20" spans="1:8" x14ac:dyDescent="0.25">
      <c r="A20" s="249">
        <v>12</v>
      </c>
      <c r="B20" s="371" t="s">
        <v>1171</v>
      </c>
      <c r="C20" s="371" t="s">
        <v>1172</v>
      </c>
      <c r="D20" s="333">
        <v>53001001979</v>
      </c>
      <c r="E20" s="249" t="s">
        <v>1159</v>
      </c>
      <c r="F20" s="370" t="s">
        <v>1166</v>
      </c>
      <c r="G20" s="234">
        <v>5375.39</v>
      </c>
      <c r="H20" s="234">
        <v>5375.39</v>
      </c>
    </row>
    <row r="21" spans="1:8" x14ac:dyDescent="0.25">
      <c r="A21" s="249"/>
      <c r="B21" s="366"/>
      <c r="C21" s="371"/>
      <c r="D21" s="249"/>
      <c r="E21" s="249"/>
      <c r="F21" s="249"/>
      <c r="G21" s="234"/>
      <c r="H21" s="234"/>
    </row>
    <row r="22" spans="1:8" x14ac:dyDescent="0.25">
      <c r="A22" s="249"/>
      <c r="B22" s="366"/>
      <c r="C22" s="371"/>
      <c r="D22" s="249"/>
      <c r="E22" s="249"/>
      <c r="F22" s="249"/>
      <c r="G22" s="234"/>
      <c r="H22" s="234"/>
    </row>
    <row r="23" spans="1:8" x14ac:dyDescent="0.25">
      <c r="A23" s="249"/>
      <c r="B23" s="366"/>
      <c r="C23" s="371"/>
      <c r="D23" s="249"/>
      <c r="E23" s="249"/>
      <c r="F23" s="249"/>
      <c r="G23" s="234"/>
      <c r="H23" s="234"/>
    </row>
    <row r="24" spans="1:8" x14ac:dyDescent="0.25">
      <c r="A24" s="249"/>
      <c r="B24" s="366"/>
      <c r="C24" s="371"/>
      <c r="D24" s="249"/>
      <c r="E24" s="249"/>
      <c r="F24" s="249"/>
      <c r="G24" s="234"/>
      <c r="H24" s="234"/>
    </row>
    <row r="25" spans="1:8" x14ac:dyDescent="0.25">
      <c r="A25" s="249"/>
      <c r="B25" s="366"/>
      <c r="C25" s="371"/>
      <c r="D25" s="249"/>
      <c r="E25" s="249"/>
      <c r="F25" s="249"/>
      <c r="G25" s="234"/>
      <c r="H25" s="234"/>
    </row>
    <row r="26" spans="1:8" x14ac:dyDescent="0.25">
      <c r="A26" s="249"/>
      <c r="B26" s="366"/>
      <c r="C26" s="371"/>
      <c r="D26" s="249"/>
      <c r="E26" s="249"/>
      <c r="F26" s="249"/>
      <c r="G26" s="234"/>
      <c r="H26" s="234"/>
    </row>
    <row r="27" spans="1:8" x14ac:dyDescent="0.25">
      <c r="A27" s="249"/>
      <c r="B27" s="366"/>
      <c r="C27" s="371"/>
      <c r="D27" s="249"/>
      <c r="E27" s="249"/>
      <c r="F27" s="249"/>
      <c r="G27" s="234"/>
      <c r="H27" s="234"/>
    </row>
    <row r="28" spans="1:8" x14ac:dyDescent="0.25">
      <c r="A28" s="249"/>
      <c r="B28" s="366"/>
      <c r="C28" s="371"/>
      <c r="D28" s="249"/>
      <c r="E28" s="249"/>
      <c r="F28" s="249"/>
      <c r="G28" s="234"/>
      <c r="H28" s="234"/>
    </row>
    <row r="29" spans="1:8" x14ac:dyDescent="0.25">
      <c r="A29" s="249"/>
      <c r="B29" s="366"/>
      <c r="C29" s="371"/>
      <c r="D29" s="249"/>
      <c r="E29" s="249"/>
      <c r="F29" s="249"/>
      <c r="G29" s="234"/>
      <c r="H29" s="234"/>
    </row>
    <row r="30" spans="1:8" x14ac:dyDescent="0.25">
      <c r="A30" s="249"/>
      <c r="B30" s="366"/>
      <c r="C30" s="371"/>
      <c r="D30" s="249"/>
      <c r="E30" s="249"/>
      <c r="F30" s="249"/>
      <c r="G30" s="234"/>
      <c r="H30" s="234"/>
    </row>
    <row r="31" spans="1:8" x14ac:dyDescent="0.25">
      <c r="A31" s="249"/>
      <c r="B31" s="366"/>
      <c r="C31" s="371"/>
      <c r="D31" s="249"/>
      <c r="E31" s="249"/>
      <c r="F31" s="249"/>
      <c r="G31" s="234"/>
      <c r="H31" s="234"/>
    </row>
    <row r="32" spans="1:8" x14ac:dyDescent="0.25">
      <c r="A32" s="249"/>
      <c r="B32" s="366"/>
      <c r="C32" s="371"/>
      <c r="D32" s="249"/>
      <c r="E32" s="249"/>
      <c r="F32" s="249"/>
      <c r="G32" s="234"/>
      <c r="H32" s="234"/>
    </row>
    <row r="33" spans="1:8" ht="15.75" x14ac:dyDescent="0.3">
      <c r="A33" s="249"/>
      <c r="B33" s="366"/>
      <c r="C33" s="371"/>
      <c r="D33" s="366"/>
      <c r="E33" s="374"/>
      <c r="F33" s="249"/>
      <c r="G33" s="234"/>
      <c r="H33" s="234"/>
    </row>
    <row r="34" spans="1:8" ht="15.75" x14ac:dyDescent="0.3">
      <c r="A34" s="249"/>
      <c r="B34" s="366"/>
      <c r="C34" s="371"/>
      <c r="D34" s="366"/>
      <c r="E34" s="374"/>
      <c r="F34" s="249"/>
      <c r="G34" s="234"/>
      <c r="H34" s="234"/>
    </row>
    <row r="35" spans="1:8" ht="15.75" x14ac:dyDescent="0.3">
      <c r="A35" s="249"/>
      <c r="B35" s="366"/>
      <c r="C35" s="371"/>
      <c r="D35" s="366"/>
      <c r="E35" s="374"/>
      <c r="F35" s="249"/>
      <c r="G35" s="234"/>
      <c r="H35" s="234"/>
    </row>
    <row r="36" spans="1:8" ht="15.75" x14ac:dyDescent="0.3">
      <c r="A36" s="249"/>
      <c r="B36" s="366"/>
      <c r="C36" s="371"/>
      <c r="D36" s="366"/>
      <c r="E36" s="374"/>
      <c r="F36" s="249"/>
      <c r="G36" s="234"/>
      <c r="H36" s="234"/>
    </row>
    <row r="37" spans="1:8" ht="15.75" x14ac:dyDescent="0.3">
      <c r="A37" s="249"/>
      <c r="B37" s="366"/>
      <c r="C37" s="371"/>
      <c r="D37" s="366"/>
      <c r="E37" s="374"/>
      <c r="F37" s="249"/>
      <c r="G37" s="234"/>
      <c r="H37" s="234"/>
    </row>
    <row r="38" spans="1:8" ht="15.75" x14ac:dyDescent="0.3">
      <c r="A38" s="249"/>
      <c r="B38" s="366"/>
      <c r="C38" s="371"/>
      <c r="D38" s="366"/>
      <c r="E38" s="374"/>
      <c r="F38" s="249"/>
      <c r="G38" s="234"/>
      <c r="H38" s="234"/>
    </row>
    <row r="39" spans="1:8" ht="15.75" x14ac:dyDescent="0.3">
      <c r="A39" s="249"/>
      <c r="B39" s="366"/>
      <c r="C39" s="371"/>
      <c r="D39" s="366"/>
      <c r="E39" s="374"/>
      <c r="F39" s="249"/>
      <c r="G39" s="234"/>
      <c r="H39" s="234"/>
    </row>
    <row r="40" spans="1:8" ht="15.75" x14ac:dyDescent="0.3">
      <c r="A40" s="249"/>
      <c r="B40" s="366"/>
      <c r="C40" s="371"/>
      <c r="D40" s="366"/>
      <c r="E40" s="374"/>
      <c r="F40" s="249"/>
      <c r="G40" s="234"/>
      <c r="H40" s="234"/>
    </row>
    <row r="41" spans="1:8" ht="15.75" x14ac:dyDescent="0.3">
      <c r="A41" s="194"/>
      <c r="B41" s="366"/>
      <c r="C41" s="371"/>
      <c r="D41" s="366"/>
      <c r="E41" s="374"/>
      <c r="F41" s="194"/>
      <c r="G41" s="234"/>
      <c r="H41" s="234"/>
    </row>
    <row r="42" spans="1:8" x14ac:dyDescent="0.25">
      <c r="A42" s="194"/>
      <c r="B42" s="366"/>
      <c r="C42" s="371"/>
      <c r="D42" s="366"/>
      <c r="E42" s="194"/>
      <c r="F42" s="194"/>
      <c r="G42" s="234"/>
      <c r="H42" s="234"/>
    </row>
    <row r="43" spans="1:8" x14ac:dyDescent="0.25">
      <c r="A43" s="194"/>
      <c r="B43" s="366"/>
      <c r="C43" s="371"/>
      <c r="D43" s="366"/>
      <c r="E43" s="194"/>
      <c r="F43" s="194"/>
      <c r="G43" s="234"/>
      <c r="H43" s="234"/>
    </row>
    <row r="44" spans="1:8" x14ac:dyDescent="0.25">
      <c r="A44" s="194"/>
      <c r="B44" s="366"/>
      <c r="C44" s="371"/>
      <c r="D44" s="366"/>
      <c r="E44" s="194"/>
      <c r="F44" s="194"/>
      <c r="G44" s="234"/>
      <c r="H44" s="234"/>
    </row>
    <row r="45" spans="1:8" x14ac:dyDescent="0.25">
      <c r="A45" s="194"/>
      <c r="B45" s="366"/>
      <c r="C45" s="371"/>
      <c r="D45" s="366"/>
      <c r="E45" s="194"/>
      <c r="F45" s="194"/>
      <c r="G45" s="234"/>
      <c r="H45" s="234"/>
    </row>
    <row r="46" spans="1:8" x14ac:dyDescent="0.25">
      <c r="A46" s="194"/>
      <c r="B46" s="366"/>
      <c r="C46" s="371"/>
      <c r="D46" s="366"/>
      <c r="E46" s="194"/>
      <c r="F46" s="194"/>
      <c r="G46" s="234"/>
      <c r="H46" s="234"/>
    </row>
    <row r="47" spans="1:8" x14ac:dyDescent="0.25">
      <c r="A47" s="194"/>
      <c r="B47" s="366"/>
      <c r="C47" s="371"/>
      <c r="D47" s="366"/>
      <c r="E47" s="194"/>
      <c r="F47" s="194"/>
      <c r="G47" s="234"/>
      <c r="H47" s="234"/>
    </row>
    <row r="48" spans="1:8" x14ac:dyDescent="0.25">
      <c r="A48" s="194"/>
      <c r="B48" s="366"/>
      <c r="C48" s="371"/>
      <c r="D48" s="366"/>
      <c r="E48" s="194"/>
      <c r="F48" s="194"/>
      <c r="G48" s="234"/>
      <c r="H48" s="234"/>
    </row>
    <row r="49" spans="1:8" x14ac:dyDescent="0.25">
      <c r="A49" s="194"/>
      <c r="B49" s="366"/>
      <c r="C49" s="371"/>
      <c r="D49" s="366"/>
      <c r="E49" s="194"/>
      <c r="F49" s="194"/>
      <c r="G49" s="234"/>
      <c r="H49" s="234"/>
    </row>
    <row r="50" spans="1:8" x14ac:dyDescent="0.25">
      <c r="A50" s="194"/>
      <c r="B50" s="366"/>
      <c r="C50" s="371"/>
      <c r="D50" s="366"/>
      <c r="E50" s="194"/>
      <c r="F50" s="194"/>
      <c r="G50" s="234"/>
      <c r="H50" s="234"/>
    </row>
    <row r="51" spans="1:8" x14ac:dyDescent="0.25">
      <c r="A51" s="194"/>
      <c r="B51" s="366"/>
      <c r="C51" s="371"/>
      <c r="D51" s="366"/>
      <c r="E51" s="194"/>
      <c r="F51" s="194"/>
      <c r="G51" s="234"/>
      <c r="H51" s="234"/>
    </row>
    <row r="52" spans="1:8" x14ac:dyDescent="0.25">
      <c r="A52" s="194"/>
      <c r="B52" s="366"/>
      <c r="C52" s="371"/>
      <c r="D52" s="366"/>
      <c r="E52" s="194"/>
      <c r="F52" s="194"/>
      <c r="G52" s="234"/>
      <c r="H52" s="234"/>
    </row>
    <row r="53" spans="1:8" x14ac:dyDescent="0.25">
      <c r="A53" s="194"/>
      <c r="B53" s="366"/>
      <c r="C53" s="371"/>
      <c r="D53" s="366"/>
      <c r="E53" s="194"/>
      <c r="F53" s="194"/>
      <c r="G53" s="234"/>
      <c r="H53" s="234"/>
    </row>
    <row r="54" spans="1:8" x14ac:dyDescent="0.25">
      <c r="A54" s="194"/>
      <c r="B54" s="366"/>
      <c r="C54" s="371"/>
      <c r="D54" s="366"/>
      <c r="E54" s="194"/>
      <c r="F54" s="194"/>
      <c r="G54" s="234"/>
      <c r="H54" s="234"/>
    </row>
    <row r="55" spans="1:8" x14ac:dyDescent="0.25">
      <c r="A55" s="194"/>
      <c r="B55" s="366"/>
      <c r="C55" s="371"/>
      <c r="D55" s="366"/>
      <c r="E55" s="194"/>
      <c r="F55" s="194"/>
      <c r="G55" s="234"/>
      <c r="H55" s="234"/>
    </row>
    <row r="56" spans="1:8" x14ac:dyDescent="0.25">
      <c r="A56" s="194"/>
      <c r="B56" s="366"/>
      <c r="C56" s="371"/>
      <c r="D56" s="366"/>
      <c r="E56" s="194"/>
      <c r="F56" s="194"/>
      <c r="G56" s="234"/>
      <c r="H56" s="234"/>
    </row>
    <row r="57" spans="1:8" x14ac:dyDescent="0.25">
      <c r="A57" s="194"/>
      <c r="B57" s="278"/>
      <c r="C57" s="343"/>
      <c r="D57" s="342"/>
      <c r="E57" s="194"/>
      <c r="F57" s="194"/>
      <c r="G57" s="234"/>
      <c r="H57" s="234"/>
    </row>
    <row r="58" spans="1:8" x14ac:dyDescent="0.25">
      <c r="A58" s="194"/>
      <c r="B58" s="278"/>
      <c r="C58" s="343"/>
      <c r="D58" s="342"/>
      <c r="E58" s="194"/>
      <c r="F58" s="194"/>
      <c r="G58" s="234"/>
      <c r="H58" s="234"/>
    </row>
    <row r="59" spans="1:8" x14ac:dyDescent="0.25">
      <c r="A59" s="194"/>
      <c r="B59" s="278"/>
      <c r="C59" s="343"/>
      <c r="D59" s="342"/>
      <c r="E59" s="194"/>
      <c r="F59" s="194"/>
      <c r="G59" s="234"/>
      <c r="H59" s="234"/>
    </row>
    <row r="60" spans="1:8" x14ac:dyDescent="0.25">
      <c r="A60" s="194"/>
      <c r="B60" s="278"/>
      <c r="C60" s="343"/>
      <c r="D60" s="342"/>
      <c r="E60" s="194"/>
      <c r="F60" s="194"/>
      <c r="G60" s="234"/>
      <c r="H60" s="234"/>
    </row>
    <row r="61" spans="1:8" x14ac:dyDescent="0.25">
      <c r="A61" s="194"/>
      <c r="B61" s="278"/>
      <c r="C61" s="343"/>
      <c r="D61" s="342"/>
      <c r="E61" s="194"/>
      <c r="F61" s="194"/>
      <c r="G61" s="234"/>
      <c r="H61" s="234"/>
    </row>
    <row r="62" spans="1:8" x14ac:dyDescent="0.25">
      <c r="A62" s="194"/>
      <c r="B62" s="278"/>
      <c r="C62" s="343"/>
      <c r="D62" s="342"/>
      <c r="E62" s="194"/>
      <c r="F62" s="194"/>
      <c r="G62" s="234"/>
      <c r="H62" s="234"/>
    </row>
    <row r="63" spans="1:8" x14ac:dyDescent="0.25">
      <c r="A63" s="194"/>
      <c r="B63" s="278"/>
      <c r="C63" s="343"/>
      <c r="D63" s="342"/>
      <c r="E63" s="194"/>
      <c r="F63" s="194"/>
      <c r="G63" s="234"/>
      <c r="H63" s="234"/>
    </row>
    <row r="64" spans="1:8" x14ac:dyDescent="0.25">
      <c r="A64" s="194"/>
      <c r="B64" s="278"/>
      <c r="C64" s="343"/>
      <c r="D64" s="342"/>
      <c r="E64" s="194"/>
      <c r="F64" s="194"/>
      <c r="G64" s="234"/>
      <c r="H64" s="234"/>
    </row>
    <row r="65" spans="1:8" x14ac:dyDescent="0.25">
      <c r="A65" s="194"/>
      <c r="B65" s="194"/>
      <c r="C65" s="366"/>
      <c r="D65" s="194"/>
      <c r="E65" s="194"/>
      <c r="F65" s="194"/>
      <c r="G65" s="234"/>
      <c r="H65" s="234"/>
    </row>
    <row r="66" spans="1:8" x14ac:dyDescent="0.25">
      <c r="A66" s="194"/>
      <c r="B66" s="194"/>
      <c r="C66" s="366"/>
      <c r="D66" s="194"/>
      <c r="E66" s="194"/>
      <c r="F66" s="194"/>
      <c r="G66" s="234"/>
      <c r="H66" s="234"/>
    </row>
    <row r="67" spans="1:8" ht="15.75" x14ac:dyDescent="0.3">
      <c r="A67" s="194"/>
      <c r="B67" s="258"/>
      <c r="C67" s="366"/>
      <c r="D67" s="258"/>
      <c r="E67" s="258"/>
      <c r="F67" s="258" t="s">
        <v>1173</v>
      </c>
      <c r="G67" s="246">
        <f>SUM(G9:G66)</f>
        <v>8937.89</v>
      </c>
      <c r="H67" s="246">
        <f>SUM(H9:H66)</f>
        <v>8937.89</v>
      </c>
    </row>
    <row r="68" spans="1:8" ht="15.75" x14ac:dyDescent="0.3">
      <c r="A68" s="349"/>
      <c r="B68" s="349"/>
      <c r="C68" s="349"/>
      <c r="D68" s="349"/>
      <c r="E68" s="349"/>
      <c r="F68" s="349"/>
      <c r="G68" s="349"/>
      <c r="H68" s="351"/>
    </row>
    <row r="69" spans="1:8" ht="15.75" x14ac:dyDescent="0.3">
      <c r="A69" s="353" t="s">
        <v>1174</v>
      </c>
      <c r="B69" s="353"/>
      <c r="C69" s="349"/>
      <c r="D69" s="349"/>
      <c r="E69" s="349"/>
      <c r="F69" s="349"/>
      <c r="G69" s="349"/>
      <c r="H69" s="351"/>
    </row>
    <row r="70" spans="1:8" ht="15.75" x14ac:dyDescent="0.3">
      <c r="A70" s="353" t="s">
        <v>1175</v>
      </c>
      <c r="B70" s="353"/>
      <c r="C70" s="349"/>
      <c r="D70" s="349"/>
      <c r="E70" s="349"/>
      <c r="F70" s="349"/>
      <c r="G70" s="349"/>
      <c r="H70" s="351"/>
    </row>
    <row r="71" spans="1:8" ht="15.75" x14ac:dyDescent="0.3">
      <c r="A71" s="353"/>
      <c r="B71" s="353"/>
      <c r="C71" s="351"/>
      <c r="D71" s="351"/>
      <c r="E71" s="351"/>
      <c r="F71" s="351"/>
      <c r="G71" s="351"/>
      <c r="H71" s="351"/>
    </row>
    <row r="72" spans="1:8" ht="15.75" x14ac:dyDescent="0.3">
      <c r="A72" s="353"/>
      <c r="B72" s="353"/>
      <c r="C72" s="351"/>
      <c r="D72" s="351"/>
      <c r="E72" s="351"/>
      <c r="F72" s="351"/>
      <c r="G72" s="351"/>
      <c r="H72" s="351"/>
    </row>
    <row r="73" spans="1:8" x14ac:dyDescent="0.25">
      <c r="A73" s="355"/>
      <c r="B73" s="355"/>
      <c r="C73" s="375"/>
      <c r="D73" s="355"/>
      <c r="E73" s="355"/>
      <c r="F73" s="355"/>
      <c r="G73" s="355"/>
      <c r="H73" s="355"/>
    </row>
    <row r="74" spans="1:8" ht="15.75" x14ac:dyDescent="0.3">
      <c r="A74" s="357" t="s">
        <v>469</v>
      </c>
      <c r="B74" s="357"/>
      <c r="C74" s="351"/>
      <c r="D74" s="351"/>
      <c r="E74" s="351"/>
      <c r="F74" s="351"/>
      <c r="G74" s="351"/>
      <c r="H74" s="351"/>
    </row>
    <row r="75" spans="1:8" ht="15.75" x14ac:dyDescent="0.3">
      <c r="A75" s="351"/>
      <c r="B75" s="351"/>
      <c r="C75" s="351"/>
      <c r="D75" s="351"/>
      <c r="E75" s="351"/>
      <c r="F75" s="351"/>
      <c r="G75" s="351"/>
      <c r="H75" s="351"/>
    </row>
    <row r="76" spans="1:8" ht="15.75" x14ac:dyDescent="0.3">
      <c r="A76" s="351"/>
      <c r="B76" s="351"/>
      <c r="C76" s="351"/>
      <c r="D76" s="351"/>
      <c r="E76" s="351"/>
      <c r="F76" s="351"/>
      <c r="G76" s="351"/>
      <c r="H76" s="351"/>
    </row>
    <row r="77" spans="1:8" ht="15.75" x14ac:dyDescent="0.3">
      <c r="A77" s="357"/>
      <c r="B77" s="357"/>
      <c r="C77" s="357" t="s">
        <v>1176</v>
      </c>
      <c r="D77" s="357"/>
      <c r="E77" s="349"/>
      <c r="F77" s="357"/>
      <c r="G77" s="357"/>
      <c r="H77" s="351"/>
    </row>
    <row r="78" spans="1:8" ht="15.75" x14ac:dyDescent="0.3">
      <c r="A78" s="351"/>
      <c r="B78" s="351"/>
      <c r="C78" s="351" t="s">
        <v>519</v>
      </c>
      <c r="D78" s="351"/>
      <c r="E78" s="351"/>
      <c r="F78" s="351"/>
      <c r="G78" s="351"/>
      <c r="H78" s="351"/>
    </row>
    <row r="79" spans="1:8" x14ac:dyDescent="0.25">
      <c r="A79" s="360"/>
      <c r="B79" s="360"/>
      <c r="C79" s="360" t="s">
        <v>472</v>
      </c>
      <c r="D79" s="360"/>
      <c r="E79" s="360"/>
      <c r="F79" s="360"/>
      <c r="G79" s="360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G15" sqref="G15"/>
    </sheetView>
  </sheetViews>
  <sheetFormatPr defaultRowHeight="15.75" x14ac:dyDescent="0.3"/>
  <cols>
    <col min="1" max="1" width="14.28515625" style="222" customWidth="1"/>
    <col min="2" max="2" width="67.140625" style="222" customWidth="1"/>
    <col min="3" max="3" width="14.85546875" style="222" customWidth="1"/>
    <col min="4" max="4" width="13.28515625" style="412" customWidth="1"/>
  </cols>
  <sheetData>
    <row r="1" spans="1:4" x14ac:dyDescent="0.3">
      <c r="A1" s="179" t="s">
        <v>1177</v>
      </c>
      <c r="B1" s="377"/>
      <c r="C1" s="569" t="s">
        <v>1</v>
      </c>
      <c r="D1" s="569"/>
    </row>
    <row r="2" spans="1:4" x14ac:dyDescent="0.3">
      <c r="A2" s="180" t="s">
        <v>2</v>
      </c>
      <c r="B2" s="377"/>
      <c r="C2" s="563" t="s">
        <v>5</v>
      </c>
      <c r="D2" s="564"/>
    </row>
    <row r="3" spans="1:4" x14ac:dyDescent="0.3">
      <c r="A3" s="180"/>
      <c r="B3" s="377"/>
      <c r="C3" s="181"/>
      <c r="D3" s="378"/>
    </row>
    <row r="4" spans="1:4" x14ac:dyDescent="0.3">
      <c r="A4" s="182" t="str">
        <f>'[1]ფორმა N2'!A4</f>
        <v>ანგარიშვალდებული პირის დასახელება:</v>
      </c>
      <c r="B4" s="182" t="s">
        <v>474</v>
      </c>
      <c r="C4" s="180"/>
      <c r="D4" s="229"/>
    </row>
    <row r="5" spans="1:4" x14ac:dyDescent="0.3">
      <c r="A5" s="379" t="e">
        <f>#REF!</f>
        <v>#REF!</v>
      </c>
      <c r="B5" s="205"/>
      <c r="C5" s="214"/>
      <c r="D5" s="229"/>
    </row>
    <row r="6" spans="1:4" x14ac:dyDescent="0.3">
      <c r="A6" s="182"/>
      <c r="B6" s="182"/>
      <c r="C6" s="180"/>
      <c r="D6" s="229"/>
    </row>
    <row r="7" spans="1:4" ht="15" x14ac:dyDescent="0.25">
      <c r="A7" s="208"/>
      <c r="B7" s="208"/>
      <c r="C7" s="216"/>
      <c r="D7" s="380"/>
    </row>
    <row r="8" spans="1:4" ht="30" x14ac:dyDescent="0.25">
      <c r="A8" s="190" t="s">
        <v>7</v>
      </c>
      <c r="B8" s="191" t="s">
        <v>526</v>
      </c>
      <c r="C8" s="191" t="s">
        <v>527</v>
      </c>
      <c r="D8" s="381" t="s">
        <v>528</v>
      </c>
    </row>
    <row r="9" spans="1:4" ht="15" x14ac:dyDescent="0.25">
      <c r="A9" s="382">
        <v>1</v>
      </c>
      <c r="B9" s="382" t="s">
        <v>529</v>
      </c>
      <c r="C9" s="232">
        <f>SUM(C10,C13,C52,C55,C56,C57,C74,C75)</f>
        <v>474083.24</v>
      </c>
      <c r="D9" s="383">
        <f>SUM(D10,D13,D52,D55,D56,D57,D63,D70,D71,D75)</f>
        <v>236586.23999999999</v>
      </c>
    </row>
    <row r="10" spans="1:4" ht="15" x14ac:dyDescent="0.25">
      <c r="A10" s="384">
        <v>1.1000000000000001</v>
      </c>
      <c r="B10" s="384" t="s">
        <v>530</v>
      </c>
      <c r="C10" s="244">
        <v>64370</v>
      </c>
      <c r="D10" s="235">
        <v>26770</v>
      </c>
    </row>
    <row r="11" spans="1:4" ht="15" x14ac:dyDescent="0.25">
      <c r="A11" s="385" t="s">
        <v>480</v>
      </c>
      <c r="B11" s="385" t="s">
        <v>531</v>
      </c>
      <c r="C11" s="386"/>
      <c r="D11" s="387"/>
    </row>
    <row r="12" spans="1:4" ht="15" x14ac:dyDescent="0.25">
      <c r="A12" s="385" t="s">
        <v>482</v>
      </c>
      <c r="B12" s="385" t="s">
        <v>532</v>
      </c>
      <c r="C12" s="386"/>
      <c r="D12" s="387"/>
    </row>
    <row r="13" spans="1:4" ht="15" x14ac:dyDescent="0.25">
      <c r="A13" s="384">
        <v>1.2</v>
      </c>
      <c r="B13" s="384" t="s">
        <v>533</v>
      </c>
      <c r="C13" s="244">
        <f>SUM(C14,C17,C29:C32,C35,C36,C42,C43,C44,C45,C46,C50,C51)</f>
        <v>409693.24</v>
      </c>
      <c r="D13" s="235">
        <f>SUM(D14,D17,D29:D32,D35,D36,D42,D43,D44,D45,D46,D50,D51)</f>
        <v>209796.24</v>
      </c>
    </row>
    <row r="14" spans="1:4" ht="15" x14ac:dyDescent="0.25">
      <c r="A14" s="385" t="s">
        <v>509</v>
      </c>
      <c r="B14" s="385" t="s">
        <v>534</v>
      </c>
      <c r="C14" s="233">
        <f>SUM(C15:C16)</f>
        <v>0</v>
      </c>
      <c r="D14" s="236">
        <f>SUM(D15:D16)</f>
        <v>0</v>
      </c>
    </row>
    <row r="15" spans="1:4" ht="15" x14ac:dyDescent="0.25">
      <c r="A15" s="243" t="s">
        <v>510</v>
      </c>
      <c r="B15" s="243" t="s">
        <v>535</v>
      </c>
      <c r="C15" s="388"/>
      <c r="D15" s="389"/>
    </row>
    <row r="16" spans="1:4" ht="15" x14ac:dyDescent="0.25">
      <c r="A16" s="243" t="s">
        <v>512</v>
      </c>
      <c r="B16" s="243" t="s">
        <v>536</v>
      </c>
      <c r="C16" s="388"/>
      <c r="D16" s="389"/>
    </row>
    <row r="17" spans="1:4" ht="15" x14ac:dyDescent="0.25">
      <c r="A17" s="385" t="s">
        <v>516</v>
      </c>
      <c r="B17" s="385" t="s">
        <v>537</v>
      </c>
      <c r="C17" s="233">
        <f>SUM(C18:C23,C28)</f>
        <v>551</v>
      </c>
      <c r="D17" s="236">
        <f>SUM(D18:D23,D28)</f>
        <v>551</v>
      </c>
    </row>
    <row r="18" spans="1:4" ht="30" x14ac:dyDescent="0.25">
      <c r="A18" s="243" t="s">
        <v>538</v>
      </c>
      <c r="B18" s="243" t="s">
        <v>539</v>
      </c>
      <c r="C18" s="390">
        <v>40</v>
      </c>
      <c r="D18" s="238">
        <v>40</v>
      </c>
    </row>
    <row r="19" spans="1:4" ht="15" x14ac:dyDescent="0.25">
      <c r="A19" s="243" t="s">
        <v>540</v>
      </c>
      <c r="B19" s="243" t="s">
        <v>541</v>
      </c>
      <c r="C19" s="391"/>
      <c r="D19" s="392"/>
    </row>
    <row r="20" spans="1:4" ht="30" x14ac:dyDescent="0.25">
      <c r="A20" s="243" t="s">
        <v>542</v>
      </c>
      <c r="B20" s="243" t="s">
        <v>543</v>
      </c>
      <c r="C20" s="391"/>
      <c r="D20" s="392"/>
    </row>
    <row r="21" spans="1:4" ht="15" x14ac:dyDescent="0.25">
      <c r="A21" s="243" t="s">
        <v>544</v>
      </c>
      <c r="B21" s="243" t="s">
        <v>545</v>
      </c>
      <c r="C21" s="390">
        <v>511</v>
      </c>
      <c r="D21" s="238">
        <v>511</v>
      </c>
    </row>
    <row r="22" spans="1:4" ht="15" x14ac:dyDescent="0.25">
      <c r="A22" s="243" t="s">
        <v>546</v>
      </c>
      <c r="B22" s="243" t="s">
        <v>547</v>
      </c>
      <c r="C22" s="391"/>
      <c r="D22" s="392"/>
    </row>
    <row r="23" spans="1:4" ht="15" x14ac:dyDescent="0.25">
      <c r="A23" s="243" t="s">
        <v>548</v>
      </c>
      <c r="B23" s="243" t="s">
        <v>549</v>
      </c>
      <c r="C23" s="393">
        <f>SUM(C24:C27)</f>
        <v>0</v>
      </c>
      <c r="D23" s="394">
        <f>SUM(D24:D27)</f>
        <v>0</v>
      </c>
    </row>
    <row r="24" spans="1:4" ht="15" x14ac:dyDescent="0.25">
      <c r="A24" s="395" t="s">
        <v>550</v>
      </c>
      <c r="B24" s="395" t="s">
        <v>551</v>
      </c>
      <c r="C24" s="396"/>
      <c r="D24" s="397"/>
    </row>
    <row r="25" spans="1:4" ht="15" x14ac:dyDescent="0.25">
      <c r="A25" s="395" t="s">
        <v>552</v>
      </c>
      <c r="B25" s="395" t="s">
        <v>553</v>
      </c>
      <c r="C25" s="396"/>
      <c r="D25" s="397"/>
    </row>
    <row r="26" spans="1:4" ht="15" x14ac:dyDescent="0.25">
      <c r="A26" s="395" t="s">
        <v>554</v>
      </c>
      <c r="B26" s="395" t="s">
        <v>555</v>
      </c>
      <c r="C26" s="396"/>
      <c r="D26" s="397"/>
    </row>
    <row r="27" spans="1:4" ht="15" x14ac:dyDescent="0.25">
      <c r="A27" s="395" t="s">
        <v>556</v>
      </c>
      <c r="B27" s="395" t="s">
        <v>557</v>
      </c>
      <c r="C27" s="396"/>
      <c r="D27" s="398"/>
    </row>
    <row r="28" spans="1:4" ht="15" x14ac:dyDescent="0.25">
      <c r="A28" s="243" t="s">
        <v>558</v>
      </c>
      <c r="B28" s="243" t="s">
        <v>559</v>
      </c>
      <c r="C28" s="396"/>
      <c r="D28" s="398"/>
    </row>
    <row r="29" spans="1:4" ht="15" x14ac:dyDescent="0.25">
      <c r="A29" s="385" t="s">
        <v>560</v>
      </c>
      <c r="B29" s="385" t="s">
        <v>561</v>
      </c>
      <c r="C29" s="386"/>
      <c r="D29" s="387"/>
    </row>
    <row r="30" spans="1:4" ht="15" x14ac:dyDescent="0.25">
      <c r="A30" s="385" t="s">
        <v>562</v>
      </c>
      <c r="B30" s="385" t="s">
        <v>563</v>
      </c>
      <c r="C30" s="386">
        <v>1456</v>
      </c>
      <c r="D30" s="387">
        <v>1456</v>
      </c>
    </row>
    <row r="31" spans="1:4" ht="15" x14ac:dyDescent="0.25">
      <c r="A31" s="385" t="s">
        <v>564</v>
      </c>
      <c r="B31" s="385" t="s">
        <v>565</v>
      </c>
      <c r="C31" s="386"/>
      <c r="D31" s="387"/>
    </row>
    <row r="32" spans="1:4" ht="30" x14ac:dyDescent="0.25">
      <c r="A32" s="385" t="s">
        <v>566</v>
      </c>
      <c r="B32" s="385" t="s">
        <v>567</v>
      </c>
      <c r="C32" s="233">
        <f>SUM(C33:C34)</f>
        <v>27795</v>
      </c>
      <c r="D32" s="236">
        <f>SUM(D33:D34)</f>
        <v>27795</v>
      </c>
    </row>
    <row r="33" spans="1:4" ht="15" x14ac:dyDescent="0.25">
      <c r="A33" s="243" t="s">
        <v>568</v>
      </c>
      <c r="B33" s="243" t="s">
        <v>569</v>
      </c>
      <c r="C33" s="386">
        <v>27795</v>
      </c>
      <c r="D33" s="387">
        <v>27795</v>
      </c>
    </row>
    <row r="34" spans="1:4" ht="15" x14ac:dyDescent="0.25">
      <c r="A34" s="243" t="s">
        <v>570</v>
      </c>
      <c r="B34" s="243" t="s">
        <v>571</v>
      </c>
      <c r="C34" s="386"/>
      <c r="D34" s="387"/>
    </row>
    <row r="35" spans="1:4" ht="15" x14ac:dyDescent="0.25">
      <c r="A35" s="385" t="s">
        <v>572</v>
      </c>
      <c r="B35" s="385" t="s">
        <v>573</v>
      </c>
      <c r="C35" s="386">
        <v>196.24</v>
      </c>
      <c r="D35" s="387">
        <v>196.24</v>
      </c>
    </row>
    <row r="36" spans="1:4" ht="15" x14ac:dyDescent="0.25">
      <c r="A36" s="385" t="s">
        <v>574</v>
      </c>
      <c r="B36" s="385" t="s">
        <v>1178</v>
      </c>
      <c r="C36" s="233">
        <f>SUM(C37:C41)</f>
        <v>356746</v>
      </c>
      <c r="D36" s="236">
        <f>SUM(D37:D41)</f>
        <v>156849</v>
      </c>
    </row>
    <row r="37" spans="1:4" ht="15" x14ac:dyDescent="0.25">
      <c r="A37" s="243" t="s">
        <v>576</v>
      </c>
      <c r="B37" s="243" t="s">
        <v>577</v>
      </c>
      <c r="C37" s="386">
        <v>204697</v>
      </c>
      <c r="D37" s="386">
        <v>4800</v>
      </c>
    </row>
    <row r="38" spans="1:4" ht="15" x14ac:dyDescent="0.25">
      <c r="A38" s="243" t="s">
        <v>578</v>
      </c>
      <c r="B38" s="243" t="s">
        <v>579</v>
      </c>
      <c r="C38" s="386">
        <v>139147</v>
      </c>
      <c r="D38" s="386">
        <v>139147</v>
      </c>
    </row>
    <row r="39" spans="1:4" ht="15" x14ac:dyDescent="0.25">
      <c r="A39" s="243" t="s">
        <v>580</v>
      </c>
      <c r="B39" s="243" t="s">
        <v>581</v>
      </c>
      <c r="C39" s="386">
        <v>1404</v>
      </c>
      <c r="D39" s="387">
        <v>1404</v>
      </c>
    </row>
    <row r="40" spans="1:4" ht="15" x14ac:dyDescent="0.25">
      <c r="A40" s="243" t="s">
        <v>582</v>
      </c>
      <c r="B40" s="243" t="s">
        <v>583</v>
      </c>
      <c r="C40" s="386"/>
      <c r="D40" s="387"/>
    </row>
    <row r="41" spans="1:4" ht="15" x14ac:dyDescent="0.25">
      <c r="A41" s="243" t="s">
        <v>584</v>
      </c>
      <c r="B41" s="243" t="s">
        <v>585</v>
      </c>
      <c r="C41" s="386">
        <v>11498</v>
      </c>
      <c r="D41" s="387">
        <v>11498</v>
      </c>
    </row>
    <row r="42" spans="1:4" ht="30" x14ac:dyDescent="0.25">
      <c r="A42" s="385" t="s">
        <v>586</v>
      </c>
      <c r="B42" s="385" t="s">
        <v>587</v>
      </c>
      <c r="C42" s="386">
        <v>886</v>
      </c>
      <c r="D42" s="386">
        <v>886</v>
      </c>
    </row>
    <row r="43" spans="1:4" ht="15" x14ac:dyDescent="0.25">
      <c r="A43" s="385" t="s">
        <v>588</v>
      </c>
      <c r="B43" s="385" t="s">
        <v>589</v>
      </c>
      <c r="C43" s="386"/>
      <c r="D43" s="386"/>
    </row>
    <row r="44" spans="1:4" ht="15" x14ac:dyDescent="0.25">
      <c r="A44" s="385" t="s">
        <v>590</v>
      </c>
      <c r="B44" s="385" t="s">
        <v>591</v>
      </c>
      <c r="C44" s="386">
        <v>2000</v>
      </c>
      <c r="D44" s="386">
        <v>2000</v>
      </c>
    </row>
    <row r="45" spans="1:4" ht="15" x14ac:dyDescent="0.25">
      <c r="A45" s="385" t="s">
        <v>592</v>
      </c>
      <c r="B45" s="385" t="s">
        <v>593</v>
      </c>
      <c r="C45" s="386"/>
      <c r="D45" s="387"/>
    </row>
    <row r="46" spans="1:4" ht="15" x14ac:dyDescent="0.25">
      <c r="A46" s="385" t="s">
        <v>594</v>
      </c>
      <c r="B46" s="385" t="s">
        <v>1179</v>
      </c>
      <c r="C46" s="233">
        <f>SUM(C47:C49)</f>
        <v>20063</v>
      </c>
      <c r="D46" s="236">
        <f>SUM(D47:D49)</f>
        <v>20063</v>
      </c>
    </row>
    <row r="47" spans="1:4" ht="15" x14ac:dyDescent="0.25">
      <c r="A47" s="198" t="s">
        <v>596</v>
      </c>
      <c r="B47" s="198" t="s">
        <v>597</v>
      </c>
      <c r="C47" s="386">
        <v>20063</v>
      </c>
      <c r="D47" s="386">
        <v>20063</v>
      </c>
    </row>
    <row r="48" spans="1:4" ht="15" x14ac:dyDescent="0.25">
      <c r="A48" s="198" t="s">
        <v>598</v>
      </c>
      <c r="B48" s="198" t="s">
        <v>599</v>
      </c>
      <c r="C48" s="386"/>
      <c r="D48" s="387"/>
    </row>
    <row r="49" spans="1:4" ht="15" x14ac:dyDescent="0.25">
      <c r="A49" s="198" t="s">
        <v>600</v>
      </c>
      <c r="B49" s="198" t="s">
        <v>601</v>
      </c>
      <c r="C49" s="386"/>
      <c r="D49" s="387"/>
    </row>
    <row r="50" spans="1:4" ht="30" x14ac:dyDescent="0.25">
      <c r="A50" s="385" t="s">
        <v>602</v>
      </c>
      <c r="B50" s="385" t="s">
        <v>603</v>
      </c>
      <c r="C50" s="386"/>
      <c r="D50" s="387"/>
    </row>
    <row r="51" spans="1:4" ht="15" x14ac:dyDescent="0.25">
      <c r="A51" s="385" t="s">
        <v>604</v>
      </c>
      <c r="B51" s="385" t="s">
        <v>605</v>
      </c>
      <c r="C51" s="386"/>
      <c r="D51" s="387"/>
    </row>
    <row r="52" spans="1:4" ht="30" x14ac:dyDescent="0.25">
      <c r="A52" s="384">
        <v>1.3</v>
      </c>
      <c r="B52" s="194" t="s">
        <v>606</v>
      </c>
      <c r="C52" s="244">
        <f>SUM(C53:C54)</f>
        <v>0</v>
      </c>
      <c r="D52" s="235">
        <f>SUM(D53:D54)</f>
        <v>0</v>
      </c>
    </row>
    <row r="53" spans="1:4" ht="30" x14ac:dyDescent="0.25">
      <c r="A53" s="385" t="s">
        <v>607</v>
      </c>
      <c r="B53" s="385" t="s">
        <v>608</v>
      </c>
      <c r="C53" s="386"/>
      <c r="D53" s="387"/>
    </row>
    <row r="54" spans="1:4" ht="15" x14ac:dyDescent="0.25">
      <c r="A54" s="385" t="s">
        <v>609</v>
      </c>
      <c r="B54" s="385" t="s">
        <v>610</v>
      </c>
      <c r="C54" s="386"/>
      <c r="D54" s="387"/>
    </row>
    <row r="55" spans="1:4" ht="15" x14ac:dyDescent="0.25">
      <c r="A55" s="384">
        <v>1.4</v>
      </c>
      <c r="B55" s="384" t="s">
        <v>611</v>
      </c>
      <c r="C55" s="386"/>
      <c r="D55" s="387"/>
    </row>
    <row r="56" spans="1:4" ht="15" x14ac:dyDescent="0.25">
      <c r="A56" s="384">
        <v>1.5</v>
      </c>
      <c r="B56" s="384" t="s">
        <v>612</v>
      </c>
      <c r="C56" s="396"/>
      <c r="D56" s="397"/>
    </row>
    <row r="57" spans="1:4" ht="15" x14ac:dyDescent="0.25">
      <c r="A57" s="384">
        <v>1.6</v>
      </c>
      <c r="B57" s="245" t="s">
        <v>613</v>
      </c>
      <c r="C57" s="244">
        <f>SUM(C58:C62)</f>
        <v>20</v>
      </c>
      <c r="D57" s="235">
        <f>SUM(D58:D62)</f>
        <v>20</v>
      </c>
    </row>
    <row r="58" spans="1:4" ht="15" x14ac:dyDescent="0.25">
      <c r="A58" s="385" t="s">
        <v>614</v>
      </c>
      <c r="B58" s="247" t="s">
        <v>615</v>
      </c>
      <c r="C58" s="396"/>
      <c r="D58" s="397"/>
    </row>
    <row r="59" spans="1:4" ht="30" x14ac:dyDescent="0.25">
      <c r="A59" s="385" t="s">
        <v>616</v>
      </c>
      <c r="B59" s="247" t="s">
        <v>617</v>
      </c>
      <c r="C59" s="396"/>
      <c r="D59" s="397"/>
    </row>
    <row r="60" spans="1:4" ht="15" x14ac:dyDescent="0.25">
      <c r="A60" s="385" t="s">
        <v>618</v>
      </c>
      <c r="B60" s="247" t="s">
        <v>619</v>
      </c>
      <c r="C60" s="241">
        <v>20</v>
      </c>
      <c r="D60" s="397">
        <v>20</v>
      </c>
    </row>
    <row r="61" spans="1:4" ht="15" x14ac:dyDescent="0.25">
      <c r="A61" s="385" t="s">
        <v>620</v>
      </c>
      <c r="B61" s="247" t="s">
        <v>621</v>
      </c>
      <c r="C61" s="396"/>
      <c r="D61" s="397"/>
    </row>
    <row r="62" spans="1:4" ht="15" x14ac:dyDescent="0.25">
      <c r="A62" s="385" t="s">
        <v>622</v>
      </c>
      <c r="B62" s="399" t="s">
        <v>623</v>
      </c>
      <c r="C62" s="396"/>
      <c r="D62" s="400"/>
    </row>
    <row r="63" spans="1:4" x14ac:dyDescent="0.3">
      <c r="A63" s="382">
        <v>2</v>
      </c>
      <c r="B63" s="401" t="s">
        <v>1180</v>
      </c>
      <c r="C63" s="402"/>
      <c r="D63" s="403">
        <f>SUM(D64:D69)</f>
        <v>0</v>
      </c>
    </row>
    <row r="64" spans="1:4" x14ac:dyDescent="0.3">
      <c r="A64" s="316">
        <v>2.1</v>
      </c>
      <c r="B64" s="404" t="s">
        <v>625</v>
      </c>
      <c r="C64" s="233"/>
      <c r="D64" s="405"/>
    </row>
    <row r="65" spans="1:4" x14ac:dyDescent="0.3">
      <c r="A65" s="316">
        <v>2.2000000000000002</v>
      </c>
      <c r="B65" s="404" t="s">
        <v>627</v>
      </c>
      <c r="C65" s="233"/>
      <c r="D65" s="405"/>
    </row>
    <row r="66" spans="1:4" x14ac:dyDescent="0.3">
      <c r="A66" s="316">
        <v>2.2999999999999998</v>
      </c>
      <c r="B66" s="404" t="s">
        <v>628</v>
      </c>
      <c r="C66" s="233"/>
      <c r="D66" s="405"/>
    </row>
    <row r="67" spans="1:4" x14ac:dyDescent="0.3">
      <c r="A67" s="316">
        <v>2.4</v>
      </c>
      <c r="B67" s="404" t="s">
        <v>1181</v>
      </c>
      <c r="C67" s="233"/>
      <c r="D67" s="405"/>
    </row>
    <row r="68" spans="1:4" x14ac:dyDescent="0.3">
      <c r="A68" s="316">
        <v>2.5</v>
      </c>
      <c r="B68" s="404" t="s">
        <v>630</v>
      </c>
      <c r="C68" s="233"/>
      <c r="D68" s="405"/>
    </row>
    <row r="69" spans="1:4" x14ac:dyDescent="0.3">
      <c r="A69" s="316">
        <v>2.6</v>
      </c>
      <c r="B69" s="404" t="s">
        <v>631</v>
      </c>
      <c r="C69" s="233"/>
      <c r="D69" s="405"/>
    </row>
    <row r="70" spans="1:4" x14ac:dyDescent="0.3">
      <c r="A70" s="382">
        <v>3</v>
      </c>
      <c r="B70" s="192" t="s">
        <v>632</v>
      </c>
      <c r="C70" s="193"/>
      <c r="D70" s="406"/>
    </row>
    <row r="71" spans="1:4" x14ac:dyDescent="0.3">
      <c r="A71" s="382">
        <v>4</v>
      </c>
      <c r="B71" s="382" t="s">
        <v>633</v>
      </c>
      <c r="C71" s="407">
        <f>SUM(C72:C73)</f>
        <v>0</v>
      </c>
      <c r="D71" s="408">
        <f>SUM(D72:D73)</f>
        <v>0</v>
      </c>
    </row>
    <row r="72" spans="1:4" x14ac:dyDescent="0.3">
      <c r="A72" s="316">
        <v>4.0999999999999996</v>
      </c>
      <c r="B72" s="316" t="s">
        <v>634</v>
      </c>
      <c r="C72" s="196"/>
      <c r="D72" s="409"/>
    </row>
    <row r="73" spans="1:4" x14ac:dyDescent="0.3">
      <c r="A73" s="316">
        <v>4.2</v>
      </c>
      <c r="B73" s="316" t="s">
        <v>635</v>
      </c>
      <c r="C73" s="196"/>
      <c r="D73" s="409"/>
    </row>
    <row r="74" spans="1:4" x14ac:dyDescent="0.3">
      <c r="A74" s="382">
        <v>5</v>
      </c>
      <c r="B74" s="410" t="s">
        <v>636</v>
      </c>
      <c r="C74" s="196"/>
      <c r="D74" s="408"/>
    </row>
    <row r="75" spans="1:4" ht="45" x14ac:dyDescent="0.25">
      <c r="A75" s="382">
        <v>6</v>
      </c>
      <c r="B75" s="410" t="s">
        <v>1182</v>
      </c>
      <c r="C75" s="244">
        <f>SUM(C76:C81)</f>
        <v>0</v>
      </c>
      <c r="D75" s="235">
        <f>SUM(D76:D81)</f>
        <v>0</v>
      </c>
    </row>
    <row r="76" spans="1:4" x14ac:dyDescent="0.3">
      <c r="A76" s="316">
        <v>6.1</v>
      </c>
      <c r="B76" s="316" t="s">
        <v>1183</v>
      </c>
      <c r="C76" s="196"/>
      <c r="D76" s="409"/>
    </row>
    <row r="77" spans="1:4" x14ac:dyDescent="0.3">
      <c r="A77" s="316">
        <v>6.2</v>
      </c>
      <c r="B77" s="316" t="s">
        <v>1184</v>
      </c>
      <c r="C77" s="196"/>
      <c r="D77" s="409"/>
    </row>
    <row r="78" spans="1:4" x14ac:dyDescent="0.3">
      <c r="A78" s="316">
        <v>6.3</v>
      </c>
      <c r="B78" s="316" t="s">
        <v>1185</v>
      </c>
      <c r="C78" s="196"/>
      <c r="D78" s="409"/>
    </row>
    <row r="79" spans="1:4" x14ac:dyDescent="0.3">
      <c r="A79" s="316">
        <v>6.4</v>
      </c>
      <c r="B79" s="316" t="s">
        <v>1186</v>
      </c>
      <c r="C79" s="196"/>
      <c r="D79" s="409"/>
    </row>
    <row r="80" spans="1:4" x14ac:dyDescent="0.3">
      <c r="A80" s="316">
        <v>6.5</v>
      </c>
      <c r="B80" s="316" t="s">
        <v>1187</v>
      </c>
      <c r="C80" s="196"/>
      <c r="D80" s="409"/>
    </row>
    <row r="81" spans="1:4" x14ac:dyDescent="0.3">
      <c r="A81" s="316">
        <v>6.6</v>
      </c>
      <c r="B81" s="316" t="s">
        <v>613</v>
      </c>
      <c r="C81" s="196"/>
      <c r="D81" s="409"/>
    </row>
    <row r="82" spans="1:4" ht="15" x14ac:dyDescent="0.25">
      <c r="A82" s="218"/>
      <c r="B82" s="218"/>
      <c r="C82" s="256"/>
      <c r="D82" s="375"/>
    </row>
    <row r="83" spans="1:4" ht="15" x14ac:dyDescent="0.25">
      <c r="A83" s="218"/>
      <c r="B83" s="218"/>
      <c r="C83" s="256"/>
      <c r="D83" s="375"/>
    </row>
    <row r="84" spans="1:4" ht="15" x14ac:dyDescent="0.25">
      <c r="A84" s="218"/>
      <c r="B84" s="218"/>
      <c r="C84" s="256"/>
      <c r="D84" s="375"/>
    </row>
    <row r="85" spans="1:4" x14ac:dyDescent="0.3">
      <c r="A85" s="204" t="s">
        <v>469</v>
      </c>
      <c r="B85" s="187"/>
      <c r="C85" s="187"/>
      <c r="D85" s="351"/>
    </row>
    <row r="86" spans="1:4" x14ac:dyDescent="0.3">
      <c r="A86" s="187"/>
      <c r="B86" s="187"/>
      <c r="C86" s="187"/>
      <c r="D86" s="351"/>
    </row>
    <row r="87" spans="1:4" x14ac:dyDescent="0.3">
      <c r="A87" s="187"/>
      <c r="B87" s="187"/>
      <c r="C87" s="187"/>
      <c r="D87" s="365"/>
    </row>
    <row r="88" spans="1:4" x14ac:dyDescent="0.3">
      <c r="A88"/>
      <c r="B88" s="204" t="s">
        <v>518</v>
      </c>
      <c r="C88" s="187"/>
      <c r="D88" s="365"/>
    </row>
    <row r="89" spans="1:4" x14ac:dyDescent="0.3">
      <c r="A89"/>
      <c r="B89" s="187" t="s">
        <v>519</v>
      </c>
      <c r="C89" s="187"/>
      <c r="D89" s="365"/>
    </row>
    <row r="90" spans="1:4" ht="15" x14ac:dyDescent="0.25">
      <c r="A90"/>
      <c r="B90" s="206" t="s">
        <v>472</v>
      </c>
      <c r="C90" s="257"/>
      <c r="D90" s="376"/>
    </row>
    <row r="91" spans="1:4" x14ac:dyDescent="0.3">
      <c r="A91" s="411"/>
      <c r="B91" s="187"/>
      <c r="C91" s="187"/>
      <c r="D91" s="351"/>
    </row>
    <row r="92" spans="1:4" ht="15" x14ac:dyDescent="0.25">
      <c r="A92" s="218"/>
      <c r="B92" s="218"/>
      <c r="C92" s="256"/>
      <c r="D92" s="375"/>
    </row>
    <row r="93" spans="1:4" ht="15" x14ac:dyDescent="0.25">
      <c r="A93" s="218"/>
      <c r="B93" s="218"/>
      <c r="C93" s="256"/>
      <c r="D93" s="375"/>
    </row>
  </sheetData>
  <mergeCells count="2">
    <mergeCell ref="C1:D1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  <vt:lpstr>Лист22</vt:lpstr>
      <vt:lpstr>Лист23</vt:lpstr>
      <vt:lpstr>Лист24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2016-03-31T07:04:24Z</dcterms:modified>
</cp:coreProperties>
</file>