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5"/>
  </bookViews>
  <sheets>
    <sheet name="ფორმა N1" sheetId="57" r:id="rId1"/>
    <sheet name="ფორმა N2" sheetId="3" r:id="rId2"/>
    <sheet name="ფორმა N3" sheetId="51" r:id="rId3"/>
    <sheet name="ფორმა N4" sheetId="52" r:id="rId4"/>
    <sheet name="Sheet2" sheetId="63" r:id="rId5"/>
    <sheet name="Sheet1" sheetId="62" r:id="rId6"/>
    <sheet name="ფორმა N4.1" sheetId="53" r:id="rId7"/>
    <sheet name="ფორმა N4.2" sheetId="54" r:id="rId8"/>
    <sheet name="ფორმა N4.3" sheetId="61" r:id="rId9"/>
    <sheet name="ფორმა 4.4" sheetId="34" r:id="rId10"/>
    <sheet name="ფორმა N5" sheetId="49" r:id="rId11"/>
    <sheet name="ფორმა N5.1" sheetId="50" r:id="rId12"/>
    <sheet name="ფორმა N6" sheetId="5" r:id="rId13"/>
    <sheet name="ფორმა N6.1" sheetId="28" r:id="rId14"/>
    <sheet name="ფორმა N7" sheetId="12" r:id="rId15"/>
    <sheet name="ფორმა N8" sheetId="45" r:id="rId16"/>
    <sheet name="ფორმა N 8.1" sheetId="18" r:id="rId17"/>
    <sheet name="ფორმა N9" sheetId="10" r:id="rId18"/>
    <sheet name="ფორმა N9.1" sheetId="59" r:id="rId19"/>
    <sheet name="ფორმა N9.2" sheetId="60" r:id="rId20"/>
    <sheet name="ფორმა 9.3" sheetId="25" r:id="rId21"/>
    <sheet name="ფორმა 9.4" sheetId="56" r:id="rId22"/>
    <sheet name="ფორმა 9.5" sheetId="48" r:id="rId23"/>
    <sheet name="ფორმა 9.6" sheetId="39" r:id="rId24"/>
    <sheet name="ფორმა N 9.7" sheetId="35" r:id="rId25"/>
    <sheet name="ფორმა N9.7.1" sheetId="41" r:id="rId26"/>
    <sheet name="Validation" sheetId="13" state="very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xlnm._FilterDatabase" localSheetId="22" hidden="1">'ფორმა 9.5'!#REF!</definedName>
    <definedName name="_xlnm._FilterDatabase" localSheetId="0" hidden="1">'ფორმა N1'!$A$9:$L$9</definedName>
    <definedName name="_xlnm._FilterDatabase" localSheetId="1" hidden="1">'ფორმა N2'!$A$8:$G$8</definedName>
    <definedName name="_xlnm._FilterDatabase" localSheetId="2" hidden="1">'ფორმა N3'!$A$8:$E$14</definedName>
    <definedName name="_xlnm._FilterDatabase" localSheetId="3" hidden="1">'ფორმა N4'!$A$8:$G$75</definedName>
    <definedName name="_xlnm._FilterDatabase" localSheetId="6" hidden="1">'ფორმა N4.1'!$A$9:$D$90</definedName>
    <definedName name="_xlnm._FilterDatabase" localSheetId="10" hidden="1">'ფორმა N5'!$A$8:$D$11</definedName>
    <definedName name="_xlnm._FilterDatabase" localSheetId="11" hidden="1">'ფორმა N5.1'!$B$9:$D$22</definedName>
    <definedName name="_xlnm._FilterDatabase" localSheetId="12" hidden="1">'ფორმა N6'!$A$9:$D$14</definedName>
    <definedName name="_xlnm._FilterDatabase" localSheetId="13" hidden="1">'ფორმა N6.1'!$B$9:$D$16</definedName>
    <definedName name="Date" localSheetId="9">#REF!</definedName>
    <definedName name="Date" localSheetId="20">#REF!</definedName>
    <definedName name="Date" localSheetId="21">#REF!</definedName>
    <definedName name="Date" localSheetId="23">#REF!</definedName>
    <definedName name="Date" localSheetId="24">#REF!</definedName>
    <definedName name="Date" localSheetId="0">#REF!</definedName>
    <definedName name="Date" localSheetId="2">#REF!</definedName>
    <definedName name="Date" localSheetId="3">#REF!</definedName>
    <definedName name="Date" localSheetId="6">#REF!</definedName>
    <definedName name="Date" localSheetId="7">#REF!</definedName>
    <definedName name="Date" localSheetId="8">#REF!</definedName>
    <definedName name="Date" localSheetId="10">#REF!</definedName>
    <definedName name="Date" localSheetId="11">#REF!</definedName>
    <definedName name="Date" localSheetId="13">#REF!</definedName>
    <definedName name="Date" localSheetId="15">#REF!</definedName>
    <definedName name="Date" localSheetId="18">#REF!</definedName>
    <definedName name="Date" localSheetId="19">#REF!</definedName>
    <definedName name="Date" localSheetId="25">#REF!</definedName>
    <definedName name="Date">#REF!</definedName>
    <definedName name="_xlnm.Print_Area" localSheetId="9">'ფორმა 4.4'!$A$1:$H$26</definedName>
    <definedName name="_xlnm.Print_Area" localSheetId="22">'ფორმა 9.5'!$A$1:$L$19</definedName>
    <definedName name="_xlnm.Print_Area" localSheetId="23">'ფორმა 9.6'!$A$1:$I$27</definedName>
    <definedName name="_xlnm.Print_Area" localSheetId="16">'ფორმა N 8.1'!$A$1:$H$24</definedName>
    <definedName name="_xlnm.Print_Area" localSheetId="24">'ფორმა N 9.7'!$A$1:$I$59</definedName>
    <definedName name="_xlnm.Print_Area" localSheetId="0">'ფორმა N1'!$A$1:$L$238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N4'!$A$1:$D$86</definedName>
    <definedName name="_xlnm.Print_Area" localSheetId="10">'ფორმა N5'!$A$1:$D$86</definedName>
    <definedName name="_xlnm.Print_Area" localSheetId="12">'ფორმა N6'!$A$1:$D$32</definedName>
    <definedName name="_xlnm.Print_Area" localSheetId="14">'ფორმა N7'!$A$1:$E$90</definedName>
    <definedName name="_xlnm.Print_Area" localSheetId="17">'ფორმა N9'!$A$1:$K$52</definedName>
    <definedName name="_xlnm.Print_Area" localSheetId="18">'ფორმა N9.1'!$A$1:$I$24</definedName>
    <definedName name="_xlnm.Print_Area" localSheetId="19">'ფორმა N9.2'!$A$1:$J$36</definedName>
    <definedName name="_xlnm.Print_Area" localSheetId="25">'ფორმა N9.7.1'!$A$1:$N$32</definedName>
  </definedNames>
  <calcPr calcId="145621"/>
  <pivotCaches>
    <pivotCache cacheId="0" r:id="rId40"/>
  </pivotCaches>
</workbook>
</file>

<file path=xl/calcChain.xml><?xml version="1.0" encoding="utf-8"?>
<calcChain xmlns="http://schemas.openxmlformats.org/spreadsheetml/2006/main">
  <c r="I15" i="45" l="1"/>
  <c r="I14" i="45"/>
  <c r="G72" i="61"/>
  <c r="A4" i="61"/>
  <c r="G66" i="61"/>
  <c r="G73" i="61" s="1"/>
  <c r="H70" i="61" s="1"/>
  <c r="H66" i="61"/>
  <c r="A4" i="60"/>
  <c r="A4" i="59"/>
  <c r="A4" i="56"/>
  <c r="I325" i="54"/>
  <c r="H325" i="54"/>
  <c r="G325" i="54"/>
  <c r="A4" i="54"/>
  <c r="D90" i="53"/>
  <c r="C90" i="53"/>
  <c r="D72" i="52"/>
  <c r="C72" i="52"/>
  <c r="D64" i="52"/>
  <c r="D58" i="52"/>
  <c r="C58" i="52"/>
  <c r="D53" i="52"/>
  <c r="C53" i="52"/>
  <c r="D47" i="52"/>
  <c r="C47" i="52"/>
  <c r="D36" i="52"/>
  <c r="C36" i="52"/>
  <c r="D32" i="52"/>
  <c r="C32" i="52"/>
  <c r="D23" i="52"/>
  <c r="D17" i="52"/>
  <c r="C23" i="52"/>
  <c r="C17" i="52"/>
  <c r="D14" i="52"/>
  <c r="D13" i="52"/>
  <c r="C14" i="52"/>
  <c r="C13" i="52" s="1"/>
  <c r="C9" i="52" s="1"/>
  <c r="D10" i="52"/>
  <c r="C10" i="52"/>
  <c r="A4" i="52"/>
  <c r="C12" i="51"/>
  <c r="D12" i="51"/>
  <c r="C15" i="51"/>
  <c r="D15" i="51"/>
  <c r="C18" i="51"/>
  <c r="D18" i="51"/>
  <c r="C26" i="51"/>
  <c r="C25" i="51"/>
  <c r="D26" i="51"/>
  <c r="D25" i="51"/>
  <c r="D23" i="50"/>
  <c r="C23" i="50"/>
  <c r="D72" i="49"/>
  <c r="C72" i="49"/>
  <c r="D64" i="49"/>
  <c r="D58" i="49"/>
  <c r="C58" i="49"/>
  <c r="D53" i="49"/>
  <c r="C53" i="49"/>
  <c r="D47" i="49"/>
  <c r="C47" i="49"/>
  <c r="D36" i="49"/>
  <c r="C36" i="49"/>
  <c r="D32" i="49"/>
  <c r="C32" i="49"/>
  <c r="D23" i="49"/>
  <c r="D17" i="49" s="1"/>
  <c r="C23" i="49"/>
  <c r="C17" i="49" s="1"/>
  <c r="D14" i="49"/>
  <c r="C14" i="49"/>
  <c r="C13" i="49" s="1"/>
  <c r="C9" i="49" s="1"/>
  <c r="D10" i="49"/>
  <c r="C10" i="49"/>
  <c r="A4" i="49"/>
  <c r="I11" i="45"/>
  <c r="I12" i="45"/>
  <c r="I13" i="45"/>
  <c r="I10" i="45"/>
  <c r="A4" i="48"/>
  <c r="D12" i="3"/>
  <c r="E24" i="10"/>
  <c r="A4" i="45"/>
  <c r="J22" i="10"/>
  <c r="J23" i="10"/>
  <c r="J21" i="10"/>
  <c r="J19" i="10" s="1"/>
  <c r="J17" i="10" s="1"/>
  <c r="J16" i="10"/>
  <c r="J15" i="10"/>
  <c r="J13" i="10"/>
  <c r="J12" i="10"/>
  <c r="J11" i="10"/>
  <c r="J10" i="10" s="1"/>
  <c r="J9" i="10" s="1"/>
  <c r="G10" i="18"/>
  <c r="G11" i="18" s="1"/>
  <c r="G12" i="18" s="1"/>
  <c r="G13" i="18" s="1"/>
  <c r="I49" i="35"/>
  <c r="D26" i="3"/>
  <c r="C26" i="3"/>
  <c r="D17" i="28"/>
  <c r="C17" i="28"/>
  <c r="C12" i="3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H39" i="10"/>
  <c r="H36" i="10"/>
  <c r="H32" i="10"/>
  <c r="H24" i="10"/>
  <c r="H19" i="10"/>
  <c r="H17" i="10"/>
  <c r="H14" i="10"/>
  <c r="A4" i="39"/>
  <c r="A4" i="35"/>
  <c r="H14" i="34"/>
  <c r="G14" i="34"/>
  <c r="A4" i="34"/>
  <c r="A5" i="28"/>
  <c r="A4" i="18"/>
  <c r="H10" i="10"/>
  <c r="H9" i="10"/>
  <c r="C64" i="12"/>
  <c r="D64" i="12"/>
  <c r="A4" i="10"/>
  <c r="A4" i="12"/>
  <c r="A5" i="5"/>
  <c r="J24" i="10"/>
  <c r="I24" i="10"/>
  <c r="G24" i="10"/>
  <c r="F24" i="10"/>
  <c r="D24" i="10"/>
  <c r="C24" i="10"/>
  <c r="B24" i="10"/>
  <c r="I39" i="10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G9" i="10" s="1"/>
  <c r="E39" i="10"/>
  <c r="E36" i="10" s="1"/>
  <c r="E32" i="10"/>
  <c r="E19" i="10"/>
  <c r="E17" i="10" s="1"/>
  <c r="E9" i="10" s="1"/>
  <c r="E14" i="10"/>
  <c r="E10" i="10"/>
  <c r="C39" i="10"/>
  <c r="C36" i="10" s="1"/>
  <c r="C32" i="10"/>
  <c r="C19" i="10"/>
  <c r="C17" i="10" s="1"/>
  <c r="C14" i="10"/>
  <c r="C10" i="10"/>
  <c r="D45" i="12"/>
  <c r="D44" i="12" s="1"/>
  <c r="C45" i="12"/>
  <c r="D34" i="12"/>
  <c r="C34" i="12"/>
  <c r="D11" i="12"/>
  <c r="C11" i="12"/>
  <c r="C10" i="12" s="1"/>
  <c r="J39" i="10"/>
  <c r="J36" i="10" s="1"/>
  <c r="F39" i="10"/>
  <c r="F36" i="10"/>
  <c r="D39" i="10"/>
  <c r="D36" i="10" s="1"/>
  <c r="B39" i="10"/>
  <c r="B36" i="10"/>
  <c r="J32" i="10"/>
  <c r="F32" i="10"/>
  <c r="D32" i="10"/>
  <c r="B32" i="10"/>
  <c r="F19" i="10"/>
  <c r="F17" i="10"/>
  <c r="D19" i="10"/>
  <c r="D17" i="10"/>
  <c r="B19" i="10"/>
  <c r="B17" i="10"/>
  <c r="J14" i="10"/>
  <c r="F14" i="10"/>
  <c r="D14" i="10"/>
  <c r="B14" i="10"/>
  <c r="F10" i="10"/>
  <c r="F9" i="10" s="1"/>
  <c r="D10" i="10"/>
  <c r="D9" i="10" s="1"/>
  <c r="B10" i="10"/>
  <c r="B9" i="10" s="1"/>
  <c r="D17" i="5"/>
  <c r="C17" i="5"/>
  <c r="D14" i="5"/>
  <c r="D10" i="5"/>
  <c r="C14" i="5"/>
  <c r="D11" i="5"/>
  <c r="C11" i="5"/>
  <c r="D18" i="3"/>
  <c r="D10" i="3" s="1"/>
  <c r="D9" i="3" s="1"/>
  <c r="C18" i="3"/>
  <c r="D15" i="3"/>
  <c r="C15" i="3"/>
  <c r="C10" i="3"/>
  <c r="C9" i="3" s="1"/>
  <c r="C10" i="5"/>
  <c r="C25" i="3"/>
  <c r="D25" i="3"/>
  <c r="C44" i="12"/>
  <c r="C10" i="51"/>
  <c r="C9" i="51" s="1"/>
  <c r="D10" i="51"/>
  <c r="D9" i="51" s="1"/>
  <c r="D10" i="12"/>
  <c r="D9" i="52"/>
  <c r="C9" i="10" l="1"/>
  <c r="D13" i="49"/>
  <c r="D9" i="49" s="1"/>
  <c r="I9" i="10"/>
</calcChain>
</file>

<file path=xl/sharedStrings.xml><?xml version="1.0" encoding="utf-8"?>
<sst xmlns="http://schemas.openxmlformats.org/spreadsheetml/2006/main" count="4869" uniqueCount="2134">
  <si>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</si>
  <si>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</si>
  <si>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</si>
  <si>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</si>
  <si>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</si>
  <si>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</si>
  <si>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</si>
  <si>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</si>
  <si>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</si>
  <si>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</si>
  <si>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</si>
  <si>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</si>
  <si>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</si>
  <si>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</si>
  <si>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</si>
  <si>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</si>
  <si>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</si>
  <si>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</si>
  <si>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</si>
  <si>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</si>
  <si>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</si>
  <si>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</si>
  <si>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</si>
  <si>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</si>
  <si>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</si>
  <si>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</si>
  <si>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</si>
  <si>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</si>
  <si>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</si>
  <si>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</si>
  <si>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</si>
  <si>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</si>
  <si>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</si>
  <si>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</si>
  <si>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</si>
  <si>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</si>
  <si>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</si>
  <si>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</si>
  <si>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</si>
  <si>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</si>
  <si>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</si>
  <si>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</si>
  <si>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</si>
  <si>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</si>
  <si>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</si>
  <si>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</si>
  <si>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</si>
  <si>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</si>
  <si>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</si>
  <si>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</si>
  <si>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</si>
  <si>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</si>
  <si>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</si>
  <si>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</si>
  <si>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</si>
  <si>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</si>
  <si>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</si>
  <si>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</si>
  <si>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</si>
  <si>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</si>
  <si>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</si>
  <si>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</si>
  <si>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</si>
  <si>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</si>
  <si>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</si>
  <si>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</si>
  <si>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</si>
  <si>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</si>
  <si>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</si>
  <si>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</si>
  <si>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</si>
  <si>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</si>
  <si>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</si>
  <si>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</si>
  <si>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</si>
  <si>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</si>
  <si>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</si>
  <si>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</si>
  <si>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</si>
  <si>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</si>
  <si>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</si>
  <si>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</si>
  <si>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</si>
  <si>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</si>
  <si>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</si>
  <si>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</si>
  <si>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</si>
  <si>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</si>
  <si>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</si>
  <si>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</si>
  <si>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</si>
  <si>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</si>
  <si>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</si>
  <si>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</si>
  <si>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</si>
  <si>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</si>
  <si>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</si>
  <si>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</si>
  <si>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</si>
  <si>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</si>
  <si>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</si>
  <si>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</si>
  <si>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</si>
  <si>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</si>
  <si>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</si>
  <si>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</si>
  <si>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</si>
  <si>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</si>
  <si>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</si>
  <si>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</si>
  <si>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</si>
  <si>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</si>
  <si>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</si>
  <si>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</si>
  <si>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</si>
  <si>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</si>
  <si>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</si>
  <si>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</si>
  <si>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</si>
  <si>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</si>
  <si>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</si>
  <si>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</si>
  <si>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</si>
  <si>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</si>
  <si>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</si>
  <si>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</si>
  <si>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</si>
  <si>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</si>
  <si>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</si>
  <si>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</si>
  <si>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</si>
  <si>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</si>
  <si>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</si>
  <si>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</si>
  <si>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</si>
  <si>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</si>
  <si>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</si>
  <si>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</si>
  <si>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</si>
  <si>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</si>
  <si>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</si>
  <si>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</si>
  <si>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</si>
  <si>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</si>
  <si>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</si>
  <si>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</si>
  <si>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</si>
  <si>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</si>
  <si>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</si>
  <si>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</si>
  <si>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</si>
  <si>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</si>
  <si>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</si>
  <si>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</si>
  <si>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</si>
  <si>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</si>
  <si>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</si>
  <si>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</si>
  <si>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</si>
  <si>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</si>
  <si>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</si>
  <si>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</si>
  <si>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</si>
  <si>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</si>
  <si>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</si>
  <si>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</si>
  <si>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</si>
  <si>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</si>
  <si>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</si>
  <si>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</si>
  <si>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</si>
  <si>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</si>
  <si>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</si>
  <si>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</si>
  <si>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</si>
  <si>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</si>
  <si>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</si>
  <si>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</si>
  <si>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</si>
  <si>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</si>
  <si>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</si>
  <si>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</si>
  <si>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</si>
  <si>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</si>
  <si>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</si>
  <si>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</si>
  <si>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</si>
  <si>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</si>
  <si>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</si>
  <si>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</si>
  <si>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</si>
  <si>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</si>
  <si>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</si>
  <si>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</si>
  <si>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</si>
  <si>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</si>
  <si>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</si>
  <si>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</si>
  <si>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</si>
  <si>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</si>
  <si>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</si>
  <si>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</si>
  <si>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</si>
  <si>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</si>
  <si>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</si>
  <si>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</si>
  <si>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</si>
  <si>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</si>
  <si>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</si>
  <si>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</si>
  <si>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</si>
  <si>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</si>
  <si>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</si>
  <si>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</si>
  <si>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</si>
  <si>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</si>
  <si>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</si>
  <si>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</si>
  <si>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</si>
  <si>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</si>
  <si>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</si>
  <si>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</si>
  <si>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</si>
  <si>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</si>
  <si>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</si>
  <si>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</si>
  <si>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</si>
  <si>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</si>
  <si>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</si>
  <si>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</si>
  <si>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</si>
  <si>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</si>
  <si>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</si>
  <si>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</si>
  <si>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</si>
  <si>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</si>
  <si>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</si>
  <si>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</si>
  <si>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</si>
  <si>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</si>
  <si>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</si>
  <si>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</si>
  <si>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</si>
  <si>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</si>
  <si>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</si>
  <si>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</si>
  <si>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</si>
  <si>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</si>
  <si>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</si>
  <si>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</si>
  <si>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</si>
  <si>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</si>
  <si>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</si>
  <si>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</si>
  <si>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</si>
  <si>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</si>
  <si>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</si>
  <si>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</si>
  <si>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</si>
  <si>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</si>
  <si>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</si>
  <si>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</si>
  <si>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</si>
  <si>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</si>
  <si>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</si>
  <si>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</si>
  <si>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</si>
  <si>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</si>
  <si>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</si>
  <si>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</si>
  <si>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</si>
  <si>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</si>
  <si>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</si>
  <si>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</si>
  <si>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</si>
  <si>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</si>
  <si>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</si>
  <si>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</si>
  <si>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</si>
  <si>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</si>
  <si>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</si>
  <si>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</si>
  <si>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</si>
  <si>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</si>
  <si>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</si>
  <si>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</si>
  <si>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</si>
  <si>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</si>
  <si>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</si>
  <si>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</si>
  <si>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</si>
  <si>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</si>
  <si>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</si>
  <si>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</si>
  <si>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</si>
  <si>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</si>
  <si>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</si>
  <si>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</si>
  <si>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</si>
  <si>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</si>
  <si>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</si>
  <si>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</si>
  <si>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</si>
  <si>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</si>
  <si>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</si>
  <si>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</si>
  <si>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</si>
  <si>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</si>
  <si>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</si>
  <si>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</si>
  <si>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</si>
  <si>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</si>
  <si>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</si>
  <si>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</si>
  <si>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</si>
  <si>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</si>
  <si>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</si>
  <si>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</si>
  <si>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</si>
  <si>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</si>
  <si>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</si>
  <si>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</si>
  <si>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</si>
  <si>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</si>
  <si>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</si>
  <si>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</si>
  <si>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</si>
  <si>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</si>
  <si>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</si>
  <si>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</si>
  <si>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</si>
  <si>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</si>
  <si>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</si>
  <si>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</si>
  <si>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</si>
  <si>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</si>
  <si>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</si>
  <si>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</si>
  <si>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</si>
  <si>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</si>
  <si>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</si>
  <si>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</si>
  <si>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</si>
  <si>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</si>
  <si>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</si>
  <si>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</si>
  <si>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</si>
  <si>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</si>
  <si>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</si>
  <si>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</si>
  <si>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</si>
  <si>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</si>
  <si>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</si>
  <si>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</si>
  <si>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</si>
  <si>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</si>
  <si>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</si>
  <si>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</si>
  <si>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</si>
  <si>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</si>
  <si>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</si>
  <si>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</si>
  <si>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</si>
  <si>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</si>
  <si>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</si>
  <si>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</si>
  <si>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</si>
  <si>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</si>
  <si>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</si>
  <si>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</si>
  <si>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</si>
  <si>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</si>
  <si>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</si>
  <si>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</si>
  <si>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</si>
  <si>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</si>
  <si>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</si>
  <si>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</si>
  <si>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</si>
  <si>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</si>
  <si>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</si>
  <si>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</si>
  <si>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</si>
  <si>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</si>
  <si>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</si>
  <si>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</si>
  <si>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</si>
  <si>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</si>
  <si>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</si>
  <si>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</si>
  <si>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</si>
  <si>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</si>
  <si>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</si>
  <si>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</si>
  <si>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</si>
  <si>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</si>
  <si>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</si>
  <si>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</si>
  <si>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</si>
  <si>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</si>
  <si>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დაუმთავრებელი მშენებლობა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</si>
  <si>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</si>
  <si>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</si>
  <si>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</si>
  <si>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</si>
  <si>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</si>
  <si>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</si>
  <si>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</si>
  <si>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</si>
  <si>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</si>
  <si>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</si>
  <si>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</si>
  <si>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</si>
  <si>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</si>
  <si>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</si>
  <si>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</si>
  <si>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</si>
  <si>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</si>
  <si>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</si>
  <si>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</si>
  <si>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</si>
  <si>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</si>
  <si>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</si>
  <si>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</si>
  <si>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</si>
  <si>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</si>
  <si>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</si>
  <si>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</si>
  <si>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</si>
  <si>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</si>
  <si>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</si>
  <si>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</si>
  <si>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</si>
  <si>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</si>
  <si>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</si>
  <si>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</si>
  <si>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</si>
  <si>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</si>
  <si>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</si>
  <si>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</si>
  <si>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</si>
  <si>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</si>
  <si>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</si>
  <si>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</si>
  <si>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</si>
  <si>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</si>
  <si>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</si>
  <si>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</si>
  <si>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</si>
  <si>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</si>
  <si>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</si>
  <si>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</si>
  <si>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</si>
  <si>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</si>
  <si>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</si>
  <si>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</si>
  <si>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</si>
  <si>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</si>
  <si>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</si>
  <si>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მსუბუქი</t>
  </si>
  <si>
    <t>MERCEDES BENZ</t>
  </si>
  <si>
    <t>E320</t>
  </si>
  <si>
    <t>HPH 660</t>
  </si>
  <si>
    <t>ააიპ "ლიტერა"</t>
  </si>
  <si>
    <t>01/01/2015-12/31/2015</t>
  </si>
  <si>
    <t>12/31/2015</t>
  </si>
  <si>
    <t>1.2.15.1</t>
  </si>
  <si>
    <t>1.6.4.1</t>
  </si>
  <si>
    <t>მოქმედი</t>
  </si>
  <si>
    <t>მპგ „ერთიანი ნაციონალური მოძრაობა“</t>
  </si>
  <si>
    <t>ლიბერთი</t>
  </si>
  <si>
    <t>GE03LB0123113007326003</t>
  </si>
  <si>
    <t>GE84LB0123113007326000</t>
  </si>
  <si>
    <t>GE57LB0123113007326001</t>
  </si>
  <si>
    <t>GE30LB0123113007326002</t>
  </si>
  <si>
    <t>GE46LB0123113007326005</t>
  </si>
  <si>
    <t>აშშ დოლარი</t>
  </si>
  <si>
    <t>ევრო</t>
  </si>
  <si>
    <t>ფუნტი</t>
  </si>
  <si>
    <t>12/20/2005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</si>
  <si>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</si>
  <si>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</si>
  <si>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</si>
  <si>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</si>
  <si>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</si>
  <si>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</si>
  <si>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</si>
  <si>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სახელმწიფო ბაჟი</t>
  </si>
  <si>
    <t>უძრავი ქონების უფლების რეგისტრაცია + ხელმოწერის რეგისტრაცია</t>
  </si>
  <si>
    <t>საინფორმაციო მომსახურება</t>
  </si>
  <si>
    <t>1.2.15.2</t>
  </si>
  <si>
    <t>პროგრამა კოდექსის განახლება</t>
  </si>
  <si>
    <t>1.2.15.3</t>
  </si>
  <si>
    <t>პარკირების გადასახადი</t>
  </si>
  <si>
    <t>1.2.15.4</t>
  </si>
  <si>
    <t>ასლის გადაღების მოსაკრებელი</t>
  </si>
  <si>
    <t>1.2.15.5</t>
  </si>
  <si>
    <t>მედიამონიტორინგი</t>
  </si>
  <si>
    <t>1.2.15.6</t>
  </si>
  <si>
    <t>თანხის დაბრუნება</t>
  </si>
  <si>
    <t>მპგ ”ერთიანი ნაციონალური მოძრაობა“</t>
  </si>
  <si>
    <t>ფორმა N4 -  ხარჯები საარჩევნო კამპანიის ფონდის სახსრების გარდა</t>
  </si>
  <si>
    <t>სასამართლო ბაჟი</t>
  </si>
  <si>
    <t>1.6.4.2</t>
  </si>
  <si>
    <t xml:space="preserve">საწევრო </t>
  </si>
  <si>
    <t>1.6.4.3</t>
  </si>
  <si>
    <t>სააღსრულებო ხარჯი</t>
  </si>
  <si>
    <t>1.6.4.4</t>
  </si>
  <si>
    <t>1.6.4.5</t>
  </si>
  <si>
    <t>ყადაღის რეგისტრაციის</t>
  </si>
  <si>
    <t>1.6.4.6</t>
  </si>
  <si>
    <t>ჯარიმა</t>
  </si>
  <si>
    <t>1.6.4.7</t>
  </si>
  <si>
    <t>ა/მ პარკირების (2 ავტომანანა)</t>
  </si>
  <si>
    <t>სისტემა კოდექსის განახლება</t>
  </si>
  <si>
    <t xml:space="preserve">ა/მ პარკირების </t>
  </si>
  <si>
    <t>საჯარო რეესტრი</t>
  </si>
  <si>
    <t>1.2.15.7</t>
  </si>
  <si>
    <t>1.2.15.8</t>
  </si>
  <si>
    <t>საჯაროო რეესტრი</t>
  </si>
  <si>
    <t>1.2.15.9</t>
  </si>
  <si>
    <t>1.2.15.10</t>
  </si>
  <si>
    <t>1.2.15.11</t>
  </si>
  <si>
    <t>1.2.15.12</t>
  </si>
  <si>
    <t>1.2.15.13</t>
  </si>
  <si>
    <t>პარკირების გადასახადი (3 ავტომანქანა)</t>
  </si>
  <si>
    <t>1.2.15.14</t>
  </si>
  <si>
    <t>საჯარო რეესტრის მომსახურება</t>
  </si>
  <si>
    <t>1.2.15.15</t>
  </si>
  <si>
    <t>1.2.15.16</t>
  </si>
  <si>
    <t>შეცდომით გადახდილი ხელფასი (დასაბრუნებელი)</t>
  </si>
  <si>
    <t>1.2.15.17</t>
  </si>
  <si>
    <t>1.2.15.18</t>
  </si>
  <si>
    <t>1.2.15.19</t>
  </si>
  <si>
    <t>ვიდეო ფაქტის კონსტანტაცია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</si>
  <si>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</si>
  <si>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</si>
  <si>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</si>
  <si>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მპგ "ერთიანი ნაციონალური მოძრაობა"</t>
  </si>
  <si>
    <t>ივანე</t>
  </si>
  <si>
    <t>მერაბიშვილი</t>
  </si>
  <si>
    <t>01021004498</t>
  </si>
  <si>
    <t>გენერალური მდივანი</t>
  </si>
  <si>
    <t>გიორგი</t>
  </si>
  <si>
    <t>ბოკერია</t>
  </si>
  <si>
    <t>01026000697</t>
  </si>
  <si>
    <t>საგარეო ურთიერთობათა მდივანი</t>
  </si>
  <si>
    <t>ზურაბი</t>
  </si>
  <si>
    <t>ჭიაბერაშვილი</t>
  </si>
  <si>
    <t>01011012173</t>
  </si>
  <si>
    <t>საზოგადოებასთან ურთიერთ. მდივანი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</si>
  <si>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</si>
  <si>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</si>
  <si>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</si>
  <si>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</si>
  <si>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აკმამედ</t>
  </si>
  <si>
    <t>იმამკულიევი</t>
  </si>
  <si>
    <t>28001005839</t>
  </si>
  <si>
    <t>მოწვეული სპეციალისტი</t>
  </si>
  <si>
    <t>ნიკანორ</t>
  </si>
  <si>
    <t>მელია</t>
  </si>
  <si>
    <t>01017008081</t>
  </si>
  <si>
    <t>თავმჯდომარის მოადგილე</t>
  </si>
  <si>
    <t>კობა</t>
  </si>
  <si>
    <t>ხაბაზი</t>
  </si>
  <si>
    <t>61004006705</t>
  </si>
  <si>
    <t>რეგიონალური სამსახ. წარმომადგენელი</t>
  </si>
  <si>
    <t>ლევან</t>
  </si>
  <si>
    <t>თარხნიშვილი</t>
  </si>
  <si>
    <t>01024010940</t>
  </si>
  <si>
    <t>ცენტრ. ადმინ. სამდივნო, მრჩეველი</t>
  </si>
  <si>
    <t>ირმა</t>
  </si>
  <si>
    <t>სტეფნაძე-იაშვილი</t>
  </si>
  <si>
    <t>01005009075</t>
  </si>
  <si>
    <t>ლორთქიფანიძე</t>
  </si>
  <si>
    <t>01024022099</t>
  </si>
  <si>
    <t>თინათინ</t>
  </si>
  <si>
    <t>ცერცვაძე</t>
  </si>
  <si>
    <t>25001004708</t>
  </si>
  <si>
    <t>გენერალური მდივნის თანაშემწე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</si>
  <si>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</si>
  <si>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</si>
  <si>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</si>
  <si>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</si>
  <si>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</si>
  <si>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01005005987</t>
  </si>
  <si>
    <t>ცენტრ. ადმ. პრესსამსახურის უფროსი</t>
  </si>
  <si>
    <t>თამთა</t>
  </si>
  <si>
    <t>გოგოლაძე</t>
  </si>
  <si>
    <t>01036001615</t>
  </si>
  <si>
    <t>ნინო</t>
  </si>
  <si>
    <t>მარღანია</t>
  </si>
  <si>
    <t>01024049317</t>
  </si>
  <si>
    <t>ცენტრ. ადმ. პრესსამ. მოწვ. სპეციალისტი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</si>
  <si>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</si>
  <si>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</si>
  <si>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</si>
  <si>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</si>
  <si>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ნატალია</t>
  </si>
  <si>
    <t>მჭედლიშვილი</t>
  </si>
  <si>
    <t>01030029019</t>
  </si>
  <si>
    <t>საერთ. ურთიერთ. სამსახ. უფრ. სპეციალ.</t>
  </si>
  <si>
    <t>შენგელია</t>
  </si>
  <si>
    <t>01020011355</t>
  </si>
  <si>
    <t>IT სამსახურის უფროსი</t>
  </si>
  <si>
    <t>პეტრიაშვილი</t>
  </si>
  <si>
    <t>40001004501</t>
  </si>
  <si>
    <t>იურიდიული სამსახურის უფროსი</t>
  </si>
  <si>
    <t>ბაბაკიშვილი</t>
  </si>
  <si>
    <t>40001007188</t>
  </si>
  <si>
    <t>იურიდიული სამსახურის მთ. სპეციალისტი</t>
  </si>
  <si>
    <t>ქუხილავა</t>
  </si>
  <si>
    <t>51001007064</t>
  </si>
  <si>
    <t>საფ. სამსახურის უფროსი სპეციალისტი</t>
  </si>
  <si>
    <t>რამაზ</t>
  </si>
  <si>
    <t>ქერეჭაშვილი</t>
  </si>
  <si>
    <t>01030005969</t>
  </si>
  <si>
    <t>რეგიონალური სამსახ. კოორდინატორი</t>
  </si>
  <si>
    <t>ხურცილავა</t>
  </si>
  <si>
    <t>01021010708</t>
  </si>
  <si>
    <t>ზურაბ</t>
  </si>
  <si>
    <t>38001003316</t>
  </si>
  <si>
    <t>ილია</t>
  </si>
  <si>
    <t>01015010055</t>
  </si>
  <si>
    <t>გოჩა</t>
  </si>
  <si>
    <t>კუპრავა</t>
  </si>
  <si>
    <t>02001001564</t>
  </si>
  <si>
    <t>ბოტკოველი</t>
  </si>
  <si>
    <t>01019004831</t>
  </si>
  <si>
    <t>ოთარ</t>
  </si>
  <si>
    <t>სირაძე</t>
  </si>
  <si>
    <t>04001003355</t>
  </si>
  <si>
    <t>ბადრი</t>
  </si>
  <si>
    <t>ბასიშვილი</t>
  </si>
  <si>
    <t>59004000331</t>
  </si>
  <si>
    <t>თენგიზ</t>
  </si>
  <si>
    <t>გუნავა</t>
  </si>
  <si>
    <t>19001029328</t>
  </si>
  <si>
    <t>ვახტანგი</t>
  </si>
  <si>
    <t>გეწაძე</t>
  </si>
  <si>
    <t>47001015262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</si>
  <si>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</si>
  <si>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</si>
  <si>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</si>
  <si>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</si>
  <si>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</si>
  <si>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</si>
  <si>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</si>
  <si>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</si>
  <si>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ბესარიონ</t>
  </si>
  <si>
    <t>გედენიძე</t>
  </si>
  <si>
    <t>01025012561</t>
  </si>
  <si>
    <t>კოკოშაშვილი</t>
  </si>
  <si>
    <t>01027022881</t>
  </si>
  <si>
    <t>მატერიალურ-ტექნიკ. უზრ. სამსახური, მძღოლი</t>
  </si>
  <si>
    <t>დავით</t>
  </si>
  <si>
    <t>ლაზვიაშვილი</t>
  </si>
  <si>
    <t>01024051143</t>
  </si>
  <si>
    <t>მატერიალურ-ტექნიკ. უზრ. სამსახური</t>
  </si>
  <si>
    <t>შურღაია</t>
  </si>
  <si>
    <t>39001001944</t>
  </si>
  <si>
    <t>ოსიყმიშვილი</t>
  </si>
  <si>
    <t>36001004323</t>
  </si>
  <si>
    <t>მატერიალურ-ტექნიკ. უზრ. სამსახური, დაცვა</t>
  </si>
  <si>
    <t>იოსებ</t>
  </si>
  <si>
    <t>36001004322</t>
  </si>
  <si>
    <t>ჩიაშვილი</t>
  </si>
  <si>
    <t>01019033114</t>
  </si>
  <si>
    <t>საგინაშვილი</t>
  </si>
  <si>
    <t>01019012656</t>
  </si>
  <si>
    <t>გუდიაშვილი</t>
  </si>
  <si>
    <t>24001044598</t>
  </si>
  <si>
    <t>ელიზბარ</t>
  </si>
  <si>
    <t>წამალაიძე</t>
  </si>
  <si>
    <t>24001012383</t>
  </si>
  <si>
    <t>ბეჟიკელაშვილი</t>
  </si>
  <si>
    <t>45001004586</t>
  </si>
  <si>
    <t>შერმადინი</t>
  </si>
  <si>
    <t>01024035954</t>
  </si>
  <si>
    <t>ვლადიმერ</t>
  </si>
  <si>
    <t>კოჩეტოვი</t>
  </si>
  <si>
    <t>01011006460</t>
  </si>
  <si>
    <t>ნაზო</t>
  </si>
  <si>
    <t>01019034279</t>
  </si>
  <si>
    <t>მატერიალურ-ტექნიკ. უზრ. სამსახური, დამლაგ.</t>
  </si>
  <si>
    <t>გულნაზი</t>
  </si>
  <si>
    <t>01027000414</t>
  </si>
  <si>
    <t>უგულავა</t>
  </si>
  <si>
    <t>01020000620</t>
  </si>
  <si>
    <t>თავმჯდომარე</t>
  </si>
  <si>
    <t>ალექსი</t>
  </si>
  <si>
    <t>თაბუაშვილი</t>
  </si>
  <si>
    <t>01023005249</t>
  </si>
  <si>
    <t>აღმასრულებელი მდივანი</t>
  </si>
  <si>
    <t>ჯინჯოლავა</t>
  </si>
  <si>
    <t>01008012003</t>
  </si>
  <si>
    <t>თამაზ</t>
  </si>
  <si>
    <t>შოშიაშვილი</t>
  </si>
  <si>
    <t>01009003498</t>
  </si>
  <si>
    <t>პაატა</t>
  </si>
  <si>
    <t>კიკვაძე</t>
  </si>
  <si>
    <t>04001000520</t>
  </si>
  <si>
    <t>ქორელი</t>
  </si>
  <si>
    <t>01027011927</t>
  </si>
  <si>
    <t>მამუკა</t>
  </si>
  <si>
    <t>გაჩეჩილაძე</t>
  </si>
  <si>
    <t>01022000978</t>
  </si>
  <si>
    <t>მურმანი</t>
  </si>
  <si>
    <t>თხელიძე</t>
  </si>
  <si>
    <t>01023005741</t>
  </si>
  <si>
    <t>თეა</t>
  </si>
  <si>
    <t>დედანაშვილი</t>
  </si>
  <si>
    <t>01019025075</t>
  </si>
  <si>
    <t>საყვარელიძე</t>
  </si>
  <si>
    <t>01026007958</t>
  </si>
  <si>
    <t>კირთაძე</t>
  </si>
  <si>
    <t>01014001781</t>
  </si>
  <si>
    <t>დათო</t>
  </si>
  <si>
    <t>ჟღენტი</t>
  </si>
  <si>
    <t>01029009838</t>
  </si>
  <si>
    <t>ლუკა</t>
  </si>
  <si>
    <t>ბალავაძე</t>
  </si>
  <si>
    <t>01006012576</t>
  </si>
  <si>
    <t>ლერი</t>
  </si>
  <si>
    <t>დემეტრაშვილი</t>
  </si>
  <si>
    <t>01021012272</t>
  </si>
  <si>
    <t>თედეიშვილი</t>
  </si>
  <si>
    <t>01003017126</t>
  </si>
  <si>
    <t>მექვაბიშვილი</t>
  </si>
  <si>
    <t>61001008783</t>
  </si>
  <si>
    <t>კუცია</t>
  </si>
  <si>
    <t>61001041122</t>
  </si>
  <si>
    <t>საქმეთა მმართველი</t>
  </si>
  <si>
    <t>შორენა</t>
  </si>
  <si>
    <t>ცინცაძე</t>
  </si>
  <si>
    <t>61006008372</t>
  </si>
  <si>
    <t>რაულ</t>
  </si>
  <si>
    <t>ბაკურიძე</t>
  </si>
  <si>
    <t>61007000889</t>
  </si>
  <si>
    <t>საორგანიზაციო მდივანი</t>
  </si>
  <si>
    <t>ნიჟარაძე</t>
  </si>
  <si>
    <t>61004012227</t>
  </si>
  <si>
    <t>ბონდო</t>
  </si>
  <si>
    <t>თედორაძე</t>
  </si>
  <si>
    <t>61005008154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</si>
  <si>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</si>
  <si>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</si>
  <si>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</si>
  <si>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</si>
  <si>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</si>
  <si>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</si>
  <si>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</si>
  <si>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</si>
  <si>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</si>
  <si>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</si>
  <si>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</si>
  <si>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</si>
  <si>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</si>
  <si>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</si>
  <si>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</si>
  <si>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</si>
  <si>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</si>
  <si>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61008000439</t>
  </si>
  <si>
    <t>რუსუდან</t>
  </si>
  <si>
    <t>ბასილაძე</t>
  </si>
  <si>
    <t>61008006359</t>
  </si>
  <si>
    <t>როსტომ</t>
  </si>
  <si>
    <t>გრიგალაშვილი</t>
  </si>
  <si>
    <t>57001007147</t>
  </si>
  <si>
    <t>ვიქტორია</t>
  </si>
  <si>
    <t>ჯღამაია</t>
  </si>
  <si>
    <t>62001019267</t>
  </si>
  <si>
    <t>მიხეილ</t>
  </si>
  <si>
    <t>ბექაური</t>
  </si>
  <si>
    <t>24001008789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</si>
  <si>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</si>
  <si>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</si>
  <si>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</si>
  <si>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</si>
  <si>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</si>
  <si>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</si>
  <si>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</si>
  <si>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გაბოძე</t>
  </si>
  <si>
    <t>24001012656</t>
  </si>
  <si>
    <t>ბაბლიძე</t>
  </si>
  <si>
    <t>43001008366</t>
  </si>
  <si>
    <t>თამარი</t>
  </si>
  <si>
    <t>ივანიძე</t>
  </si>
  <si>
    <t>43001005441</t>
  </si>
  <si>
    <t>კახა</t>
  </si>
  <si>
    <t>ლობჟანიძე</t>
  </si>
  <si>
    <t>59001049464</t>
  </si>
  <si>
    <t>თანდიაშვილი</t>
  </si>
  <si>
    <t>59001099625</t>
  </si>
  <si>
    <t>გია</t>
  </si>
  <si>
    <t>ქრისტესიაშვილი</t>
  </si>
  <si>
    <t>59003002090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</si>
  <si>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</si>
  <si>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</si>
  <si>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</si>
  <si>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</si>
  <si>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</si>
  <si>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</si>
  <si>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</si>
  <si>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</si>
  <si>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</si>
  <si>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</si>
  <si>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</si>
  <si>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</si>
  <si>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</si>
  <si>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</si>
  <si>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</si>
  <si>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</si>
  <si>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</si>
  <si>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რუსუდანი</t>
  </si>
  <si>
    <t>კვირიკაშვილი</t>
  </si>
  <si>
    <t>49001004948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</si>
  <si>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</si>
  <si>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</si>
  <si>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</si>
  <si>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</si>
  <si>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</si>
  <si>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</si>
  <si>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</si>
  <si>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</si>
  <si>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</si>
  <si>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</si>
  <si>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</si>
  <si>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</si>
  <si>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</si>
  <si>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</si>
  <si>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</si>
  <si>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გოგუაძე</t>
  </si>
  <si>
    <t>26001004615</t>
  </si>
  <si>
    <t>გოგოტიშვილი</t>
  </si>
  <si>
    <t>33001015200</t>
  </si>
  <si>
    <t>ირინე</t>
  </si>
  <si>
    <t>საჯაია</t>
  </si>
  <si>
    <t>33001005830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</si>
  <si>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</si>
  <si>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</si>
  <si>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</si>
  <si>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</si>
  <si>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</si>
  <si>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</si>
  <si>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</si>
  <si>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</si>
  <si>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</si>
  <si>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</si>
  <si>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</si>
  <si>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</si>
  <si>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</si>
  <si>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</si>
  <si>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</si>
  <si>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</si>
  <si>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</si>
  <si>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ხნკოიან</t>
  </si>
  <si>
    <t>47001002320</t>
  </si>
  <si>
    <t>მაისურაძე</t>
  </si>
  <si>
    <t>47001008669</t>
  </si>
  <si>
    <t>მათევოს</t>
  </si>
  <si>
    <t>დანელიან</t>
  </si>
  <si>
    <t>07001017060</t>
  </si>
  <si>
    <t>ასია</t>
  </si>
  <si>
    <t>დავიდიან</t>
  </si>
  <si>
    <t>07001017343</t>
  </si>
  <si>
    <t>ზაზა</t>
  </si>
  <si>
    <t>თურქაძე</t>
  </si>
  <si>
    <t>05001006497</t>
  </si>
  <si>
    <t>ალიკ</t>
  </si>
  <si>
    <t>გრიგორიან</t>
  </si>
  <si>
    <t>05001003379</t>
  </si>
  <si>
    <t>ზაქაიძე</t>
  </si>
  <si>
    <t>05001001090</t>
  </si>
  <si>
    <t>შაინიძე</t>
  </si>
  <si>
    <t>03001003473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</si>
  <si>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</si>
  <si>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</si>
  <si>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</si>
  <si>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</si>
  <si>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</si>
  <si>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</si>
  <si>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</si>
  <si>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</si>
  <si>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</si>
  <si>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</si>
  <si>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</si>
  <si>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</si>
  <si>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</si>
  <si>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</si>
  <si>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</si>
  <si>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</si>
  <si>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</si>
  <si>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</si>
  <si>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</si>
  <si>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</si>
  <si>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</si>
  <si>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</si>
  <si>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</si>
  <si>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</si>
  <si>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</si>
  <si>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</si>
  <si>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</si>
  <si>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</si>
  <si>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ხოსიტაშვილი</t>
  </si>
  <si>
    <t>40001029649</t>
  </si>
  <si>
    <t>ქოქიაშვილი</t>
  </si>
  <si>
    <t>40001007903</t>
  </si>
  <si>
    <t>ალადაშვილი</t>
  </si>
  <si>
    <t>40001006954</t>
  </si>
  <si>
    <t>გარსევან</t>
  </si>
  <si>
    <t>ბუხნიკაშვილი</t>
  </si>
  <si>
    <t>36001010793</t>
  </si>
  <si>
    <t>ნიკოლოზ</t>
  </si>
  <si>
    <t>ნაცვლიშვილი</t>
  </si>
  <si>
    <t>36001001133</t>
  </si>
  <si>
    <t>36001002685</t>
  </si>
  <si>
    <t>ეკატერინე</t>
  </si>
  <si>
    <t>36001014386</t>
  </si>
  <si>
    <t>ბაღაშვილი</t>
  </si>
  <si>
    <t>14001000456</t>
  </si>
  <si>
    <t>14001002384</t>
  </si>
  <si>
    <t>მარუქაშვილი</t>
  </si>
  <si>
    <t>08001000380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</si>
  <si>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</si>
  <si>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</si>
  <si>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</si>
  <si>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</si>
  <si>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</si>
  <si>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</si>
  <si>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</si>
  <si>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</si>
  <si>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</si>
  <si>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</si>
  <si>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</si>
  <si>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</si>
  <si>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</si>
  <si>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</si>
  <si>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</si>
  <si>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</si>
  <si>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</si>
  <si>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</si>
  <si>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მჟავანაძე</t>
  </si>
  <si>
    <t>17001001756</t>
  </si>
  <si>
    <t>ნატო</t>
  </si>
  <si>
    <t>მიქაძე</t>
  </si>
  <si>
    <t>17001005237</t>
  </si>
  <si>
    <t>ამირან</t>
  </si>
  <si>
    <t>მაკარიძე</t>
  </si>
  <si>
    <t>21001007397</t>
  </si>
  <si>
    <t>გიორგაძე</t>
  </si>
  <si>
    <t>21001002515</t>
  </si>
  <si>
    <t>ქათამაძე</t>
  </si>
  <si>
    <t>18001013916</t>
  </si>
  <si>
    <t>სალომე</t>
  </si>
  <si>
    <t>კაპანაძე</t>
  </si>
  <si>
    <t>18001013629</t>
  </si>
  <si>
    <t>ემზარ</t>
  </si>
  <si>
    <t>შუბლაძე</t>
  </si>
  <si>
    <t>37001011511</t>
  </si>
  <si>
    <t>რუხაძე</t>
  </si>
  <si>
    <t>55001015350</t>
  </si>
  <si>
    <t>მედეა</t>
  </si>
  <si>
    <t>55001017888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</si>
  <si>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</si>
  <si>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</si>
  <si>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</si>
  <si>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</si>
  <si>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</si>
  <si>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</si>
  <si>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</si>
  <si>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</si>
  <si>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</si>
  <si>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</si>
  <si>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</si>
  <si>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</si>
  <si>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</si>
  <si>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</si>
  <si>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</si>
  <si>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</si>
  <si>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</si>
  <si>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</si>
  <si>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ნესტანი</t>
  </si>
  <si>
    <t>ყვავაძე</t>
  </si>
  <si>
    <t>54001012184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</si>
  <si>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</si>
  <si>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</si>
  <si>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</si>
  <si>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</si>
  <si>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</si>
  <si>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</si>
  <si>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</si>
  <si>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</si>
  <si>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</si>
  <si>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ზაქარია</t>
  </si>
  <si>
    <t>ტაბატაძე</t>
  </si>
  <si>
    <t>35001046227</t>
  </si>
  <si>
    <t>შუკაკიძე</t>
  </si>
  <si>
    <t>28001073349</t>
  </si>
  <si>
    <t>ლაშა</t>
  </si>
  <si>
    <t>ქველაძე</t>
  </si>
  <si>
    <t>28001089030</t>
  </si>
  <si>
    <t>გივი</t>
  </si>
  <si>
    <t>28001044606</t>
  </si>
  <si>
    <t>ედიშერ</t>
  </si>
  <si>
    <t>შუკვანი</t>
  </si>
  <si>
    <t>30001000360</t>
  </si>
  <si>
    <t>მარიამი</t>
  </si>
  <si>
    <t>10001065950</t>
  </si>
  <si>
    <t>ლევანი</t>
  </si>
  <si>
    <t>მოსეშვილი</t>
  </si>
  <si>
    <t>15001009767</t>
  </si>
  <si>
    <t>ნაია</t>
  </si>
  <si>
    <t>ასლანიშვილი</t>
  </si>
  <si>
    <t>15001026753</t>
  </si>
  <si>
    <t>თათუხაშვილი</t>
  </si>
  <si>
    <t>12001026318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</si>
  <si>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</si>
  <si>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</si>
  <si>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</si>
  <si>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</si>
  <si>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</si>
  <si>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</si>
  <si>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</si>
  <si>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ასატურ</t>
  </si>
  <si>
    <t>ვარტერესიან</t>
  </si>
  <si>
    <t>52001013147</t>
  </si>
  <si>
    <t>მერაბ</t>
  </si>
  <si>
    <t>იაკობაძე</t>
  </si>
  <si>
    <t>52001014944</t>
  </si>
  <si>
    <t>შამუგია</t>
  </si>
  <si>
    <t>42001006482</t>
  </si>
  <si>
    <t>ჩიქოვანი</t>
  </si>
  <si>
    <t>42001033957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</si>
  <si>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</si>
  <si>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</si>
  <si>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</si>
  <si>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</si>
  <si>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</si>
  <si>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</si>
  <si>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</si>
  <si>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ლანა</t>
  </si>
  <si>
    <t>სართანია</t>
  </si>
  <si>
    <t>39001026754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</si>
  <si>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</si>
  <si>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</si>
  <si>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</si>
  <si>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</si>
  <si>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</si>
  <si>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</si>
  <si>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</si>
  <si>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</si>
  <si>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</si>
  <si>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</si>
  <si>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</si>
  <si>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</si>
  <si>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</si>
  <si>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</si>
  <si>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</si>
  <si>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</si>
  <si>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</si>
  <si>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</si>
  <si>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</si>
  <si>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</si>
  <si>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</si>
  <si>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</si>
  <si>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</si>
  <si>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</si>
  <si>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</si>
  <si>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</si>
  <si>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</si>
  <si>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</si>
  <si>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</si>
  <si>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</si>
  <si>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</si>
  <si>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</si>
  <si>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</si>
  <si>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ნოდია</t>
  </si>
  <si>
    <t>02001009281</t>
  </si>
  <si>
    <t>რეგიონალური სამსახ. მრჩეველი</t>
  </si>
  <si>
    <t>ღაღანიძე</t>
  </si>
  <si>
    <t>37001005208</t>
  </si>
  <si>
    <t>01011021338</t>
  </si>
  <si>
    <t>ნიკა</t>
  </si>
  <si>
    <t>13001011281</t>
  </si>
  <si>
    <t>ქამრან</t>
  </si>
  <si>
    <t>მამედოვი</t>
  </si>
  <si>
    <t>15001010407</t>
  </si>
  <si>
    <t>თეიმურაზ</t>
  </si>
  <si>
    <t>ჯიშკარიანი</t>
  </si>
  <si>
    <t>62001037398</t>
  </si>
  <si>
    <t>თეონა</t>
  </si>
  <si>
    <t>01024069707</t>
  </si>
  <si>
    <t>ოთანაძე</t>
  </si>
  <si>
    <t>05001009050</t>
  </si>
  <si>
    <t>კესო</t>
  </si>
  <si>
    <t>ლომიძე</t>
  </si>
  <si>
    <t>01019017827</t>
  </si>
  <si>
    <t>ტოროშელიძე</t>
  </si>
  <si>
    <t>01017016970</t>
  </si>
  <si>
    <t>გუგუნავა</t>
  </si>
  <si>
    <t>01008005188</t>
  </si>
  <si>
    <t>გუბელაძე</t>
  </si>
  <si>
    <t>55001029973</t>
  </si>
  <si>
    <t>ბახტაძე</t>
  </si>
  <si>
    <t>01008006698</t>
  </si>
  <si>
    <t>ორგ. "ქალთა ფრთის" გენდერ ოფიცერი</t>
  </si>
  <si>
    <t>ჯაბუა</t>
  </si>
  <si>
    <t>01006000654</t>
  </si>
  <si>
    <t>ოჩიაური</t>
  </si>
  <si>
    <t>01010008173</t>
  </si>
  <si>
    <t>62004004594</t>
  </si>
  <si>
    <t>დუმბაძე</t>
  </si>
  <si>
    <t>61006001661</t>
  </si>
  <si>
    <t>ღონიაშვილი</t>
  </si>
  <si>
    <t>45001002526</t>
  </si>
  <si>
    <t>ფიქრია</t>
  </si>
  <si>
    <t>ბაღდავაძე</t>
  </si>
  <si>
    <t>17001007664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</si>
  <si>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</si>
  <si>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</si>
  <si>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</si>
  <si>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</si>
  <si>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</si>
  <si>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</si>
  <si>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</si>
  <si>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</si>
  <si>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</si>
  <si>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</si>
  <si>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სულაბერიძე</t>
  </si>
  <si>
    <t>01005008834</t>
  </si>
  <si>
    <t>მეხატიშვილი</t>
  </si>
  <si>
    <t>01009016996</t>
  </si>
  <si>
    <t>01014006245</t>
  </si>
  <si>
    <t>ცხელი ხაზის ოპერატორი</t>
  </si>
  <si>
    <t>ონიანი</t>
  </si>
  <si>
    <t>01012014618</t>
  </si>
  <si>
    <t>თავმჯდომარის მრჩევ. იურიდ საკითხებში*</t>
  </si>
  <si>
    <t>მიქაბერიძე</t>
  </si>
  <si>
    <t>01013021248</t>
  </si>
  <si>
    <t>მატერიალურ-ტექნიკ. უზრ. სამს. სპეციალისტი</t>
  </si>
  <si>
    <t>ალექსიშვილი</t>
  </si>
  <si>
    <t>01008028114</t>
  </si>
  <si>
    <t>ბუღალტერი</t>
  </si>
  <si>
    <t>გარუჩავა</t>
  </si>
  <si>
    <t>01007004106</t>
  </si>
  <si>
    <t>მძღოლი</t>
  </si>
  <si>
    <t>01012000978</t>
  </si>
  <si>
    <t>ანზორ</t>
  </si>
  <si>
    <t>პირმისაშვილი</t>
  </si>
  <si>
    <t>01001003350</t>
  </si>
  <si>
    <t>ზაურ</t>
  </si>
  <si>
    <t>თუთაძე</t>
  </si>
  <si>
    <t>01024048304</t>
  </si>
  <si>
    <t>მუხიაშვილი</t>
  </si>
  <si>
    <t>01015018060</t>
  </si>
  <si>
    <t>დაცვის თანამშრომელი</t>
  </si>
  <si>
    <t>ცაცა</t>
  </si>
  <si>
    <t>ლომჯარია</t>
  </si>
  <si>
    <t>31001000838</t>
  </si>
  <si>
    <t>თავმჯდომარის თანაშემწე</t>
  </si>
  <si>
    <t>ახალაია</t>
  </si>
  <si>
    <t>19001097184</t>
  </si>
  <si>
    <t>ქართველიშვილი</t>
  </si>
  <si>
    <t>57001053621</t>
  </si>
  <si>
    <t>მედია სპეციალისტი</t>
  </si>
  <si>
    <t>01017003820</t>
  </si>
  <si>
    <t>მემონტაჟე</t>
  </si>
  <si>
    <t>მაცაბერიძე</t>
  </si>
  <si>
    <t>01011022462</t>
  </si>
  <si>
    <t>ტელე ოპერატორი</t>
  </si>
  <si>
    <t>შამათავა</t>
  </si>
  <si>
    <t>58001009680</t>
  </si>
  <si>
    <t>55001013870</t>
  </si>
  <si>
    <t>რეგიონალური კოორდინატორი</t>
  </si>
  <si>
    <t>საბა</t>
  </si>
  <si>
    <t>01019065333</t>
  </si>
  <si>
    <t>ინფორმაციული ტექნოლ.  სამსახ. სპეციალისტი</t>
  </si>
  <si>
    <t>უსტიაშვილი</t>
  </si>
  <si>
    <t>01011030228</t>
  </si>
  <si>
    <t>საზოგად. ურთიერთობის სპეციალისტი</t>
  </si>
  <si>
    <t>ლუბა</t>
  </si>
  <si>
    <t>კოზმავა</t>
  </si>
  <si>
    <t>01024018048</t>
  </si>
  <si>
    <t>ადამიანური რესურსების სპეციალისტი</t>
  </si>
  <si>
    <t>დიანა</t>
  </si>
  <si>
    <t>ვართანოვი</t>
  </si>
  <si>
    <t>01030033993</t>
  </si>
  <si>
    <t>საქმის წარმოების სპეციალისტი</t>
  </si>
  <si>
    <t>ვასილ</t>
  </si>
  <si>
    <t>ღვდელაძე</t>
  </si>
  <si>
    <t>13001019189</t>
  </si>
  <si>
    <t>ნოე</t>
  </si>
  <si>
    <t>კუხიანიძე</t>
  </si>
  <si>
    <t>60001043617</t>
  </si>
  <si>
    <t>გამრეკელაშვილი</t>
  </si>
  <si>
    <t>18001038017</t>
  </si>
  <si>
    <t>გოიაევი</t>
  </si>
  <si>
    <t>01011097779</t>
  </si>
  <si>
    <t>დამლაგებელი</t>
  </si>
  <si>
    <t>ცისანა</t>
  </si>
  <si>
    <t>ჯოხაძე</t>
  </si>
  <si>
    <t>62005018854</t>
  </si>
  <si>
    <t>ჟუჟუნა</t>
  </si>
  <si>
    <t>მერკულაძე</t>
  </si>
  <si>
    <t>61006057320</t>
  </si>
  <si>
    <t>მირიან</t>
  </si>
  <si>
    <t>62007009585</t>
  </si>
  <si>
    <t>კილაბერია</t>
  </si>
  <si>
    <t>61001039616</t>
  </si>
  <si>
    <t>უშიკიშვილი</t>
  </si>
  <si>
    <t>08001006812</t>
  </si>
  <si>
    <t>ფანჩვიძე</t>
  </si>
  <si>
    <t>38001014550</t>
  </si>
  <si>
    <t>35001020567</t>
  </si>
  <si>
    <t>მალვინა</t>
  </si>
  <si>
    <t>ზარანდია</t>
  </si>
  <si>
    <t>19001086642</t>
  </si>
  <si>
    <t>რომეო</t>
  </si>
  <si>
    <t>ფარულავა</t>
  </si>
  <si>
    <t>62007001130</t>
  </si>
  <si>
    <t>იმერლიშვილი</t>
  </si>
  <si>
    <t>01013000330</t>
  </si>
  <si>
    <t>ტვილდიანი</t>
  </si>
  <si>
    <t>49001011671</t>
  </si>
  <si>
    <t>45001003701</t>
  </si>
  <si>
    <t>რაჯი</t>
  </si>
  <si>
    <t>ფოჩხუა</t>
  </si>
  <si>
    <t>39001005423</t>
  </si>
  <si>
    <t>წარმომადგენელი ოლქში</t>
  </si>
  <si>
    <t>წარმომადგენელი უბანზე</t>
  </si>
  <si>
    <t>ჟვანია</t>
  </si>
  <si>
    <t>39001000484</t>
  </si>
  <si>
    <t>გაწერელია</t>
  </si>
  <si>
    <t>19001001009</t>
  </si>
  <si>
    <t>გელა</t>
  </si>
  <si>
    <t>თოლორაია</t>
  </si>
  <si>
    <t>51001001742</t>
  </si>
  <si>
    <t>ტყემალაძე</t>
  </si>
  <si>
    <t>25001032018</t>
  </si>
  <si>
    <t>ჩაფიჩაძე</t>
  </si>
  <si>
    <t>21001003285</t>
  </si>
  <si>
    <t>ბესიკი</t>
  </si>
  <si>
    <t>კვიციანი</t>
  </si>
  <si>
    <t>62001032918</t>
  </si>
  <si>
    <t>14001001684</t>
  </si>
  <si>
    <t>კონსულტანტი</t>
  </si>
  <si>
    <t>შალვა</t>
  </si>
  <si>
    <t>კახაძე</t>
  </si>
  <si>
    <t>01024040149</t>
  </si>
  <si>
    <t>IT სამსახურის მთავარი სპეციალისტი</t>
  </si>
  <si>
    <t>მარგველაშვილი</t>
  </si>
  <si>
    <t>60003011129</t>
  </si>
  <si>
    <t>ბროკიშვილი</t>
  </si>
  <si>
    <t>01005005866</t>
  </si>
  <si>
    <t>მალხაზი</t>
  </si>
  <si>
    <t>ფიროსმანიშვილი</t>
  </si>
  <si>
    <t>60001028886</t>
  </si>
  <si>
    <t>ბერძენიშვილი</t>
  </si>
  <si>
    <t>01035000207</t>
  </si>
  <si>
    <t>ხორგუაშვილი</t>
  </si>
  <si>
    <t>59001085359</t>
  </si>
  <si>
    <t>კალანდაძე</t>
  </si>
  <si>
    <t>01024038486</t>
  </si>
  <si>
    <t>გრიგოლია</t>
  </si>
  <si>
    <t>02001001855</t>
  </si>
  <si>
    <t>ვიქტორ</t>
  </si>
  <si>
    <t>01002015422</t>
  </si>
  <si>
    <t>05001006122</t>
  </si>
  <si>
    <t>როინიშვილი</t>
  </si>
  <si>
    <t>18001008501</t>
  </si>
  <si>
    <t>ნათია</t>
  </si>
  <si>
    <t>ზმოიანი</t>
  </si>
  <si>
    <t>18001062680</t>
  </si>
  <si>
    <t>მარშანიშვილი</t>
  </si>
  <si>
    <t>42001015434</t>
  </si>
  <si>
    <t>ამირიდონ</t>
  </si>
  <si>
    <t>მიქიაშვილი</t>
  </si>
  <si>
    <t>01010018159</t>
  </si>
  <si>
    <t xml:space="preserve">მძღოლი </t>
  </si>
  <si>
    <t>ამბარდნიშვილი</t>
  </si>
  <si>
    <t>01024005132</t>
  </si>
  <si>
    <t>სიგუა</t>
  </si>
  <si>
    <t>29001024464</t>
  </si>
  <si>
    <t>ქოქოსაძე</t>
  </si>
  <si>
    <t>01001066614</t>
  </si>
  <si>
    <t>01010013938</t>
  </si>
  <si>
    <t>კახაბრიშვილი</t>
  </si>
  <si>
    <t>12001028732</t>
  </si>
  <si>
    <t>რეხვიაშვილი</t>
  </si>
  <si>
    <t>01001090146</t>
  </si>
  <si>
    <t>ოთარაშვილი</t>
  </si>
  <si>
    <t>01033004098</t>
  </si>
  <si>
    <t>ჯაბა</t>
  </si>
  <si>
    <t>ხარიტოვი</t>
  </si>
  <si>
    <t>01019069467</t>
  </si>
  <si>
    <t>შავაძე</t>
  </si>
  <si>
    <t>52001024324</t>
  </si>
  <si>
    <t>ტერორისტული თავდასხმის დროს დაღუპულთა ხსოვნის მარში</t>
  </si>
  <si>
    <t>საფრანგეთი, ქ. პარიზი</t>
  </si>
  <si>
    <t>ჯაფარიძე</t>
  </si>
  <si>
    <t>01008015854</t>
  </si>
  <si>
    <t>პოლიტიკურ პარტნიორებთან შეხვედრა</t>
  </si>
  <si>
    <t>უკრაინა, ქ. კიევი</t>
  </si>
  <si>
    <t>რაიონულ ორგანიზაციაში კონფერენციის ჩატარება</t>
  </si>
  <si>
    <t>ქ. ოზურგეთი</t>
  </si>
  <si>
    <t>შიდა პარტიული დოკუმენტაციის ტრანსპორტირება</t>
  </si>
  <si>
    <t>ქ. ქუთაისი</t>
  </si>
  <si>
    <t>ნადირაშვილი</t>
  </si>
  <si>
    <t>35001025694</t>
  </si>
  <si>
    <t>21 მარტს დაგეგმილ აქციასთან დაკავშირებული საორგანიზაციო საკითხები</t>
  </si>
  <si>
    <t>იმერეთი, სამეგრელო, გურია</t>
  </si>
  <si>
    <t>ედს ზამთრის უნივერსიტეტში მონაწილეობა</t>
  </si>
  <si>
    <t>ბელგია, ქ. ბრიუსელი</t>
  </si>
  <si>
    <t>სამცხე-ჯავახეთი</t>
  </si>
  <si>
    <t>ლიტვა, ქ. ვილნიუსი</t>
  </si>
  <si>
    <t>ქ. სენაკი</t>
  </si>
  <si>
    <t>ლატვია, ქ. რიგა</t>
  </si>
  <si>
    <t>წერეთელი</t>
  </si>
  <si>
    <t>01017006097</t>
  </si>
  <si>
    <t>ევროპის სახალხო პარტიის პოლიტიკური ასამბლეა</t>
  </si>
  <si>
    <t>ნორვეგია, ქ. ოსლო</t>
  </si>
  <si>
    <t>კანდელაკი</t>
  </si>
  <si>
    <t>01006010491</t>
  </si>
  <si>
    <t>მოსახლეობასთან შეხვედრა</t>
  </si>
  <si>
    <t>ქ. ბათუმი</t>
  </si>
  <si>
    <t>ქ. ვანი</t>
  </si>
  <si>
    <t>ქ. სიღნაღი</t>
  </si>
  <si>
    <t>ქალთა ორგანიზაციის წევრების ტრანსპორტირება</t>
  </si>
  <si>
    <t>აჭარა</t>
  </si>
  <si>
    <t>სერგო</t>
  </si>
  <si>
    <t>01005003737</t>
  </si>
  <si>
    <t>საქალაქო ორგანიზაციაში შეხვედრა</t>
  </si>
  <si>
    <t>უკრაინა, ქ. ოდესა</t>
  </si>
  <si>
    <t>ხონის რ-ნი</t>
  </si>
  <si>
    <t>აჭარის რეგიონი</t>
  </si>
  <si>
    <t>ქ. ზუგდიდი</t>
  </si>
  <si>
    <t>ოფისების მატერიალურ-ტექნიკური ინვენტარის აღწერა</t>
  </si>
  <si>
    <t>აჭარა, იმერეთი, სამეგრელო, გურია, შიდა ქართლი</t>
  </si>
  <si>
    <t>პეტრე</t>
  </si>
  <si>
    <t>ცისკარიშვილი</t>
  </si>
  <si>
    <t>01008003701</t>
  </si>
  <si>
    <t>საკონსტიტუციო სასამართლოში სარჩელის შეტანის მიზნით</t>
  </si>
  <si>
    <t>კახეთის რეგიონი</t>
  </si>
  <si>
    <t>ვიზიტი ბათუმის საქალაქო ორგანიზაციაში</t>
  </si>
  <si>
    <t>ბობოხიძე</t>
  </si>
  <si>
    <t>01006005497</t>
  </si>
  <si>
    <t>წიკლაური</t>
  </si>
  <si>
    <t>01006014902</t>
  </si>
  <si>
    <t>სააგიტაციო მასალების განაწილება</t>
  </si>
  <si>
    <t>აჭარა, იმერეთი, სამეგრელო, გურია</t>
  </si>
  <si>
    <t>საკონსტიტუციო სასამართლოს სხდომაზე დასწრება</t>
  </si>
  <si>
    <t>სააგიტაციო მასალების განაწილება, ოფისების მატერიალურ-ტექნიკური ინვენტარის აღწერა</t>
  </si>
  <si>
    <t>რაჭა-ლეჩხუმი და ქვემო სვანეთი</t>
  </si>
  <si>
    <t>ქ. ფოთი</t>
  </si>
  <si>
    <t>მინაშვილი</t>
  </si>
  <si>
    <t>01017013529</t>
  </si>
  <si>
    <t>ესპანეთი, ქ. მადრიდი</t>
  </si>
  <si>
    <t>ესპანეთი, ქ. მადრიდი, დიდი ბრიტანეთი, ქ. ლონდონი</t>
  </si>
  <si>
    <t>ქ. ახალციხე</t>
  </si>
  <si>
    <t>აშშ, ქ. ვაშინგტონი, ქ. ნიუ-იორკი</t>
  </si>
  <si>
    <t>მხარდამჭერებთან შეხვედრა</t>
  </si>
  <si>
    <t>ტრანსპორტირება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</si>
  <si>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</si>
  <si>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</si>
  <si>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</si>
  <si>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</si>
  <si>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</si>
  <si>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</si>
  <si>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</si>
  <si>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</si>
  <si>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</si>
  <si>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</si>
  <si>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</si>
  <si>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</si>
  <si>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</si>
  <si>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</si>
  <si>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</si>
  <si>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</si>
  <si>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</si>
  <si>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</si>
  <si>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01.08.2014 - 30.01.2016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</si>
  <si>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</si>
  <si>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</si>
  <si>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</si>
  <si>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</si>
  <si>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</si>
  <si>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</si>
  <si>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შანდორ პეტეფის ქ. 31/049 ბ. 4</t>
  </si>
  <si>
    <t>53,20</t>
  </si>
  <si>
    <t>01016000928</t>
  </si>
  <si>
    <t>წიქარიძე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</si>
  <si>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</si>
  <si>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</si>
  <si>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</si>
  <si>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</si>
  <si>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</si>
  <si>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 xml:space="preserve">თბილისი, ზღვისუბნის დასახ. X კვარ. კორ. 25 </t>
  </si>
  <si>
    <t>01.07.2015 - 31.06.2016</t>
  </si>
  <si>
    <t>33,08</t>
  </si>
  <si>
    <t>01021005719</t>
  </si>
  <si>
    <t>აზა</t>
  </si>
  <si>
    <t>გიორგობიანი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</si>
  <si>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</si>
  <si>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</si>
  <si>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</si>
  <si>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</si>
  <si>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</si>
  <si>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</si>
  <si>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</si>
  <si>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</si>
  <si>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</si>
  <si>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</si>
  <si>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</si>
  <si>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</si>
  <si>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</si>
  <si>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ქედა, კოსტავას ქ. №2</t>
  </si>
  <si>
    <t>16.12.2009 - 05.12.2014</t>
  </si>
  <si>
    <t>1)57,2 2)32,5</t>
  </si>
  <si>
    <t>246762061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</si>
  <si>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</si>
  <si>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</si>
  <si>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</si>
  <si>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</si>
  <si>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</si>
  <si>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</si>
  <si>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</si>
  <si>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</si>
  <si>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</si>
  <si>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</si>
  <si>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</si>
  <si>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</si>
  <si>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</si>
  <si>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</si>
  <si>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</si>
  <si>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</si>
  <si>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</si>
  <si>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</si>
  <si>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</si>
  <si>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</si>
  <si>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</si>
  <si>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</si>
  <si>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</si>
  <si>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04.03.2014 - 04.03.2016</t>
  </si>
  <si>
    <t>18001053471</t>
  </si>
  <si>
    <t xml:space="preserve">მზიური </t>
  </si>
  <si>
    <t>თერჯოლა, რუსთაველის ქ. №99</t>
  </si>
  <si>
    <t>03.02.2014 - 03.02.2016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</si>
  <si>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</si>
  <si>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</si>
  <si>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</si>
  <si>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</si>
  <si>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</si>
  <si>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</si>
  <si>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</si>
  <si>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06.02.2014 - 06.02.2016</t>
  </si>
  <si>
    <t>ჭიღლაძე</t>
  </si>
  <si>
    <t>წყალტუბო, ი. ჭავჭავაძის ქ. 10 ბ. 15</t>
  </si>
  <si>
    <t>01.03.2014 - 01.03.2016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</si>
  <si>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</si>
  <si>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</si>
  <si>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</si>
  <si>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</si>
  <si>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</si>
  <si>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</si>
  <si>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</si>
  <si>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</si>
  <si>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</si>
  <si>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07.04.2013 - 07.04.2016</t>
  </si>
  <si>
    <t>01027035837</t>
  </si>
  <si>
    <t xml:space="preserve">მზია </t>
  </si>
  <si>
    <t>ჭიათურა, ნინოშვილის ქ. 16 ბ. 2</t>
  </si>
  <si>
    <t>17.02.2014 - 17.02.2016</t>
  </si>
  <si>
    <t>54001018037</t>
  </si>
  <si>
    <t xml:space="preserve">ავთანდილ </t>
  </si>
  <si>
    <t>გვარუციძე</t>
  </si>
  <si>
    <t>ზუგდიდი, კ. გამსახურდიას ქ. 38, შენობა N1 და N2</t>
  </si>
  <si>
    <t xml:space="preserve">18.02.2014 - 18.02.2016 </t>
  </si>
  <si>
    <t>1)153,83 2) 34,12</t>
  </si>
  <si>
    <t>19001094522</t>
  </si>
  <si>
    <t xml:space="preserve">ლანა </t>
  </si>
  <si>
    <t>ლაშხია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</si>
  <si>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</si>
  <si>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</si>
  <si>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</si>
  <si>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</si>
  <si>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</si>
  <si>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</si>
  <si>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</si>
  <si>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</si>
  <si>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</si>
  <si>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27.03.2012 - 27.03.2016</t>
  </si>
  <si>
    <t>244688600</t>
  </si>
  <si>
    <t>მუნიციპალიტეტი, გამგეობა</t>
  </si>
  <si>
    <t>აბაშა, თავისუფლების ქ. №91</t>
  </si>
  <si>
    <t>01.04.2014 - 01.04.2016</t>
  </si>
  <si>
    <t>222438271</t>
  </si>
  <si>
    <t>შპს ”ნიკე”</t>
  </si>
  <si>
    <t>ფოთი, დ. აღმაშენებლის ქ. №19 ბ. 13</t>
  </si>
  <si>
    <t xml:space="preserve">31.01.2014 - 31.01.2015 </t>
  </si>
  <si>
    <t>01019003837</t>
  </si>
  <si>
    <t>ქუთათელაძე</t>
  </si>
  <si>
    <t>მარტვილი, თავისუფლების 10</t>
  </si>
  <si>
    <t>25.08.2014 - 25.08.2019</t>
  </si>
  <si>
    <t>ლენტეხი, ფოსტის შენობა, თამარ მეფის ქ. 17</t>
  </si>
  <si>
    <t xml:space="preserve">01.08.2012 - 01.08.2015 </t>
  </si>
  <si>
    <t>203836233</t>
  </si>
  <si>
    <t>შპს ”საქართველოს ფოსტა”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</si>
  <si>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</si>
  <si>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</si>
  <si>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</si>
  <si>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</si>
  <si>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</si>
  <si>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</si>
  <si>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12.03.2010 - 12.03.2016</t>
  </si>
  <si>
    <t>204566978</t>
  </si>
  <si>
    <t>შპს ”სილქნეტი”</t>
  </si>
  <si>
    <t>ცაგერი, კოსტავას ქ. 20 ბ. 15</t>
  </si>
  <si>
    <t>15.08.2014 - 15.07.2015</t>
  </si>
  <si>
    <t>49001000377</t>
  </si>
  <si>
    <t>სილაგაძე</t>
  </si>
  <si>
    <t>ცაგერი, რუსთაველის ქ. მე-2 შეს. N3</t>
  </si>
  <si>
    <t>01.06.2015 - 01.06.2016</t>
  </si>
  <si>
    <t>მესხაძე</t>
  </si>
  <si>
    <t xml:space="preserve">ლენტეხი, სტალინის ქ. 12 </t>
  </si>
  <si>
    <t>01.09.2015 - 01.03.2016</t>
  </si>
  <si>
    <t>27001003070</t>
  </si>
  <si>
    <t xml:space="preserve">ნინო </t>
  </si>
  <si>
    <t>ლანჩხუთი, ნინოშვილის ქ. №56</t>
  </si>
  <si>
    <t>04.02.2014 - 04.02.2016</t>
  </si>
  <si>
    <t>26001027591</t>
  </si>
  <si>
    <t xml:space="preserve">ქეთევან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</si>
  <si>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</si>
  <si>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</si>
  <si>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</si>
  <si>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</si>
  <si>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</si>
  <si>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</si>
  <si>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13.04.2013 - 13.04.2016</t>
  </si>
  <si>
    <t xml:space="preserve">დავით </t>
  </si>
  <si>
    <t>ჩოხატაური, დუმბაძის ქ, №36</t>
  </si>
  <si>
    <t xml:space="preserve">01.01.2014 - 01.01.2017 </t>
  </si>
  <si>
    <t>01026014514</t>
  </si>
  <si>
    <t xml:space="preserve">სულხან </t>
  </si>
  <si>
    <t>მინდაძე</t>
  </si>
  <si>
    <t>ახალქალაქი, ალ. მიასნიკის ქ. N19</t>
  </si>
  <si>
    <t>01.11.2015 - 30.10.2016</t>
  </si>
  <si>
    <t>07701054031</t>
  </si>
  <si>
    <t xml:space="preserve">არუსიაკ </t>
  </si>
  <si>
    <t>გალუსტიანი</t>
  </si>
  <si>
    <t>ახალქალაქი, დავით აღმაშენებლის ქ. №6</t>
  </si>
  <si>
    <t>10.02.2014 - 10.02.2016</t>
  </si>
  <si>
    <t>07001021221</t>
  </si>
  <si>
    <t>შირინიან</t>
  </si>
  <si>
    <t>ახალციხე, ნათენაძის ქ. 2</t>
  </si>
  <si>
    <t>01.12.2012 - 13.01.2015</t>
  </si>
  <si>
    <t>424066352</t>
  </si>
  <si>
    <t>შპს "მესხეთი პალასი"</t>
  </si>
  <si>
    <t>ადიგენი, თამარ მეფის ქ. №3, 2 ოთახი</t>
  </si>
  <si>
    <t xml:space="preserve">10.03.2015 - 10.03.2016 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</si>
  <si>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</si>
  <si>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</si>
  <si>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</si>
  <si>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</si>
  <si>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31.01.2014 - 31.01.2016</t>
  </si>
  <si>
    <t xml:space="preserve">ამირან </t>
  </si>
  <si>
    <t>ლონდარიძე</t>
  </si>
  <si>
    <t>ნინოწმინდა, პუშკინის ქ. 54</t>
  </si>
  <si>
    <t>20.05.2014 - 20.04.2015</t>
  </si>
  <si>
    <t>32001007953</t>
  </si>
  <si>
    <t>არამ</t>
  </si>
  <si>
    <t>ქსპოიან</t>
  </si>
  <si>
    <t>ნინოწმინდა, თავისუფლების ქ. 19</t>
  </si>
  <si>
    <t>25.04.2015 - 24.04.2016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</si>
  <si>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</si>
  <si>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</si>
  <si>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</si>
  <si>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</si>
  <si>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</si>
  <si>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</si>
  <si>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</si>
  <si>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კოსტავას ქ. №1</t>
  </si>
  <si>
    <t>01.08.2014 - 31.03.2015</t>
  </si>
  <si>
    <t>01029004819</t>
  </si>
  <si>
    <t>დესპინე</t>
  </si>
  <si>
    <t>თეთრიწყარო, თამარ მეფის ქ. №22</t>
  </si>
  <si>
    <t>22.04.2015 - 31.12.2020</t>
  </si>
  <si>
    <t>01017003840</t>
  </si>
  <si>
    <t xml:space="preserve">მერაბ </t>
  </si>
  <si>
    <t>ბოცვაძე</t>
  </si>
  <si>
    <t>დმანისი, წმ. ნინოს ქ. №52 ბ. 8</t>
  </si>
  <si>
    <t xml:space="preserve">05.02.2013 - 05.02.2016 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</si>
  <si>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</si>
  <si>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</si>
  <si>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</si>
  <si>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</si>
  <si>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</si>
  <si>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</si>
  <si>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</si>
  <si>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</si>
  <si>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01.07.2015 - 01.10.2015</t>
  </si>
  <si>
    <t>59001049345</t>
  </si>
  <si>
    <t>ცერაძე</t>
  </si>
  <si>
    <t>ქარელი, 9 აპრილის ქ. 9</t>
  </si>
  <si>
    <t>30.01.2015 - 30.01.2016</t>
  </si>
  <si>
    <t>43001014473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</si>
  <si>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</si>
  <si>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</si>
  <si>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</si>
  <si>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</si>
  <si>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</si>
  <si>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</si>
  <si>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№42</t>
  </si>
  <si>
    <t>22.02.2012 - 01.05.2015</t>
  </si>
  <si>
    <t>228542413</t>
  </si>
  <si>
    <t>მუნიციპალიტეტი, საკრებულო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</si>
  <si>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</si>
  <si>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</si>
  <si>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</si>
  <si>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</si>
  <si>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</si>
  <si>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</si>
  <si>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</si>
  <si>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</si>
  <si>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ახმეტა, რუსთაველის 60</t>
  </si>
  <si>
    <t xml:space="preserve">01.05.2013 - 31.12.2015 </t>
  </si>
  <si>
    <t>08001025021</t>
  </si>
  <si>
    <t xml:space="preserve">მარინე </t>
  </si>
  <si>
    <t>იდიძე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</si>
  <si>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</si>
  <si>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</si>
  <si>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</si>
  <si>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</si>
  <si>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</si>
  <si>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</si>
  <si>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</si>
  <si>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23.01.2015</t>
  </si>
  <si>
    <t>ფულადი შემოწირულობა</t>
  </si>
  <si>
    <t>გიორგი ღვინიაშვილი</t>
  </si>
  <si>
    <t>01024034867</t>
  </si>
  <si>
    <t>GE34LB0711191351821000</t>
  </si>
  <si>
    <t>მიხეილ მახარაძე</t>
  </si>
  <si>
    <t>01010011434</t>
  </si>
  <si>
    <t>GE20BS0000000006245148</t>
  </si>
  <si>
    <t>ბაზისბანკი</t>
  </si>
  <si>
    <t>ომარ მეგრელიძე</t>
  </si>
  <si>
    <t>61001008039</t>
  </si>
  <si>
    <t>GE66BS0000000062845469</t>
  </si>
  <si>
    <t>26.01.2015</t>
  </si>
  <si>
    <t>ვახტანგ ლემონჯავა</t>
  </si>
  <si>
    <t>01024019206</t>
  </si>
  <si>
    <t>GE56BG0000000942028300</t>
  </si>
  <si>
    <t>საქართველოს ბანკი</t>
  </si>
  <si>
    <t>აზერ სულეიმანოვი</t>
  </si>
  <si>
    <t>28001010428</t>
  </si>
  <si>
    <t>GE31BG0000000947669300</t>
  </si>
  <si>
    <t>27.01.2015</t>
  </si>
  <si>
    <t>კახა ბუცხრიკიძე</t>
  </si>
  <si>
    <t>01015000674</t>
  </si>
  <si>
    <t>GE18BR0000010126107806</t>
  </si>
  <si>
    <t>ბანკი რესპუბლიკა</t>
  </si>
  <si>
    <t>დავით ბაქრაძე</t>
  </si>
  <si>
    <t>01005004806</t>
  </si>
  <si>
    <t>GE28TB0600000909179017</t>
  </si>
  <si>
    <t>თიბისი</t>
  </si>
  <si>
    <t>29.01.2015</t>
  </si>
  <si>
    <t>მიხეილ მაჭავარიანი</t>
  </si>
  <si>
    <t>01017001871</t>
  </si>
  <si>
    <t>GE27TB1100000088179888</t>
  </si>
  <si>
    <t>31.01.2015</t>
  </si>
  <si>
    <t>ნიკოლოზ ყიფშიძე</t>
  </si>
  <si>
    <t>65002004977</t>
  </si>
  <si>
    <t>GE33BR0000010719766548</t>
  </si>
  <si>
    <t>24.02.2015</t>
  </si>
  <si>
    <t>25.02.2015</t>
  </si>
  <si>
    <t>26.02.2015</t>
  </si>
  <si>
    <t>27.02.2015</t>
  </si>
  <si>
    <t>ტარიელ ლონდარიძე</t>
  </si>
  <si>
    <t>05001001251</t>
  </si>
  <si>
    <t>GE95BG0000000319429800</t>
  </si>
  <si>
    <t>02.03.2015</t>
  </si>
  <si>
    <t>24.03.2015</t>
  </si>
  <si>
    <t>ჩიორა თაქთაქიშვილი</t>
  </si>
  <si>
    <t>01030018539</t>
  </si>
  <si>
    <t>GE33TB1725145064322340</t>
  </si>
  <si>
    <t>25.03.2015</t>
  </si>
  <si>
    <t>ხათუნა გოგორიშვილი</t>
  </si>
  <si>
    <t>01009003358</t>
  </si>
  <si>
    <t>GE10BS0000000001545775</t>
  </si>
  <si>
    <t>26.03.2015</t>
  </si>
  <si>
    <t>27.03.2015</t>
  </si>
  <si>
    <t>მირიან სარიშვილი</t>
  </si>
  <si>
    <t>01008002599</t>
  </si>
  <si>
    <t>GE84TB0663145061622341</t>
  </si>
  <si>
    <t>ელენე ჯავახაძე</t>
  </si>
  <si>
    <t>GE84LB0711162075348000</t>
  </si>
  <si>
    <t>იოსებ ტოროშელიძე</t>
  </si>
  <si>
    <t>GE43TB1100000373200811</t>
  </si>
  <si>
    <t>ირმა სტეფნაძე-იაშვილი</t>
  </si>
  <si>
    <t>GE71BG0000000254163200</t>
  </si>
  <si>
    <t>ლევან თარხნიშვილი</t>
  </si>
  <si>
    <t>GE80TB0600000032701019</t>
  </si>
  <si>
    <t>შორენა გარდაფხაძე</t>
  </si>
  <si>
    <t>01008019719</t>
  </si>
  <si>
    <t>GE31TB0600000808718294</t>
  </si>
  <si>
    <t>გიორგი წერეთელი</t>
  </si>
  <si>
    <t>GE92LB0080000010030000</t>
  </si>
  <si>
    <t>გიორგი პატარაია</t>
  </si>
  <si>
    <t>GE64LB0711192744474001</t>
  </si>
  <si>
    <t>ზურაბ ჩილინგარაშვილი</t>
  </si>
  <si>
    <t>47001011772</t>
  </si>
  <si>
    <t>GE34KS0036010118201101</t>
  </si>
  <si>
    <t>კორ სტანდარტ ბანკი</t>
  </si>
  <si>
    <t>გიორგი კანდელაკი</t>
  </si>
  <si>
    <t>GE90BG0000000344216300</t>
  </si>
  <si>
    <t>30.03.2015</t>
  </si>
  <si>
    <t>დავით დარჩიაშვილი</t>
  </si>
  <si>
    <t>01018001497</t>
  </si>
  <si>
    <t>GE37TB0658745064322335</t>
  </si>
  <si>
    <t>გიორგი ბოკერია</t>
  </si>
  <si>
    <t>GE73TB0600000014701728</t>
  </si>
  <si>
    <t>გიორგი გუგუნავა</t>
  </si>
  <si>
    <t>GE42TB0600000100718879</t>
  </si>
  <si>
    <t>ქეთევან მჭედლიძე</t>
  </si>
  <si>
    <t>59001014657</t>
  </si>
  <si>
    <t>GE62TB7686636010100003</t>
  </si>
  <si>
    <t>გიორგი გაბაშვილი</t>
  </si>
  <si>
    <t>01008013222</t>
  </si>
  <si>
    <t>GE53TB7002491365100028</t>
  </si>
  <si>
    <t>გიორგი მელაძე</t>
  </si>
  <si>
    <t>01017007083</t>
  </si>
  <si>
    <t>GE93TB1792845064322337</t>
  </si>
  <si>
    <t>მარიამ საჯაია</t>
  </si>
  <si>
    <t>19001014734</t>
  </si>
  <si>
    <t>GE28TB7229336010100006</t>
  </si>
  <si>
    <t>31.03.2015</t>
  </si>
  <si>
    <t>პეტრე ცისკარიშვილი</t>
  </si>
  <si>
    <t>GE21BG0000000258606700</t>
  </si>
  <si>
    <t>სოფიო ჟღენტი</t>
  </si>
  <si>
    <t>01024013999</t>
  </si>
  <si>
    <t>GE18TB1793445064822334</t>
  </si>
  <si>
    <t>ზურაბ ჭიაბერაშვილი</t>
  </si>
  <si>
    <t>GE95LB0711188570775000</t>
  </si>
  <si>
    <t>ლევან ბეჟაშვილი</t>
  </si>
  <si>
    <t>01010002603</t>
  </si>
  <si>
    <t>GE10TB0600000909179826</t>
  </si>
  <si>
    <t>გიორგი სულხანიშვილი</t>
  </si>
  <si>
    <t>01024003288</t>
  </si>
  <si>
    <t>GE09TB7602845064300002</t>
  </si>
  <si>
    <t>01.04.2015</t>
  </si>
  <si>
    <t>თინათინ ასათიანი</t>
  </si>
  <si>
    <t>01008011313</t>
  </si>
  <si>
    <t>GE88LB0006004501880090</t>
  </si>
  <si>
    <t>ხათუნა ოჩიაური</t>
  </si>
  <si>
    <t>GE12BG0000000174328800</t>
  </si>
  <si>
    <t>დავით ჯინჯოლავა</t>
  </si>
  <si>
    <t>GE42LB0020004501160090</t>
  </si>
  <si>
    <t>ჯუმბერ ბეჟაშვილი</t>
  </si>
  <si>
    <t>01025007500</t>
  </si>
  <si>
    <t>GE91TB0633536010300040</t>
  </si>
  <si>
    <t>დავით დაღელაშვილი</t>
  </si>
  <si>
    <t>01030027942</t>
  </si>
  <si>
    <t>GE06LB0088004501120090</t>
  </si>
  <si>
    <t>გიორგი თევდორაძე</t>
  </si>
  <si>
    <t>60001028842</t>
  </si>
  <si>
    <t>GE62VT1000001345854506</t>
  </si>
  <si>
    <t>ვითიბი</t>
  </si>
  <si>
    <t>02.04.2015</t>
  </si>
  <si>
    <t>ზურაბ ჯაფარიძე</t>
  </si>
  <si>
    <t>GE74TB7736636010100003</t>
  </si>
  <si>
    <t>03.04.2015</t>
  </si>
  <si>
    <t>ავთანდილ იაკობიძე</t>
  </si>
  <si>
    <t>01027022859</t>
  </si>
  <si>
    <t>GE77BR0000010469166838</t>
  </si>
  <si>
    <t>ვალერი არღვლიანი</t>
  </si>
  <si>
    <t>62001032040</t>
  </si>
  <si>
    <t>GE35TB7407136010100011</t>
  </si>
  <si>
    <t>ირაკლი ქავთარაძე</t>
  </si>
  <si>
    <t>GE43LB0711185501959000</t>
  </si>
  <si>
    <t>მზია იოსელიანი</t>
  </si>
  <si>
    <t>01027009125</t>
  </si>
  <si>
    <t>GE48BG0000000890574600</t>
  </si>
  <si>
    <t>GE78BG0000000793023100</t>
  </si>
  <si>
    <t>GE95TB1792645064300001</t>
  </si>
  <si>
    <t>06.04.2015</t>
  </si>
  <si>
    <t>გიორგი ვაშაძე</t>
  </si>
  <si>
    <t>01006008204</t>
  </si>
  <si>
    <t>GE81BR0000010588105741</t>
  </si>
  <si>
    <t>თამარ ძოძუაშვილი</t>
  </si>
  <si>
    <t>01009004222</t>
  </si>
  <si>
    <t>GE62BG0000000892894200</t>
  </si>
  <si>
    <t>08.04.2015</t>
  </si>
  <si>
    <t>გიორგი ბარამიძე</t>
  </si>
  <si>
    <t>01024029152</t>
  </si>
  <si>
    <t>GE92BG0000000270931600</t>
  </si>
  <si>
    <t>16.04.2015</t>
  </si>
  <si>
    <t>ნინო ჩაჩუა</t>
  </si>
  <si>
    <t>01026002154</t>
  </si>
  <si>
    <t>GE56BS0000000064236241</t>
  </si>
  <si>
    <t>22.04.2015</t>
  </si>
  <si>
    <t>GE72LB0711120381690000</t>
  </si>
  <si>
    <t>23.04.2015</t>
  </si>
  <si>
    <t>24.04.2015</t>
  </si>
  <si>
    <t>27.04.2015</t>
  </si>
  <si>
    <t>29.04.2015</t>
  </si>
  <si>
    <t>01.05.2015</t>
  </si>
  <si>
    <t>05.05.2015</t>
  </si>
  <si>
    <t>სერგო რატიანი</t>
  </si>
  <si>
    <t>GE45BR0000010859716089</t>
  </si>
  <si>
    <t>22.05.2015</t>
  </si>
  <si>
    <t>23.05.2015</t>
  </si>
  <si>
    <t>25.05.2015</t>
  </si>
  <si>
    <t>27.05.2015</t>
  </si>
  <si>
    <t>29.05.2015</t>
  </si>
  <si>
    <t>01.06.2015</t>
  </si>
  <si>
    <t>02.06.2015</t>
  </si>
  <si>
    <t>24.06.2015</t>
  </si>
  <si>
    <t>26.06.2015</t>
  </si>
  <si>
    <t>29.06.2015</t>
  </si>
  <si>
    <t>30.06.2015</t>
  </si>
  <si>
    <t>08.07.2015</t>
  </si>
  <si>
    <t>23.07.2015</t>
  </si>
  <si>
    <t>24.07.2015</t>
  </si>
  <si>
    <t>27.07.2015</t>
  </si>
  <si>
    <t>29.07.2015</t>
  </si>
  <si>
    <t>31.07.2015</t>
  </si>
  <si>
    <t>24.08.2015</t>
  </si>
  <si>
    <t>25.08.2015</t>
  </si>
  <si>
    <t>26.08.2015</t>
  </si>
  <si>
    <t>27.08.2015</t>
  </si>
  <si>
    <t>ვაჟა წოწკოლაური</t>
  </si>
  <si>
    <t>01010011187</t>
  </si>
  <si>
    <t>GE56TB1782645061622354</t>
  </si>
  <si>
    <t>იაკობ ზაქარეიშვილი</t>
  </si>
  <si>
    <t>01027003856</t>
  </si>
  <si>
    <t>GE25LB0711183889791000</t>
  </si>
  <si>
    <t>ირინე ცხადაძე</t>
  </si>
  <si>
    <t>01009018351</t>
  </si>
  <si>
    <t>GE54TB7349145063700001</t>
  </si>
  <si>
    <t>GE10TB0600000131718521</t>
  </si>
  <si>
    <t>28.08.2015</t>
  </si>
  <si>
    <t>31.08.2015</t>
  </si>
  <si>
    <t>GE02BG0000000555050100</t>
  </si>
  <si>
    <t>GE51BS0000000013636863</t>
  </si>
  <si>
    <t>აკაკი მინაშვილი</t>
  </si>
  <si>
    <t>GE72TB1788645064322343</t>
  </si>
  <si>
    <t>GE45BG0000000119882300</t>
  </si>
  <si>
    <t>01.09.2015</t>
  </si>
  <si>
    <t>თამარ ყაჯრიშვილი</t>
  </si>
  <si>
    <t>01015001535</t>
  </si>
  <si>
    <t>GE43BG0000000990885300</t>
  </si>
  <si>
    <t>დავით კირკიტაძე</t>
  </si>
  <si>
    <t>01013007004</t>
  </si>
  <si>
    <t>GE36LB0711175303810000</t>
  </si>
  <si>
    <t>მამუკა ჩიქოვანი</t>
  </si>
  <si>
    <t>GE12LB0711105949864240</t>
  </si>
  <si>
    <t>02.09.2015</t>
  </si>
  <si>
    <t>ნუგზარ წიკლაური</t>
  </si>
  <si>
    <t>GE76BR0002004506089428</t>
  </si>
  <si>
    <t>GE88TB0758736010100028</t>
  </si>
  <si>
    <t>03.09.2015</t>
  </si>
  <si>
    <t>მაგდანა ფორჩხიძე</t>
  </si>
  <si>
    <t>60003010762</t>
  </si>
  <si>
    <t>GE47TB7030536010300112</t>
  </si>
  <si>
    <t>08.09.2015</t>
  </si>
  <si>
    <t>აკაკი ბობოხიძე</t>
  </si>
  <si>
    <t>GE35TB1710845064322340</t>
  </si>
  <si>
    <t>GE27LB0711135784583001</t>
  </si>
  <si>
    <t>15.09.2015</t>
  </si>
  <si>
    <t>23.09.2015</t>
  </si>
  <si>
    <t>24.09.2015</t>
  </si>
  <si>
    <t>25.09.2015</t>
  </si>
  <si>
    <t>28.09.2015</t>
  </si>
  <si>
    <t>29.09.2015</t>
  </si>
  <si>
    <t>01.10.2015</t>
  </si>
  <si>
    <t>08.10.2015</t>
  </si>
  <si>
    <t>23.10.2015</t>
  </si>
  <si>
    <t>26.10.2015</t>
  </si>
  <si>
    <t>27.10.2015</t>
  </si>
  <si>
    <t>28.10.2015</t>
  </si>
  <si>
    <t>29.10.2015</t>
  </si>
  <si>
    <t>02.11.2015</t>
  </si>
  <si>
    <t>04.11.2015</t>
  </si>
  <si>
    <t>09.11.2015</t>
  </si>
  <si>
    <t>12.11.2015</t>
  </si>
  <si>
    <t>ზაურ სესიტაშვილი</t>
  </si>
  <si>
    <t>GE64LB0711152871266001</t>
  </si>
  <si>
    <t>ბესარიონ გედენიძე</t>
  </si>
  <si>
    <t>GE68LB0711174338353001</t>
  </si>
  <si>
    <t>13.11.2015</t>
  </si>
  <si>
    <t>ეკა ოძელაშვილი</t>
  </si>
  <si>
    <t>01008007778</t>
  </si>
  <si>
    <t>GE68LB0711141898698000</t>
  </si>
  <si>
    <t>24.11.2015</t>
  </si>
  <si>
    <t>25.11.2015</t>
  </si>
  <si>
    <t>26.11.2015</t>
  </si>
  <si>
    <t>27.11.2015</t>
  </si>
  <si>
    <t>30.11.2015</t>
  </si>
  <si>
    <t>01.12.2015</t>
  </si>
  <si>
    <t>08.12.2015</t>
  </si>
  <si>
    <t>09.12.2015</t>
  </si>
  <si>
    <t>აკაკი კილასონია</t>
  </si>
  <si>
    <t>01001023375</t>
  </si>
  <si>
    <t>GE07TB7407745061600001</t>
  </si>
  <si>
    <t>22.12.2015</t>
  </si>
  <si>
    <t>24.12.2015</t>
  </si>
  <si>
    <t>25.12.2015</t>
  </si>
  <si>
    <t>28.12.2015</t>
  </si>
  <si>
    <t>29.12.2015</t>
  </si>
  <si>
    <t>31.12.2015</t>
  </si>
  <si>
    <t>04/21/2015</t>
  </si>
  <si>
    <t>11.11.2015 წ.</t>
  </si>
  <si>
    <t>შპს "აიფიემ კვლევები"</t>
  </si>
  <si>
    <t>მედია მონიტორინგის ღირებულება (ოქტომბრის თვე)</t>
  </si>
  <si>
    <t>01.08.2015 წ.</t>
  </si>
  <si>
    <t>შპს "ახალი ამბები"</t>
  </si>
  <si>
    <t>საინფორმაციო მომსახურება (ოქტომბრის თვე)</t>
  </si>
  <si>
    <t>21.03.2014 წ.</t>
  </si>
  <si>
    <t>შპს "ვიქტორია სექიურითი"</t>
  </si>
  <si>
    <t>დაცვის მომსახურება</t>
  </si>
  <si>
    <t>11.06.2013 წ.</t>
  </si>
  <si>
    <t>სსიპ საცვის პოლიციის დეპარტამენტი</t>
  </si>
  <si>
    <t>20.02.2013 წ.</t>
  </si>
  <si>
    <t>ფ/პ პაატა ხურცილავა</t>
  </si>
  <si>
    <t>01021010767</t>
  </si>
  <si>
    <t>გახმოვანების მომსახურება</t>
  </si>
  <si>
    <t>27.10.2015 წ.</t>
  </si>
  <si>
    <t>შპს "ტერმინალ ვესტ თრეიდი~</t>
  </si>
  <si>
    <t>სამეურნეო საქონელი</t>
  </si>
  <si>
    <t>15.01.2014 წ.</t>
  </si>
  <si>
    <t>შპს "ფრესკო რითეილ გრუპი"</t>
  </si>
  <si>
    <t>წარმომადგენლობიტი ხარჯი (ყავა, შაქარი...</t>
  </si>
  <si>
    <t>01.01.2015 წ.</t>
  </si>
  <si>
    <t>შპს "ელვა.ჯი"</t>
  </si>
  <si>
    <t>ჟურნალ-გაზეთების მიწოდება</t>
  </si>
  <si>
    <t>28.12.2015 წ.</t>
  </si>
  <si>
    <t>შპს "სან პეტროლიუმ ჯორჯია"</t>
  </si>
  <si>
    <t>საწვავი (დიზელი, ბენზინი)</t>
  </si>
  <si>
    <t>08.10.2013 წ.</t>
  </si>
  <si>
    <t>სს "ჰიუნდაი ავტო საქართველო"</t>
  </si>
  <si>
    <t>204478948</t>
  </si>
  <si>
    <t>ავტოტექმომსახურება</t>
  </si>
  <si>
    <t>01.09.2015 წ.</t>
  </si>
  <si>
    <t>ავთანდილ ქაშიაშვილი</t>
  </si>
  <si>
    <t>ოფისის იჯარა</t>
  </si>
  <si>
    <t>12.12.2010 წ.</t>
  </si>
  <si>
    <t>სს "განთიადი"</t>
  </si>
  <si>
    <t>01.01.2014 წ.</t>
  </si>
  <si>
    <t>შპს "ლიდერ თრეიდი"</t>
  </si>
  <si>
    <t>01.08.2014 წ.</t>
  </si>
  <si>
    <t>გიორგი სხულუხია</t>
  </si>
  <si>
    <t>ზურაბ წიქარიძე</t>
  </si>
  <si>
    <t>23.01.2014 წ.</t>
  </si>
  <si>
    <t>ზურაბ ოზგებიშვილი</t>
  </si>
  <si>
    <t>11.07.2014 წ.</t>
  </si>
  <si>
    <t>ბაღათი მუნიციპალიტეტი, გამგეობა</t>
  </si>
  <si>
    <t>04.03.2014 წ.</t>
  </si>
  <si>
    <t>მზიურ სვანიძე</t>
  </si>
  <si>
    <t>03.02.2014 წ.</t>
  </si>
  <si>
    <t>რუსუდან ზარნაძე</t>
  </si>
  <si>
    <t>29.01.2014 წ.</t>
  </si>
  <si>
    <t>სამტრედია მუნიციპალიტეტი, გამგეობა</t>
  </si>
  <si>
    <t>01.03.2014 წ.</t>
  </si>
  <si>
    <t>ლატავრა ლალიაშვილი</t>
  </si>
  <si>
    <t>10.04.2014 წ.</t>
  </si>
  <si>
    <t>ხვიჩა არევაძე</t>
  </si>
  <si>
    <t>07.04.2014 წ.</t>
  </si>
  <si>
    <t>მზია უგულავა</t>
  </si>
  <si>
    <t>27.01.2014 წ.</t>
  </si>
  <si>
    <t>სიმონი ახალაია</t>
  </si>
  <si>
    <t>01.07.2014 წ.</t>
  </si>
  <si>
    <t>თამარ მებონია</t>
  </si>
  <si>
    <t>27.03.2012 წ.</t>
  </si>
  <si>
    <t>ხობი მუნიციპალიტეტი, გამგეობა</t>
  </si>
  <si>
    <t>01.04.2014 წ.</t>
  </si>
  <si>
    <t>შპს "ნიკე"</t>
  </si>
  <si>
    <t>12.03.2010 წ.</t>
  </si>
  <si>
    <t>შპს "სილქნეტი"</t>
  </si>
  <si>
    <t>01.06.2014 წ.</t>
  </si>
  <si>
    <t>მანანა ჩხაიძე</t>
  </si>
  <si>
    <t>სულხან მინდაძე</t>
  </si>
  <si>
    <t>10.03.2015 წ.</t>
  </si>
  <si>
    <t>ნათელა მაჭარაშვილი</t>
  </si>
  <si>
    <t>31.01.2014 წ.</t>
  </si>
  <si>
    <t>ამირან ლონდარიძე</t>
  </si>
  <si>
    <t>შპს "ბოლნისის სტამბა"</t>
  </si>
  <si>
    <t>05.02.2013 წ.</t>
  </si>
  <si>
    <t>შპს "მარკშრეიდერი"</t>
  </si>
  <si>
    <t>30.01.2015 წ.</t>
  </si>
  <si>
    <t>ქეთევან აბაშიშვილი</t>
  </si>
  <si>
    <t>გიორგი ქურდაძე</t>
  </si>
  <si>
    <t>02.08.2012 წ.</t>
  </si>
  <si>
    <t>ლაგოდეხი მუნიციპალიტეტი, გამგეობა</t>
  </si>
  <si>
    <t>31.03.2015 წ.</t>
  </si>
  <si>
    <t>გიორგი სეფაშვილი</t>
  </si>
  <si>
    <t>20.08.2015 წ.</t>
  </si>
  <si>
    <t>Fianna Strategies LLC</t>
  </si>
  <si>
    <t>კვლევები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</si>
  <si>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</si>
  <si>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</si>
  <si>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</si>
  <si>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</si>
  <si>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</si>
  <si>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</si>
  <si>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</si>
  <si>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</si>
  <si>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</si>
  <si>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</si>
  <si>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</si>
  <si>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</si>
  <si>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</si>
  <si>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</si>
  <si>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</si>
  <si>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</si>
  <si>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</si>
  <si>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</si>
  <si>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</si>
  <si>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</si>
  <si>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</si>
  <si>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</si>
  <si>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</si>
  <si>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</si>
  <si>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</si>
  <si>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</si>
  <si>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</si>
  <si>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</si>
  <si>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</si>
  <si>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</si>
  <si>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</si>
  <si>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</si>
  <si>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</si>
  <si>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</si>
  <si>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</si>
  <si>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</si>
  <si>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</si>
  <si>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</si>
  <si>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</si>
  <si>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</si>
  <si>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</si>
  <si>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</si>
  <si>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</si>
  <si>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</si>
  <si>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</si>
  <si>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</si>
  <si>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</si>
  <si>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</si>
  <si>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</si>
  <si>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</si>
  <si>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</si>
  <si>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</si>
  <si>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მპგ ”ერთიანი ნაციონალური მოძრაობა”</t>
  </si>
  <si>
    <t>ბლოკი "ერთიანი ნაციონალური მოძრაობის" ღონისძიებაში მონაწილეობა</t>
  </si>
  <si>
    <t>თანხის გადმოტანა სავალუტო ანგარიშიდან</t>
  </si>
  <si>
    <t>ხელმოწერის უფლების რეგისტრაცია</t>
  </si>
  <si>
    <t>კერძო საჩივრის ბაჟი</t>
  </si>
  <si>
    <t>სააღსრულებლო საფასური</t>
  </si>
  <si>
    <t>ხელმოწერის რეგისტრაცია</t>
  </si>
  <si>
    <t>სიტი პარკის ჯარიმა</t>
  </si>
  <si>
    <t>ნაციონალური მოძ რაობა იუსტიციის სამინისრტოს წინააღმდეგ</t>
  </si>
  <si>
    <t>უძრავი ქონების იჯარის რეგისტრაციის ხარჯი</t>
  </si>
  <si>
    <t>ხემოწერის უფლების რეგისტრაციის ხარჯი</t>
  </si>
  <si>
    <t>ხელმოწერის უფლების რეგისტრაციის ხარჯი</t>
  </si>
  <si>
    <t>სააპელაციო საჩივარზე ლაგოდეხის მუნიციპალიტეტის წინააღმდეგ</t>
  </si>
  <si>
    <t>უძრავი ქონების უფლების რეგისტრაცია</t>
  </si>
  <si>
    <t>სარჩელი სასამართლოში</t>
  </si>
  <si>
    <t>სარჩელი გორის მუნიც. ტურისტული განვითარების სააგენტოს წინააღმდეგ</t>
  </si>
  <si>
    <t>განჩინების საქმე</t>
  </si>
  <si>
    <t>1.6.4.8</t>
  </si>
  <si>
    <t>1.6.4.9</t>
  </si>
  <si>
    <t>1.6.4.10</t>
  </si>
  <si>
    <t>1.6.4.11</t>
  </si>
  <si>
    <t>1.6.4.12</t>
  </si>
  <si>
    <t>1.6.4.13</t>
  </si>
  <si>
    <t>1.6.4.14</t>
  </si>
  <si>
    <t>1.6.4.15</t>
  </si>
  <si>
    <t>1.6.4.16</t>
  </si>
  <si>
    <t>1.6.4.17</t>
  </si>
  <si>
    <t>1.6.4.18</t>
  </si>
  <si>
    <t>1.6.4.19</t>
  </si>
  <si>
    <t>1.6.4.20</t>
  </si>
  <si>
    <t>1.6.4.21</t>
  </si>
  <si>
    <t>1.6.4.22</t>
  </si>
  <si>
    <t>1.6.4.23</t>
  </si>
  <si>
    <t>1.6.4.24</t>
  </si>
  <si>
    <t>1.6.4.25</t>
  </si>
  <si>
    <t>1.6.4.26</t>
  </si>
  <si>
    <t>1.6.4.27</t>
  </si>
  <si>
    <t>1.6.4.28</t>
  </si>
  <si>
    <t>1.6.4.29</t>
  </si>
  <si>
    <t>1.6.4.30</t>
  </si>
  <si>
    <t>1.6.4.31</t>
  </si>
  <si>
    <t>1.6.4.32</t>
  </si>
  <si>
    <t>საინფარმაციო მომსახურება</t>
  </si>
  <si>
    <t>მედიამონიტორინგი იანვრის თვის</t>
  </si>
  <si>
    <t>მანქანის პარკირების ხარჯი ILI 455</t>
  </si>
  <si>
    <t>სანოტარო მოქმედება</t>
  </si>
  <si>
    <t>მანქანის პარკირების ხარჯი UNM 005</t>
  </si>
  <si>
    <t>საინფორმაციო მომსახურება ======== თვის</t>
  </si>
  <si>
    <t>მანქანის პარკირების ხარჯი KEK 506, KEK-507, KEK 508</t>
  </si>
  <si>
    <t>მედიამონიტორინგი ივნისის თვის</t>
  </si>
  <si>
    <t>მანქანის პარკირების ხარჯი ILI 455 6 თვე</t>
  </si>
  <si>
    <t>1.2.15.20</t>
  </si>
  <si>
    <t>1.2.15.21</t>
  </si>
  <si>
    <t>1.2.15.22</t>
  </si>
  <si>
    <t>1.2.15.23</t>
  </si>
  <si>
    <t>1.2.15.24</t>
  </si>
  <si>
    <t>1.2.15.25</t>
  </si>
  <si>
    <t>1.2.15.26</t>
  </si>
  <si>
    <t>1.2.15.27</t>
  </si>
  <si>
    <t>1.2.15.28</t>
  </si>
  <si>
    <t>1.2.15.29</t>
  </si>
  <si>
    <t>1.2.15.30</t>
  </si>
  <si>
    <t>1.2.15.31</t>
  </si>
  <si>
    <t>1.2.15.32</t>
  </si>
  <si>
    <t>1.2.15.33</t>
  </si>
  <si>
    <t>1.2.15.34</t>
  </si>
  <si>
    <t>1.2.15.35</t>
  </si>
  <si>
    <t>1.2.15.36</t>
  </si>
  <si>
    <t>1.2.15.37</t>
  </si>
  <si>
    <t>1.2.15.38</t>
  </si>
  <si>
    <t>1.2.15.39</t>
  </si>
  <si>
    <t>1.2.15.40</t>
  </si>
  <si>
    <t>1.2.15.41</t>
  </si>
  <si>
    <t>1.2.15.42</t>
  </si>
  <si>
    <t>1.2.15.43</t>
  </si>
  <si>
    <t>1.2.15.44</t>
  </si>
  <si>
    <t>1.2.15.45</t>
  </si>
  <si>
    <t>1.2.15.46</t>
  </si>
  <si>
    <t>1.2.15.47</t>
  </si>
  <si>
    <t>GE38BG0000000838908700</t>
  </si>
  <si>
    <t>Grand Total</t>
  </si>
  <si>
    <t>Count of საკასო ხარჯი</t>
  </si>
  <si>
    <t>Data</t>
  </si>
  <si>
    <t>Sum of საკასო ხარჯი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</si>
</sst>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80" formatCode="00,000.00"/>
    <numFmt numFmtId="181" formatCode="0,000.00"/>
    <numFmt numFmtId="182" formatCode="0,000,000.00"/>
    <numFmt numFmtId="183" formatCode="dd/mm/yy;@"/>
    <numFmt numFmtId="184" formatCode="mm\/dd\/yyyy"/>
    <numFmt numFmtId="188" formatCode="0.0"/>
  </numFmts>
  <fonts count="34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0"/>
      <name val="AcadNusx"/>
    </font>
    <font>
      <b/>
      <vertAlign val="superscript"/>
      <sz val="10"/>
      <color indexed="8"/>
      <name val="Sylfaen"/>
      <family val="1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  <font>
      <b/>
      <sz val="10"/>
      <color indexed="1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0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1"/>
      <color theme="1"/>
      <name val="Sylfaen"/>
      <family val="1"/>
    </font>
    <font>
      <sz val="9"/>
      <color theme="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311">
    <xf numFmtId="0" fontId="0" fillId="0" borderId="0"/>
    <xf numFmtId="43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0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310" applyFont="1" applyAlignment="1" applyProtection="1">
      <alignment horizontal="center" vertical="center"/>
      <protection locked="0"/>
    </xf>
    <xf numFmtId="3" fontId="9" fillId="2" borderId="1" xfId="31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310" applyFont="1" applyProtection="1">
      <protection locked="0"/>
    </xf>
    <xf numFmtId="0" fontId="9" fillId="0" borderId="0" xfId="310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0" fillId="0" borderId="0" xfId="310" applyFont="1" applyAlignment="1" applyProtection="1">
      <alignment horizontal="center" vertical="center" wrapText="1"/>
      <protection locked="0"/>
    </xf>
    <xf numFmtId="0" fontId="7" fillId="0" borderId="0" xfId="31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9" fillId="2" borderId="1" xfId="310" applyFont="1" applyFill="1" applyBorder="1" applyAlignment="1" applyProtection="1">
      <alignment horizontal="left" vertical="center" wrapText="1"/>
    </xf>
    <xf numFmtId="0" fontId="9" fillId="2" borderId="1" xfId="310" applyFont="1" applyFill="1" applyBorder="1" applyAlignment="1" applyProtection="1">
      <alignment horizontal="left" vertical="center" wrapText="1" indent="1"/>
    </xf>
    <xf numFmtId="0" fontId="7" fillId="2" borderId="1" xfId="310" applyFont="1" applyFill="1" applyBorder="1" applyAlignment="1" applyProtection="1">
      <alignment horizontal="left" vertical="center" wrapText="1" indent="1"/>
    </xf>
    <xf numFmtId="0" fontId="7" fillId="2" borderId="1" xfId="310" applyFont="1" applyFill="1" applyBorder="1" applyAlignment="1" applyProtection="1">
      <alignment horizontal="left" vertical="center" wrapText="1" indent="2"/>
    </xf>
    <xf numFmtId="0" fontId="7" fillId="2" borderId="1" xfId="310" applyFont="1" applyFill="1" applyBorder="1" applyAlignment="1" applyProtection="1">
      <alignment horizontal="left" vertical="center" wrapText="1" indent="3"/>
    </xf>
    <xf numFmtId="0" fontId="7" fillId="2" borderId="1" xfId="310" applyFont="1" applyFill="1" applyBorder="1" applyAlignment="1" applyProtection="1">
      <alignment horizontal="left" vertical="center" wrapText="1" indent="4"/>
    </xf>
    <xf numFmtId="0" fontId="7" fillId="0" borderId="0" xfId="154" applyFont="1" applyAlignment="1" applyProtection="1">
      <alignment horizontal="center" vertical="center"/>
      <protection locked="0"/>
    </xf>
    <xf numFmtId="0" fontId="23" fillId="0" borderId="0" xfId="154" applyFont="1" applyAlignment="1" applyProtection="1">
      <alignment horizontal="center" vertical="center"/>
      <protection locked="0"/>
    </xf>
    <xf numFmtId="0" fontId="7" fillId="0" borderId="0" xfId="154" applyFont="1" applyProtection="1">
      <protection locked="0"/>
    </xf>
    <xf numFmtId="0" fontId="0" fillId="0" borderId="0" xfId="0" applyProtection="1">
      <protection locked="0"/>
    </xf>
    <xf numFmtId="0" fontId="24" fillId="0" borderId="0" xfId="155" applyFont="1" applyAlignment="1" applyProtection="1">
      <alignment vertical="center" wrapText="1"/>
      <protection locked="0"/>
    </xf>
    <xf numFmtId="0" fontId="25" fillId="0" borderId="0" xfId="155" applyFont="1" applyProtection="1">
      <protection locked="0"/>
    </xf>
    <xf numFmtId="0" fontId="24" fillId="0" borderId="1" xfId="155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2" fillId="0" borderId="2" xfId="125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9" fillId="2" borderId="1" xfId="310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310" applyNumberFormat="1" applyFont="1" applyFill="1" applyBorder="1" applyAlignment="1" applyProtection="1">
      <alignment horizontal="right" vertical="center"/>
      <protection locked="0"/>
    </xf>
    <xf numFmtId="3" fontId="7" fillId="2" borderId="1" xfId="310" applyNumberFormat="1" applyFont="1" applyFill="1" applyBorder="1" applyAlignment="1" applyProtection="1">
      <alignment horizontal="right" vertical="center"/>
      <protection locked="0"/>
    </xf>
    <xf numFmtId="0" fontId="7" fillId="0" borderId="1" xfId="125" applyFont="1" applyFill="1" applyBorder="1" applyAlignment="1" applyProtection="1">
      <alignment horizontal="right" vertical="top"/>
      <protection locked="0"/>
    </xf>
    <xf numFmtId="181" fontId="7" fillId="0" borderId="1" xfId="125" applyNumberFormat="1" applyFont="1" applyFill="1" applyBorder="1" applyAlignment="1" applyProtection="1">
      <alignment horizontal="right" vertical="center"/>
      <protection locked="0"/>
    </xf>
    <xf numFmtId="182" fontId="7" fillId="0" borderId="1" xfId="125" applyNumberFormat="1" applyFont="1" applyFill="1" applyBorder="1" applyAlignment="1" applyProtection="1">
      <alignment horizontal="right" vertical="center"/>
      <protection locked="0"/>
    </xf>
    <xf numFmtId="4" fontId="7" fillId="0" borderId="1" xfId="125" applyNumberFormat="1" applyFont="1" applyFill="1" applyBorder="1" applyAlignment="1" applyProtection="1">
      <alignment horizontal="right" vertical="center"/>
      <protection locked="0"/>
    </xf>
    <xf numFmtId="180" fontId="7" fillId="0" borderId="1" xfId="125" applyNumberFormat="1" applyFont="1" applyFill="1" applyBorder="1" applyAlignment="1" applyProtection="1">
      <alignment horizontal="right" vertical="center"/>
      <protection locked="0"/>
    </xf>
    <xf numFmtId="0" fontId="7" fillId="0" borderId="3" xfId="154" applyFont="1" applyFill="1" applyBorder="1" applyAlignment="1" applyProtection="1">
      <alignment horizontal="right"/>
      <protection locked="0"/>
    </xf>
    <xf numFmtId="0" fontId="7" fillId="0" borderId="3" xfId="154" applyFont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125" applyFont="1" applyFill="1" applyBorder="1" applyAlignment="1" applyProtection="1">
      <alignment horizontal="left" vertical="top" indent="1"/>
    </xf>
    <xf numFmtId="0" fontId="7" fillId="0" borderId="1" xfId="125" applyFont="1" applyFill="1" applyBorder="1" applyAlignment="1" applyProtection="1">
      <alignment horizontal="left" vertical="center" wrapText="1" indent="2"/>
    </xf>
    <xf numFmtId="0" fontId="9" fillId="2" borderId="4" xfId="310" applyFont="1" applyFill="1" applyBorder="1" applyAlignment="1" applyProtection="1">
      <alignment horizontal="left" vertical="center" wrapText="1"/>
    </xf>
    <xf numFmtId="0" fontId="7" fillId="0" borderId="4" xfId="154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6" fillId="0" borderId="1" xfId="155" applyFont="1" applyBorder="1" applyAlignment="1" applyProtection="1">
      <alignment vertical="center" wrapText="1"/>
    </xf>
    <xf numFmtId="0" fontId="24" fillId="0" borderId="1" xfId="155" applyFont="1" applyBorder="1" applyAlignment="1" applyProtection="1">
      <alignment vertical="center" wrapText="1"/>
    </xf>
    <xf numFmtId="15" fontId="0" fillId="0" borderId="0" xfId="0" applyNumberFormat="1"/>
    <xf numFmtId="0" fontId="24" fillId="0" borderId="0" xfId="155" applyFont="1" applyBorder="1" applyAlignment="1" applyProtection="1">
      <alignment vertical="center"/>
    </xf>
    <xf numFmtId="0" fontId="6" fillId="0" borderId="0" xfId="0" applyFont="1"/>
    <xf numFmtId="0" fontId="7" fillId="0" borderId="0" xfId="310" applyFont="1" applyBorder="1" applyAlignment="1" applyProtection="1">
      <alignment vertical="center"/>
      <protection locked="0"/>
    </xf>
    <xf numFmtId="0" fontId="24" fillId="0" borderId="1" xfId="155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9" fillId="3" borderId="0" xfId="0" applyFont="1" applyFill="1" applyProtection="1"/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310" applyFont="1" applyFill="1" applyAlignment="1" applyProtection="1">
      <alignment vertical="center"/>
    </xf>
    <xf numFmtId="3" fontId="9" fillId="3" borderId="1" xfId="31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9" fillId="3" borderId="1" xfId="310" applyNumberFormat="1" applyFont="1" applyFill="1" applyBorder="1" applyAlignment="1" applyProtection="1">
      <alignment horizontal="right" vertical="center"/>
    </xf>
    <xf numFmtId="3" fontId="7" fillId="3" borderId="1" xfId="310" applyNumberFormat="1" applyFont="1" applyFill="1" applyBorder="1" applyAlignment="1" applyProtection="1">
      <alignment horizontal="right" vertical="center" wrapText="1"/>
    </xf>
    <xf numFmtId="3" fontId="9" fillId="3" borderId="1" xfId="310" applyNumberFormat="1" applyFont="1" applyFill="1" applyBorder="1" applyAlignment="1" applyProtection="1">
      <alignment horizontal="right" vertical="center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Protection="1"/>
    <xf numFmtId="0" fontId="9" fillId="0" borderId="1" xfId="310" applyFont="1" applyFill="1" applyBorder="1" applyAlignment="1" applyProtection="1">
      <alignment horizontal="left" vertical="center" wrapText="1" indent="1"/>
    </xf>
    <xf numFmtId="0" fontId="7" fillId="0" borderId="1" xfId="310" applyFont="1" applyFill="1" applyBorder="1" applyAlignment="1" applyProtection="1">
      <alignment horizontal="left" vertical="center" wrapText="1" indent="2"/>
    </xf>
    <xf numFmtId="3" fontId="9" fillId="4" borderId="1" xfId="310" applyNumberFormat="1" applyFont="1" applyFill="1" applyBorder="1" applyAlignment="1" applyProtection="1">
      <alignment horizontal="left" vertical="center" wrapText="1"/>
    </xf>
    <xf numFmtId="3" fontId="9" fillId="4" borderId="1" xfId="310" applyNumberFormat="1" applyFont="1" applyFill="1" applyBorder="1" applyAlignment="1" applyProtection="1">
      <alignment horizontal="center" vertical="center" wrapText="1"/>
    </xf>
    <xf numFmtId="0" fontId="7" fillId="4" borderId="0" xfId="310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0" fillId="4" borderId="0" xfId="310" applyFont="1" applyFill="1" applyAlignment="1" applyProtection="1">
      <alignment horizontal="center" vertical="center" wrapText="1"/>
      <protection locked="0"/>
    </xf>
    <xf numFmtId="0" fontId="7" fillId="4" borderId="0" xfId="310" applyFont="1" applyFill="1" applyAlignment="1" applyProtection="1">
      <alignment horizontal="center" vertical="center" wrapText="1"/>
      <protection locked="0"/>
    </xf>
    <xf numFmtId="0" fontId="7" fillId="4" borderId="0" xfId="310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310" applyFont="1" applyFill="1" applyBorder="1" applyAlignment="1" applyProtection="1">
      <alignment horizontal="left" vertical="center" wrapText="1" indent="3"/>
    </xf>
    <xf numFmtId="0" fontId="7" fillId="0" borderId="1" xfId="310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right" vertical="center"/>
    </xf>
    <xf numFmtId="0" fontId="7" fillId="3" borderId="0" xfId="310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9" fillId="3" borderId="1" xfId="310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3" fillId="3" borderId="0" xfId="154" applyFont="1" applyFill="1" applyAlignment="1" applyProtection="1">
      <alignment horizontal="center" vertical="center" wrapText="1"/>
    </xf>
    <xf numFmtId="0" fontId="7" fillId="3" borderId="0" xfId="154" applyFont="1" applyFill="1" applyAlignment="1" applyProtection="1">
      <alignment horizontal="center" vertical="center"/>
      <protection locked="0"/>
    </xf>
    <xf numFmtId="0" fontId="7" fillId="3" borderId="0" xfId="154" applyFont="1" applyFill="1" applyProtection="1"/>
    <xf numFmtId="0" fontId="7" fillId="3" borderId="5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25" applyFont="1" applyFill="1" applyBorder="1" applyAlignment="1" applyProtection="1">
      <alignment horizontal="right" vertical="top"/>
    </xf>
    <xf numFmtId="0" fontId="9" fillId="3" borderId="3" xfId="154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5" xfId="0" applyFont="1" applyFill="1" applyBorder="1" applyAlignment="1" applyProtection="1">
      <alignment horizontal="left" wrapText="1"/>
    </xf>
    <xf numFmtId="0" fontId="7" fillId="3" borderId="5" xfId="0" applyFont="1" applyFill="1" applyBorder="1" applyProtection="1"/>
    <xf numFmtId="0" fontId="9" fillId="3" borderId="5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5" xfId="310" applyFont="1" applyFill="1" applyBorder="1" applyAlignment="1" applyProtection="1">
      <alignment horizontal="left" vertical="center"/>
    </xf>
    <xf numFmtId="0" fontId="11" fillId="3" borderId="6" xfId="125" applyFont="1" applyFill="1" applyBorder="1" applyAlignment="1" applyProtection="1">
      <alignment horizontal="center" vertical="top" wrapText="1"/>
    </xf>
    <xf numFmtId="0" fontId="11" fillId="3" borderId="7" xfId="125" applyFont="1" applyFill="1" applyBorder="1" applyAlignment="1" applyProtection="1">
      <alignment horizontal="center" vertical="top" wrapText="1"/>
    </xf>
    <xf numFmtId="1" fontId="11" fillId="3" borderId="7" xfId="125" applyNumberFormat="1" applyFont="1" applyFill="1" applyBorder="1" applyAlignment="1" applyProtection="1">
      <alignment horizontal="center" vertical="top" wrapText="1"/>
    </xf>
    <xf numFmtId="1" fontId="11" fillId="3" borderId="6" xfId="125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4" fillId="3" borderId="1" xfId="155" applyFont="1" applyFill="1" applyBorder="1" applyAlignment="1" applyProtection="1">
      <alignment vertical="center" wrapText="1"/>
    </xf>
    <xf numFmtId="0" fontId="26" fillId="3" borderId="4" xfId="155" applyFont="1" applyFill="1" applyBorder="1" applyAlignment="1" applyProtection="1">
      <alignment horizontal="center" vertical="center" wrapText="1"/>
    </xf>
    <xf numFmtId="0" fontId="26" fillId="3" borderId="3" xfId="155" applyFont="1" applyFill="1" applyBorder="1" applyAlignment="1" applyProtection="1">
      <alignment horizontal="center" vertical="center" wrapText="1"/>
    </xf>
    <xf numFmtId="0" fontId="26" fillId="3" borderId="1" xfId="155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310" applyNumberFormat="1" applyFont="1" applyFill="1" applyBorder="1" applyAlignment="1" applyProtection="1">
      <alignment vertical="center"/>
    </xf>
    <xf numFmtId="0" fontId="7" fillId="3" borderId="0" xfId="310" applyFont="1" applyFill="1" applyBorder="1" applyAlignment="1" applyProtection="1">
      <alignment vertical="center"/>
    </xf>
    <xf numFmtId="14" fontId="7" fillId="3" borderId="0" xfId="310" applyNumberFormat="1" applyFont="1" applyFill="1" applyBorder="1" applyAlignment="1" applyProtection="1">
      <alignment horizontal="center" vertical="center"/>
    </xf>
    <xf numFmtId="0" fontId="2" fillId="3" borderId="0" xfId="310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5" fillId="3" borderId="0" xfId="155" applyFont="1" applyFill="1" applyProtection="1">
      <protection locked="0"/>
    </xf>
    <xf numFmtId="0" fontId="0" fillId="3" borderId="0" xfId="0" applyFill="1" applyBorder="1" applyProtection="1"/>
    <xf numFmtId="0" fontId="26" fillId="3" borderId="4" xfId="155" applyFont="1" applyFill="1" applyBorder="1" applyAlignment="1" applyProtection="1">
      <alignment horizontal="left" vertical="center" wrapText="1"/>
    </xf>
    <xf numFmtId="0" fontId="7" fillId="3" borderId="0" xfId="310" applyFont="1" applyFill="1" applyBorder="1" applyAlignment="1" applyProtection="1">
      <alignment vertical="center"/>
      <protection locked="0"/>
    </xf>
    <xf numFmtId="0" fontId="7" fillId="3" borderId="0" xfId="154" applyFont="1" applyFill="1" applyProtection="1">
      <protection locked="0"/>
    </xf>
    <xf numFmtId="0" fontId="7" fillId="3" borderId="0" xfId="310" applyFont="1" applyFill="1" applyProtection="1">
      <protection locked="0"/>
    </xf>
    <xf numFmtId="0" fontId="10" fillId="3" borderId="0" xfId="310" applyFont="1" applyFill="1" applyAlignment="1" applyProtection="1">
      <alignment horizontal="center" vertical="center" wrapText="1"/>
      <protection locked="0"/>
    </xf>
    <xf numFmtId="0" fontId="24" fillId="3" borderId="1" xfId="155" applyFont="1" applyFill="1" applyBorder="1" applyAlignment="1" applyProtection="1">
      <alignment horizontal="center" vertical="center" wrapText="1"/>
    </xf>
    <xf numFmtId="14" fontId="27" fillId="0" borderId="8" xfId="215" applyNumberFormat="1" applyFont="1" applyBorder="1" applyAlignment="1" applyProtection="1">
      <alignment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1" fillId="0" borderId="9" xfId="125" applyFont="1" applyFill="1" applyBorder="1" applyAlignment="1" applyProtection="1">
      <alignment horizontal="center" vertical="top" wrapText="1"/>
      <protection locked="0"/>
    </xf>
    <xf numFmtId="1" fontId="11" fillId="0" borderId="10" xfId="125" applyNumberFormat="1" applyFont="1" applyFill="1" applyBorder="1" applyAlignment="1" applyProtection="1">
      <alignment horizontal="left" vertical="top" wrapText="1"/>
      <protection locked="0"/>
    </xf>
    <xf numFmtId="0" fontId="13" fillId="3" borderId="1" xfId="125" applyFont="1" applyFill="1" applyBorder="1" applyAlignment="1" applyProtection="1">
      <alignment horizontal="center" vertical="top" wrapText="1"/>
    </xf>
    <xf numFmtId="1" fontId="13" fillId="3" borderId="1" xfId="125" applyNumberFormat="1" applyFont="1" applyFill="1" applyBorder="1" applyAlignment="1" applyProtection="1">
      <alignment horizontal="center" vertical="top" wrapText="1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right" vertical="center"/>
    </xf>
    <xf numFmtId="0" fontId="7" fillId="3" borderId="0" xfId="310" applyFont="1" applyFill="1" applyBorder="1" applyAlignment="1" applyProtection="1">
      <alignment horizontal="center" vertical="center"/>
      <protection locked="0"/>
    </xf>
    <xf numFmtId="0" fontId="13" fillId="3" borderId="2" xfId="125" applyFont="1" applyFill="1" applyBorder="1" applyAlignment="1" applyProtection="1">
      <alignment horizontal="center" vertical="top" wrapText="1"/>
    </xf>
    <xf numFmtId="1" fontId="13" fillId="3" borderId="2" xfId="125" applyNumberFormat="1" applyFont="1" applyFill="1" applyBorder="1" applyAlignment="1" applyProtection="1">
      <alignment horizontal="center" vertical="top" wrapText="1"/>
    </xf>
    <xf numFmtId="0" fontId="13" fillId="0" borderId="2" xfId="125" applyFont="1" applyFill="1" applyBorder="1" applyAlignment="1" applyProtection="1">
      <alignment horizontal="left" vertical="top"/>
    </xf>
    <xf numFmtId="0" fontId="11" fillId="0" borderId="2" xfId="125" applyFont="1" applyFill="1" applyBorder="1" applyAlignment="1" applyProtection="1">
      <alignment horizontal="center" vertical="top" wrapText="1"/>
      <protection locked="0"/>
    </xf>
    <xf numFmtId="0" fontId="11" fillId="0" borderId="0" xfId="125" applyFont="1" applyFill="1" applyBorder="1" applyAlignment="1" applyProtection="1">
      <alignment horizontal="center" vertical="top" wrapText="1"/>
      <protection locked="0"/>
    </xf>
    <xf numFmtId="1" fontId="11" fillId="0" borderId="0" xfId="125" applyNumberFormat="1" applyFont="1" applyFill="1" applyBorder="1" applyAlignment="1" applyProtection="1">
      <alignment horizontal="center" vertical="top" wrapText="1"/>
      <protection locked="0"/>
    </xf>
    <xf numFmtId="0" fontId="11" fillId="0" borderId="2" xfId="125" applyFont="1" applyFill="1" applyBorder="1" applyAlignment="1" applyProtection="1">
      <alignment horizontal="left" vertical="top" wrapText="1"/>
      <protection locked="0"/>
    </xf>
    <xf numFmtId="1" fontId="11" fillId="0" borderId="2" xfId="125" applyNumberFormat="1" applyFont="1" applyFill="1" applyBorder="1" applyAlignment="1" applyProtection="1">
      <alignment horizontal="left" vertical="top" wrapText="1"/>
      <protection locked="0"/>
    </xf>
    <xf numFmtId="0" fontId="13" fillId="3" borderId="11" xfId="125" applyFont="1" applyFill="1" applyBorder="1" applyAlignment="1" applyProtection="1">
      <alignment horizontal="left" vertical="top"/>
      <protection locked="0"/>
    </xf>
    <xf numFmtId="0" fontId="11" fillId="3" borderId="11" xfId="125" applyFont="1" applyFill="1" applyBorder="1" applyAlignment="1" applyProtection="1">
      <alignment horizontal="left" vertical="top" wrapText="1"/>
      <protection locked="0"/>
    </xf>
    <xf numFmtId="0" fontId="11" fillId="3" borderId="12" xfId="125" applyFont="1" applyFill="1" applyBorder="1" applyAlignment="1" applyProtection="1">
      <alignment horizontal="left" vertical="top" wrapText="1"/>
      <protection locked="0"/>
    </xf>
    <xf numFmtId="1" fontId="11" fillId="3" borderId="12" xfId="125" applyNumberFormat="1" applyFont="1" applyFill="1" applyBorder="1" applyAlignment="1" applyProtection="1">
      <alignment horizontal="left" vertical="top" wrapText="1"/>
      <protection locked="0"/>
    </xf>
    <xf numFmtId="1" fontId="11" fillId="3" borderId="13" xfId="125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5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154" applyFont="1" applyFill="1" applyProtection="1"/>
    <xf numFmtId="0" fontId="1" fillId="3" borderId="0" xfId="154" applyFill="1" applyProtection="1"/>
    <xf numFmtId="0" fontId="1" fillId="3" borderId="0" xfId="154" applyFill="1" applyBorder="1" applyProtection="1"/>
    <xf numFmtId="0" fontId="1" fillId="0" borderId="0" xfId="154" applyProtection="1">
      <protection locked="0"/>
    </xf>
    <xf numFmtId="0" fontId="1" fillId="3" borderId="0" xfId="154" applyFill="1" applyProtection="1">
      <protection locked="0"/>
    </xf>
    <xf numFmtId="0" fontId="1" fillId="3" borderId="0" xfId="154" applyFill="1" applyBorder="1" applyProtection="1">
      <protection locked="0"/>
    </xf>
    <xf numFmtId="0" fontId="1" fillId="0" borderId="0" xfId="154" applyFill="1" applyProtection="1"/>
    <xf numFmtId="0" fontId="1" fillId="0" borderId="0" xfId="154" applyFill="1" applyBorder="1" applyProtection="1"/>
    <xf numFmtId="0" fontId="1" fillId="3" borderId="5" xfId="154" applyFill="1" applyBorder="1" applyProtection="1"/>
    <xf numFmtId="0" fontId="6" fillId="3" borderId="1" xfId="154" applyFont="1" applyFill="1" applyBorder="1" applyAlignment="1" applyProtection="1">
      <alignment horizontal="center" vertical="center"/>
    </xf>
    <xf numFmtId="0" fontId="6" fillId="3" borderId="1" xfId="154" applyFont="1" applyFill="1" applyBorder="1" applyAlignment="1" applyProtection="1">
      <alignment horizontal="center" vertical="center" wrapText="1"/>
    </xf>
    <xf numFmtId="0" fontId="6" fillId="3" borderId="8" xfId="154" applyFont="1" applyFill="1" applyBorder="1" applyAlignment="1" applyProtection="1">
      <alignment horizontal="center" vertical="center" wrapText="1"/>
    </xf>
    <xf numFmtId="0" fontId="1" fillId="0" borderId="1" xfId="154" applyBorder="1" applyProtection="1">
      <protection locked="0"/>
    </xf>
    <xf numFmtId="14" fontId="1" fillId="0" borderId="1" xfId="154" applyNumberFormat="1" applyBorder="1" applyProtection="1">
      <protection locked="0"/>
    </xf>
    <xf numFmtId="0" fontId="9" fillId="0" borderId="0" xfId="154" applyFont="1" applyProtection="1">
      <protection locked="0"/>
    </xf>
    <xf numFmtId="0" fontId="7" fillId="0" borderId="0" xfId="154" applyFont="1" applyBorder="1" applyProtection="1">
      <protection locked="0"/>
    </xf>
    <xf numFmtId="0" fontId="7" fillId="0" borderId="5" xfId="154" applyFont="1" applyBorder="1" applyProtection="1">
      <protection locked="0"/>
    </xf>
    <xf numFmtId="0" fontId="9" fillId="0" borderId="0" xfId="154" applyFont="1" applyAlignment="1" applyProtection="1">
      <alignment horizontal="left"/>
      <protection locked="0"/>
    </xf>
    <xf numFmtId="0" fontId="7" fillId="0" borderId="0" xfId="154" applyFont="1" applyAlignment="1" applyProtection="1">
      <alignment horizontal="left"/>
      <protection locked="0"/>
    </xf>
    <xf numFmtId="0" fontId="1" fillId="0" borderId="0" xfId="154"/>
    <xf numFmtId="0" fontId="1" fillId="0" borderId="0" xfId="154" applyBorder="1" applyProtection="1">
      <protection locked="0"/>
    </xf>
    <xf numFmtId="0" fontId="1" fillId="0" borderId="1" xfId="154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25" applyFont="1" applyFill="1" applyBorder="1" applyAlignment="1" applyProtection="1">
      <alignment horizontal="left" vertical="center" wrapText="1" indent="2"/>
    </xf>
    <xf numFmtId="4" fontId="7" fillId="0" borderId="3" xfId="125" applyNumberFormat="1" applyFont="1" applyFill="1" applyBorder="1" applyAlignment="1" applyProtection="1">
      <alignment horizontal="right" vertical="center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24" fillId="0" borderId="8" xfId="155" applyFont="1" applyBorder="1" applyAlignment="1" applyProtection="1">
      <alignment vertical="center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5" fillId="2" borderId="0" xfId="155" applyFont="1" applyFill="1" applyProtection="1"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5" xfId="0" applyFill="1" applyBorder="1"/>
    <xf numFmtId="0" fontId="6" fillId="3" borderId="8" xfId="154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28" fillId="3" borderId="0" xfId="0" applyFont="1" applyFill="1" applyBorder="1" applyProtection="1"/>
    <xf numFmtId="0" fontId="28" fillId="3" borderId="0" xfId="0" applyFont="1" applyFill="1" applyBorder="1" applyAlignment="1" applyProtection="1">
      <alignment horizontal="center" vertical="center"/>
    </xf>
    <xf numFmtId="0" fontId="9" fillId="0" borderId="1" xfId="310" applyFont="1" applyFill="1" applyBorder="1" applyAlignment="1" applyProtection="1">
      <alignment horizontal="left" vertical="center" wrapText="1"/>
    </xf>
    <xf numFmtId="0" fontId="7" fillId="0" borderId="1" xfId="310" applyFont="1" applyFill="1" applyBorder="1" applyAlignment="1" applyProtection="1">
      <alignment horizontal="left" vertical="center" wrapText="1" indent="4"/>
    </xf>
    <xf numFmtId="0" fontId="7" fillId="3" borderId="0" xfId="310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154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4" fillId="3" borderId="0" xfId="310" applyFont="1" applyFill="1" applyAlignment="1" applyProtection="1">
      <alignment horizontal="right" vertical="center"/>
    </xf>
    <xf numFmtId="0" fontId="1" fillId="3" borderId="0" xfId="154" applyFill="1" applyBorder="1" applyAlignment="1" applyProtection="1">
      <alignment horizontal="left"/>
      <protection locked="0"/>
    </xf>
    <xf numFmtId="0" fontId="1" fillId="3" borderId="14" xfId="154" applyFill="1" applyBorder="1" applyProtection="1"/>
    <xf numFmtId="0" fontId="1" fillId="3" borderId="1" xfId="154" applyFont="1" applyFill="1" applyBorder="1" applyAlignment="1" applyProtection="1">
      <alignment horizontal="center" vertical="center"/>
    </xf>
    <xf numFmtId="0" fontId="1" fillId="3" borderId="1" xfId="154" applyFill="1" applyBorder="1" applyAlignment="1" applyProtection="1">
      <alignment horizontal="center" vertical="center" wrapText="1"/>
    </xf>
    <xf numFmtId="0" fontId="1" fillId="3" borderId="8" xfId="154" applyFill="1" applyBorder="1" applyAlignment="1" applyProtection="1">
      <alignment horizontal="center" vertical="center" wrapText="1"/>
    </xf>
    <xf numFmtId="0" fontId="1" fillId="3" borderId="1" xfId="154" applyFont="1" applyFill="1" applyBorder="1" applyAlignment="1" applyProtection="1">
      <alignment horizontal="center" vertical="center" wrapText="1"/>
    </xf>
    <xf numFmtId="0" fontId="1" fillId="3" borderId="8" xfId="154" applyFont="1" applyFill="1" applyBorder="1" applyAlignment="1" applyProtection="1">
      <alignment horizontal="center" vertical="center" wrapText="1"/>
    </xf>
    <xf numFmtId="0" fontId="27" fillId="0" borderId="1" xfId="237" applyFont="1" applyBorder="1" applyAlignment="1" applyProtection="1">
      <alignment wrapText="1"/>
      <protection locked="0"/>
    </xf>
    <xf numFmtId="14" fontId="1" fillId="3" borderId="1" xfId="154" applyNumberFormat="1" applyFill="1" applyBorder="1" applyProtection="1"/>
    <xf numFmtId="0" fontId="1" fillId="0" borderId="1" xfId="154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9" fillId="2" borderId="1" xfId="310" applyFont="1" applyFill="1" applyBorder="1" applyAlignment="1" applyProtection="1">
      <alignment vertical="center" wrapText="1"/>
    </xf>
    <xf numFmtId="0" fontId="9" fillId="0" borderId="4" xfId="310" applyFont="1" applyFill="1" applyBorder="1" applyAlignment="1" applyProtection="1">
      <alignment horizontal="left" vertical="center" wrapText="1"/>
    </xf>
    <xf numFmtId="0" fontId="9" fillId="2" borderId="3" xfId="0" applyFont="1" applyFill="1" applyBorder="1" applyProtection="1"/>
    <xf numFmtId="3" fontId="7" fillId="3" borderId="15" xfId="310" applyNumberFormat="1" applyFont="1" applyFill="1" applyBorder="1" applyAlignment="1" applyProtection="1">
      <alignment horizontal="right" vertical="center" wrapText="1"/>
    </xf>
    <xf numFmtId="0" fontId="9" fillId="3" borderId="8" xfId="0" applyFont="1" applyFill="1" applyBorder="1" applyProtection="1"/>
    <xf numFmtId="3" fontId="7" fillId="3" borderId="16" xfId="310" applyNumberFormat="1" applyFont="1" applyFill="1" applyBorder="1" applyAlignment="1" applyProtection="1">
      <alignment horizontal="right" vertical="center" wrapText="1"/>
    </xf>
    <xf numFmtId="0" fontId="13" fillId="0" borderId="1" xfId="125" applyFont="1" applyFill="1" applyBorder="1" applyAlignment="1" applyProtection="1">
      <alignment horizontal="left" vertical="top" wrapText="1"/>
      <protection locked="0"/>
    </xf>
    <xf numFmtId="0" fontId="7" fillId="3" borderId="5" xfId="0" applyFont="1" applyFill="1" applyBorder="1" applyProtection="1">
      <protection locked="0"/>
    </xf>
    <xf numFmtId="0" fontId="27" fillId="0" borderId="0" xfId="280" applyFont="1" applyAlignment="1" applyProtection="1">
      <alignment vertical="center"/>
      <protection locked="0"/>
    </xf>
    <xf numFmtId="49" fontId="27" fillId="0" borderId="0" xfId="28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4" fillId="2" borderId="0" xfId="280" applyFont="1" applyFill="1" applyBorder="1" applyAlignment="1" applyProtection="1">
      <alignment vertical="center"/>
      <protection locked="0"/>
    </xf>
    <xf numFmtId="14" fontId="24" fillId="2" borderId="0" xfId="28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6" fillId="2" borderId="0" xfId="280" applyNumberFormat="1" applyFont="1" applyFill="1" applyBorder="1" applyAlignment="1" applyProtection="1">
      <alignment vertical="center" wrapText="1"/>
    </xf>
    <xf numFmtId="14" fontId="24" fillId="2" borderId="5" xfId="280" applyNumberFormat="1" applyFont="1" applyFill="1" applyBorder="1" applyAlignment="1" applyProtection="1">
      <alignment horizontal="center" vertical="center"/>
    </xf>
    <xf numFmtId="14" fontId="24" fillId="2" borderId="5" xfId="280" applyNumberFormat="1" applyFont="1" applyFill="1" applyBorder="1" applyAlignment="1" applyProtection="1">
      <alignment vertical="center"/>
    </xf>
    <xf numFmtId="0" fontId="24" fillId="2" borderId="5" xfId="280" applyFont="1" applyFill="1" applyBorder="1" applyAlignment="1" applyProtection="1">
      <alignment vertical="center"/>
      <protection locked="0"/>
    </xf>
    <xf numFmtId="49" fontId="24" fillId="2" borderId="0" xfId="280" applyNumberFormat="1" applyFont="1" applyFill="1" applyBorder="1" applyAlignment="1" applyProtection="1">
      <alignment vertical="center"/>
      <protection locked="0"/>
    </xf>
    <xf numFmtId="0" fontId="24" fillId="0" borderId="0" xfId="280" applyFont="1" applyAlignment="1" applyProtection="1">
      <alignment vertical="center"/>
      <protection locked="0"/>
    </xf>
    <xf numFmtId="0" fontId="1" fillId="0" borderId="0" xfId="154" applyAlignment="1" applyProtection="1">
      <alignment vertical="center"/>
      <protection locked="0"/>
    </xf>
    <xf numFmtId="0" fontId="27" fillId="0" borderId="0" xfId="280" applyFont="1" applyAlignment="1" applyProtection="1">
      <alignment horizontal="center" vertical="center"/>
      <protection locked="0"/>
    </xf>
    <xf numFmtId="0" fontId="29" fillId="0" borderId="0" xfId="280" applyFont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>
      <alignment vertical="center"/>
    </xf>
    <xf numFmtId="0" fontId="24" fillId="3" borderId="17" xfId="280" applyFont="1" applyFill="1" applyBorder="1" applyAlignment="1" applyProtection="1">
      <alignment vertical="center"/>
      <protection locked="0"/>
    </xf>
    <xf numFmtId="0" fontId="24" fillId="3" borderId="0" xfId="280" applyFont="1" applyFill="1" applyBorder="1" applyAlignment="1" applyProtection="1">
      <alignment vertical="center"/>
    </xf>
    <xf numFmtId="0" fontId="24" fillId="3" borderId="0" xfId="280" applyFont="1" applyFill="1" applyBorder="1" applyAlignment="1" applyProtection="1">
      <alignment vertical="center"/>
      <protection locked="0"/>
    </xf>
    <xf numFmtId="49" fontId="24" fillId="3" borderId="0" xfId="280" applyNumberFormat="1" applyFont="1" applyFill="1" applyBorder="1" applyAlignment="1" applyProtection="1">
      <alignment vertical="center"/>
      <protection locked="0"/>
    </xf>
    <xf numFmtId="183" fontId="24" fillId="3" borderId="0" xfId="280" applyNumberFormat="1" applyFont="1" applyFill="1" applyBorder="1" applyAlignment="1" applyProtection="1">
      <alignment vertical="center"/>
      <protection locked="0"/>
    </xf>
    <xf numFmtId="0" fontId="26" fillId="3" borderId="0" xfId="280" applyFont="1" applyFill="1" applyBorder="1" applyAlignment="1" applyProtection="1">
      <alignment horizontal="right" vertical="center"/>
      <protection locked="0"/>
    </xf>
    <xf numFmtId="0" fontId="7" fillId="3" borderId="18" xfId="310" applyFont="1" applyFill="1" applyBorder="1" applyAlignment="1" applyProtection="1">
      <alignment horizontal="left" vertical="center"/>
    </xf>
    <xf numFmtId="14" fontId="26" fillId="3" borderId="0" xfId="280" applyNumberFormat="1" applyFont="1" applyFill="1" applyBorder="1" applyAlignment="1" applyProtection="1">
      <alignment vertical="center"/>
    </xf>
    <xf numFmtId="0" fontId="24" fillId="3" borderId="0" xfId="280" applyFont="1" applyFill="1" applyBorder="1" applyAlignment="1" applyProtection="1">
      <alignment horizontal="left" vertical="center"/>
    </xf>
    <xf numFmtId="14" fontId="24" fillId="3" borderId="0" xfId="280" applyNumberFormat="1" applyFont="1" applyFill="1" applyBorder="1" applyAlignment="1" applyProtection="1">
      <alignment vertical="center"/>
    </xf>
    <xf numFmtId="183" fontId="24" fillId="3" borderId="0" xfId="280" applyNumberFormat="1" applyFont="1" applyFill="1" applyBorder="1" applyAlignment="1" applyProtection="1">
      <alignment vertical="center"/>
    </xf>
    <xf numFmtId="0" fontId="26" fillId="3" borderId="0" xfId="280" applyFont="1" applyFill="1" applyBorder="1" applyAlignment="1" applyProtection="1">
      <alignment horizontal="right" vertical="center"/>
    </xf>
    <xf numFmtId="0" fontId="24" fillId="3" borderId="18" xfId="28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18" xfId="0" applyFont="1" applyFill="1" applyBorder="1" applyAlignment="1" applyProtection="1">
      <alignment vertical="center"/>
    </xf>
    <xf numFmtId="0" fontId="24" fillId="3" borderId="17" xfId="28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vertical="center"/>
    </xf>
    <xf numFmtId="0" fontId="9" fillId="3" borderId="18" xfId="0" applyFont="1" applyFill="1" applyBorder="1" applyAlignment="1" applyProtection="1">
      <alignment vertical="center"/>
    </xf>
    <xf numFmtId="2" fontId="9" fillId="0" borderId="0" xfId="310" applyNumberFormat="1" applyFont="1" applyAlignment="1" applyProtection="1">
      <alignment horizontal="center" vertical="center"/>
      <protection locked="0"/>
    </xf>
    <xf numFmtId="0" fontId="7" fillId="5" borderId="1" xfId="0" applyFont="1" applyFill="1" applyBorder="1" applyProtection="1">
      <protection locked="0"/>
    </xf>
    <xf numFmtId="1" fontId="11" fillId="0" borderId="2" xfId="125" applyNumberFormat="1" applyFont="1" applyFill="1" applyBorder="1" applyAlignment="1" applyProtection="1">
      <alignment horizontal="center" vertical="top" wrapText="1"/>
      <protection locked="0"/>
    </xf>
    <xf numFmtId="1" fontId="12" fillId="3" borderId="2" xfId="125" applyNumberFormat="1" applyFont="1" applyFill="1" applyBorder="1" applyAlignment="1" applyProtection="1">
      <alignment horizontal="right" vertical="top" wrapText="1"/>
      <protection locked="0"/>
    </xf>
    <xf numFmtId="0" fontId="26" fillId="3" borderId="4" xfId="166" applyFont="1" applyFill="1" applyBorder="1" applyAlignment="1" applyProtection="1">
      <alignment horizontal="center" vertical="center" wrapText="1"/>
    </xf>
    <xf numFmtId="0" fontId="26" fillId="3" borderId="1" xfId="166" applyFont="1" applyFill="1" applyBorder="1" applyAlignment="1" applyProtection="1">
      <alignment horizontal="center" vertical="center" wrapText="1"/>
    </xf>
    <xf numFmtId="0" fontId="25" fillId="0" borderId="0" xfId="166" applyFont="1" applyBorder="1" applyProtection="1">
      <protection locked="0"/>
    </xf>
    <xf numFmtId="0" fontId="25" fillId="0" borderId="0" xfId="166" applyFont="1" applyProtection="1">
      <protection locked="0"/>
    </xf>
    <xf numFmtId="0" fontId="24" fillId="0" borderId="1" xfId="166" applyFont="1" applyBorder="1" applyAlignment="1" applyProtection="1">
      <alignment horizontal="center" vertical="center" wrapText="1"/>
      <protection locked="0"/>
    </xf>
    <xf numFmtId="0" fontId="24" fillId="0" borderId="1" xfId="166" applyFont="1" applyBorder="1" applyAlignment="1" applyProtection="1">
      <alignment vertical="center" wrapText="1"/>
      <protection locked="0"/>
    </xf>
    <xf numFmtId="14" fontId="27" fillId="0" borderId="8" xfId="215" applyNumberFormat="1" applyFont="1" applyBorder="1" applyAlignment="1" applyProtection="1">
      <alignment horizontal="center" wrapText="1"/>
      <protection locked="0"/>
    </xf>
    <xf numFmtId="0" fontId="7" fillId="3" borderId="0" xfId="310" applyFont="1" applyFill="1" applyBorder="1" applyAlignment="1" applyProtection="1">
      <alignment horizontal="center" vertical="center"/>
    </xf>
    <xf numFmtId="0" fontId="24" fillId="0" borderId="8" xfId="293" applyFont="1" applyBorder="1" applyAlignment="1" applyProtection="1">
      <alignment wrapText="1"/>
      <protection locked="0"/>
    </xf>
    <xf numFmtId="14" fontId="24" fillId="0" borderId="8" xfId="293" applyNumberFormat="1" applyFont="1" applyBorder="1" applyAlignment="1" applyProtection="1">
      <alignment wrapText="1"/>
      <protection locked="0"/>
    </xf>
    <xf numFmtId="0" fontId="3" fillId="3" borderId="0" xfId="0" applyFont="1" applyFill="1" applyBorder="1"/>
    <xf numFmtId="0" fontId="3" fillId="3" borderId="5" xfId="0" applyFont="1" applyFill="1" applyBorder="1"/>
    <xf numFmtId="0" fontId="3" fillId="0" borderId="0" xfId="0" applyFont="1"/>
    <xf numFmtId="1" fontId="13" fillId="3" borderId="19" xfId="125" applyNumberFormat="1" applyFont="1" applyFill="1" applyBorder="1" applyAlignment="1" applyProtection="1">
      <alignment horizontal="center" vertical="top" wrapText="1"/>
    </xf>
    <xf numFmtId="0" fontId="24" fillId="0" borderId="1" xfId="16" applyFont="1" applyBorder="1"/>
    <xf numFmtId="0" fontId="7" fillId="0" borderId="1" xfId="129" applyFont="1" applyBorder="1"/>
    <xf numFmtId="49" fontId="7" fillId="0" borderId="1" xfId="129" applyNumberFormat="1" applyFont="1" applyBorder="1"/>
    <xf numFmtId="2" fontId="24" fillId="0" borderId="1" xfId="155" applyNumberFormat="1" applyFont="1" applyBorder="1" applyAlignment="1" applyProtection="1">
      <alignment vertical="center" wrapText="1"/>
      <protection locked="0"/>
    </xf>
    <xf numFmtId="0" fontId="16" fillId="0" borderId="1" xfId="310" applyFont="1" applyFill="1" applyBorder="1" applyAlignment="1" applyProtection="1">
      <alignment horizontal="left" vertical="center" wrapText="1" indent="1"/>
    </xf>
    <xf numFmtId="3" fontId="7" fillId="0" borderId="0" xfId="154" applyNumberFormat="1" applyFont="1" applyProtection="1">
      <protection locked="0"/>
    </xf>
    <xf numFmtId="0" fontId="26" fillId="3" borderId="4" xfId="156" applyFont="1" applyFill="1" applyBorder="1" applyAlignment="1" applyProtection="1">
      <alignment horizontal="left" vertical="center" wrapText="1"/>
    </xf>
    <xf numFmtId="0" fontId="26" fillId="3" borderId="1" xfId="156" applyFont="1" applyFill="1" applyBorder="1" applyAlignment="1" applyProtection="1">
      <alignment horizontal="center" vertical="center" wrapText="1"/>
    </xf>
    <xf numFmtId="0" fontId="26" fillId="3" borderId="4" xfId="156" applyFont="1" applyFill="1" applyBorder="1" applyAlignment="1" applyProtection="1">
      <alignment horizontal="center" vertical="center" wrapText="1"/>
    </xf>
    <xf numFmtId="0" fontId="24" fillId="0" borderId="1" xfId="156" applyFont="1" applyBorder="1" applyAlignment="1" applyProtection="1">
      <alignment horizontal="center" vertical="center" wrapText="1"/>
      <protection locked="0"/>
    </xf>
    <xf numFmtId="0" fontId="24" fillId="0" borderId="1" xfId="156" applyFont="1" applyBorder="1" applyAlignment="1" applyProtection="1">
      <alignment vertical="center" wrapText="1"/>
      <protection locked="0"/>
    </xf>
    <xf numFmtId="0" fontId="24" fillId="0" borderId="8" xfId="156" applyFont="1" applyBorder="1" applyAlignment="1" applyProtection="1">
      <alignment vertical="center" wrapText="1"/>
      <protection locked="0"/>
    </xf>
    <xf numFmtId="0" fontId="25" fillId="2" borderId="0" xfId="156" applyFont="1" applyFill="1" applyProtection="1">
      <protection locked="0"/>
    </xf>
    <xf numFmtId="1" fontId="8" fillId="0" borderId="8" xfId="125" applyNumberFormat="1" applyFont="1" applyFill="1" applyBorder="1" applyAlignment="1" applyProtection="1">
      <alignment horizontal="left" vertical="top" wrapText="1"/>
      <protection locked="0"/>
    </xf>
    <xf numFmtId="1" fontId="8" fillId="0" borderId="10" xfId="125" applyNumberFormat="1" applyFont="1" applyFill="1" applyBorder="1" applyAlignment="1" applyProtection="1">
      <alignment horizontal="left" vertical="top" wrapText="1"/>
      <protection locked="0"/>
    </xf>
    <xf numFmtId="184" fontId="24" fillId="0" borderId="8" xfId="293" applyNumberFormat="1" applyFont="1" applyBorder="1" applyAlignment="1" applyProtection="1">
      <alignment horizontal="left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17" fillId="0" borderId="18" xfId="5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30" fillId="0" borderId="0" xfId="282" applyFont="1" applyFill="1" applyBorder="1" applyAlignment="1" applyProtection="1">
      <alignment vertical="center"/>
      <protection locked="0"/>
    </xf>
    <xf numFmtId="4" fontId="9" fillId="0" borderId="0" xfId="310" applyNumberFormat="1" applyFont="1" applyAlignment="1" applyProtection="1">
      <alignment horizontal="center" vertical="center" wrapText="1"/>
      <protection locked="0"/>
    </xf>
    <xf numFmtId="0" fontId="9" fillId="0" borderId="0" xfId="310" applyFont="1" applyAlignment="1" applyProtection="1">
      <alignment horizontal="center" vertical="center" wrapText="1"/>
      <protection locked="0"/>
    </xf>
    <xf numFmtId="3" fontId="9" fillId="0" borderId="0" xfId="310" applyNumberFormat="1" applyFont="1" applyAlignment="1" applyProtection="1">
      <alignment horizontal="center" vertical="center" wrapText="1"/>
      <protection locked="0"/>
    </xf>
    <xf numFmtId="2" fontId="9" fillId="0" borderId="0" xfId="310" applyNumberFormat="1" applyFont="1" applyAlignment="1" applyProtection="1">
      <alignment horizontal="center" vertical="center" wrapText="1"/>
      <protection locked="0"/>
    </xf>
    <xf numFmtId="2" fontId="7" fillId="0" borderId="1" xfId="125" applyNumberFormat="1" applyFont="1" applyFill="1" applyBorder="1" applyAlignment="1" applyProtection="1">
      <alignment horizontal="right" vertical="center"/>
      <protection locked="0"/>
    </xf>
    <xf numFmtId="0" fontId="7" fillId="0" borderId="0" xfId="154" applyFont="1" applyAlignment="1" applyProtection="1">
      <protection locked="0"/>
    </xf>
    <xf numFmtId="0" fontId="7" fillId="0" borderId="0" xfId="310" applyFont="1" applyAlignment="1" applyProtection="1">
      <alignment horizontal="center" wrapText="1"/>
      <protection locked="0"/>
    </xf>
    <xf numFmtId="4" fontId="7" fillId="0" borderId="0" xfId="154" applyNumberFormat="1" applyFont="1" applyProtection="1">
      <protection locked="0"/>
    </xf>
    <xf numFmtId="0" fontId="7" fillId="2" borderId="0" xfId="310" applyFont="1" applyFill="1" applyBorder="1" applyAlignment="1" applyProtection="1">
      <alignment horizontal="left" vertical="center" wrapText="1" indent="1"/>
    </xf>
    <xf numFmtId="4" fontId="7" fillId="0" borderId="0" xfId="310" applyNumberFormat="1" applyFont="1" applyAlignment="1" applyProtection="1">
      <alignment horizontal="center" vertical="center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2" fontId="22" fillId="0" borderId="0" xfId="153" applyNumberFormat="1"/>
    <xf numFmtId="0" fontId="7" fillId="3" borderId="1" xfId="0" applyFont="1" applyFill="1" applyBorder="1" applyProtection="1">
      <protection locked="0"/>
    </xf>
    <xf numFmtId="4" fontId="9" fillId="2" borderId="1" xfId="310" applyNumberFormat="1" applyFont="1" applyFill="1" applyBorder="1" applyAlignment="1" applyProtection="1">
      <alignment horizontal="right" vertical="center"/>
      <protection locked="0"/>
    </xf>
    <xf numFmtId="49" fontId="9" fillId="0" borderId="1" xfId="310" applyNumberFormat="1" applyFont="1" applyFill="1" applyBorder="1" applyAlignment="1" applyProtection="1">
      <alignment horizontal="left" vertical="center" wrapText="1" indent="1"/>
    </xf>
    <xf numFmtId="14" fontId="24" fillId="0" borderId="17" xfId="280" applyNumberFormat="1" applyFont="1" applyBorder="1" applyAlignment="1" applyProtection="1">
      <alignment vertical="center"/>
      <protection locked="0"/>
    </xf>
    <xf numFmtId="0" fontId="24" fillId="0" borderId="1" xfId="156" applyFont="1" applyFill="1" applyBorder="1" applyAlignment="1" applyProtection="1">
      <alignment vertical="center" wrapText="1"/>
      <protection locked="0"/>
    </xf>
    <xf numFmtId="0" fontId="24" fillId="0" borderId="8" xfId="156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49" fontId="31" fillId="0" borderId="3" xfId="0" applyNumberFormat="1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vertical="center"/>
    </xf>
    <xf numFmtId="0" fontId="27" fillId="3" borderId="18" xfId="280" applyFont="1" applyFill="1" applyBorder="1" applyAlignment="1" applyProtection="1">
      <alignment vertical="center"/>
    </xf>
    <xf numFmtId="0" fontId="32" fillId="3" borderId="0" xfId="280" applyFont="1" applyFill="1" applyBorder="1" applyAlignment="1" applyProtection="1">
      <alignment vertical="center"/>
    </xf>
    <xf numFmtId="0" fontId="27" fillId="3" borderId="0" xfId="280" applyFont="1" applyFill="1" applyBorder="1" applyAlignment="1" applyProtection="1">
      <alignment vertical="center"/>
    </xf>
    <xf numFmtId="0" fontId="27" fillId="3" borderId="17" xfId="280" applyFont="1" applyFill="1" applyBorder="1" applyAlignment="1" applyProtection="1">
      <alignment vertical="center"/>
    </xf>
    <xf numFmtId="0" fontId="29" fillId="3" borderId="20" xfId="280" applyFont="1" applyFill="1" applyBorder="1" applyAlignment="1" applyProtection="1">
      <alignment horizontal="center" vertical="center" wrapText="1"/>
    </xf>
    <xf numFmtId="0" fontId="29" fillId="3" borderId="21" xfId="280" applyFont="1" applyFill="1" applyBorder="1" applyAlignment="1" applyProtection="1">
      <alignment horizontal="center" vertical="center" wrapText="1"/>
    </xf>
    <xf numFmtId="0" fontId="29" fillId="3" borderId="22" xfId="280" applyFont="1" applyFill="1" applyBorder="1" applyAlignment="1" applyProtection="1">
      <alignment horizontal="center" vertical="center" wrapText="1"/>
    </xf>
    <xf numFmtId="0" fontId="29" fillId="6" borderId="23" xfId="280" applyFont="1" applyFill="1" applyBorder="1" applyAlignment="1" applyProtection="1">
      <alignment horizontal="center" vertical="center" wrapText="1"/>
    </xf>
    <xf numFmtId="49" fontId="29" fillId="6" borderId="21" xfId="280" applyNumberFormat="1" applyFont="1" applyFill="1" applyBorder="1" applyAlignment="1" applyProtection="1">
      <alignment horizontal="center" vertical="center" wrapText="1"/>
    </xf>
    <xf numFmtId="0" fontId="29" fillId="6" borderId="24" xfId="280" applyFont="1" applyFill="1" applyBorder="1" applyAlignment="1" applyProtection="1">
      <alignment horizontal="center" vertical="center" wrapText="1"/>
    </xf>
    <xf numFmtId="0" fontId="29" fillId="6" borderId="25" xfId="280" applyFont="1" applyFill="1" applyBorder="1" applyAlignment="1" applyProtection="1">
      <alignment horizontal="center" vertical="center" wrapText="1"/>
    </xf>
    <xf numFmtId="0" fontId="29" fillId="7" borderId="20" xfId="280" applyFont="1" applyFill="1" applyBorder="1" applyAlignment="1" applyProtection="1">
      <alignment horizontal="center" vertical="center" wrapText="1"/>
    </xf>
    <xf numFmtId="0" fontId="29" fillId="7" borderId="21" xfId="280" applyFont="1" applyFill="1" applyBorder="1" applyAlignment="1" applyProtection="1">
      <alignment horizontal="center" vertical="center" wrapText="1"/>
    </xf>
    <xf numFmtId="0" fontId="29" fillId="7" borderId="25" xfId="280" applyFont="1" applyFill="1" applyBorder="1" applyAlignment="1" applyProtection="1">
      <alignment horizontal="center" vertical="center" wrapText="1"/>
    </xf>
    <xf numFmtId="0" fontId="29" fillId="3" borderId="26" xfId="280" applyFont="1" applyFill="1" applyBorder="1" applyAlignment="1" applyProtection="1">
      <alignment horizontal="center" vertical="center" wrapText="1"/>
    </xf>
    <xf numFmtId="0" fontId="29" fillId="3" borderId="20" xfId="280" applyFont="1" applyFill="1" applyBorder="1" applyAlignment="1" applyProtection="1">
      <alignment horizontal="center" vertical="center"/>
    </xf>
    <xf numFmtId="0" fontId="29" fillId="3" borderId="22" xfId="280" applyFont="1" applyFill="1" applyBorder="1" applyAlignment="1" applyProtection="1">
      <alignment horizontal="center" vertical="center"/>
    </xf>
    <xf numFmtId="0" fontId="29" fillId="3" borderId="21" xfId="280" applyFont="1" applyFill="1" applyBorder="1" applyAlignment="1" applyProtection="1">
      <alignment horizontal="center" vertical="center"/>
    </xf>
    <xf numFmtId="0" fontId="29" fillId="3" borderId="25" xfId="280" applyFont="1" applyFill="1" applyBorder="1" applyAlignment="1" applyProtection="1">
      <alignment horizontal="center" vertical="center"/>
    </xf>
    <xf numFmtId="0" fontId="29" fillId="3" borderId="27" xfId="280" applyFont="1" applyFill="1" applyBorder="1" applyAlignment="1" applyProtection="1">
      <alignment horizontal="center" vertical="center"/>
    </xf>
    <xf numFmtId="0" fontId="33" fillId="0" borderId="28" xfId="280" applyFont="1" applyBorder="1" applyAlignment="1" applyProtection="1">
      <alignment horizontal="center" vertical="center"/>
      <protection locked="0"/>
    </xf>
    <xf numFmtId="14" fontId="33" fillId="0" borderId="8" xfId="280" applyNumberFormat="1" applyFont="1" applyBorder="1" applyAlignment="1" applyProtection="1">
      <alignment vertical="center" wrapText="1"/>
      <protection locked="0"/>
    </xf>
    <xf numFmtId="0" fontId="33" fillId="0" borderId="8" xfId="280" applyFont="1" applyBorder="1" applyAlignment="1" applyProtection="1">
      <alignment vertical="center" wrapText="1"/>
      <protection locked="0"/>
    </xf>
    <xf numFmtId="0" fontId="33" fillId="0" borderId="29" xfId="280" applyFont="1" applyBorder="1" applyAlignment="1" applyProtection="1">
      <alignment horizontal="right" vertical="center"/>
      <protection locked="0"/>
    </xf>
    <xf numFmtId="0" fontId="33" fillId="0" borderId="28" xfId="280" applyFont="1" applyBorder="1" applyAlignment="1" applyProtection="1">
      <alignment vertical="center" wrapText="1"/>
      <protection locked="0"/>
    </xf>
    <xf numFmtId="49" fontId="33" fillId="0" borderId="1" xfId="280" applyNumberFormat="1" applyFont="1" applyBorder="1" applyAlignment="1" applyProtection="1">
      <alignment vertical="center"/>
      <protection locked="0"/>
    </xf>
    <xf numFmtId="49" fontId="33" fillId="0" borderId="8" xfId="280" applyNumberFormat="1" applyFont="1" applyBorder="1" applyAlignment="1" applyProtection="1">
      <alignment vertical="center"/>
      <protection locked="0"/>
    </xf>
    <xf numFmtId="0" fontId="33" fillId="7" borderId="28" xfId="280" applyFont="1" applyFill="1" applyBorder="1" applyAlignment="1" applyProtection="1">
      <alignment vertical="center" wrapText="1"/>
      <protection locked="0"/>
    </xf>
    <xf numFmtId="0" fontId="33" fillId="7" borderId="8" xfId="280" applyFont="1" applyFill="1" applyBorder="1" applyAlignment="1" applyProtection="1">
      <alignment vertical="center" wrapText="1"/>
      <protection locked="0"/>
    </xf>
    <xf numFmtId="0" fontId="33" fillId="7" borderId="30" xfId="280" applyFont="1" applyFill="1" applyBorder="1" applyAlignment="1" applyProtection="1">
      <alignment vertical="center"/>
      <protection locked="0"/>
    </xf>
    <xf numFmtId="0" fontId="33" fillId="0" borderId="31" xfId="280" applyFont="1" applyBorder="1" applyAlignment="1" applyProtection="1">
      <alignment vertical="center" wrapText="1"/>
      <protection locked="0"/>
    </xf>
    <xf numFmtId="0" fontId="33" fillId="0" borderId="4" xfId="280" applyFont="1" applyBorder="1" applyAlignment="1" applyProtection="1">
      <alignment vertical="center"/>
      <protection locked="0"/>
    </xf>
    <xf numFmtId="0" fontId="33" fillId="0" borderId="32" xfId="280" applyFont="1" applyBorder="1" applyAlignment="1" applyProtection="1">
      <alignment vertical="center" wrapText="1"/>
      <protection locked="0"/>
    </xf>
    <xf numFmtId="0" fontId="33" fillId="7" borderId="32" xfId="280" applyFont="1" applyFill="1" applyBorder="1" applyAlignment="1" applyProtection="1">
      <alignment vertical="center" wrapText="1"/>
      <protection locked="0"/>
    </xf>
    <xf numFmtId="0" fontId="33" fillId="7" borderId="1" xfId="280" applyFont="1" applyFill="1" applyBorder="1" applyAlignment="1" applyProtection="1">
      <alignment vertical="center" wrapText="1"/>
      <protection locked="0"/>
    </xf>
    <xf numFmtId="0" fontId="33" fillId="7" borderId="33" xfId="280" applyFont="1" applyFill="1" applyBorder="1" applyAlignment="1" applyProtection="1">
      <alignment vertical="center"/>
      <protection locked="0"/>
    </xf>
    <xf numFmtId="0" fontId="33" fillId="0" borderId="34" xfId="280" applyFont="1" applyBorder="1" applyAlignment="1" applyProtection="1">
      <alignment vertical="center" wrapText="1"/>
      <protection locked="0"/>
    </xf>
    <xf numFmtId="0" fontId="33" fillId="0" borderId="35" xfId="280" applyFont="1" applyBorder="1" applyAlignment="1" applyProtection="1">
      <alignment horizontal="center" vertical="center"/>
      <protection locked="0"/>
    </xf>
    <xf numFmtId="14" fontId="33" fillId="0" borderId="36" xfId="280" applyNumberFormat="1" applyFont="1" applyBorder="1" applyAlignment="1" applyProtection="1">
      <alignment vertical="center" wrapText="1"/>
      <protection locked="0"/>
    </xf>
    <xf numFmtId="0" fontId="33" fillId="0" borderId="36" xfId="280" applyFont="1" applyBorder="1" applyAlignment="1" applyProtection="1">
      <alignment vertical="center" wrapText="1"/>
      <protection locked="0"/>
    </xf>
    <xf numFmtId="0" fontId="33" fillId="0" borderId="37" xfId="280" applyFont="1" applyBorder="1" applyAlignment="1" applyProtection="1">
      <alignment vertical="center"/>
      <protection locked="0"/>
    </xf>
    <xf numFmtId="0" fontId="33" fillId="0" borderId="35" xfId="280" applyFont="1" applyBorder="1" applyAlignment="1" applyProtection="1">
      <alignment vertical="center" wrapText="1"/>
      <protection locked="0"/>
    </xf>
    <xf numFmtId="49" fontId="33" fillId="0" borderId="36" xfId="280" applyNumberFormat="1" applyFont="1" applyBorder="1" applyAlignment="1" applyProtection="1">
      <alignment vertical="center"/>
      <protection locked="0"/>
    </xf>
    <xf numFmtId="0" fontId="33" fillId="7" borderId="35" xfId="280" applyFont="1" applyFill="1" applyBorder="1" applyAlignment="1" applyProtection="1">
      <alignment vertical="center" wrapText="1"/>
      <protection locked="0"/>
    </xf>
    <xf numFmtId="0" fontId="33" fillId="7" borderId="36" xfId="280" applyFont="1" applyFill="1" applyBorder="1" applyAlignment="1" applyProtection="1">
      <alignment vertical="center" wrapText="1"/>
      <protection locked="0"/>
    </xf>
    <xf numFmtId="0" fontId="33" fillId="7" borderId="38" xfId="280" applyFont="1" applyFill="1" applyBorder="1" applyAlignment="1" applyProtection="1">
      <alignment vertical="center"/>
      <protection locked="0"/>
    </xf>
    <xf numFmtId="0" fontId="33" fillId="0" borderId="39" xfId="280" applyFont="1" applyBorder="1" applyAlignment="1" applyProtection="1">
      <alignment vertical="center" wrapText="1"/>
      <protection locked="0"/>
    </xf>
    <xf numFmtId="188" fontId="9" fillId="0" borderId="0" xfId="310" applyNumberFormat="1" applyFont="1" applyAlignment="1" applyProtection="1">
      <alignment horizontal="center" vertical="center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Alignment="1" applyProtection="1">
      <alignment horizontal="right" vertical="center"/>
    </xf>
    <xf numFmtId="2" fontId="11" fillId="3" borderId="2" xfId="125" applyNumberFormat="1" applyFont="1" applyFill="1" applyBorder="1" applyAlignment="1" applyProtection="1">
      <alignment horizontal="center" vertical="top" wrapText="1"/>
      <protection locked="0"/>
    </xf>
    <xf numFmtId="2" fontId="12" fillId="3" borderId="40" xfId="125" applyNumberFormat="1" applyFont="1" applyFill="1" applyBorder="1" applyAlignment="1" applyProtection="1">
      <alignment horizontal="center" vertical="top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8" fillId="0" borderId="2" xfId="125" applyFont="1" applyFill="1" applyBorder="1" applyAlignment="1" applyProtection="1">
      <alignment horizontal="center" vertical="top" wrapText="1"/>
      <protection locked="0"/>
    </xf>
    <xf numFmtId="14" fontId="7" fillId="0" borderId="1" xfId="154" applyNumberFormat="1" applyFont="1" applyBorder="1" applyProtection="1">
      <protection locked="0"/>
    </xf>
    <xf numFmtId="1" fontId="8" fillId="0" borderId="41" xfId="125" applyNumberFormat="1" applyFont="1" applyFill="1" applyBorder="1" applyAlignment="1" applyProtection="1">
      <alignment horizontal="left" vertical="top" wrapText="1"/>
      <protection locked="0"/>
    </xf>
    <xf numFmtId="0" fontId="8" fillId="0" borderId="2" xfId="125" applyFont="1" applyFill="1" applyBorder="1" applyAlignment="1" applyProtection="1">
      <alignment horizontal="left" vertical="top" wrapText="1"/>
      <protection locked="0"/>
    </xf>
    <xf numFmtId="0" fontId="8" fillId="0" borderId="42" xfId="125" applyFont="1" applyFill="1" applyBorder="1" applyAlignment="1" applyProtection="1">
      <alignment horizontal="left" vertical="top" wrapText="1"/>
      <protection locked="0"/>
    </xf>
    <xf numFmtId="0" fontId="8" fillId="0" borderId="41" xfId="125" applyFont="1" applyFill="1" applyBorder="1" applyAlignment="1" applyProtection="1">
      <alignment horizontal="center" vertical="top" wrapText="1"/>
      <protection locked="0"/>
    </xf>
    <xf numFmtId="1" fontId="8" fillId="0" borderId="6" xfId="125" applyNumberFormat="1" applyFont="1" applyFill="1" applyBorder="1" applyAlignment="1" applyProtection="1">
      <alignment horizontal="left" vertical="top" wrapText="1"/>
      <protection locked="0"/>
    </xf>
    <xf numFmtId="1" fontId="8" fillId="0" borderId="2" xfId="125" applyNumberFormat="1" applyFont="1" applyFill="1" applyBorder="1" applyAlignment="1" applyProtection="1">
      <alignment horizontal="left" vertical="top" wrapText="1"/>
      <protection locked="0"/>
    </xf>
    <xf numFmtId="0" fontId="8" fillId="0" borderId="6" xfId="125" applyFont="1" applyFill="1" applyBorder="1" applyAlignment="1" applyProtection="1">
      <alignment horizontal="left" vertical="top" wrapText="1"/>
      <protection locked="0"/>
    </xf>
    <xf numFmtId="1" fontId="8" fillId="0" borderId="40" xfId="125" applyNumberFormat="1" applyFont="1" applyFill="1" applyBorder="1" applyAlignment="1" applyProtection="1">
      <alignment horizontal="left" vertical="top" wrapText="1"/>
      <protection locked="0"/>
    </xf>
    <xf numFmtId="0" fontId="8" fillId="0" borderId="40" xfId="125" applyFont="1" applyFill="1" applyBorder="1" applyAlignment="1" applyProtection="1">
      <alignment horizontal="left" vertical="top" wrapText="1"/>
      <protection locked="0"/>
    </xf>
    <xf numFmtId="0" fontId="8" fillId="0" borderId="43" xfId="125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/>
    <xf numFmtId="0" fontId="7" fillId="2" borderId="0" xfId="0" applyFont="1" applyFill="1" applyBorder="1"/>
    <xf numFmtId="0" fontId="9" fillId="2" borderId="0" xfId="0" applyFont="1" applyFill="1"/>
    <xf numFmtId="0" fontId="6" fillId="3" borderId="0" xfId="5" applyFont="1" applyFill="1" applyProtection="1"/>
    <xf numFmtId="0" fontId="1" fillId="3" borderId="0" xfId="5" applyFill="1" applyProtection="1"/>
    <xf numFmtId="0" fontId="1" fillId="3" borderId="0" xfId="5" applyFill="1" applyProtection="1">
      <protection locked="0"/>
    </xf>
    <xf numFmtId="0" fontId="1" fillId="0" borderId="0" xfId="5" applyProtection="1">
      <protection locked="0"/>
    </xf>
    <xf numFmtId="0" fontId="7" fillId="3" borderId="0" xfId="5" applyFont="1" applyFill="1" applyProtection="1">
      <protection locked="0"/>
    </xf>
    <xf numFmtId="0" fontId="7" fillId="3" borderId="0" xfId="5" applyFont="1" applyFill="1" applyBorder="1" applyProtection="1"/>
    <xf numFmtId="0" fontId="7" fillId="3" borderId="0" xfId="5" applyFont="1" applyFill="1" applyProtection="1"/>
    <xf numFmtId="0" fontId="7" fillId="0" borderId="0" xfId="5" applyFont="1" applyProtection="1">
      <protection locked="0"/>
    </xf>
    <xf numFmtId="0" fontId="17" fillId="0" borderId="0" xfId="5" applyFont="1" applyFill="1" applyBorder="1" applyAlignment="1">
      <alignment vertical="center"/>
    </xf>
    <xf numFmtId="0" fontId="1" fillId="3" borderId="0" xfId="5" applyFont="1" applyFill="1" applyProtection="1"/>
    <xf numFmtId="0" fontId="9" fillId="0" borderId="0" xfId="5" applyFont="1" applyAlignment="1" applyProtection="1">
      <alignment horizontal="center"/>
      <protection locked="0"/>
    </xf>
    <xf numFmtId="0" fontId="7" fillId="0" borderId="0" xfId="5" applyFont="1" applyAlignment="1" applyProtection="1">
      <alignment horizontal="center" vertical="center"/>
      <protection locked="0"/>
    </xf>
    <xf numFmtId="0" fontId="1" fillId="0" borderId="0" xfId="5"/>
    <xf numFmtId="0" fontId="7" fillId="0" borderId="5" xfId="5" applyFont="1" applyBorder="1" applyProtection="1">
      <protection locked="0"/>
    </xf>
    <xf numFmtId="0" fontId="1" fillId="0" borderId="5" xfId="5" applyBorder="1"/>
    <xf numFmtId="0" fontId="9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1" fillId="0" borderId="0" xfId="5" applyBorder="1"/>
    <xf numFmtId="0" fontId="6" fillId="0" borderId="0" xfId="5" applyFont="1"/>
    <xf numFmtId="0" fontId="1" fillId="3" borderId="0" xfId="5" applyFont="1" applyFill="1" applyProtection="1">
      <protection locked="0"/>
    </xf>
    <xf numFmtId="0" fontId="1" fillId="0" borderId="0" xfId="5" applyFont="1" applyProtection="1">
      <protection locked="0"/>
    </xf>
    <xf numFmtId="0" fontId="1" fillId="3" borderId="0" xfId="5" applyFont="1" applyFill="1" applyBorder="1" applyProtection="1">
      <protection locked="0"/>
    </xf>
    <xf numFmtId="0" fontId="1" fillId="0" borderId="0" xfId="5" applyFont="1" applyBorder="1" applyProtection="1">
      <protection locked="0"/>
    </xf>
    <xf numFmtId="0" fontId="1" fillId="0" borderId="0" xfId="5" applyFont="1" applyFill="1" applyProtection="1"/>
    <xf numFmtId="14" fontId="24" fillId="0" borderId="8" xfId="282" applyNumberFormat="1" applyFont="1" applyBorder="1" applyAlignment="1" applyProtection="1">
      <alignment wrapText="1"/>
      <protection locked="0"/>
    </xf>
    <xf numFmtId="0" fontId="1" fillId="0" borderId="5" xfId="5" applyFont="1" applyBorder="1"/>
    <xf numFmtId="0" fontId="1" fillId="0" borderId="0" xfId="5" applyFont="1"/>
    <xf numFmtId="0" fontId="1" fillId="0" borderId="0" xfId="5" applyFont="1" applyBorder="1"/>
    <xf numFmtId="0" fontId="1" fillId="3" borderId="0" xfId="5" applyFill="1" applyBorder="1" applyProtection="1"/>
    <xf numFmtId="0" fontId="7" fillId="3" borderId="0" xfId="5" applyFont="1" applyFill="1" applyBorder="1" applyProtection="1">
      <protection locked="0"/>
    </xf>
    <xf numFmtId="0" fontId="7" fillId="0" borderId="0" xfId="5" applyFont="1" applyFill="1" applyBorder="1" applyProtection="1"/>
    <xf numFmtId="0" fontId="1" fillId="0" borderId="0" xfId="5" applyFill="1" applyBorder="1" applyProtection="1"/>
    <xf numFmtId="0" fontId="1" fillId="0" borderId="0" xfId="5" applyFill="1" applyProtection="1"/>
    <xf numFmtId="0" fontId="1" fillId="3" borderId="0" xfId="5" applyFill="1" applyBorder="1" applyProtection="1">
      <protection locked="0"/>
    </xf>
    <xf numFmtId="0" fontId="25" fillId="3" borderId="0" xfId="156" applyFont="1" applyFill="1" applyBorder="1" applyProtection="1">
      <protection locked="0"/>
    </xf>
    <xf numFmtId="0" fontId="25" fillId="0" borderId="0" xfId="156" applyFont="1" applyProtection="1">
      <protection locked="0"/>
    </xf>
    <xf numFmtId="184" fontId="24" fillId="0" borderId="8" xfId="216" applyNumberFormat="1" applyFont="1" applyBorder="1" applyAlignment="1" applyProtection="1">
      <alignment wrapText="1"/>
      <protection locked="0"/>
    </xf>
    <xf numFmtId="184" fontId="24" fillId="0" borderId="8" xfId="216" applyNumberFormat="1" applyFont="1" applyBorder="1" applyAlignment="1" applyProtection="1">
      <alignment horizontal="right" wrapText="1"/>
      <protection locked="0"/>
    </xf>
    <xf numFmtId="14" fontId="24" fillId="0" borderId="8" xfId="216" applyNumberFormat="1" applyFont="1" applyBorder="1" applyAlignment="1" applyProtection="1">
      <alignment horizontal="right" wrapText="1"/>
      <protection locked="0"/>
    </xf>
    <xf numFmtId="14" fontId="27" fillId="0" borderId="8" xfId="216" applyNumberFormat="1" applyFont="1" applyBorder="1" applyAlignment="1" applyProtection="1">
      <alignment wrapText="1"/>
      <protection locked="0"/>
    </xf>
    <xf numFmtId="0" fontId="1" fillId="0" borderId="0" xfId="5" applyBorder="1" applyProtection="1">
      <protection locked="0"/>
    </xf>
    <xf numFmtId="0" fontId="25" fillId="0" borderId="0" xfId="156" applyFont="1" applyBorder="1" applyProtection="1">
      <protection locked="0"/>
    </xf>
    <xf numFmtId="3" fontId="9" fillId="0" borderId="1" xfId="310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0" applyNumberFormat="1" applyFont="1" applyFill="1" applyProtection="1">
      <protection locked="0"/>
    </xf>
    <xf numFmtId="4" fontId="7" fillId="2" borderId="0" xfId="0" applyNumberFormat="1" applyFont="1" applyFill="1" applyProtection="1">
      <protection locked="0"/>
    </xf>
    <xf numFmtId="0" fontId="9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>
      <alignment vertical="center"/>
    </xf>
    <xf numFmtId="0" fontId="0" fillId="0" borderId="45" xfId="0" applyBorder="1"/>
    <xf numFmtId="0" fontId="0" fillId="0" borderId="46" xfId="0" applyBorder="1"/>
    <xf numFmtId="0" fontId="0" fillId="0" borderId="45" xfId="0" pivotButton="1" applyBorder="1"/>
    <xf numFmtId="0" fontId="0" fillId="0" borderId="42" xfId="0" applyBorder="1"/>
    <xf numFmtId="0" fontId="0" fillId="0" borderId="47" xfId="0" applyBorder="1"/>
    <xf numFmtId="0" fontId="0" fillId="0" borderId="45" xfId="0" applyNumberFormat="1" applyBorder="1"/>
    <xf numFmtId="0" fontId="0" fillId="0" borderId="47" xfId="0" applyNumberFormat="1" applyBorder="1"/>
    <xf numFmtId="0" fontId="0" fillId="0" borderId="42" xfId="0" applyNumberFormat="1" applyBorder="1"/>
    <xf numFmtId="0" fontId="0" fillId="0" borderId="41" xfId="0" applyNumberFormat="1" applyBorder="1"/>
    <xf numFmtId="0" fontId="0" fillId="0" borderId="48" xfId="0" applyFill="1" applyBorder="1" applyAlignment="1"/>
    <xf numFmtId="0" fontId="0" fillId="0" borderId="49" xfId="0" applyFill="1" applyBorder="1" applyAlignment="1"/>
    <xf numFmtId="0" fontId="19" fillId="0" borderId="50" xfId="0" applyFont="1" applyFill="1" applyBorder="1" applyAlignment="1">
      <alignment horizontal="center"/>
    </xf>
    <xf numFmtId="14" fontId="26" fillId="2" borderId="0" xfId="280" applyNumberFormat="1" applyFont="1" applyFill="1" applyBorder="1" applyAlignment="1" applyProtection="1">
      <alignment horizontal="center" vertical="center"/>
    </xf>
    <xf numFmtId="14" fontId="26" fillId="2" borderId="44" xfId="280" applyNumberFormat="1" applyFont="1" applyFill="1" applyBorder="1" applyAlignment="1" applyProtection="1">
      <alignment horizontal="center" vertical="center" wrapText="1"/>
    </xf>
    <xf numFmtId="14" fontId="26" fillId="2" borderId="0" xfId="280" applyNumberFormat="1" applyFont="1" applyFill="1" applyBorder="1" applyAlignment="1" applyProtection="1">
      <alignment horizontal="center" vertical="center" wrapText="1"/>
    </xf>
    <xf numFmtId="0" fontId="29" fillId="7" borderId="23" xfId="280" applyFont="1" applyFill="1" applyBorder="1" applyAlignment="1" applyProtection="1">
      <alignment horizontal="center" vertical="center"/>
    </xf>
    <xf numFmtId="0" fontId="29" fillId="7" borderId="27" xfId="280" applyFont="1" applyFill="1" applyBorder="1" applyAlignment="1" applyProtection="1">
      <alignment horizontal="center" vertical="center"/>
    </xf>
    <xf numFmtId="0" fontId="29" fillId="7" borderId="26" xfId="280" applyFont="1" applyFill="1" applyBorder="1" applyAlignment="1" applyProtection="1">
      <alignment horizontal="center" vertical="center"/>
    </xf>
    <xf numFmtId="0" fontId="24" fillId="2" borderId="0" xfId="280" applyFont="1" applyFill="1" applyBorder="1" applyAlignment="1" applyProtection="1">
      <alignment horizontal="left" vertical="center" wrapText="1"/>
      <protection locked="0"/>
    </xf>
    <xf numFmtId="14" fontId="26" fillId="2" borderId="0" xfId="280" applyNumberFormat="1" applyFont="1" applyFill="1" applyBorder="1" applyAlignment="1" applyProtection="1">
      <alignment horizontal="left" vertical="center" wrapText="1"/>
    </xf>
    <xf numFmtId="14" fontId="7" fillId="0" borderId="0" xfId="310" applyNumberFormat="1" applyFont="1" applyFill="1" applyBorder="1" applyAlignment="1" applyProtection="1">
      <alignment horizontal="center" vertical="center"/>
    </xf>
    <xf numFmtId="0" fontId="7" fillId="0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center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2" borderId="0" xfId="310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right" vertical="center"/>
    </xf>
    <xf numFmtId="0" fontId="17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3" borderId="1" xfId="155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</cellXfs>
  <cellStyles count="311">
    <cellStyle name="Comma 2" xfId="1"/>
    <cellStyle name="Normal" xfId="0" builtinId="0"/>
    <cellStyle name="Normal 10" xfId="2"/>
    <cellStyle name="Normal 11" xfId="3"/>
    <cellStyle name="Normal 12" xfId="4"/>
    <cellStyle name="Normal 13" xfId="5"/>
    <cellStyle name="Normal 13 10" xfId="6"/>
    <cellStyle name="Normal 13 11" xfId="7"/>
    <cellStyle name="Normal 13 2" xfId="8"/>
    <cellStyle name="Normal 13 3" xfId="9"/>
    <cellStyle name="Normal 13 4" xfId="10"/>
    <cellStyle name="Normal 13 5" xfId="11"/>
    <cellStyle name="Normal 13 6" xfId="12"/>
    <cellStyle name="Normal 13 7" xfId="13"/>
    <cellStyle name="Normal 13 8" xfId="14"/>
    <cellStyle name="Normal 13 9" xfId="15"/>
    <cellStyle name="Normal 14" xfId="16"/>
    <cellStyle name="Normal 14 10" xfId="17"/>
    <cellStyle name="Normal 14 10 2" xfId="18"/>
    <cellStyle name="Normal 14 10 2 2" xfId="19"/>
    <cellStyle name="Normal 14 10 3" xfId="20"/>
    <cellStyle name="Normal 14 10 3 2" xfId="21"/>
    <cellStyle name="Normal 14 10 4" xfId="22"/>
    <cellStyle name="Normal 14 10 4 2" xfId="23"/>
    <cellStyle name="Normal 14 10 5" xfId="24"/>
    <cellStyle name="Normal 14 10 5 2" xfId="25"/>
    <cellStyle name="Normal 14 10 6" xfId="26"/>
    <cellStyle name="Normal 14 11" xfId="27"/>
    <cellStyle name="Normal 14 11 2" xfId="28"/>
    <cellStyle name="Normal 14 11 2 2" xfId="29"/>
    <cellStyle name="Normal 14 11 3" xfId="30"/>
    <cellStyle name="Normal 14 11 3 2" xfId="31"/>
    <cellStyle name="Normal 14 11 4" xfId="32"/>
    <cellStyle name="Normal 14 11 4 2" xfId="33"/>
    <cellStyle name="Normal 14 11 5" xfId="34"/>
    <cellStyle name="Normal 14 11 5 2" xfId="35"/>
    <cellStyle name="Normal 14 11 6" xfId="36"/>
    <cellStyle name="Normal 14 12" xfId="37"/>
    <cellStyle name="Normal 14 2" xfId="38"/>
    <cellStyle name="Normal 14 3" xfId="39"/>
    <cellStyle name="Normal 14 3 2" xfId="40"/>
    <cellStyle name="Normal 14 3 2 2" xfId="41"/>
    <cellStyle name="Normal 14 3 3" xfId="42"/>
    <cellStyle name="Normal 14 3 3 2" xfId="43"/>
    <cellStyle name="Normal 14 3 4" xfId="44"/>
    <cellStyle name="Normal 14 3 4 2" xfId="45"/>
    <cellStyle name="Normal 14 3 5" xfId="46"/>
    <cellStyle name="Normal 14 3 5 2" xfId="47"/>
    <cellStyle name="Normal 14 3 6" xfId="48"/>
    <cellStyle name="Normal 14 4" xfId="49"/>
    <cellStyle name="Normal 14 4 2" xfId="50"/>
    <cellStyle name="Normal 14 4 2 2" xfId="51"/>
    <cellStyle name="Normal 14 4 3" xfId="52"/>
    <cellStyle name="Normal 14 4 3 2" xfId="53"/>
    <cellStyle name="Normal 14 4 4" xfId="54"/>
    <cellStyle name="Normal 14 4 4 2" xfId="55"/>
    <cellStyle name="Normal 14 4 5" xfId="56"/>
    <cellStyle name="Normal 14 4 5 2" xfId="57"/>
    <cellStyle name="Normal 14 4 6" xfId="58"/>
    <cellStyle name="Normal 14 5" xfId="59"/>
    <cellStyle name="Normal 14 5 2" xfId="60"/>
    <cellStyle name="Normal 14 5 2 2" xfId="61"/>
    <cellStyle name="Normal 14 5 3" xfId="62"/>
    <cellStyle name="Normal 14 5 3 2" xfId="63"/>
    <cellStyle name="Normal 14 5 4" xfId="64"/>
    <cellStyle name="Normal 14 5 4 2" xfId="65"/>
    <cellStyle name="Normal 14 5 5" xfId="66"/>
    <cellStyle name="Normal 14 5 5 2" xfId="67"/>
    <cellStyle name="Normal 14 5 6" xfId="68"/>
    <cellStyle name="Normal 14 6" xfId="69"/>
    <cellStyle name="Normal 14 6 2" xfId="70"/>
    <cellStyle name="Normal 14 6 2 2" xfId="71"/>
    <cellStyle name="Normal 14 6 3" xfId="72"/>
    <cellStyle name="Normal 14 6 3 2" xfId="73"/>
    <cellStyle name="Normal 14 6 4" xfId="74"/>
    <cellStyle name="Normal 14 6 4 2" xfId="75"/>
    <cellStyle name="Normal 14 6 5" xfId="76"/>
    <cellStyle name="Normal 14 6 5 2" xfId="77"/>
    <cellStyle name="Normal 14 6 6" xfId="78"/>
    <cellStyle name="Normal 14 7" xfId="79"/>
    <cellStyle name="Normal 14 7 2" xfId="80"/>
    <cellStyle name="Normal 14 7 2 2" xfId="81"/>
    <cellStyle name="Normal 14 7 3" xfId="82"/>
    <cellStyle name="Normal 14 7 3 2" xfId="83"/>
    <cellStyle name="Normal 14 7 4" xfId="84"/>
    <cellStyle name="Normal 14 7 4 2" xfId="85"/>
    <cellStyle name="Normal 14 7 5" xfId="86"/>
    <cellStyle name="Normal 14 7 5 2" xfId="87"/>
    <cellStyle name="Normal 14 7 6" xfId="88"/>
    <cellStyle name="Normal 14 8" xfId="89"/>
    <cellStyle name="Normal 14 8 2" xfId="90"/>
    <cellStyle name="Normal 14 8 2 2" xfId="91"/>
    <cellStyle name="Normal 14 8 3" xfId="92"/>
    <cellStyle name="Normal 14 8 3 2" xfId="93"/>
    <cellStyle name="Normal 14 8 4" xfId="94"/>
    <cellStyle name="Normal 14 8 4 2" xfId="95"/>
    <cellStyle name="Normal 14 8 5" xfId="96"/>
    <cellStyle name="Normal 14 8 5 2" xfId="97"/>
    <cellStyle name="Normal 14 8 6" xfId="98"/>
    <cellStyle name="Normal 14 9" xfId="99"/>
    <cellStyle name="Normal 14 9 2" xfId="100"/>
    <cellStyle name="Normal 14 9 2 2" xfId="101"/>
    <cellStyle name="Normal 14 9 3" xfId="102"/>
    <cellStyle name="Normal 14 9 3 2" xfId="103"/>
    <cellStyle name="Normal 14 9 4" xfId="104"/>
    <cellStyle name="Normal 14 9 4 2" xfId="105"/>
    <cellStyle name="Normal 14 9 5" xfId="106"/>
    <cellStyle name="Normal 14 9 5 2" xfId="107"/>
    <cellStyle name="Normal 14 9 6" xfId="108"/>
    <cellStyle name="Normal 15" xfId="109"/>
    <cellStyle name="Normal 15 10" xfId="110"/>
    <cellStyle name="Normal 15 2" xfId="111"/>
    <cellStyle name="Normal 15 3" xfId="112"/>
    <cellStyle name="Normal 15 4" xfId="113"/>
    <cellStyle name="Normal 15 5" xfId="114"/>
    <cellStyle name="Normal 15 6" xfId="115"/>
    <cellStyle name="Normal 15 7" xfId="116"/>
    <cellStyle name="Normal 15 8" xfId="117"/>
    <cellStyle name="Normal 15 9" xfId="118"/>
    <cellStyle name="Normal 16" xfId="119"/>
    <cellStyle name="Normal 17" xfId="120"/>
    <cellStyle name="Normal 18" xfId="121"/>
    <cellStyle name="Normal 19" xfId="122"/>
    <cellStyle name="Normal 19 2" xfId="123"/>
    <cellStyle name="Normal 19 2 2" xfId="124"/>
    <cellStyle name="Normal 2" xfId="125"/>
    <cellStyle name="Normal 2 10" xfId="126"/>
    <cellStyle name="Normal 2 11" xfId="127"/>
    <cellStyle name="Normal 2 12" xfId="128"/>
    <cellStyle name="Normal 2 13" xfId="129"/>
    <cellStyle name="Normal 2 14" xfId="130"/>
    <cellStyle name="Normal 2 15" xfId="131"/>
    <cellStyle name="Normal 2 16" xfId="132"/>
    <cellStyle name="Normal 2 17" xfId="133"/>
    <cellStyle name="Normal 2 2" xfId="134"/>
    <cellStyle name="Normal 2 3" xfId="135"/>
    <cellStyle name="Normal 2 4" xfId="136"/>
    <cellStyle name="Normal 2 5" xfId="137"/>
    <cellStyle name="Normal 2 6" xfId="138"/>
    <cellStyle name="Normal 2 7" xfId="139"/>
    <cellStyle name="Normal 2 8" xfId="140"/>
    <cellStyle name="Normal 2 9" xfId="141"/>
    <cellStyle name="Normal 2_ფორმა N5" xfId="142"/>
    <cellStyle name="Normal 20" xfId="143"/>
    <cellStyle name="Normal 21" xfId="144"/>
    <cellStyle name="Normal 21 2" xfId="145"/>
    <cellStyle name="Normal 22" xfId="146"/>
    <cellStyle name="Normal 23" xfId="147"/>
    <cellStyle name="Normal 24" xfId="148"/>
    <cellStyle name="Normal 25" xfId="149"/>
    <cellStyle name="Normal 26" xfId="150"/>
    <cellStyle name="Normal 27" xfId="151"/>
    <cellStyle name="Normal 28" xfId="152"/>
    <cellStyle name="Normal 29" xfId="153"/>
    <cellStyle name="Normal 3" xfId="154"/>
    <cellStyle name="Normal 4" xfId="155"/>
    <cellStyle name="Normal 4 10" xfId="156"/>
    <cellStyle name="Normal 4 11" xfId="157"/>
    <cellStyle name="Normal 4 12" xfId="158"/>
    <cellStyle name="Normal 4 13" xfId="159"/>
    <cellStyle name="Normal 4 14" xfId="160"/>
    <cellStyle name="Normal 4 15" xfId="161"/>
    <cellStyle name="Normal 4 16" xfId="162"/>
    <cellStyle name="Normal 4 17" xfId="163"/>
    <cellStyle name="Normal 4 18" xfId="164"/>
    <cellStyle name="Normal 4 19" xfId="165"/>
    <cellStyle name="Normal 4 2" xfId="166"/>
    <cellStyle name="Normal 4 2 2" xfId="167"/>
    <cellStyle name="Normal 4 2 2 2" xfId="168"/>
    <cellStyle name="Normal 4 2 2 3" xfId="169"/>
    <cellStyle name="Normal 4 2 2 4" xfId="170"/>
    <cellStyle name="Normal 4 2 2 5" xfId="171"/>
    <cellStyle name="Normal 4 2 2_ფორმა N5" xfId="172"/>
    <cellStyle name="Normal 4 2 3" xfId="173"/>
    <cellStyle name="Normal 4 2 4" xfId="174"/>
    <cellStyle name="Normal 4 2 5" xfId="175"/>
    <cellStyle name="Normal 4 2 6" xfId="176"/>
    <cellStyle name="Normal 4 2 7" xfId="177"/>
    <cellStyle name="Normal 4 2 8" xfId="178"/>
    <cellStyle name="Normal 4 2_ფორმა N5" xfId="179"/>
    <cellStyle name="Normal 4 20" xfId="180"/>
    <cellStyle name="Normal 4 21" xfId="181"/>
    <cellStyle name="Normal 4 22" xfId="182"/>
    <cellStyle name="Normal 4 23" xfId="183"/>
    <cellStyle name="Normal 4 24" xfId="184"/>
    <cellStyle name="Normal 4 25" xfId="185"/>
    <cellStyle name="Normal 4 3" xfId="186"/>
    <cellStyle name="Normal 4 3 2" xfId="187"/>
    <cellStyle name="Normal 4 3 3" xfId="188"/>
    <cellStyle name="Normal 4 3 4" xfId="189"/>
    <cellStyle name="Normal 4 3_ფორმა N5" xfId="190"/>
    <cellStyle name="Normal 4 4" xfId="191"/>
    <cellStyle name="Normal 4 4 2" xfId="192"/>
    <cellStyle name="Normal 4 4 2 2" xfId="193"/>
    <cellStyle name="Normal 4 4 2 3" xfId="194"/>
    <cellStyle name="Normal 4 4 2 4" xfId="195"/>
    <cellStyle name="Normal 4 4 2 5" xfId="196"/>
    <cellStyle name="Normal 4 4 2_ფორმა N5" xfId="197"/>
    <cellStyle name="Normal 4 4 3" xfId="198"/>
    <cellStyle name="Normal 4 4 4" xfId="199"/>
    <cellStyle name="Normal 4 4 5" xfId="200"/>
    <cellStyle name="Normal 4 4 6" xfId="201"/>
    <cellStyle name="Normal 4 4_ფორმა N5" xfId="202"/>
    <cellStyle name="Normal 4 5" xfId="203"/>
    <cellStyle name="Normal 4 5 2" xfId="204"/>
    <cellStyle name="Normal 4 5 3" xfId="205"/>
    <cellStyle name="Normal 4 5 4" xfId="206"/>
    <cellStyle name="Normal 4 5_ფორმა N5" xfId="207"/>
    <cellStyle name="Normal 4 6" xfId="208"/>
    <cellStyle name="Normal 4 7" xfId="209"/>
    <cellStyle name="Normal 4 8" xfId="210"/>
    <cellStyle name="Normal 4 9" xfId="211"/>
    <cellStyle name="Normal 4 9 2" xfId="212"/>
    <cellStyle name="Normal 4 9_ფორმა N5" xfId="213"/>
    <cellStyle name="Normal 4_ფორმა N 8.1" xfId="214"/>
    <cellStyle name="Normal 5" xfId="215"/>
    <cellStyle name="Normal 5 10" xfId="216"/>
    <cellStyle name="Normal 5 11" xfId="217"/>
    <cellStyle name="Normal 5 12" xfId="218"/>
    <cellStyle name="Normal 5 13" xfId="219"/>
    <cellStyle name="Normal 5 14" xfId="220"/>
    <cellStyle name="Normal 5 15" xfId="221"/>
    <cellStyle name="Normal 5 16" xfId="222"/>
    <cellStyle name="Normal 5 17" xfId="223"/>
    <cellStyle name="Normal 5 18" xfId="224"/>
    <cellStyle name="Normal 5 19" xfId="225"/>
    <cellStyle name="Normal 5 2" xfId="226"/>
    <cellStyle name="Normal 5 2 10" xfId="227"/>
    <cellStyle name="Normal 5 2 11" xfId="228"/>
    <cellStyle name="Normal 5 2 12" xfId="229"/>
    <cellStyle name="Normal 5 2 13" xfId="230"/>
    <cellStyle name="Normal 5 2 14" xfId="231"/>
    <cellStyle name="Normal 5 2 15" xfId="232"/>
    <cellStyle name="Normal 5 2 16" xfId="233"/>
    <cellStyle name="Normal 5 2 17" xfId="234"/>
    <cellStyle name="Normal 5 2 18" xfId="235"/>
    <cellStyle name="Normal 5 2 19" xfId="236"/>
    <cellStyle name="Normal 5 2 2" xfId="237"/>
    <cellStyle name="Normal 5 2 2 10" xfId="238"/>
    <cellStyle name="Normal 5 2 2 11" xfId="239"/>
    <cellStyle name="Normal 5 2 2 12" xfId="240"/>
    <cellStyle name="Normal 5 2 2 13" xfId="241"/>
    <cellStyle name="Normal 5 2 2 14" xfId="242"/>
    <cellStyle name="Normal 5 2 2 15" xfId="243"/>
    <cellStyle name="Normal 5 2 2 16" xfId="244"/>
    <cellStyle name="Normal 5 2 2 17" xfId="245"/>
    <cellStyle name="Normal 5 2 2 18" xfId="246"/>
    <cellStyle name="Normal 5 2 2 19" xfId="247"/>
    <cellStyle name="Normal 5 2 2 2" xfId="248"/>
    <cellStyle name="Normal 5 2 2 20" xfId="249"/>
    <cellStyle name="Normal 5 2 2 3" xfId="250"/>
    <cellStyle name="Normal 5 2 2 4" xfId="251"/>
    <cellStyle name="Normal 5 2 2 5" xfId="252"/>
    <cellStyle name="Normal 5 2 2 6" xfId="253"/>
    <cellStyle name="Normal 5 2 2 7" xfId="254"/>
    <cellStyle name="Normal 5 2 2 8" xfId="255"/>
    <cellStyle name="Normal 5 2 2 9" xfId="256"/>
    <cellStyle name="Normal 5 2 2_ფორმა N5" xfId="257"/>
    <cellStyle name="Normal 5 2 20" xfId="258"/>
    <cellStyle name="Normal 5 2 21" xfId="259"/>
    <cellStyle name="Normal 5 2 22" xfId="260"/>
    <cellStyle name="Normal 5 2 3" xfId="261"/>
    <cellStyle name="Normal 5 2 3 2" xfId="262"/>
    <cellStyle name="Normal 5 2 3 3" xfId="263"/>
    <cellStyle name="Normal 5 2 3 4" xfId="264"/>
    <cellStyle name="Normal 5 2 3_ფორმა N5" xfId="265"/>
    <cellStyle name="Normal 5 2 4" xfId="266"/>
    <cellStyle name="Normal 5 2 5" xfId="267"/>
    <cellStyle name="Normal 5 2 6" xfId="268"/>
    <cellStyle name="Normal 5 2 7" xfId="269"/>
    <cellStyle name="Normal 5 2 8" xfId="270"/>
    <cellStyle name="Normal 5 2 9" xfId="271"/>
    <cellStyle name="Normal 5 2_ფორმა N 8.1" xfId="272"/>
    <cellStyle name="Normal 5 20" xfId="273"/>
    <cellStyle name="Normal 5 21" xfId="274"/>
    <cellStyle name="Normal 5 22" xfId="275"/>
    <cellStyle name="Normal 5 23" xfId="276"/>
    <cellStyle name="Normal 5 24" xfId="277"/>
    <cellStyle name="Normal 5 25" xfId="278"/>
    <cellStyle name="Normal 5 26" xfId="279"/>
    <cellStyle name="Normal 5 3" xfId="280"/>
    <cellStyle name="Normal 5 3 2" xfId="281"/>
    <cellStyle name="Normal 5 3 3" xfId="282"/>
    <cellStyle name="Normal 5 3 4" xfId="283"/>
    <cellStyle name="Normal 5 3_ფორმა N5" xfId="284"/>
    <cellStyle name="Normal 5 4" xfId="285"/>
    <cellStyle name="Normal 5 4 2" xfId="286"/>
    <cellStyle name="Normal 5 4 3" xfId="287"/>
    <cellStyle name="Normal 5 4 4" xfId="288"/>
    <cellStyle name="Normal 5 4_ფორმა N5" xfId="289"/>
    <cellStyle name="Normal 5 5" xfId="290"/>
    <cellStyle name="Normal 5 6" xfId="291"/>
    <cellStyle name="Normal 5 7" xfId="292"/>
    <cellStyle name="Normal 5 8" xfId="293"/>
    <cellStyle name="Normal 5 9" xfId="294"/>
    <cellStyle name="Normal 5_ფორმა N 8.1" xfId="295"/>
    <cellStyle name="Normal 6" xfId="296"/>
    <cellStyle name="Normal 6 2" xfId="297"/>
    <cellStyle name="Normal 6 3" xfId="298"/>
    <cellStyle name="Normal 6 4" xfId="299"/>
    <cellStyle name="Normal 6 5" xfId="300"/>
    <cellStyle name="Normal 7" xfId="301"/>
    <cellStyle name="Normal 7 2" xfId="302"/>
    <cellStyle name="Normal 7 3" xfId="303"/>
    <cellStyle name="Normal 7 4" xfId="304"/>
    <cellStyle name="Normal 8" xfId="305"/>
    <cellStyle name="Normal 8 2" xfId="306"/>
    <cellStyle name="Normal 8 3" xfId="307"/>
    <cellStyle name="Normal 8 4" xfId="308"/>
    <cellStyle name="Normal 9" xfId="309"/>
    <cellStyle name="Normal_FORMEBI" xfId="3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615315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1219719" y="6153150"/>
          <a:ext cx="5540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99</xdr:row>
      <xdr:rowOff>171450</xdr:rowOff>
    </xdr:from>
    <xdr:to>
      <xdr:col>1</xdr:col>
      <xdr:colOff>1495425</xdr:colOff>
      <xdr:row>99</xdr:row>
      <xdr:rowOff>171450</xdr:rowOff>
    </xdr:to>
    <xdr:cxnSp macro="">
      <xdr:nvCxnSpPr>
        <xdr:cNvPr id="2" name="Straight Connector 1"/>
        <xdr:cNvCxnSpPr/>
      </xdr:nvCxnSpPr>
      <xdr:spPr>
        <a:xfrm>
          <a:off x="771525" y="989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99</xdr:row>
      <xdr:rowOff>180975</xdr:rowOff>
    </xdr:from>
    <xdr:to>
      <xdr:col>2</xdr:col>
      <xdr:colOff>554556</xdr:colOff>
      <xdr:row>99</xdr:row>
      <xdr:rowOff>182563</xdr:rowOff>
    </xdr:to>
    <xdr:cxnSp macro="">
      <xdr:nvCxnSpPr>
        <xdr:cNvPr id="3" name="Straight Connector 2"/>
        <xdr:cNvCxnSpPr/>
      </xdr:nvCxnSpPr>
      <xdr:spPr>
        <a:xfrm>
          <a:off x="3524769" y="99060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333</xdr:row>
      <xdr:rowOff>171450</xdr:rowOff>
    </xdr:from>
    <xdr:to>
      <xdr:col>2</xdr:col>
      <xdr:colOff>1495425</xdr:colOff>
      <xdr:row>333</xdr:row>
      <xdr:rowOff>171450</xdr:rowOff>
    </xdr:to>
    <xdr:cxnSp macro="">
      <xdr:nvCxnSpPr>
        <xdr:cNvPr id="2" name="Straight Connector 1"/>
        <xdr:cNvCxnSpPr/>
      </xdr:nvCxnSpPr>
      <xdr:spPr>
        <a:xfrm>
          <a:off x="2762250" y="6396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171450</xdr:rowOff>
    </xdr:from>
    <xdr:to>
      <xdr:col>1</xdr:col>
      <xdr:colOff>1495425</xdr:colOff>
      <xdr:row>74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121443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75</xdr:row>
      <xdr:rowOff>4082</xdr:rowOff>
    </xdr:from>
    <xdr:to>
      <xdr:col>5</xdr:col>
      <xdr:colOff>110219</xdr:colOff>
      <xdr:row>75</xdr:row>
      <xdr:rowOff>4082</xdr:rowOff>
    </xdr:to>
    <xdr:cxnSp macro="">
      <xdr:nvCxnSpPr>
        <xdr:cNvPr id="3" name="Straight Connector 2"/>
        <xdr:cNvCxnSpPr/>
      </xdr:nvCxnSpPr>
      <xdr:spPr>
        <a:xfrm>
          <a:off x="1831522" y="12148457"/>
          <a:ext cx="13266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647700" y="6000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400944" y="60102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klaraciis%20axali%20formebi-01012013-3112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3%20kviriani/UNM/2014%20anagariSi/Attachments_2014125/Documents%20and%20Settings/d.jagash/Desktop/Axali%20Angarishi/Angarishgeba%202012/cliuri%20deklaraciis%20formebi%202011-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3%20kviriani/UNM/2014%20anagariSi/saarchevno%20periodis%20deklaraciis%20formebi%2014.04-04.0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cliuri_deklaraciis_formebi-2015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QCP%20Reports/cliuri%20deklaraciis%20formebi%202011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saarchevno_periodis_deklaraciis_formebi%20jamuri%2031.08-19.11.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kukuris/saarchevno_periodis_deklaraciis_formebi%2031.08-21.09.20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saarchevno_periodis_deklaraciis_formebi%20jamuri%2001.04.-08.06.20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cliuri_deklaraciis_formebi-2015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era Koiava" refreshedDate="42410.728444444445" createdVersion="1" refreshedVersion="4" recordCount="80" upgradeOnRefresh="1">
  <cacheSource type="worksheet">
    <worksheetSource ref="A9:D89" sheet="ფორმა N4.1"/>
  </cacheSource>
  <cacheFields count="4">
    <cacheField name="N" numFmtId="0">
      <sharedItems/>
    </cacheField>
    <cacheField name="ხარჯის კლასიფიკაცია ბუნებისა და შინაარსის მიხედვით" numFmtId="0">
      <sharedItems containsBlank="1" count="43">
        <s v="სასამართლო ბაჟი"/>
        <s v="საწევრო "/>
        <s v="სააღსრულებო ხარჯი"/>
        <s v="ყადაღის რეგისტრაციის"/>
        <s v="ჯარიმა"/>
        <s v="ხელმოწერის უფლების რეგისტრაცია"/>
        <s v="საწევრო"/>
        <s v="კერძო საჩივრის ბაჟი"/>
        <s v="სააღსრულებლო საფასური"/>
        <s v="ხელმოწერის რეგისტრაცია"/>
        <s v="სახელმწიფო ბაჟი"/>
        <s v="სიტი პარკის ჯარიმა"/>
        <s v="ნაციონალური მოძ რაობა იუსტიციის სამინისრტოს წინააღმდეგ"/>
        <s v="უძრავი ქონების იჯარის რეგისტრაციის ხარჯი"/>
        <s v="ხემოწერის უფლების რეგისტრაციის ხარჯი"/>
        <s v="ხელმოწერის უფლების რეგისტრაციის ხარჯი"/>
        <s v="სააპელაციო საჩივარზე ლაგოდეხის მუნიციპალიტეტის წინააღმდეგ"/>
        <s v="უძრავი ქონების უფლების რეგისტრაცია"/>
        <s v="სარჩელი სასამართლოში"/>
        <s v="სარჩელი გორის მუნიც. ტურისტული განვითარების სააგენტოს წინააღმდეგ"/>
        <s v="განჩინების საქმე"/>
        <s v="ა/მ პარკირების (2 ავტომანანა)"/>
        <s v="სისტემა კოდექსის განახლება"/>
        <s v="მედიამონიტორინგი"/>
        <s v="ა/მ პარკირების "/>
        <s v="საინფორმაციო მომსახურება"/>
        <s v="საჯარო რეესტრი"/>
        <s v="საჯაროო რეესტრი"/>
        <s v="პარკირების გადასახადი (3 ავტომანქანა)"/>
        <s v="საჯარო რეესტრის მომსახურება"/>
        <s v="შეცდომით გადახდილი ხელფასი (დასაბრუნებელი)"/>
        <s v="ვიდეო ფაქტის კონსტანტაცია"/>
        <s v="საინფარმაციო მომსახურება"/>
        <s v="მედიამონიტორინგი იანვრის თვის"/>
        <s v="მანქანის პარკირების ხარჯი ILI 455"/>
        <s v="სანოტარო მოქმედება"/>
        <s v="მანქანის პარკირების ხარჯი UNM 005"/>
        <s v="საინფორმაციო მომსახურება ======== თვის"/>
        <s v="მანქანის პარკირების ხარჯი KEK 506, KEK-507, KEK 508"/>
        <s v="მედიამონიტორინგი ივნისის თვის"/>
        <s v="ასლის გადაღების მოსაკრებელი"/>
        <s v="მანქანის პარკირების ხარჯი ILI 455 6 თვე"/>
        <m/>
      </sharedItems>
    </cacheField>
    <cacheField name="ფაქტობრივი ხარჯი" numFmtId="0">
      <sharedItems containsString="0" containsBlank="1" containsNumber="1" minValue="3.6" maxValue="6968.1"/>
    </cacheField>
    <cacheField name="საკასო ხარჯი" numFmtId="0">
      <sharedItems containsString="0" containsBlank="1" containsNumber="1" minValue="3.6" maxValue="696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1.6.4.1"/>
    <x v="0"/>
    <n v="150"/>
    <n v="150"/>
  </r>
  <r>
    <s v="1.6.4.2"/>
    <x v="1"/>
    <n v="1012.7"/>
    <n v="1012.7"/>
  </r>
  <r>
    <s v="1.6.4.3"/>
    <x v="2"/>
    <n v="291.60000000000002"/>
    <n v="291.60000000000002"/>
  </r>
  <r>
    <s v="1.6.4.4"/>
    <x v="2"/>
    <n v="150"/>
    <n v="150"/>
  </r>
  <r>
    <s v="1.6.4.5"/>
    <x v="3"/>
    <n v="20"/>
    <n v="20"/>
  </r>
  <r>
    <s v="1.6.4.6"/>
    <x v="4"/>
    <n v="66.05"/>
    <n v="66.05"/>
  </r>
  <r>
    <s v="1.6.4.7"/>
    <x v="0"/>
    <n v="300"/>
    <n v="300"/>
  </r>
  <r>
    <s v="1.6.4.8"/>
    <x v="5"/>
    <n v="5"/>
    <n v="5"/>
  </r>
  <r>
    <s v="1.6.4.9"/>
    <x v="6"/>
    <n v="681.3"/>
    <n v="681.3"/>
  </r>
  <r>
    <s v="1.6.4.10"/>
    <x v="6"/>
    <n v="3161.91"/>
    <n v="3161.91"/>
  </r>
  <r>
    <s v="1.6.4.11"/>
    <x v="6"/>
    <n v="6968.1"/>
    <n v="6968.1"/>
  </r>
  <r>
    <s v="1.6.4.12"/>
    <x v="7"/>
    <n v="50"/>
    <n v="50"/>
  </r>
  <r>
    <s v="1.6.4.13"/>
    <x v="8"/>
    <n v="108.06"/>
    <n v="108.06"/>
  </r>
  <r>
    <s v="1.6.4.14"/>
    <x v="8"/>
    <n v="108.06"/>
    <n v="108.06"/>
  </r>
  <r>
    <s v="1.6.4.15"/>
    <x v="9"/>
    <n v="5"/>
    <n v="5"/>
  </r>
  <r>
    <s v="1.6.4.16"/>
    <x v="10"/>
    <n v="150"/>
    <n v="150"/>
  </r>
  <r>
    <s v="1.6.4.17"/>
    <x v="11"/>
    <n v="10"/>
    <n v="10"/>
  </r>
  <r>
    <s v="1.6.4.18"/>
    <x v="11"/>
    <n v="10"/>
    <n v="10"/>
  </r>
  <r>
    <s v="1.6.4.19"/>
    <x v="12"/>
    <n v="100"/>
    <n v="100"/>
  </r>
  <r>
    <s v="1.6.4.20"/>
    <x v="13"/>
    <n v="50"/>
    <n v="50"/>
  </r>
  <r>
    <s v="1.6.4.21"/>
    <x v="13"/>
    <n v="50"/>
    <n v="50"/>
  </r>
  <r>
    <s v="1.6.4.22"/>
    <x v="14"/>
    <n v="5"/>
    <n v="5"/>
  </r>
  <r>
    <s v="1.6.4.23"/>
    <x v="14"/>
    <n v="5"/>
    <n v="5"/>
  </r>
  <r>
    <s v="1.6.4.24"/>
    <x v="13"/>
    <n v="50"/>
    <n v="50"/>
  </r>
  <r>
    <s v="1.6.4.25"/>
    <x v="15"/>
    <n v="5"/>
    <n v="5"/>
  </r>
  <r>
    <s v="1.6.4.26"/>
    <x v="16"/>
    <n v="150"/>
    <n v="150"/>
  </r>
  <r>
    <s v="1.6.4.27"/>
    <x v="7"/>
    <n v="50"/>
    <n v="50"/>
  </r>
  <r>
    <s v="1.6.4.28"/>
    <x v="5"/>
    <n v="5"/>
    <n v="5"/>
  </r>
  <r>
    <s v="1.6.4.29"/>
    <x v="17"/>
    <n v="50"/>
    <n v="50"/>
  </r>
  <r>
    <s v="1.6.4.30"/>
    <x v="18"/>
    <n v="100"/>
    <n v="100"/>
  </r>
  <r>
    <s v="1.6.4.31"/>
    <x v="19"/>
    <n v="100"/>
    <n v="100"/>
  </r>
  <r>
    <s v="1.6.4.32"/>
    <x v="20"/>
    <n v="2227.23"/>
    <n v="2227.23"/>
  </r>
  <r>
    <s v="1.2.15.1"/>
    <x v="21"/>
    <n v="100"/>
    <n v="100"/>
  </r>
  <r>
    <s v="1.2.15.2"/>
    <x v="22"/>
    <n v="60"/>
    <n v="60"/>
  </r>
  <r>
    <s v="1.2.15.3"/>
    <x v="23"/>
    <n v="600"/>
    <n v="600"/>
  </r>
  <r>
    <s v="1.2.15.4"/>
    <x v="24"/>
    <n v="50"/>
    <n v="50"/>
  </r>
  <r>
    <s v="1.2.15.5"/>
    <x v="25"/>
    <n v="501.5"/>
    <n v="501.5"/>
  </r>
  <r>
    <s v="1.2.15.6"/>
    <x v="26"/>
    <n v="11"/>
    <n v="11"/>
  </r>
  <r>
    <s v="1.2.15.7"/>
    <x v="25"/>
    <n v="15.6"/>
    <n v="15.6"/>
  </r>
  <r>
    <s v="1.2.15.8"/>
    <x v="27"/>
    <n v="50"/>
    <n v="50"/>
  </r>
  <r>
    <s v="1.2.15.9"/>
    <x v="27"/>
    <n v="5"/>
    <n v="5"/>
  </r>
  <r>
    <s v="1.2.15.10"/>
    <x v="22"/>
    <n v="60"/>
    <n v="60"/>
  </r>
  <r>
    <s v="1.2.15.11"/>
    <x v="25"/>
    <n v="501"/>
    <n v="501"/>
  </r>
  <r>
    <s v="1.2.15.12"/>
    <x v="23"/>
    <n v="600"/>
    <n v="600"/>
  </r>
  <r>
    <s v="1.2.15.13"/>
    <x v="28"/>
    <n v="150"/>
    <n v="150"/>
  </r>
  <r>
    <s v="1.2.15.14"/>
    <x v="29"/>
    <n v="66"/>
    <n v="66"/>
  </r>
  <r>
    <s v="1.2.15.15"/>
    <x v="25"/>
    <n v="505.4"/>
    <n v="505.4"/>
  </r>
  <r>
    <s v="1.2.15.16"/>
    <x v="30"/>
    <n v="110"/>
    <n v="110"/>
  </r>
  <r>
    <s v="1.2.15.17"/>
    <x v="23"/>
    <n v="600"/>
    <n v="600"/>
  </r>
  <r>
    <s v="1.2.15.18"/>
    <x v="22"/>
    <n v="60"/>
    <n v="60"/>
  </r>
  <r>
    <s v="1.2.15.19"/>
    <x v="31"/>
    <n v="100"/>
    <n v="100"/>
  </r>
  <r>
    <s v="1.2.15.20"/>
    <x v="22"/>
    <n v="60"/>
    <n v="60"/>
  </r>
  <r>
    <s v="1.2.15.21"/>
    <x v="32"/>
    <n v="3.9"/>
    <n v="3.9"/>
  </r>
  <r>
    <s v="1.2.15.22"/>
    <x v="33"/>
    <n v="600"/>
    <n v="600"/>
  </r>
  <r>
    <s v="1.2.15.23"/>
    <x v="34"/>
    <n v="25"/>
    <n v="25"/>
  </r>
  <r>
    <s v="1.2.15.24"/>
    <x v="22"/>
    <n v="60"/>
    <n v="60"/>
  </r>
  <r>
    <s v="1.2.15.25"/>
    <x v="34"/>
    <n v="25"/>
    <n v="25"/>
  </r>
  <r>
    <s v="1.2.15.26"/>
    <x v="32"/>
    <n v="19.5"/>
    <n v="19.5"/>
  </r>
  <r>
    <s v="1.2.15.27"/>
    <x v="35"/>
    <n v="114.56"/>
    <n v="114.56"/>
  </r>
  <r>
    <s v="1.2.15.28"/>
    <x v="35"/>
    <n v="37.4"/>
    <n v="37.4"/>
  </r>
  <r>
    <s v="1.2.15.29"/>
    <x v="36"/>
    <n v="50"/>
    <n v="50"/>
  </r>
  <r>
    <s v="1.2.15.30"/>
    <x v="22"/>
    <n v="60"/>
    <n v="60"/>
  </r>
  <r>
    <s v="1.2.15.31"/>
    <x v="23"/>
    <n v="600"/>
    <n v="600"/>
  </r>
  <r>
    <s v="1.2.15.32"/>
    <x v="37"/>
    <n v="501.5"/>
    <n v="501.5"/>
  </r>
  <r>
    <s v="1.2.15.33"/>
    <x v="38"/>
    <n v="150"/>
    <n v="150"/>
  </r>
  <r>
    <s v="1.2.15.34"/>
    <x v="32"/>
    <n v="9.1"/>
    <n v="9.1"/>
  </r>
  <r>
    <s v="1.2.15.35"/>
    <x v="32"/>
    <n v="11.7"/>
    <n v="11.7"/>
  </r>
  <r>
    <s v="1.2.15.36"/>
    <x v="22"/>
    <n v="60"/>
    <n v="60"/>
  </r>
  <r>
    <s v="1.2.15.37"/>
    <x v="37"/>
    <n v="501.5"/>
    <n v="501.5"/>
  </r>
  <r>
    <s v="1.2.15.38"/>
    <x v="39"/>
    <n v="600"/>
    <n v="600"/>
  </r>
  <r>
    <s v="1.2.15.39"/>
    <x v="40"/>
    <n v="3.6"/>
    <n v="3.6"/>
  </r>
  <r>
    <s v="1.2.15.40"/>
    <x v="32"/>
    <n v="6.5"/>
    <n v="6.5"/>
  </r>
  <r>
    <s v="1.2.15.41"/>
    <x v="35"/>
    <n v="32.68"/>
    <n v="32.68"/>
  </r>
  <r>
    <s v="1.2.15.42"/>
    <x v="41"/>
    <n v="25"/>
    <n v="25"/>
  </r>
  <r>
    <s v="1.2.15.43"/>
    <x v="22"/>
    <n v="60"/>
    <n v="60"/>
  </r>
  <r>
    <s v="1.2.15.44"/>
    <x v="37"/>
    <n v="502"/>
    <n v="502"/>
  </r>
  <r>
    <s v="1.2.15.45"/>
    <x v="32"/>
    <n v="18.2"/>
    <n v="18.2"/>
  </r>
  <r>
    <s v="1.2.15.46"/>
    <x v="23"/>
    <n v="600"/>
    <n v="600"/>
  </r>
  <r>
    <s v="1.2.15.47"/>
    <x v="22"/>
    <n v="60"/>
    <n v="60"/>
  </r>
  <r>
    <s v="..."/>
    <x v="4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C6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44">
        <item h="1" x="24"/>
        <item h="1" x="21"/>
        <item x="40"/>
        <item h="1" x="20"/>
        <item h="1" x="31"/>
        <item h="1" x="7"/>
        <item h="1" x="34"/>
        <item h="1" x="41"/>
        <item h="1" x="38"/>
        <item h="1" x="36"/>
        <item h="1" x="23"/>
        <item h="1" x="33"/>
        <item h="1" x="39"/>
        <item h="1" x="12"/>
        <item h="1" x="28"/>
        <item h="1" x="16"/>
        <item h="1" x="8"/>
        <item h="1" x="2"/>
        <item h="1" x="32"/>
        <item h="1" x="25"/>
        <item h="1" x="37"/>
        <item h="1" x="35"/>
        <item h="1" x="19"/>
        <item h="1" x="18"/>
        <item h="1" x="0"/>
        <item h="1" x="6"/>
        <item h="1" x="1"/>
        <item h="1" x="10"/>
        <item h="1" x="26"/>
        <item h="1" x="29"/>
        <item h="1" x="27"/>
        <item h="1" x="22"/>
        <item h="1" x="11"/>
        <item h="1" x="13"/>
        <item h="1" x="17"/>
        <item h="1" x="3"/>
        <item h="1" x="30"/>
        <item h="1" x="9"/>
        <item h="1" x="5"/>
        <item h="1" x="15"/>
        <item h="1" x="14"/>
        <item h="1" x="4"/>
        <item h="1" x="42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საკასო ხარჯი" fld="3" baseField="1" baseItem="0"/>
    <dataField name="Count of საკასო ხარჯი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3"/>
  <sheetViews>
    <sheetView showGridLines="0" view="pageBreakPreview" topLeftCell="A151" zoomScale="90" zoomScaleNormal="100" zoomScaleSheetLayoutView="90" workbookViewId="0">
      <selection activeCell="E48" sqref="E48"/>
    </sheetView>
  </sheetViews>
  <sheetFormatPr defaultRowHeight="15" x14ac:dyDescent="0.2"/>
  <cols>
    <col min="1" max="1" width="6.28515625" style="257" bestFit="1" customWidth="1"/>
    <col min="2" max="2" width="13.5703125" style="257" customWidth="1"/>
    <col min="3" max="3" width="18.5703125" style="257" customWidth="1"/>
    <col min="4" max="4" width="15.140625" style="257" customWidth="1"/>
    <col min="5" max="5" width="24.5703125" style="257" customWidth="1"/>
    <col min="6" max="6" width="19.140625" style="258" customWidth="1"/>
    <col min="7" max="7" width="23.85546875" style="258" customWidth="1"/>
    <col min="8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22" style="257" customWidth="1"/>
    <col min="13" max="16384" width="9.140625" style="257"/>
  </cols>
  <sheetData>
    <row r="1" spans="1:12" s="268" customFormat="1" x14ac:dyDescent="0.2">
      <c r="A1" s="290" t="s">
        <v>307</v>
      </c>
      <c r="B1" s="274"/>
      <c r="C1" s="274"/>
      <c r="D1" s="274"/>
      <c r="E1" s="275"/>
      <c r="F1" s="272"/>
      <c r="G1" s="275"/>
      <c r="H1" s="289"/>
      <c r="I1" s="274"/>
      <c r="J1" s="275"/>
      <c r="K1" s="275"/>
      <c r="L1" s="288" t="s">
        <v>110</v>
      </c>
    </row>
    <row r="2" spans="1:12" s="268" customFormat="1" x14ac:dyDescent="0.2">
      <c r="A2" s="287" t="s">
        <v>141</v>
      </c>
      <c r="B2" s="274"/>
      <c r="C2" s="274"/>
      <c r="D2" s="274"/>
      <c r="E2" s="275"/>
      <c r="F2" s="272"/>
      <c r="G2" s="275"/>
      <c r="H2" s="286"/>
      <c r="I2" s="274"/>
      <c r="J2" s="275"/>
      <c r="K2" s="275"/>
      <c r="L2" s="348" t="s">
        <v>464</v>
      </c>
    </row>
    <row r="3" spans="1:12" s="268" customFormat="1" x14ac:dyDescent="0.2">
      <c r="A3" s="285"/>
      <c r="B3" s="274"/>
      <c r="C3" s="284"/>
      <c r="D3" s="283"/>
      <c r="E3" s="275"/>
      <c r="F3" s="282"/>
      <c r="G3" s="275"/>
      <c r="H3" s="275"/>
      <c r="I3" s="272"/>
      <c r="J3" s="274"/>
      <c r="K3" s="274"/>
      <c r="L3" s="273"/>
    </row>
    <row r="4" spans="1:12" s="268" customFormat="1" x14ac:dyDescent="0.2">
      <c r="A4" s="354" t="s">
        <v>274</v>
      </c>
      <c r="B4" s="272"/>
      <c r="C4" s="272"/>
      <c r="D4" s="272"/>
      <c r="E4" s="280"/>
      <c r="F4" s="276"/>
      <c r="G4" s="275"/>
      <c r="H4" s="281"/>
      <c r="I4" s="280"/>
      <c r="J4" s="274"/>
      <c r="K4" s="275"/>
      <c r="L4" s="273"/>
    </row>
    <row r="5" spans="1:12" s="268" customFormat="1" x14ac:dyDescent="0.3">
      <c r="A5" s="469" t="s">
        <v>538</v>
      </c>
      <c r="B5" s="470"/>
      <c r="C5" s="470"/>
      <c r="D5" s="470"/>
      <c r="E5" s="275"/>
      <c r="F5" s="276"/>
      <c r="G5" s="276"/>
      <c r="H5" s="276"/>
      <c r="I5" s="278"/>
      <c r="J5" s="275"/>
      <c r="K5" s="274"/>
      <c r="L5" s="273"/>
    </row>
    <row r="6" spans="1:12" s="268" customFormat="1" ht="15.75" thickBot="1" x14ac:dyDescent="0.25">
      <c r="A6" s="279"/>
      <c r="B6" s="275"/>
      <c r="C6" s="278"/>
      <c r="D6" s="277"/>
      <c r="E6" s="275"/>
      <c r="F6" s="276"/>
      <c r="G6" s="276"/>
      <c r="H6" s="276"/>
      <c r="I6" s="275"/>
      <c r="J6" s="274"/>
      <c r="K6" s="274"/>
      <c r="L6" s="273"/>
    </row>
    <row r="7" spans="1:12" ht="15.75" thickBot="1" x14ac:dyDescent="0.25">
      <c r="A7" s="355"/>
      <c r="B7" s="356"/>
      <c r="C7" s="357"/>
      <c r="D7" s="357"/>
      <c r="E7" s="357"/>
      <c r="F7" s="272"/>
      <c r="G7" s="272"/>
      <c r="H7" s="272"/>
      <c r="I7" s="486" t="s">
        <v>457</v>
      </c>
      <c r="J7" s="487"/>
      <c r="K7" s="488"/>
      <c r="L7" s="358"/>
    </row>
    <row r="8" spans="1:12" s="271" customFormat="1" ht="39" customHeight="1" thickBot="1" x14ac:dyDescent="0.25">
      <c r="A8" s="359" t="s">
        <v>64</v>
      </c>
      <c r="B8" s="360" t="s">
        <v>142</v>
      </c>
      <c r="C8" s="360" t="s">
        <v>456</v>
      </c>
      <c r="D8" s="361" t="s">
        <v>280</v>
      </c>
      <c r="E8" s="362" t="s">
        <v>455</v>
      </c>
      <c r="F8" s="363" t="s">
        <v>454</v>
      </c>
      <c r="G8" s="364" t="s">
        <v>229</v>
      </c>
      <c r="H8" s="365" t="s">
        <v>226</v>
      </c>
      <c r="I8" s="366" t="s">
        <v>453</v>
      </c>
      <c r="J8" s="367" t="s">
        <v>277</v>
      </c>
      <c r="K8" s="368" t="s">
        <v>230</v>
      </c>
      <c r="L8" s="369" t="s">
        <v>231</v>
      </c>
    </row>
    <row r="9" spans="1:12" s="270" customFormat="1" ht="15.75" thickBot="1" x14ac:dyDescent="0.25">
      <c r="A9" s="370">
        <v>1</v>
      </c>
      <c r="B9" s="371">
        <v>2</v>
      </c>
      <c r="C9" s="372">
        <v>3</v>
      </c>
      <c r="D9" s="372">
        <v>4</v>
      </c>
      <c r="E9" s="370">
        <v>5</v>
      </c>
      <c r="F9" s="371">
        <v>6</v>
      </c>
      <c r="G9" s="372">
        <v>7</v>
      </c>
      <c r="H9" s="371">
        <v>8</v>
      </c>
      <c r="I9" s="370">
        <v>9</v>
      </c>
      <c r="J9" s="371">
        <v>10</v>
      </c>
      <c r="K9" s="373">
        <v>11</v>
      </c>
      <c r="L9" s="374">
        <v>12</v>
      </c>
    </row>
    <row r="10" spans="1:12" ht="25.5" x14ac:dyDescent="0.2">
      <c r="A10" s="375">
        <v>1</v>
      </c>
      <c r="B10" s="376" t="s">
        <v>1636</v>
      </c>
      <c r="C10" s="377" t="s">
        <v>1637</v>
      </c>
      <c r="D10" s="378">
        <v>100</v>
      </c>
      <c r="E10" s="379" t="s">
        <v>1638</v>
      </c>
      <c r="F10" s="380" t="s">
        <v>1639</v>
      </c>
      <c r="G10" s="381" t="s">
        <v>1640</v>
      </c>
      <c r="H10" s="381" t="s">
        <v>470</v>
      </c>
      <c r="I10" s="382"/>
      <c r="J10" s="383"/>
      <c r="K10" s="384"/>
      <c r="L10" s="385"/>
    </row>
    <row r="11" spans="1:12" ht="25.5" x14ac:dyDescent="0.2">
      <c r="A11" s="375">
        <v>2</v>
      </c>
      <c r="B11" s="376" t="s">
        <v>1636</v>
      </c>
      <c r="C11" s="377" t="s">
        <v>1637</v>
      </c>
      <c r="D11" s="386">
        <v>100</v>
      </c>
      <c r="E11" s="387" t="s">
        <v>1641</v>
      </c>
      <c r="F11" s="380" t="s">
        <v>1642</v>
      </c>
      <c r="G11" s="380" t="s">
        <v>1643</v>
      </c>
      <c r="H11" s="380" t="s">
        <v>1644</v>
      </c>
      <c r="I11" s="388"/>
      <c r="J11" s="389"/>
      <c r="K11" s="390"/>
      <c r="L11" s="391"/>
    </row>
    <row r="12" spans="1:12" ht="25.5" x14ac:dyDescent="0.2">
      <c r="A12" s="375">
        <v>3</v>
      </c>
      <c r="B12" s="376" t="s">
        <v>1636</v>
      </c>
      <c r="C12" s="377" t="s">
        <v>1637</v>
      </c>
      <c r="D12" s="386">
        <v>100</v>
      </c>
      <c r="E12" s="387" t="s">
        <v>1645</v>
      </c>
      <c r="F12" s="380" t="s">
        <v>1646</v>
      </c>
      <c r="G12" s="380" t="s">
        <v>1647</v>
      </c>
      <c r="H12" s="380" t="s">
        <v>1644</v>
      </c>
      <c r="I12" s="388"/>
      <c r="J12" s="389"/>
      <c r="K12" s="390"/>
      <c r="L12" s="391"/>
    </row>
    <row r="13" spans="1:12" ht="25.5" x14ac:dyDescent="0.2">
      <c r="A13" s="375">
        <v>4</v>
      </c>
      <c r="B13" s="376" t="s">
        <v>1648</v>
      </c>
      <c r="C13" s="377" t="s">
        <v>1637</v>
      </c>
      <c r="D13" s="386">
        <v>100</v>
      </c>
      <c r="E13" s="387" t="s">
        <v>1649</v>
      </c>
      <c r="F13" s="380" t="s">
        <v>1650</v>
      </c>
      <c r="G13" s="380" t="s">
        <v>1651</v>
      </c>
      <c r="H13" s="380" t="s">
        <v>1652</v>
      </c>
      <c r="I13" s="388"/>
      <c r="J13" s="389"/>
      <c r="K13" s="390"/>
      <c r="L13" s="391"/>
    </row>
    <row r="14" spans="1:12" ht="25.5" x14ac:dyDescent="0.2">
      <c r="A14" s="375">
        <v>5</v>
      </c>
      <c r="B14" s="376" t="s">
        <v>1648</v>
      </c>
      <c r="C14" s="377" t="s">
        <v>1637</v>
      </c>
      <c r="D14" s="386">
        <v>100</v>
      </c>
      <c r="E14" s="387" t="s">
        <v>1653</v>
      </c>
      <c r="F14" s="380" t="s">
        <v>1654</v>
      </c>
      <c r="G14" s="380" t="s">
        <v>1655</v>
      </c>
      <c r="H14" s="380" t="s">
        <v>1652</v>
      </c>
      <c r="I14" s="388"/>
      <c r="J14" s="389"/>
      <c r="K14" s="390"/>
      <c r="L14" s="391"/>
    </row>
    <row r="15" spans="1:12" ht="25.5" x14ac:dyDescent="0.2">
      <c r="A15" s="375">
        <v>6</v>
      </c>
      <c r="B15" s="376" t="s">
        <v>1656</v>
      </c>
      <c r="C15" s="377" t="s">
        <v>1637</v>
      </c>
      <c r="D15" s="386">
        <v>100</v>
      </c>
      <c r="E15" s="387" t="s">
        <v>1657</v>
      </c>
      <c r="F15" s="380" t="s">
        <v>1658</v>
      </c>
      <c r="G15" s="380" t="s">
        <v>1659</v>
      </c>
      <c r="H15" s="380" t="s">
        <v>1660</v>
      </c>
      <c r="I15" s="388"/>
      <c r="J15" s="389"/>
      <c r="K15" s="390"/>
      <c r="L15" s="391"/>
    </row>
    <row r="16" spans="1:12" ht="25.5" x14ac:dyDescent="0.2">
      <c r="A16" s="375">
        <v>7</v>
      </c>
      <c r="B16" s="376" t="s">
        <v>1656</v>
      </c>
      <c r="C16" s="377" t="s">
        <v>1637</v>
      </c>
      <c r="D16" s="386">
        <v>100</v>
      </c>
      <c r="E16" s="387" t="s">
        <v>1661</v>
      </c>
      <c r="F16" s="380" t="s">
        <v>1662</v>
      </c>
      <c r="G16" s="380" t="s">
        <v>1663</v>
      </c>
      <c r="H16" s="380" t="s">
        <v>1664</v>
      </c>
      <c r="I16" s="388"/>
      <c r="J16" s="389"/>
      <c r="K16" s="390"/>
      <c r="L16" s="391"/>
    </row>
    <row r="17" spans="1:12" ht="25.5" x14ac:dyDescent="0.2">
      <c r="A17" s="375">
        <v>8</v>
      </c>
      <c r="B17" s="376" t="s">
        <v>1665</v>
      </c>
      <c r="C17" s="377" t="s">
        <v>1637</v>
      </c>
      <c r="D17" s="386">
        <v>100</v>
      </c>
      <c r="E17" s="387" t="s">
        <v>1666</v>
      </c>
      <c r="F17" s="380" t="s">
        <v>1667</v>
      </c>
      <c r="G17" s="380" t="s">
        <v>1668</v>
      </c>
      <c r="H17" s="380" t="s">
        <v>1664</v>
      </c>
      <c r="I17" s="388"/>
      <c r="J17" s="389"/>
      <c r="K17" s="390"/>
      <c r="L17" s="391"/>
    </row>
    <row r="18" spans="1:12" ht="25.5" x14ac:dyDescent="0.2">
      <c r="A18" s="375">
        <v>9</v>
      </c>
      <c r="B18" s="376" t="s">
        <v>1669</v>
      </c>
      <c r="C18" s="377" t="s">
        <v>1637</v>
      </c>
      <c r="D18" s="386">
        <v>100</v>
      </c>
      <c r="E18" s="387" t="s">
        <v>1670</v>
      </c>
      <c r="F18" s="380" t="s">
        <v>1671</v>
      </c>
      <c r="G18" s="380" t="s">
        <v>1672</v>
      </c>
      <c r="H18" s="380" t="s">
        <v>1660</v>
      </c>
      <c r="I18" s="388"/>
      <c r="J18" s="389"/>
      <c r="K18" s="390"/>
      <c r="L18" s="391"/>
    </row>
    <row r="19" spans="1:12" ht="25.5" x14ac:dyDescent="0.2">
      <c r="A19" s="375">
        <v>10</v>
      </c>
      <c r="B19" s="376" t="s">
        <v>1673</v>
      </c>
      <c r="C19" s="377" t="s">
        <v>1637</v>
      </c>
      <c r="D19" s="386">
        <v>100</v>
      </c>
      <c r="E19" s="387" t="s">
        <v>1645</v>
      </c>
      <c r="F19" s="380" t="s">
        <v>1646</v>
      </c>
      <c r="G19" s="380" t="s">
        <v>1647</v>
      </c>
      <c r="H19" s="380" t="s">
        <v>1644</v>
      </c>
      <c r="I19" s="388"/>
      <c r="J19" s="389"/>
      <c r="K19" s="390"/>
      <c r="L19" s="391"/>
    </row>
    <row r="20" spans="1:12" ht="25.5" x14ac:dyDescent="0.2">
      <c r="A20" s="375">
        <v>11</v>
      </c>
      <c r="B20" s="376" t="s">
        <v>1673</v>
      </c>
      <c r="C20" s="377" t="s">
        <v>1637</v>
      </c>
      <c r="D20" s="386">
        <v>100</v>
      </c>
      <c r="E20" s="387" t="s">
        <v>1641</v>
      </c>
      <c r="F20" s="380" t="s">
        <v>1642</v>
      </c>
      <c r="G20" s="380" t="s">
        <v>1643</v>
      </c>
      <c r="H20" s="380" t="s">
        <v>1644</v>
      </c>
      <c r="I20" s="388"/>
      <c r="J20" s="389"/>
      <c r="K20" s="390"/>
      <c r="L20" s="391"/>
    </row>
    <row r="21" spans="1:12" ht="25.5" x14ac:dyDescent="0.2">
      <c r="A21" s="375">
        <v>12</v>
      </c>
      <c r="B21" s="376" t="s">
        <v>1674</v>
      </c>
      <c r="C21" s="377" t="s">
        <v>1637</v>
      </c>
      <c r="D21" s="386">
        <v>100</v>
      </c>
      <c r="E21" s="387" t="s">
        <v>1649</v>
      </c>
      <c r="F21" s="380" t="s">
        <v>1650</v>
      </c>
      <c r="G21" s="380" t="s">
        <v>1651</v>
      </c>
      <c r="H21" s="380" t="s">
        <v>1652</v>
      </c>
      <c r="I21" s="388"/>
      <c r="J21" s="389"/>
      <c r="K21" s="390"/>
      <c r="L21" s="391"/>
    </row>
    <row r="22" spans="1:12" ht="25.5" x14ac:dyDescent="0.2">
      <c r="A22" s="375">
        <v>13</v>
      </c>
      <c r="B22" s="376" t="s">
        <v>1674</v>
      </c>
      <c r="C22" s="377" t="s">
        <v>1637</v>
      </c>
      <c r="D22" s="386">
        <v>100</v>
      </c>
      <c r="E22" s="387" t="s">
        <v>1638</v>
      </c>
      <c r="F22" s="380" t="s">
        <v>1639</v>
      </c>
      <c r="G22" s="380" t="s">
        <v>1640</v>
      </c>
      <c r="H22" s="380" t="s">
        <v>470</v>
      </c>
      <c r="I22" s="388"/>
      <c r="J22" s="389"/>
      <c r="K22" s="390"/>
      <c r="L22" s="391"/>
    </row>
    <row r="23" spans="1:12" ht="25.5" x14ac:dyDescent="0.2">
      <c r="A23" s="375">
        <v>14</v>
      </c>
      <c r="B23" s="376" t="s">
        <v>1675</v>
      </c>
      <c r="C23" s="377" t="s">
        <v>1637</v>
      </c>
      <c r="D23" s="386">
        <v>100</v>
      </c>
      <c r="E23" s="387" t="s">
        <v>1657</v>
      </c>
      <c r="F23" s="380" t="s">
        <v>1658</v>
      </c>
      <c r="G23" s="380" t="s">
        <v>1659</v>
      </c>
      <c r="H23" s="380" t="s">
        <v>1660</v>
      </c>
      <c r="I23" s="388"/>
      <c r="J23" s="389"/>
      <c r="K23" s="390"/>
      <c r="L23" s="391"/>
    </row>
    <row r="24" spans="1:12" ht="25.5" x14ac:dyDescent="0.2">
      <c r="A24" s="375">
        <v>15</v>
      </c>
      <c r="B24" s="376" t="s">
        <v>1675</v>
      </c>
      <c r="C24" s="377" t="s">
        <v>1637</v>
      </c>
      <c r="D24" s="386">
        <v>100</v>
      </c>
      <c r="E24" s="387" t="s">
        <v>1653</v>
      </c>
      <c r="F24" s="380" t="s">
        <v>1654</v>
      </c>
      <c r="G24" s="380" t="s">
        <v>1655</v>
      </c>
      <c r="H24" s="380" t="s">
        <v>1652</v>
      </c>
      <c r="I24" s="388"/>
      <c r="J24" s="389"/>
      <c r="K24" s="390"/>
      <c r="L24" s="391"/>
    </row>
    <row r="25" spans="1:12" ht="25.5" x14ac:dyDescent="0.2">
      <c r="A25" s="375">
        <v>16</v>
      </c>
      <c r="B25" s="376" t="s">
        <v>1676</v>
      </c>
      <c r="C25" s="377" t="s">
        <v>1637</v>
      </c>
      <c r="D25" s="378">
        <v>100</v>
      </c>
      <c r="E25" s="379" t="s">
        <v>1677</v>
      </c>
      <c r="F25" s="380" t="s">
        <v>1678</v>
      </c>
      <c r="G25" s="381" t="s">
        <v>1679</v>
      </c>
      <c r="H25" s="381" t="s">
        <v>1652</v>
      </c>
      <c r="I25" s="382"/>
      <c r="J25" s="383"/>
      <c r="K25" s="384"/>
      <c r="L25" s="385"/>
    </row>
    <row r="26" spans="1:12" ht="25.5" x14ac:dyDescent="0.2">
      <c r="A26" s="375">
        <v>17</v>
      </c>
      <c r="B26" s="376" t="s">
        <v>1676</v>
      </c>
      <c r="C26" s="377" t="s">
        <v>1637</v>
      </c>
      <c r="D26" s="386">
        <v>100</v>
      </c>
      <c r="E26" s="387" t="s">
        <v>1661</v>
      </c>
      <c r="F26" s="380" t="s">
        <v>1662</v>
      </c>
      <c r="G26" s="380" t="s">
        <v>1663</v>
      </c>
      <c r="H26" s="380" t="s">
        <v>1664</v>
      </c>
      <c r="I26" s="388"/>
      <c r="J26" s="389"/>
      <c r="K26" s="390"/>
      <c r="L26" s="391"/>
    </row>
    <row r="27" spans="1:12" ht="25.5" x14ac:dyDescent="0.2">
      <c r="A27" s="375">
        <v>18</v>
      </c>
      <c r="B27" s="376" t="s">
        <v>1680</v>
      </c>
      <c r="C27" s="377" t="s">
        <v>1637</v>
      </c>
      <c r="D27" s="386">
        <v>100</v>
      </c>
      <c r="E27" s="387" t="s">
        <v>1666</v>
      </c>
      <c r="F27" s="380" t="s">
        <v>1667</v>
      </c>
      <c r="G27" s="380" t="s">
        <v>1668</v>
      </c>
      <c r="H27" s="380" t="s">
        <v>1664</v>
      </c>
      <c r="I27" s="388"/>
      <c r="J27" s="389"/>
      <c r="K27" s="390"/>
      <c r="L27" s="391"/>
    </row>
    <row r="28" spans="1:12" ht="25.5" x14ac:dyDescent="0.2">
      <c r="A28" s="375">
        <v>19</v>
      </c>
      <c r="B28" s="376" t="s">
        <v>1680</v>
      </c>
      <c r="C28" s="377" t="s">
        <v>1637</v>
      </c>
      <c r="D28" s="386">
        <v>100</v>
      </c>
      <c r="E28" s="387" t="s">
        <v>1670</v>
      </c>
      <c r="F28" s="380" t="s">
        <v>1671</v>
      </c>
      <c r="G28" s="380" t="s">
        <v>1672</v>
      </c>
      <c r="H28" s="380" t="s">
        <v>1660</v>
      </c>
      <c r="I28" s="388"/>
      <c r="J28" s="389"/>
      <c r="K28" s="390"/>
      <c r="L28" s="391"/>
    </row>
    <row r="29" spans="1:12" ht="25.5" x14ac:dyDescent="0.2">
      <c r="A29" s="375">
        <v>20</v>
      </c>
      <c r="B29" s="376" t="s">
        <v>1681</v>
      </c>
      <c r="C29" s="377" t="s">
        <v>1637</v>
      </c>
      <c r="D29" s="386">
        <v>100</v>
      </c>
      <c r="E29" s="387" t="s">
        <v>1641</v>
      </c>
      <c r="F29" s="380" t="s">
        <v>1642</v>
      </c>
      <c r="G29" s="380" t="s">
        <v>1643</v>
      </c>
      <c r="H29" s="380" t="s">
        <v>1644</v>
      </c>
      <c r="I29" s="388"/>
      <c r="J29" s="389"/>
      <c r="K29" s="390"/>
      <c r="L29" s="391"/>
    </row>
    <row r="30" spans="1:12" ht="25.5" x14ac:dyDescent="0.2">
      <c r="A30" s="375">
        <v>21</v>
      </c>
      <c r="B30" s="376" t="s">
        <v>1681</v>
      </c>
      <c r="C30" s="377" t="s">
        <v>1637</v>
      </c>
      <c r="D30" s="386">
        <v>100</v>
      </c>
      <c r="E30" s="387" t="s">
        <v>1645</v>
      </c>
      <c r="F30" s="380" t="s">
        <v>1646</v>
      </c>
      <c r="G30" s="380" t="s">
        <v>1647</v>
      </c>
      <c r="H30" s="380" t="s">
        <v>1644</v>
      </c>
      <c r="I30" s="388"/>
      <c r="J30" s="389"/>
      <c r="K30" s="390"/>
      <c r="L30" s="391"/>
    </row>
    <row r="31" spans="1:12" ht="25.5" x14ac:dyDescent="0.2">
      <c r="A31" s="375">
        <v>22</v>
      </c>
      <c r="B31" s="376" t="s">
        <v>1681</v>
      </c>
      <c r="C31" s="377" t="s">
        <v>1637</v>
      </c>
      <c r="D31" s="386">
        <v>200</v>
      </c>
      <c r="E31" s="387" t="s">
        <v>1682</v>
      </c>
      <c r="F31" s="380" t="s">
        <v>1683</v>
      </c>
      <c r="G31" s="380" t="s">
        <v>1684</v>
      </c>
      <c r="H31" s="380" t="s">
        <v>1664</v>
      </c>
      <c r="I31" s="388"/>
      <c r="J31" s="389"/>
      <c r="K31" s="390"/>
      <c r="L31" s="391"/>
    </row>
    <row r="32" spans="1:12" ht="25.5" x14ac:dyDescent="0.2">
      <c r="A32" s="375">
        <v>23</v>
      </c>
      <c r="B32" s="376" t="s">
        <v>1685</v>
      </c>
      <c r="C32" s="377" t="s">
        <v>1637</v>
      </c>
      <c r="D32" s="386">
        <v>100</v>
      </c>
      <c r="E32" s="387" t="s">
        <v>1686</v>
      </c>
      <c r="F32" s="380" t="s">
        <v>1687</v>
      </c>
      <c r="G32" s="380" t="s">
        <v>1688</v>
      </c>
      <c r="H32" s="380" t="s">
        <v>1644</v>
      </c>
      <c r="I32" s="388"/>
      <c r="J32" s="389"/>
      <c r="K32" s="390"/>
      <c r="L32" s="391"/>
    </row>
    <row r="33" spans="1:12" ht="25.5" x14ac:dyDescent="0.2">
      <c r="A33" s="375">
        <v>24</v>
      </c>
      <c r="B33" s="376" t="s">
        <v>1685</v>
      </c>
      <c r="C33" s="377" t="s">
        <v>1637</v>
      </c>
      <c r="D33" s="386">
        <v>100</v>
      </c>
      <c r="E33" s="387" t="s">
        <v>1649</v>
      </c>
      <c r="F33" s="380" t="s">
        <v>1650</v>
      </c>
      <c r="G33" s="380" t="s">
        <v>1651</v>
      </c>
      <c r="H33" s="380" t="s">
        <v>1652</v>
      </c>
      <c r="I33" s="388"/>
      <c r="J33" s="389"/>
      <c r="K33" s="390"/>
      <c r="L33" s="391"/>
    </row>
    <row r="34" spans="1:12" ht="25.5" x14ac:dyDescent="0.2">
      <c r="A34" s="375">
        <v>25</v>
      </c>
      <c r="B34" s="376" t="s">
        <v>1689</v>
      </c>
      <c r="C34" s="377" t="s">
        <v>1637</v>
      </c>
      <c r="D34" s="386">
        <v>100</v>
      </c>
      <c r="E34" s="387" t="s">
        <v>1657</v>
      </c>
      <c r="F34" s="380" t="s">
        <v>1658</v>
      </c>
      <c r="G34" s="380" t="s">
        <v>1659</v>
      </c>
      <c r="H34" s="380" t="s">
        <v>1660</v>
      </c>
      <c r="I34" s="388"/>
      <c r="J34" s="389"/>
      <c r="K34" s="390"/>
      <c r="L34" s="391"/>
    </row>
    <row r="35" spans="1:12" ht="25.5" x14ac:dyDescent="0.2">
      <c r="A35" s="375">
        <v>26</v>
      </c>
      <c r="B35" s="376" t="s">
        <v>1689</v>
      </c>
      <c r="C35" s="377" t="s">
        <v>1637</v>
      </c>
      <c r="D35" s="386">
        <v>100</v>
      </c>
      <c r="E35" s="387" t="s">
        <v>1653</v>
      </c>
      <c r="F35" s="380" t="s">
        <v>1654</v>
      </c>
      <c r="G35" s="380" t="s">
        <v>1655</v>
      </c>
      <c r="H35" s="380" t="s">
        <v>1652</v>
      </c>
      <c r="I35" s="388"/>
      <c r="J35" s="389"/>
      <c r="K35" s="390"/>
      <c r="L35" s="391"/>
    </row>
    <row r="36" spans="1:12" ht="25.5" x14ac:dyDescent="0.2">
      <c r="A36" s="375">
        <v>27</v>
      </c>
      <c r="B36" s="376" t="s">
        <v>1690</v>
      </c>
      <c r="C36" s="377" t="s">
        <v>1637</v>
      </c>
      <c r="D36" s="386">
        <v>100</v>
      </c>
      <c r="E36" s="379" t="s">
        <v>1677</v>
      </c>
      <c r="F36" s="380" t="s">
        <v>1678</v>
      </c>
      <c r="G36" s="380" t="s">
        <v>1679</v>
      </c>
      <c r="H36" s="380" t="s">
        <v>1652</v>
      </c>
      <c r="I36" s="388"/>
      <c r="J36" s="389"/>
      <c r="K36" s="390"/>
      <c r="L36" s="391"/>
    </row>
    <row r="37" spans="1:12" ht="25.5" x14ac:dyDescent="0.2">
      <c r="A37" s="375">
        <v>28</v>
      </c>
      <c r="B37" s="376" t="s">
        <v>1690</v>
      </c>
      <c r="C37" s="377" t="s">
        <v>1637</v>
      </c>
      <c r="D37" s="386">
        <v>2997.9</v>
      </c>
      <c r="E37" s="387" t="s">
        <v>1691</v>
      </c>
      <c r="F37" s="380" t="s">
        <v>1692</v>
      </c>
      <c r="G37" s="380" t="s">
        <v>1693</v>
      </c>
      <c r="H37" s="380" t="s">
        <v>1664</v>
      </c>
      <c r="I37" s="388"/>
      <c r="J37" s="389"/>
      <c r="K37" s="390"/>
      <c r="L37" s="391"/>
    </row>
    <row r="38" spans="1:12" ht="25.5" x14ac:dyDescent="0.2">
      <c r="A38" s="375">
        <v>29</v>
      </c>
      <c r="B38" s="376" t="s">
        <v>1690</v>
      </c>
      <c r="C38" s="377" t="s">
        <v>1637</v>
      </c>
      <c r="D38" s="386">
        <v>100</v>
      </c>
      <c r="E38" s="387" t="s">
        <v>1661</v>
      </c>
      <c r="F38" s="380" t="s">
        <v>1662</v>
      </c>
      <c r="G38" s="380" t="s">
        <v>1663</v>
      </c>
      <c r="H38" s="380" t="s">
        <v>1664</v>
      </c>
      <c r="I38" s="388"/>
      <c r="J38" s="389"/>
      <c r="K38" s="390"/>
      <c r="L38" s="391"/>
    </row>
    <row r="39" spans="1:12" ht="25.5" x14ac:dyDescent="0.2">
      <c r="A39" s="375">
        <v>30</v>
      </c>
      <c r="B39" s="376" t="s">
        <v>1690</v>
      </c>
      <c r="C39" s="377" t="s">
        <v>1637</v>
      </c>
      <c r="D39" s="386">
        <v>2500</v>
      </c>
      <c r="E39" s="387" t="s">
        <v>1694</v>
      </c>
      <c r="F39" s="380" t="s">
        <v>553</v>
      </c>
      <c r="G39" s="380" t="s">
        <v>1695</v>
      </c>
      <c r="H39" s="380" t="s">
        <v>470</v>
      </c>
      <c r="I39" s="388"/>
      <c r="J39" s="389"/>
      <c r="K39" s="390"/>
      <c r="L39" s="391"/>
    </row>
    <row r="40" spans="1:12" ht="25.5" x14ac:dyDescent="0.2">
      <c r="A40" s="375">
        <v>31</v>
      </c>
      <c r="B40" s="376" t="s">
        <v>1690</v>
      </c>
      <c r="C40" s="377" t="s">
        <v>1637</v>
      </c>
      <c r="D40" s="378">
        <v>2000</v>
      </c>
      <c r="E40" s="379" t="s">
        <v>1696</v>
      </c>
      <c r="F40" s="380" t="s">
        <v>1099</v>
      </c>
      <c r="G40" s="381" t="s">
        <v>1697</v>
      </c>
      <c r="H40" s="381" t="s">
        <v>1664</v>
      </c>
      <c r="I40" s="382"/>
      <c r="J40" s="383"/>
      <c r="K40" s="384"/>
      <c r="L40" s="385"/>
    </row>
    <row r="41" spans="1:12" ht="25.5" x14ac:dyDescent="0.2">
      <c r="A41" s="375">
        <v>32</v>
      </c>
      <c r="B41" s="376" t="s">
        <v>1690</v>
      </c>
      <c r="C41" s="377" t="s">
        <v>1637</v>
      </c>
      <c r="D41" s="386">
        <v>2500</v>
      </c>
      <c r="E41" s="387" t="s">
        <v>1698</v>
      </c>
      <c r="F41" s="380" t="s">
        <v>573</v>
      </c>
      <c r="G41" s="380" t="s">
        <v>1699</v>
      </c>
      <c r="H41" s="380" t="s">
        <v>1652</v>
      </c>
      <c r="I41" s="388"/>
      <c r="J41" s="389"/>
      <c r="K41" s="390"/>
      <c r="L41" s="391"/>
    </row>
    <row r="42" spans="1:12" ht="25.5" x14ac:dyDescent="0.2">
      <c r="A42" s="375">
        <v>33</v>
      </c>
      <c r="B42" s="376" t="s">
        <v>1690</v>
      </c>
      <c r="C42" s="377" t="s">
        <v>1637</v>
      </c>
      <c r="D42" s="386">
        <v>3000</v>
      </c>
      <c r="E42" s="387" t="s">
        <v>1700</v>
      </c>
      <c r="F42" s="380" t="s">
        <v>569</v>
      </c>
      <c r="G42" s="380" t="s">
        <v>1701</v>
      </c>
      <c r="H42" s="380" t="s">
        <v>1664</v>
      </c>
      <c r="I42" s="388"/>
      <c r="J42" s="389"/>
      <c r="K42" s="390"/>
      <c r="L42" s="391"/>
    </row>
    <row r="43" spans="1:12" ht="25.5" x14ac:dyDescent="0.2">
      <c r="A43" s="375">
        <v>34</v>
      </c>
      <c r="B43" s="376" t="s">
        <v>1690</v>
      </c>
      <c r="C43" s="377" t="s">
        <v>1637</v>
      </c>
      <c r="D43" s="386">
        <v>2000</v>
      </c>
      <c r="E43" s="387" t="s">
        <v>1702</v>
      </c>
      <c r="F43" s="380" t="s">
        <v>1703</v>
      </c>
      <c r="G43" s="380" t="s">
        <v>1704</v>
      </c>
      <c r="H43" s="380" t="s">
        <v>1664</v>
      </c>
      <c r="I43" s="388"/>
      <c r="J43" s="389"/>
      <c r="K43" s="390"/>
      <c r="L43" s="391"/>
    </row>
    <row r="44" spans="1:12" ht="25.5" x14ac:dyDescent="0.2">
      <c r="A44" s="375">
        <v>35</v>
      </c>
      <c r="B44" s="376" t="s">
        <v>1690</v>
      </c>
      <c r="C44" s="377" t="s">
        <v>1637</v>
      </c>
      <c r="D44" s="386">
        <v>3000</v>
      </c>
      <c r="E44" s="387" t="s">
        <v>1705</v>
      </c>
      <c r="F44" s="380" t="s">
        <v>1319</v>
      </c>
      <c r="G44" s="380" t="s">
        <v>1706</v>
      </c>
      <c r="H44" s="380" t="s">
        <v>470</v>
      </c>
      <c r="I44" s="388"/>
      <c r="J44" s="389"/>
      <c r="K44" s="390"/>
      <c r="L44" s="391"/>
    </row>
    <row r="45" spans="1:12" ht="25.5" x14ac:dyDescent="0.2">
      <c r="A45" s="375">
        <v>36</v>
      </c>
      <c r="B45" s="376" t="s">
        <v>1690</v>
      </c>
      <c r="C45" s="377" t="s">
        <v>1637</v>
      </c>
      <c r="D45" s="386">
        <v>2000</v>
      </c>
      <c r="E45" s="387" t="s">
        <v>1707</v>
      </c>
      <c r="F45" s="380" t="s">
        <v>585</v>
      </c>
      <c r="G45" s="380" t="s">
        <v>1708</v>
      </c>
      <c r="H45" s="380" t="s">
        <v>470</v>
      </c>
      <c r="I45" s="388"/>
      <c r="J45" s="389"/>
      <c r="K45" s="390"/>
      <c r="L45" s="391"/>
    </row>
    <row r="46" spans="1:12" ht="25.5" x14ac:dyDescent="0.2">
      <c r="A46" s="375">
        <v>37</v>
      </c>
      <c r="B46" s="376" t="s">
        <v>1690</v>
      </c>
      <c r="C46" s="377" t="s">
        <v>1637</v>
      </c>
      <c r="D46" s="386">
        <v>4000</v>
      </c>
      <c r="E46" s="387" t="s">
        <v>1709</v>
      </c>
      <c r="F46" s="380" t="s">
        <v>1710</v>
      </c>
      <c r="G46" s="380" t="s">
        <v>1711</v>
      </c>
      <c r="H46" s="380" t="s">
        <v>1712</v>
      </c>
      <c r="I46" s="388"/>
      <c r="J46" s="389"/>
      <c r="K46" s="390"/>
      <c r="L46" s="391"/>
    </row>
    <row r="47" spans="1:12" ht="25.5" x14ac:dyDescent="0.2">
      <c r="A47" s="375">
        <v>38</v>
      </c>
      <c r="B47" s="376" t="s">
        <v>1690</v>
      </c>
      <c r="C47" s="377" t="s">
        <v>1637</v>
      </c>
      <c r="D47" s="386">
        <v>200</v>
      </c>
      <c r="E47" s="387" t="s">
        <v>1713</v>
      </c>
      <c r="F47" s="380" t="s">
        <v>1323</v>
      </c>
      <c r="G47" s="380" t="s">
        <v>1714</v>
      </c>
      <c r="H47" s="380" t="s">
        <v>1652</v>
      </c>
      <c r="I47" s="388"/>
      <c r="J47" s="389"/>
      <c r="K47" s="390"/>
      <c r="L47" s="391"/>
    </row>
    <row r="48" spans="1:12" ht="25.5" x14ac:dyDescent="0.2">
      <c r="A48" s="375">
        <v>39</v>
      </c>
      <c r="B48" s="376" t="s">
        <v>1715</v>
      </c>
      <c r="C48" s="377" t="s">
        <v>1637</v>
      </c>
      <c r="D48" s="386">
        <v>5000</v>
      </c>
      <c r="E48" s="387" t="s">
        <v>1716</v>
      </c>
      <c r="F48" s="380" t="s">
        <v>1717</v>
      </c>
      <c r="G48" s="380" t="s">
        <v>1718</v>
      </c>
      <c r="H48" s="380" t="s">
        <v>1664</v>
      </c>
      <c r="I48" s="388"/>
      <c r="J48" s="389"/>
      <c r="K48" s="390"/>
      <c r="L48" s="391"/>
    </row>
    <row r="49" spans="1:12" ht="25.5" x14ac:dyDescent="0.2">
      <c r="A49" s="375">
        <v>40</v>
      </c>
      <c r="B49" s="376" t="s">
        <v>1715</v>
      </c>
      <c r="C49" s="377" t="s">
        <v>1637</v>
      </c>
      <c r="D49" s="386">
        <v>4996.5</v>
      </c>
      <c r="E49" s="387" t="s">
        <v>1719</v>
      </c>
      <c r="F49" s="380" t="s">
        <v>545</v>
      </c>
      <c r="G49" s="380" t="s">
        <v>1720</v>
      </c>
      <c r="H49" s="380" t="s">
        <v>1664</v>
      </c>
      <c r="I49" s="388"/>
      <c r="J49" s="389"/>
      <c r="K49" s="390"/>
      <c r="L49" s="391"/>
    </row>
    <row r="50" spans="1:12" ht="25.5" x14ac:dyDescent="0.2">
      <c r="A50" s="375">
        <v>41</v>
      </c>
      <c r="B50" s="376" t="s">
        <v>1715</v>
      </c>
      <c r="C50" s="377" t="s">
        <v>1637</v>
      </c>
      <c r="D50" s="386">
        <v>1999.83</v>
      </c>
      <c r="E50" s="387" t="s">
        <v>1721</v>
      </c>
      <c r="F50" s="380" t="s">
        <v>1101</v>
      </c>
      <c r="G50" s="380" t="s">
        <v>1722</v>
      </c>
      <c r="H50" s="380" t="s">
        <v>1664</v>
      </c>
      <c r="I50" s="388"/>
      <c r="J50" s="389"/>
      <c r="K50" s="390"/>
      <c r="L50" s="391"/>
    </row>
    <row r="51" spans="1:12" ht="25.5" x14ac:dyDescent="0.2">
      <c r="A51" s="375">
        <v>42</v>
      </c>
      <c r="B51" s="376" t="s">
        <v>1715</v>
      </c>
      <c r="C51" s="377" t="s">
        <v>1637</v>
      </c>
      <c r="D51" s="386">
        <v>100</v>
      </c>
      <c r="E51" s="387" t="s">
        <v>1666</v>
      </c>
      <c r="F51" s="380" t="s">
        <v>1667</v>
      </c>
      <c r="G51" s="380" t="s">
        <v>1668</v>
      </c>
      <c r="H51" s="380" t="s">
        <v>1664</v>
      </c>
      <c r="I51" s="388"/>
      <c r="J51" s="389"/>
      <c r="K51" s="390"/>
      <c r="L51" s="391"/>
    </row>
    <row r="52" spans="1:12" ht="25.5" x14ac:dyDescent="0.2">
      <c r="A52" s="375">
        <v>43</v>
      </c>
      <c r="B52" s="376" t="s">
        <v>1715</v>
      </c>
      <c r="C52" s="377" t="s">
        <v>1637</v>
      </c>
      <c r="D52" s="386">
        <v>2000</v>
      </c>
      <c r="E52" s="387" t="s">
        <v>1723</v>
      </c>
      <c r="F52" s="380" t="s">
        <v>1724</v>
      </c>
      <c r="G52" s="380" t="s">
        <v>1725</v>
      </c>
      <c r="H52" s="380" t="s">
        <v>1664</v>
      </c>
      <c r="I52" s="388"/>
      <c r="J52" s="389"/>
      <c r="K52" s="390"/>
      <c r="L52" s="391"/>
    </row>
    <row r="53" spans="1:12" ht="25.5" x14ac:dyDescent="0.2">
      <c r="A53" s="375">
        <v>44</v>
      </c>
      <c r="B53" s="376" t="s">
        <v>1715</v>
      </c>
      <c r="C53" s="377" t="s">
        <v>1637</v>
      </c>
      <c r="D53" s="386">
        <v>10000</v>
      </c>
      <c r="E53" s="387" t="s">
        <v>1726</v>
      </c>
      <c r="F53" s="380" t="s">
        <v>1727</v>
      </c>
      <c r="G53" s="380" t="s">
        <v>1728</v>
      </c>
      <c r="H53" s="380" t="s">
        <v>1664</v>
      </c>
      <c r="I53" s="388"/>
      <c r="J53" s="389"/>
      <c r="K53" s="390"/>
      <c r="L53" s="391"/>
    </row>
    <row r="54" spans="1:12" ht="25.5" x14ac:dyDescent="0.2">
      <c r="A54" s="375">
        <v>45</v>
      </c>
      <c r="B54" s="376" t="s">
        <v>1715</v>
      </c>
      <c r="C54" s="377" t="s">
        <v>1637</v>
      </c>
      <c r="D54" s="386">
        <v>5000</v>
      </c>
      <c r="E54" s="387" t="s">
        <v>1729</v>
      </c>
      <c r="F54" s="380" t="s">
        <v>1730</v>
      </c>
      <c r="G54" s="380" t="s">
        <v>1731</v>
      </c>
      <c r="H54" s="380" t="s">
        <v>1664</v>
      </c>
      <c r="I54" s="388"/>
      <c r="J54" s="389"/>
      <c r="K54" s="390"/>
      <c r="L54" s="391"/>
    </row>
    <row r="55" spans="1:12" ht="25.5" x14ac:dyDescent="0.2">
      <c r="A55" s="375">
        <v>46</v>
      </c>
      <c r="B55" s="376" t="s">
        <v>1715</v>
      </c>
      <c r="C55" s="377" t="s">
        <v>1637</v>
      </c>
      <c r="D55" s="378">
        <v>3000</v>
      </c>
      <c r="E55" s="379" t="s">
        <v>1732</v>
      </c>
      <c r="F55" s="380" t="s">
        <v>1733</v>
      </c>
      <c r="G55" s="381" t="s">
        <v>1734</v>
      </c>
      <c r="H55" s="381" t="s">
        <v>1664</v>
      </c>
      <c r="I55" s="382"/>
      <c r="J55" s="383"/>
      <c r="K55" s="384"/>
      <c r="L55" s="385"/>
    </row>
    <row r="56" spans="1:12" ht="25.5" x14ac:dyDescent="0.2">
      <c r="A56" s="375">
        <v>47</v>
      </c>
      <c r="B56" s="376" t="s">
        <v>1735</v>
      </c>
      <c r="C56" s="377" t="s">
        <v>1637</v>
      </c>
      <c r="D56" s="386">
        <v>5000</v>
      </c>
      <c r="E56" s="387" t="s">
        <v>1736</v>
      </c>
      <c r="F56" s="380" t="s">
        <v>1341</v>
      </c>
      <c r="G56" s="380" t="s">
        <v>1737</v>
      </c>
      <c r="H56" s="380" t="s">
        <v>1652</v>
      </c>
      <c r="I56" s="388"/>
      <c r="J56" s="389"/>
      <c r="K56" s="390"/>
      <c r="L56" s="391"/>
    </row>
    <row r="57" spans="1:12" ht="25.5" x14ac:dyDescent="0.2">
      <c r="A57" s="375">
        <v>48</v>
      </c>
      <c r="B57" s="376" t="s">
        <v>1735</v>
      </c>
      <c r="C57" s="377" t="s">
        <v>1637</v>
      </c>
      <c r="D57" s="386">
        <v>100</v>
      </c>
      <c r="E57" s="387" t="s">
        <v>1670</v>
      </c>
      <c r="F57" s="380" t="s">
        <v>1671</v>
      </c>
      <c r="G57" s="380" t="s">
        <v>1672</v>
      </c>
      <c r="H57" s="380" t="s">
        <v>1660</v>
      </c>
      <c r="I57" s="388"/>
      <c r="J57" s="389"/>
      <c r="K57" s="390"/>
      <c r="L57" s="391"/>
    </row>
    <row r="58" spans="1:12" ht="25.5" x14ac:dyDescent="0.2">
      <c r="A58" s="375">
        <v>49</v>
      </c>
      <c r="B58" s="376" t="s">
        <v>1735</v>
      </c>
      <c r="C58" s="377" t="s">
        <v>1637</v>
      </c>
      <c r="D58" s="386">
        <v>3000</v>
      </c>
      <c r="E58" s="387" t="s">
        <v>1666</v>
      </c>
      <c r="F58" s="380" t="s">
        <v>1667</v>
      </c>
      <c r="G58" s="380" t="s">
        <v>1668</v>
      </c>
      <c r="H58" s="380" t="s">
        <v>1664</v>
      </c>
      <c r="I58" s="388"/>
      <c r="J58" s="389"/>
      <c r="K58" s="390"/>
      <c r="L58" s="391"/>
    </row>
    <row r="59" spans="1:12" ht="25.5" x14ac:dyDescent="0.2">
      <c r="A59" s="375">
        <v>50</v>
      </c>
      <c r="B59" s="376" t="s">
        <v>1735</v>
      </c>
      <c r="C59" s="377" t="s">
        <v>1637</v>
      </c>
      <c r="D59" s="386">
        <v>1600</v>
      </c>
      <c r="E59" s="387" t="s">
        <v>1738</v>
      </c>
      <c r="F59" s="380" t="s">
        <v>1739</v>
      </c>
      <c r="G59" s="380" t="s">
        <v>1740</v>
      </c>
      <c r="H59" s="380" t="s">
        <v>1664</v>
      </c>
      <c r="I59" s="388"/>
      <c r="J59" s="389"/>
      <c r="K59" s="390"/>
      <c r="L59" s="391"/>
    </row>
    <row r="60" spans="1:12" ht="25.5" x14ac:dyDescent="0.2">
      <c r="A60" s="375">
        <v>51</v>
      </c>
      <c r="B60" s="376" t="s">
        <v>1735</v>
      </c>
      <c r="C60" s="377" t="s">
        <v>1637</v>
      </c>
      <c r="D60" s="386">
        <v>4000</v>
      </c>
      <c r="E60" s="387" t="s">
        <v>1741</v>
      </c>
      <c r="F60" s="380" t="s">
        <v>549</v>
      </c>
      <c r="G60" s="380" t="s">
        <v>1742</v>
      </c>
      <c r="H60" s="380" t="s">
        <v>470</v>
      </c>
      <c r="I60" s="388"/>
      <c r="J60" s="389"/>
      <c r="K60" s="390"/>
      <c r="L60" s="391"/>
    </row>
    <row r="61" spans="1:12" ht="25.5" x14ac:dyDescent="0.2">
      <c r="A61" s="375">
        <v>52</v>
      </c>
      <c r="B61" s="376" t="s">
        <v>1735</v>
      </c>
      <c r="C61" s="377" t="s">
        <v>1637</v>
      </c>
      <c r="D61" s="386">
        <v>5000</v>
      </c>
      <c r="E61" s="387" t="s">
        <v>1743</v>
      </c>
      <c r="F61" s="380" t="s">
        <v>1744</v>
      </c>
      <c r="G61" s="380" t="s">
        <v>1745</v>
      </c>
      <c r="H61" s="380" t="s">
        <v>1664</v>
      </c>
      <c r="I61" s="388"/>
      <c r="J61" s="389"/>
      <c r="K61" s="390"/>
      <c r="L61" s="391"/>
    </row>
    <row r="62" spans="1:12" ht="25.5" x14ac:dyDescent="0.2">
      <c r="A62" s="375">
        <v>53</v>
      </c>
      <c r="B62" s="376" t="s">
        <v>1735</v>
      </c>
      <c r="C62" s="377" t="s">
        <v>1637</v>
      </c>
      <c r="D62" s="386">
        <v>7000</v>
      </c>
      <c r="E62" s="387" t="s">
        <v>1746</v>
      </c>
      <c r="F62" s="380" t="s">
        <v>1747</v>
      </c>
      <c r="G62" s="380" t="s">
        <v>1748</v>
      </c>
      <c r="H62" s="380" t="s">
        <v>1664</v>
      </c>
      <c r="I62" s="388"/>
      <c r="J62" s="389"/>
      <c r="K62" s="390"/>
      <c r="L62" s="391"/>
    </row>
    <row r="63" spans="1:12" ht="25.5" x14ac:dyDescent="0.2">
      <c r="A63" s="375">
        <v>54</v>
      </c>
      <c r="B63" s="376" t="s">
        <v>1749</v>
      </c>
      <c r="C63" s="377" t="s">
        <v>1637</v>
      </c>
      <c r="D63" s="386">
        <v>1000</v>
      </c>
      <c r="E63" s="387" t="s">
        <v>1750</v>
      </c>
      <c r="F63" s="380" t="s">
        <v>1751</v>
      </c>
      <c r="G63" s="380" t="s">
        <v>1752</v>
      </c>
      <c r="H63" s="380" t="s">
        <v>470</v>
      </c>
      <c r="I63" s="388"/>
      <c r="J63" s="389"/>
      <c r="K63" s="390"/>
      <c r="L63" s="391"/>
    </row>
    <row r="64" spans="1:12" ht="25.5" x14ac:dyDescent="0.2">
      <c r="A64" s="375">
        <v>55</v>
      </c>
      <c r="B64" s="376" t="s">
        <v>1749</v>
      </c>
      <c r="C64" s="377" t="s">
        <v>1637</v>
      </c>
      <c r="D64" s="386">
        <v>4000</v>
      </c>
      <c r="E64" s="387" t="s">
        <v>1753</v>
      </c>
      <c r="F64" s="380" t="s">
        <v>1110</v>
      </c>
      <c r="G64" s="380" t="s">
        <v>1754</v>
      </c>
      <c r="H64" s="380" t="s">
        <v>1652</v>
      </c>
      <c r="I64" s="388"/>
      <c r="J64" s="389"/>
      <c r="K64" s="390"/>
      <c r="L64" s="391"/>
    </row>
    <row r="65" spans="1:12" ht="25.5" x14ac:dyDescent="0.2">
      <c r="A65" s="375">
        <v>56</v>
      </c>
      <c r="B65" s="376" t="s">
        <v>1749</v>
      </c>
      <c r="C65" s="377" t="s">
        <v>1637</v>
      </c>
      <c r="D65" s="386">
        <v>1000</v>
      </c>
      <c r="E65" s="387" t="s">
        <v>1755</v>
      </c>
      <c r="F65" s="380" t="s">
        <v>695</v>
      </c>
      <c r="G65" s="380" t="s">
        <v>1756</v>
      </c>
      <c r="H65" s="380" t="s">
        <v>470</v>
      </c>
      <c r="I65" s="388"/>
      <c r="J65" s="389"/>
      <c r="K65" s="390"/>
      <c r="L65" s="391"/>
    </row>
    <row r="66" spans="1:12" ht="25.5" x14ac:dyDescent="0.2">
      <c r="A66" s="375">
        <v>57</v>
      </c>
      <c r="B66" s="376" t="s">
        <v>1749</v>
      </c>
      <c r="C66" s="377" t="s">
        <v>1637</v>
      </c>
      <c r="D66" s="386">
        <v>2500</v>
      </c>
      <c r="E66" s="387" t="s">
        <v>1757</v>
      </c>
      <c r="F66" s="380" t="s">
        <v>1758</v>
      </c>
      <c r="G66" s="380" t="s">
        <v>1759</v>
      </c>
      <c r="H66" s="380" t="s">
        <v>1664</v>
      </c>
      <c r="I66" s="388"/>
      <c r="J66" s="389"/>
      <c r="K66" s="390"/>
      <c r="L66" s="391"/>
    </row>
    <row r="67" spans="1:12" ht="25.5" x14ac:dyDescent="0.2">
      <c r="A67" s="375">
        <v>58</v>
      </c>
      <c r="B67" s="376" t="s">
        <v>1749</v>
      </c>
      <c r="C67" s="377" t="s">
        <v>1637</v>
      </c>
      <c r="D67" s="386">
        <v>5000</v>
      </c>
      <c r="E67" s="387" t="s">
        <v>1760</v>
      </c>
      <c r="F67" s="380" t="s">
        <v>1761</v>
      </c>
      <c r="G67" s="380" t="s">
        <v>1762</v>
      </c>
      <c r="H67" s="380" t="s">
        <v>470</v>
      </c>
      <c r="I67" s="388"/>
      <c r="J67" s="389"/>
      <c r="K67" s="390"/>
      <c r="L67" s="391"/>
    </row>
    <row r="68" spans="1:12" ht="25.5" x14ac:dyDescent="0.2">
      <c r="A68" s="375">
        <v>59</v>
      </c>
      <c r="B68" s="376" t="s">
        <v>1749</v>
      </c>
      <c r="C68" s="377" t="s">
        <v>1637</v>
      </c>
      <c r="D68" s="386">
        <v>2000</v>
      </c>
      <c r="E68" s="387" t="s">
        <v>1763</v>
      </c>
      <c r="F68" s="380" t="s">
        <v>1764</v>
      </c>
      <c r="G68" s="380" t="s">
        <v>1765</v>
      </c>
      <c r="H68" s="380" t="s">
        <v>1766</v>
      </c>
      <c r="I68" s="388"/>
      <c r="J68" s="389"/>
      <c r="K68" s="390"/>
      <c r="L68" s="391"/>
    </row>
    <row r="69" spans="1:12" ht="25.5" x14ac:dyDescent="0.2">
      <c r="A69" s="375">
        <v>60</v>
      </c>
      <c r="B69" s="376" t="s">
        <v>1767</v>
      </c>
      <c r="C69" s="377" t="s">
        <v>1637</v>
      </c>
      <c r="D69" s="386">
        <v>2000</v>
      </c>
      <c r="E69" s="387" t="s">
        <v>1768</v>
      </c>
      <c r="F69" s="380" t="s">
        <v>1301</v>
      </c>
      <c r="G69" s="380" t="s">
        <v>1769</v>
      </c>
      <c r="H69" s="380" t="s">
        <v>1664</v>
      </c>
      <c r="I69" s="388"/>
      <c r="J69" s="389"/>
      <c r="K69" s="390"/>
      <c r="L69" s="391"/>
    </row>
    <row r="70" spans="1:12" ht="25.5" x14ac:dyDescent="0.2">
      <c r="A70" s="375">
        <v>61</v>
      </c>
      <c r="B70" s="376" t="s">
        <v>1770</v>
      </c>
      <c r="C70" s="377" t="s">
        <v>1637</v>
      </c>
      <c r="D70" s="378">
        <v>1000</v>
      </c>
      <c r="E70" s="379" t="s">
        <v>1771</v>
      </c>
      <c r="F70" s="380" t="s">
        <v>1772</v>
      </c>
      <c r="G70" s="381" t="s">
        <v>1773</v>
      </c>
      <c r="H70" s="381" t="s">
        <v>1660</v>
      </c>
      <c r="I70" s="382"/>
      <c r="J70" s="383"/>
      <c r="K70" s="384"/>
      <c r="L70" s="385"/>
    </row>
    <row r="71" spans="1:12" ht="25.5" x14ac:dyDescent="0.2">
      <c r="A71" s="375">
        <v>62</v>
      </c>
      <c r="B71" s="376" t="s">
        <v>1770</v>
      </c>
      <c r="C71" s="377" t="s">
        <v>1637</v>
      </c>
      <c r="D71" s="386">
        <v>2500</v>
      </c>
      <c r="E71" s="387" t="s">
        <v>1774</v>
      </c>
      <c r="F71" s="380" t="s">
        <v>1775</v>
      </c>
      <c r="G71" s="380" t="s">
        <v>1776</v>
      </c>
      <c r="H71" s="380" t="s">
        <v>1664</v>
      </c>
      <c r="I71" s="388"/>
      <c r="J71" s="389"/>
      <c r="K71" s="390"/>
      <c r="L71" s="391"/>
    </row>
    <row r="72" spans="1:12" ht="25.5" x14ac:dyDescent="0.2">
      <c r="A72" s="375">
        <v>63</v>
      </c>
      <c r="B72" s="376" t="s">
        <v>1770</v>
      </c>
      <c r="C72" s="377" t="s">
        <v>1637</v>
      </c>
      <c r="D72" s="386">
        <v>3000</v>
      </c>
      <c r="E72" s="387" t="s">
        <v>1777</v>
      </c>
      <c r="F72" s="380" t="s">
        <v>596</v>
      </c>
      <c r="G72" s="380" t="s">
        <v>1778</v>
      </c>
      <c r="H72" s="380" t="s">
        <v>470</v>
      </c>
      <c r="I72" s="388"/>
      <c r="J72" s="389"/>
      <c r="K72" s="390"/>
      <c r="L72" s="391"/>
    </row>
    <row r="73" spans="1:12" ht="25.5" x14ac:dyDescent="0.2">
      <c r="A73" s="375">
        <v>64</v>
      </c>
      <c r="B73" s="376" t="s">
        <v>1770</v>
      </c>
      <c r="C73" s="377" t="s">
        <v>1637</v>
      </c>
      <c r="D73" s="386">
        <v>2000</v>
      </c>
      <c r="E73" s="387" t="s">
        <v>1779</v>
      </c>
      <c r="F73" s="380" t="s">
        <v>1780</v>
      </c>
      <c r="G73" s="380" t="s">
        <v>1781</v>
      </c>
      <c r="H73" s="380" t="s">
        <v>1652</v>
      </c>
      <c r="I73" s="388"/>
      <c r="J73" s="389"/>
      <c r="K73" s="390"/>
      <c r="L73" s="391"/>
    </row>
    <row r="74" spans="1:12" ht="25.5" x14ac:dyDescent="0.2">
      <c r="A74" s="375">
        <v>65</v>
      </c>
      <c r="B74" s="376" t="s">
        <v>1770</v>
      </c>
      <c r="C74" s="377" t="s">
        <v>1637</v>
      </c>
      <c r="D74" s="386">
        <v>2000</v>
      </c>
      <c r="E74" s="387" t="s">
        <v>1677</v>
      </c>
      <c r="F74" s="380" t="s">
        <v>1678</v>
      </c>
      <c r="G74" s="380" t="s">
        <v>1782</v>
      </c>
      <c r="H74" s="380" t="s">
        <v>1652</v>
      </c>
      <c r="I74" s="388"/>
      <c r="J74" s="389"/>
      <c r="K74" s="390"/>
      <c r="L74" s="391"/>
    </row>
    <row r="75" spans="1:12" ht="25.5" x14ac:dyDescent="0.2">
      <c r="A75" s="375">
        <v>66</v>
      </c>
      <c r="B75" s="376" t="s">
        <v>1770</v>
      </c>
      <c r="C75" s="377" t="s">
        <v>1637</v>
      </c>
      <c r="D75" s="386">
        <v>2000</v>
      </c>
      <c r="E75" s="387" t="s">
        <v>1705</v>
      </c>
      <c r="F75" s="380" t="s">
        <v>1319</v>
      </c>
      <c r="G75" s="380" t="s">
        <v>1783</v>
      </c>
      <c r="H75" s="380" t="s">
        <v>1664</v>
      </c>
      <c r="I75" s="388"/>
      <c r="J75" s="389"/>
      <c r="K75" s="390"/>
      <c r="L75" s="391"/>
    </row>
    <row r="76" spans="1:12" ht="25.5" x14ac:dyDescent="0.2">
      <c r="A76" s="375">
        <v>67</v>
      </c>
      <c r="B76" s="376" t="s">
        <v>1784</v>
      </c>
      <c r="C76" s="377" t="s">
        <v>1637</v>
      </c>
      <c r="D76" s="386">
        <v>3000</v>
      </c>
      <c r="E76" s="387" t="s">
        <v>1785</v>
      </c>
      <c r="F76" s="380" t="s">
        <v>1786</v>
      </c>
      <c r="G76" s="380" t="s">
        <v>1787</v>
      </c>
      <c r="H76" s="380" t="s">
        <v>1660</v>
      </c>
      <c r="I76" s="388"/>
      <c r="J76" s="389"/>
      <c r="K76" s="390"/>
      <c r="L76" s="391"/>
    </row>
    <row r="77" spans="1:12" ht="25.5" x14ac:dyDescent="0.2">
      <c r="A77" s="375">
        <v>68</v>
      </c>
      <c r="B77" s="376" t="s">
        <v>1784</v>
      </c>
      <c r="C77" s="377" t="s">
        <v>1637</v>
      </c>
      <c r="D77" s="386">
        <v>1500</v>
      </c>
      <c r="E77" s="387" t="s">
        <v>1788</v>
      </c>
      <c r="F77" s="380" t="s">
        <v>1789</v>
      </c>
      <c r="G77" s="380" t="s">
        <v>1790</v>
      </c>
      <c r="H77" s="380" t="s">
        <v>1652</v>
      </c>
      <c r="I77" s="388"/>
      <c r="J77" s="389"/>
      <c r="K77" s="390"/>
      <c r="L77" s="391"/>
    </row>
    <row r="78" spans="1:12" ht="25.5" x14ac:dyDescent="0.2">
      <c r="A78" s="375">
        <v>69</v>
      </c>
      <c r="B78" s="376" t="s">
        <v>1791</v>
      </c>
      <c r="C78" s="377" t="s">
        <v>1637</v>
      </c>
      <c r="D78" s="386">
        <v>5000</v>
      </c>
      <c r="E78" s="387" t="s">
        <v>1792</v>
      </c>
      <c r="F78" s="380" t="s">
        <v>1793</v>
      </c>
      <c r="G78" s="380" t="s">
        <v>1794</v>
      </c>
      <c r="H78" s="380" t="s">
        <v>1652</v>
      </c>
      <c r="I78" s="388"/>
      <c r="J78" s="389"/>
      <c r="K78" s="390"/>
      <c r="L78" s="391"/>
    </row>
    <row r="79" spans="1:12" ht="25.5" x14ac:dyDescent="0.2">
      <c r="A79" s="375">
        <v>70</v>
      </c>
      <c r="B79" s="376" t="s">
        <v>1791</v>
      </c>
      <c r="C79" s="377" t="s">
        <v>1637</v>
      </c>
      <c r="D79" s="386">
        <v>3000</v>
      </c>
      <c r="E79" s="387" t="s">
        <v>1713</v>
      </c>
      <c r="F79" s="380" t="s">
        <v>1323</v>
      </c>
      <c r="G79" s="380" t="s">
        <v>1714</v>
      </c>
      <c r="H79" s="380" t="s">
        <v>1652</v>
      </c>
      <c r="I79" s="388"/>
      <c r="J79" s="389"/>
      <c r="K79" s="390"/>
      <c r="L79" s="391"/>
    </row>
    <row r="80" spans="1:12" ht="25.5" x14ac:dyDescent="0.2">
      <c r="A80" s="375">
        <v>71</v>
      </c>
      <c r="B80" s="376" t="s">
        <v>1795</v>
      </c>
      <c r="C80" s="377" t="s">
        <v>1637</v>
      </c>
      <c r="D80" s="386">
        <v>4000</v>
      </c>
      <c r="E80" s="387" t="s">
        <v>1796</v>
      </c>
      <c r="F80" s="380" t="s">
        <v>1797</v>
      </c>
      <c r="G80" s="380" t="s">
        <v>1798</v>
      </c>
      <c r="H80" s="380" t="s">
        <v>1644</v>
      </c>
      <c r="I80" s="388"/>
      <c r="J80" s="389"/>
      <c r="K80" s="390"/>
      <c r="L80" s="391"/>
    </row>
    <row r="81" spans="1:12" ht="25.5" x14ac:dyDescent="0.2">
      <c r="A81" s="375">
        <v>72</v>
      </c>
      <c r="B81" s="376" t="s">
        <v>1799</v>
      </c>
      <c r="C81" s="377" t="s">
        <v>1637</v>
      </c>
      <c r="D81" s="386">
        <v>500</v>
      </c>
      <c r="E81" s="387" t="s">
        <v>1755</v>
      </c>
      <c r="F81" s="380" t="s">
        <v>695</v>
      </c>
      <c r="G81" s="380" t="s">
        <v>1800</v>
      </c>
      <c r="H81" s="380" t="s">
        <v>470</v>
      </c>
      <c r="I81" s="388"/>
      <c r="J81" s="389"/>
      <c r="K81" s="390"/>
      <c r="L81" s="391"/>
    </row>
    <row r="82" spans="1:12" ht="25.5" x14ac:dyDescent="0.2">
      <c r="A82" s="375">
        <v>73</v>
      </c>
      <c r="B82" s="376" t="s">
        <v>1801</v>
      </c>
      <c r="C82" s="377" t="s">
        <v>1637</v>
      </c>
      <c r="D82" s="386">
        <v>100</v>
      </c>
      <c r="E82" s="387" t="s">
        <v>1641</v>
      </c>
      <c r="F82" s="380" t="s">
        <v>1642</v>
      </c>
      <c r="G82" s="380" t="s">
        <v>1643</v>
      </c>
      <c r="H82" s="380" t="s">
        <v>1644</v>
      </c>
      <c r="I82" s="388"/>
      <c r="J82" s="389"/>
      <c r="K82" s="390"/>
      <c r="L82" s="391"/>
    </row>
    <row r="83" spans="1:12" ht="25.5" x14ac:dyDescent="0.2">
      <c r="A83" s="375">
        <v>74</v>
      </c>
      <c r="B83" s="376" t="s">
        <v>1802</v>
      </c>
      <c r="C83" s="377" t="s">
        <v>1637</v>
      </c>
      <c r="D83" s="386">
        <v>100</v>
      </c>
      <c r="E83" s="387" t="s">
        <v>1638</v>
      </c>
      <c r="F83" s="380" t="s">
        <v>1639</v>
      </c>
      <c r="G83" s="380" t="s">
        <v>1640</v>
      </c>
      <c r="H83" s="380" t="s">
        <v>470</v>
      </c>
      <c r="I83" s="388"/>
      <c r="J83" s="389"/>
      <c r="K83" s="390"/>
      <c r="L83" s="391"/>
    </row>
    <row r="84" spans="1:12" ht="25.5" x14ac:dyDescent="0.2">
      <c r="A84" s="375">
        <v>75</v>
      </c>
      <c r="B84" s="376" t="s">
        <v>1802</v>
      </c>
      <c r="C84" s="377" t="s">
        <v>1637</v>
      </c>
      <c r="D84" s="386">
        <v>100</v>
      </c>
      <c r="E84" s="387" t="s">
        <v>1686</v>
      </c>
      <c r="F84" s="380" t="s">
        <v>1687</v>
      </c>
      <c r="G84" s="380" t="s">
        <v>1688</v>
      </c>
      <c r="H84" s="380" t="s">
        <v>1644</v>
      </c>
      <c r="I84" s="388"/>
      <c r="J84" s="389"/>
      <c r="K84" s="390"/>
      <c r="L84" s="391"/>
    </row>
    <row r="85" spans="1:12" ht="25.5" x14ac:dyDescent="0.2">
      <c r="A85" s="375">
        <v>76</v>
      </c>
      <c r="B85" s="376" t="s">
        <v>1802</v>
      </c>
      <c r="C85" s="377" t="s">
        <v>1637</v>
      </c>
      <c r="D85" s="386">
        <v>100</v>
      </c>
      <c r="E85" s="387" t="s">
        <v>1645</v>
      </c>
      <c r="F85" s="380" t="s">
        <v>1646</v>
      </c>
      <c r="G85" s="380" t="s">
        <v>1647</v>
      </c>
      <c r="H85" s="380" t="s">
        <v>1644</v>
      </c>
      <c r="I85" s="388"/>
      <c r="J85" s="389"/>
      <c r="K85" s="390"/>
      <c r="L85" s="391"/>
    </row>
    <row r="86" spans="1:12" ht="25.5" x14ac:dyDescent="0.2">
      <c r="A86" s="375">
        <v>77</v>
      </c>
      <c r="B86" s="376" t="s">
        <v>1803</v>
      </c>
      <c r="C86" s="377" t="s">
        <v>1637</v>
      </c>
      <c r="D86" s="386">
        <v>100</v>
      </c>
      <c r="E86" s="387" t="s">
        <v>1649</v>
      </c>
      <c r="F86" s="380" t="s">
        <v>1650</v>
      </c>
      <c r="G86" s="380" t="s">
        <v>1651</v>
      </c>
      <c r="H86" s="380" t="s">
        <v>1652</v>
      </c>
      <c r="I86" s="388"/>
      <c r="J86" s="389"/>
      <c r="K86" s="390"/>
      <c r="L86" s="391"/>
    </row>
    <row r="87" spans="1:12" ht="25.5" x14ac:dyDescent="0.2">
      <c r="A87" s="375">
        <v>78</v>
      </c>
      <c r="B87" s="376" t="s">
        <v>1803</v>
      </c>
      <c r="C87" s="377" t="s">
        <v>1637</v>
      </c>
      <c r="D87" s="386">
        <v>100</v>
      </c>
      <c r="E87" s="387" t="s">
        <v>1653</v>
      </c>
      <c r="F87" s="380" t="s">
        <v>1654</v>
      </c>
      <c r="G87" s="380" t="s">
        <v>1655</v>
      </c>
      <c r="H87" s="380" t="s">
        <v>1652</v>
      </c>
      <c r="I87" s="388"/>
      <c r="J87" s="389"/>
      <c r="K87" s="390"/>
      <c r="L87" s="391"/>
    </row>
    <row r="88" spans="1:12" ht="25.5" x14ac:dyDescent="0.2">
      <c r="A88" s="375">
        <v>79</v>
      </c>
      <c r="B88" s="376" t="s">
        <v>1803</v>
      </c>
      <c r="C88" s="377" t="s">
        <v>1637</v>
      </c>
      <c r="D88" s="386">
        <v>100</v>
      </c>
      <c r="E88" s="387" t="s">
        <v>1677</v>
      </c>
      <c r="F88" s="380" t="s">
        <v>1678</v>
      </c>
      <c r="G88" s="380" t="s">
        <v>1679</v>
      </c>
      <c r="H88" s="380" t="s">
        <v>1652</v>
      </c>
      <c r="I88" s="388"/>
      <c r="J88" s="389"/>
      <c r="K88" s="390"/>
      <c r="L88" s="391"/>
    </row>
    <row r="89" spans="1:12" ht="25.5" x14ac:dyDescent="0.2">
      <c r="A89" s="375">
        <v>80</v>
      </c>
      <c r="B89" s="376" t="s">
        <v>1803</v>
      </c>
      <c r="C89" s="377" t="s">
        <v>1637</v>
      </c>
      <c r="D89" s="386">
        <v>100</v>
      </c>
      <c r="E89" s="387" t="s">
        <v>1657</v>
      </c>
      <c r="F89" s="380" t="s">
        <v>1658</v>
      </c>
      <c r="G89" s="380" t="s">
        <v>1659</v>
      </c>
      <c r="H89" s="380" t="s">
        <v>1660</v>
      </c>
      <c r="I89" s="388"/>
      <c r="J89" s="389"/>
      <c r="K89" s="390"/>
      <c r="L89" s="391"/>
    </row>
    <row r="90" spans="1:12" ht="25.5" x14ac:dyDescent="0.2">
      <c r="A90" s="375">
        <v>81</v>
      </c>
      <c r="B90" s="376" t="s">
        <v>1803</v>
      </c>
      <c r="C90" s="377" t="s">
        <v>1637</v>
      </c>
      <c r="D90" s="386">
        <v>100</v>
      </c>
      <c r="E90" s="387" t="s">
        <v>1661</v>
      </c>
      <c r="F90" s="380" t="s">
        <v>1662</v>
      </c>
      <c r="G90" s="380" t="s">
        <v>1663</v>
      </c>
      <c r="H90" s="380" t="s">
        <v>1664</v>
      </c>
      <c r="I90" s="388"/>
      <c r="J90" s="389"/>
      <c r="K90" s="390"/>
      <c r="L90" s="391"/>
    </row>
    <row r="91" spans="1:12" ht="25.5" x14ac:dyDescent="0.2">
      <c r="A91" s="375">
        <v>82</v>
      </c>
      <c r="B91" s="376" t="s">
        <v>1804</v>
      </c>
      <c r="C91" s="377" t="s">
        <v>1637</v>
      </c>
      <c r="D91" s="386">
        <v>100</v>
      </c>
      <c r="E91" s="387" t="s">
        <v>1666</v>
      </c>
      <c r="F91" s="380" t="s">
        <v>1667</v>
      </c>
      <c r="G91" s="380" t="s">
        <v>1668</v>
      </c>
      <c r="H91" s="380" t="s">
        <v>1664</v>
      </c>
      <c r="I91" s="388"/>
      <c r="J91" s="389"/>
      <c r="K91" s="390"/>
      <c r="L91" s="391"/>
    </row>
    <row r="92" spans="1:12" ht="25.5" x14ac:dyDescent="0.2">
      <c r="A92" s="375">
        <v>83</v>
      </c>
      <c r="B92" s="376" t="s">
        <v>1805</v>
      </c>
      <c r="C92" s="377" t="s">
        <v>1637</v>
      </c>
      <c r="D92" s="386">
        <v>100</v>
      </c>
      <c r="E92" s="387" t="s">
        <v>1670</v>
      </c>
      <c r="F92" s="380" t="s">
        <v>1671</v>
      </c>
      <c r="G92" s="380" t="s">
        <v>1672</v>
      </c>
      <c r="H92" s="380" t="s">
        <v>1660</v>
      </c>
      <c r="I92" s="388"/>
      <c r="J92" s="389"/>
      <c r="K92" s="390"/>
      <c r="L92" s="391"/>
    </row>
    <row r="93" spans="1:12" ht="25.5" x14ac:dyDescent="0.2">
      <c r="A93" s="375">
        <v>84</v>
      </c>
      <c r="B93" s="376" t="s">
        <v>1806</v>
      </c>
      <c r="C93" s="377" t="s">
        <v>1637</v>
      </c>
      <c r="D93" s="386">
        <v>100</v>
      </c>
      <c r="E93" s="387" t="s">
        <v>1807</v>
      </c>
      <c r="F93" s="380" t="s">
        <v>1331</v>
      </c>
      <c r="G93" s="380" t="s">
        <v>1808</v>
      </c>
      <c r="H93" s="380" t="s">
        <v>1660</v>
      </c>
      <c r="I93" s="388"/>
      <c r="J93" s="389"/>
      <c r="K93" s="390"/>
      <c r="L93" s="391"/>
    </row>
    <row r="94" spans="1:12" ht="25.5" x14ac:dyDescent="0.2">
      <c r="A94" s="375">
        <v>85</v>
      </c>
      <c r="B94" s="376" t="s">
        <v>1809</v>
      </c>
      <c r="C94" s="377" t="s">
        <v>1637</v>
      </c>
      <c r="D94" s="386">
        <v>100</v>
      </c>
      <c r="E94" s="387" t="s">
        <v>1686</v>
      </c>
      <c r="F94" s="380" t="s">
        <v>1687</v>
      </c>
      <c r="G94" s="380" t="s">
        <v>1688</v>
      </c>
      <c r="H94" s="380" t="s">
        <v>1644</v>
      </c>
      <c r="I94" s="388"/>
      <c r="J94" s="389"/>
      <c r="K94" s="390"/>
      <c r="L94" s="391"/>
    </row>
    <row r="95" spans="1:12" ht="25.5" x14ac:dyDescent="0.2">
      <c r="A95" s="375">
        <v>86</v>
      </c>
      <c r="B95" s="376" t="s">
        <v>1809</v>
      </c>
      <c r="C95" s="377" t="s">
        <v>1637</v>
      </c>
      <c r="D95" s="386">
        <v>100</v>
      </c>
      <c r="E95" s="387" t="s">
        <v>1641</v>
      </c>
      <c r="F95" s="380" t="s">
        <v>1642</v>
      </c>
      <c r="G95" s="380" t="s">
        <v>1643</v>
      </c>
      <c r="H95" s="380" t="s">
        <v>1644</v>
      </c>
      <c r="I95" s="388"/>
      <c r="J95" s="389"/>
      <c r="K95" s="390"/>
      <c r="L95" s="391"/>
    </row>
    <row r="96" spans="1:12" ht="25.5" x14ac:dyDescent="0.2">
      <c r="A96" s="375">
        <v>87</v>
      </c>
      <c r="B96" s="376" t="s">
        <v>1809</v>
      </c>
      <c r="C96" s="377" t="s">
        <v>1637</v>
      </c>
      <c r="D96" s="386">
        <v>100</v>
      </c>
      <c r="E96" s="387" t="s">
        <v>1645</v>
      </c>
      <c r="F96" s="380" t="s">
        <v>1646</v>
      </c>
      <c r="G96" s="380" t="s">
        <v>1647</v>
      </c>
      <c r="H96" s="380" t="s">
        <v>1644</v>
      </c>
      <c r="I96" s="388"/>
      <c r="J96" s="389"/>
      <c r="K96" s="390"/>
      <c r="L96" s="391"/>
    </row>
    <row r="97" spans="1:12" ht="25.5" x14ac:dyDescent="0.2">
      <c r="A97" s="375">
        <v>88</v>
      </c>
      <c r="B97" s="376" t="s">
        <v>1810</v>
      </c>
      <c r="C97" s="377" t="s">
        <v>1637</v>
      </c>
      <c r="D97" s="386">
        <v>100</v>
      </c>
      <c r="E97" s="387" t="s">
        <v>1638</v>
      </c>
      <c r="F97" s="380" t="s">
        <v>1639</v>
      </c>
      <c r="G97" s="380" t="s">
        <v>1640</v>
      </c>
      <c r="H97" s="380" t="s">
        <v>470</v>
      </c>
      <c r="I97" s="388"/>
      <c r="J97" s="389"/>
      <c r="K97" s="390"/>
      <c r="L97" s="391"/>
    </row>
    <row r="98" spans="1:12" ht="25.5" x14ac:dyDescent="0.2">
      <c r="A98" s="375">
        <v>89</v>
      </c>
      <c r="B98" s="376" t="s">
        <v>1811</v>
      </c>
      <c r="C98" s="377" t="s">
        <v>1637</v>
      </c>
      <c r="D98" s="386">
        <v>100</v>
      </c>
      <c r="E98" s="387" t="s">
        <v>1649</v>
      </c>
      <c r="F98" s="380" t="s">
        <v>1650</v>
      </c>
      <c r="G98" s="380" t="s">
        <v>1651</v>
      </c>
      <c r="H98" s="380" t="s">
        <v>1652</v>
      </c>
      <c r="I98" s="388"/>
      <c r="J98" s="389"/>
      <c r="K98" s="390"/>
      <c r="L98" s="391"/>
    </row>
    <row r="99" spans="1:12" ht="25.5" x14ac:dyDescent="0.2">
      <c r="A99" s="375">
        <v>90</v>
      </c>
      <c r="B99" s="376" t="s">
        <v>1812</v>
      </c>
      <c r="C99" s="377" t="s">
        <v>1637</v>
      </c>
      <c r="D99" s="378">
        <v>100</v>
      </c>
      <c r="E99" s="387" t="s">
        <v>1653</v>
      </c>
      <c r="F99" s="380" t="s">
        <v>1654</v>
      </c>
      <c r="G99" s="381" t="s">
        <v>1655</v>
      </c>
      <c r="H99" s="381" t="s">
        <v>1652</v>
      </c>
      <c r="I99" s="382"/>
      <c r="J99" s="383"/>
      <c r="K99" s="384"/>
      <c r="L99" s="385"/>
    </row>
    <row r="100" spans="1:12" ht="25.5" x14ac:dyDescent="0.2">
      <c r="A100" s="375">
        <v>91</v>
      </c>
      <c r="B100" s="376" t="s">
        <v>1812</v>
      </c>
      <c r="C100" s="377" t="s">
        <v>1637</v>
      </c>
      <c r="D100" s="386">
        <v>100</v>
      </c>
      <c r="E100" s="387" t="s">
        <v>1677</v>
      </c>
      <c r="F100" s="380" t="s">
        <v>1678</v>
      </c>
      <c r="G100" s="380" t="s">
        <v>1679</v>
      </c>
      <c r="H100" s="380" t="s">
        <v>1652</v>
      </c>
      <c r="I100" s="388"/>
      <c r="J100" s="389"/>
      <c r="K100" s="390"/>
      <c r="L100" s="391"/>
    </row>
    <row r="101" spans="1:12" ht="25.5" x14ac:dyDescent="0.2">
      <c r="A101" s="375">
        <v>92</v>
      </c>
      <c r="B101" s="376" t="s">
        <v>1812</v>
      </c>
      <c r="C101" s="377" t="s">
        <v>1637</v>
      </c>
      <c r="D101" s="386">
        <v>100</v>
      </c>
      <c r="E101" s="387" t="s">
        <v>1657</v>
      </c>
      <c r="F101" s="380" t="s">
        <v>1658</v>
      </c>
      <c r="G101" s="380" t="s">
        <v>1659</v>
      </c>
      <c r="H101" s="380" t="s">
        <v>1660</v>
      </c>
      <c r="I101" s="388"/>
      <c r="J101" s="389"/>
      <c r="K101" s="390"/>
      <c r="L101" s="391"/>
    </row>
    <row r="102" spans="1:12" ht="25.5" x14ac:dyDescent="0.2">
      <c r="A102" s="375">
        <v>93</v>
      </c>
      <c r="B102" s="376" t="s">
        <v>1812</v>
      </c>
      <c r="C102" s="377" t="s">
        <v>1637</v>
      </c>
      <c r="D102" s="386">
        <v>100</v>
      </c>
      <c r="E102" s="387" t="s">
        <v>1661</v>
      </c>
      <c r="F102" s="380" t="s">
        <v>1662</v>
      </c>
      <c r="G102" s="380" t="s">
        <v>1663</v>
      </c>
      <c r="H102" s="380" t="s">
        <v>1664</v>
      </c>
      <c r="I102" s="388"/>
      <c r="J102" s="389"/>
      <c r="K102" s="390"/>
      <c r="L102" s="391"/>
    </row>
    <row r="103" spans="1:12" ht="25.5" x14ac:dyDescent="0.2">
      <c r="A103" s="375">
        <v>94</v>
      </c>
      <c r="B103" s="376" t="s">
        <v>1813</v>
      </c>
      <c r="C103" s="377" t="s">
        <v>1637</v>
      </c>
      <c r="D103" s="386">
        <v>100</v>
      </c>
      <c r="E103" s="387" t="s">
        <v>1666</v>
      </c>
      <c r="F103" s="380" t="s">
        <v>1667</v>
      </c>
      <c r="G103" s="380" t="s">
        <v>1668</v>
      </c>
      <c r="H103" s="380" t="s">
        <v>1664</v>
      </c>
      <c r="I103" s="388"/>
      <c r="J103" s="389"/>
      <c r="K103" s="390"/>
      <c r="L103" s="391"/>
    </row>
    <row r="104" spans="1:12" ht="25.5" x14ac:dyDescent="0.2">
      <c r="A104" s="375">
        <v>95</v>
      </c>
      <c r="B104" s="376" t="s">
        <v>1814</v>
      </c>
      <c r="C104" s="377" t="s">
        <v>1637</v>
      </c>
      <c r="D104" s="386">
        <v>100</v>
      </c>
      <c r="E104" s="387" t="s">
        <v>1670</v>
      </c>
      <c r="F104" s="380" t="s">
        <v>1671</v>
      </c>
      <c r="G104" s="380" t="s">
        <v>1672</v>
      </c>
      <c r="H104" s="380" t="s">
        <v>1660</v>
      </c>
      <c r="I104" s="388"/>
      <c r="J104" s="389"/>
      <c r="K104" s="390"/>
      <c r="L104" s="391"/>
    </row>
    <row r="105" spans="1:12" ht="25.5" x14ac:dyDescent="0.2">
      <c r="A105" s="375">
        <v>96</v>
      </c>
      <c r="B105" s="376" t="s">
        <v>1815</v>
      </c>
      <c r="C105" s="377" t="s">
        <v>1637</v>
      </c>
      <c r="D105" s="386">
        <v>100</v>
      </c>
      <c r="E105" s="387" t="s">
        <v>1807</v>
      </c>
      <c r="F105" s="380" t="s">
        <v>1331</v>
      </c>
      <c r="G105" s="380" t="s">
        <v>1808</v>
      </c>
      <c r="H105" s="380" t="s">
        <v>1660</v>
      </c>
      <c r="I105" s="388"/>
      <c r="J105" s="389"/>
      <c r="K105" s="390"/>
      <c r="L105" s="391"/>
    </row>
    <row r="106" spans="1:12" ht="25.5" x14ac:dyDescent="0.2">
      <c r="A106" s="375">
        <v>97</v>
      </c>
      <c r="B106" s="376" t="s">
        <v>1816</v>
      </c>
      <c r="C106" s="377" t="s">
        <v>1637</v>
      </c>
      <c r="D106" s="386">
        <v>100</v>
      </c>
      <c r="E106" s="387" t="s">
        <v>1641</v>
      </c>
      <c r="F106" s="380" t="s">
        <v>1642</v>
      </c>
      <c r="G106" s="380" t="s">
        <v>1643</v>
      </c>
      <c r="H106" s="380" t="s">
        <v>1644</v>
      </c>
      <c r="I106" s="388"/>
      <c r="J106" s="389"/>
      <c r="K106" s="390"/>
      <c r="L106" s="391"/>
    </row>
    <row r="107" spans="1:12" ht="25.5" x14ac:dyDescent="0.2">
      <c r="A107" s="375">
        <v>98</v>
      </c>
      <c r="B107" s="376" t="s">
        <v>1816</v>
      </c>
      <c r="C107" s="377" t="s">
        <v>1637</v>
      </c>
      <c r="D107" s="386">
        <v>100</v>
      </c>
      <c r="E107" s="387" t="s">
        <v>1686</v>
      </c>
      <c r="F107" s="380" t="s">
        <v>1687</v>
      </c>
      <c r="G107" s="380" t="s">
        <v>1688</v>
      </c>
      <c r="H107" s="380" t="s">
        <v>1644</v>
      </c>
      <c r="I107" s="388"/>
      <c r="J107" s="389"/>
      <c r="K107" s="390"/>
      <c r="L107" s="391"/>
    </row>
    <row r="108" spans="1:12" ht="25.5" x14ac:dyDescent="0.2">
      <c r="A108" s="375">
        <v>99</v>
      </c>
      <c r="B108" s="376" t="s">
        <v>1816</v>
      </c>
      <c r="C108" s="377" t="s">
        <v>1637</v>
      </c>
      <c r="D108" s="386">
        <v>100</v>
      </c>
      <c r="E108" s="387" t="s">
        <v>1645</v>
      </c>
      <c r="F108" s="380" t="s">
        <v>1646</v>
      </c>
      <c r="G108" s="380" t="s">
        <v>1647</v>
      </c>
      <c r="H108" s="380" t="s">
        <v>1644</v>
      </c>
      <c r="I108" s="388"/>
      <c r="J108" s="389"/>
      <c r="K108" s="390"/>
      <c r="L108" s="391"/>
    </row>
    <row r="109" spans="1:12" ht="25.5" x14ac:dyDescent="0.2">
      <c r="A109" s="375">
        <v>100</v>
      </c>
      <c r="B109" s="376" t="s">
        <v>1817</v>
      </c>
      <c r="C109" s="377" t="s">
        <v>1637</v>
      </c>
      <c r="D109" s="386">
        <v>100</v>
      </c>
      <c r="E109" s="387" t="s">
        <v>1653</v>
      </c>
      <c r="F109" s="380" t="s">
        <v>1654</v>
      </c>
      <c r="G109" s="380" t="s">
        <v>1655</v>
      </c>
      <c r="H109" s="380" t="s">
        <v>1652</v>
      </c>
      <c r="I109" s="388"/>
      <c r="J109" s="389"/>
      <c r="K109" s="390"/>
      <c r="L109" s="391"/>
    </row>
    <row r="110" spans="1:12" ht="25.5" x14ac:dyDescent="0.2">
      <c r="A110" s="375">
        <v>101</v>
      </c>
      <c r="B110" s="376" t="s">
        <v>1817</v>
      </c>
      <c r="C110" s="377" t="s">
        <v>1637</v>
      </c>
      <c r="D110" s="386">
        <v>100</v>
      </c>
      <c r="E110" s="387" t="s">
        <v>1657</v>
      </c>
      <c r="F110" s="380" t="s">
        <v>1658</v>
      </c>
      <c r="G110" s="380" t="s">
        <v>1659</v>
      </c>
      <c r="H110" s="380" t="s">
        <v>1660</v>
      </c>
      <c r="I110" s="388"/>
      <c r="J110" s="389"/>
      <c r="K110" s="390"/>
      <c r="L110" s="391"/>
    </row>
    <row r="111" spans="1:12" ht="25.5" x14ac:dyDescent="0.2">
      <c r="A111" s="375">
        <v>102</v>
      </c>
      <c r="B111" s="376" t="s">
        <v>1818</v>
      </c>
      <c r="C111" s="377" t="s">
        <v>1637</v>
      </c>
      <c r="D111" s="386">
        <v>100</v>
      </c>
      <c r="E111" s="387" t="s">
        <v>1666</v>
      </c>
      <c r="F111" s="380" t="s">
        <v>1667</v>
      </c>
      <c r="G111" s="380" t="s">
        <v>1668</v>
      </c>
      <c r="H111" s="380" t="s">
        <v>1664</v>
      </c>
      <c r="I111" s="388"/>
      <c r="J111" s="389"/>
      <c r="K111" s="390"/>
      <c r="L111" s="391"/>
    </row>
    <row r="112" spans="1:12" ht="25.5" x14ac:dyDescent="0.2">
      <c r="A112" s="375">
        <v>103</v>
      </c>
      <c r="B112" s="376" t="s">
        <v>1818</v>
      </c>
      <c r="C112" s="377" t="s">
        <v>1637</v>
      </c>
      <c r="D112" s="386">
        <v>100</v>
      </c>
      <c r="E112" s="387" t="s">
        <v>1661</v>
      </c>
      <c r="F112" s="380" t="s">
        <v>1662</v>
      </c>
      <c r="G112" s="380" t="s">
        <v>1663</v>
      </c>
      <c r="H112" s="380" t="s">
        <v>1664</v>
      </c>
      <c r="I112" s="388"/>
      <c r="J112" s="389"/>
      <c r="K112" s="390"/>
      <c r="L112" s="391"/>
    </row>
    <row r="113" spans="1:12" ht="25.5" x14ac:dyDescent="0.2">
      <c r="A113" s="375">
        <v>104</v>
      </c>
      <c r="B113" s="376" t="s">
        <v>1819</v>
      </c>
      <c r="C113" s="377" t="s">
        <v>1637</v>
      </c>
      <c r="D113" s="386">
        <v>100</v>
      </c>
      <c r="E113" s="387" t="s">
        <v>1807</v>
      </c>
      <c r="F113" s="380" t="s">
        <v>1331</v>
      </c>
      <c r="G113" s="380" t="s">
        <v>1808</v>
      </c>
      <c r="H113" s="380" t="s">
        <v>1660</v>
      </c>
      <c r="I113" s="388"/>
      <c r="J113" s="389"/>
      <c r="K113" s="390"/>
      <c r="L113" s="391"/>
    </row>
    <row r="114" spans="1:12" ht="25.5" x14ac:dyDescent="0.2">
      <c r="A114" s="375">
        <v>105</v>
      </c>
      <c r="B114" s="376" t="s">
        <v>1819</v>
      </c>
      <c r="C114" s="377" t="s">
        <v>1637</v>
      </c>
      <c r="D114" s="378">
        <v>100</v>
      </c>
      <c r="E114" s="387" t="s">
        <v>1670</v>
      </c>
      <c r="F114" s="380" t="s">
        <v>1671</v>
      </c>
      <c r="G114" s="381" t="s">
        <v>1672</v>
      </c>
      <c r="H114" s="381" t="s">
        <v>1660</v>
      </c>
      <c r="I114" s="382"/>
      <c r="J114" s="383"/>
      <c r="K114" s="384"/>
      <c r="L114" s="385"/>
    </row>
    <row r="115" spans="1:12" ht="25.5" x14ac:dyDescent="0.2">
      <c r="A115" s="375">
        <v>106</v>
      </c>
      <c r="B115" s="376" t="s">
        <v>1820</v>
      </c>
      <c r="C115" s="377" t="s">
        <v>1637</v>
      </c>
      <c r="D115" s="386">
        <v>100</v>
      </c>
      <c r="E115" s="387" t="s">
        <v>1792</v>
      </c>
      <c r="F115" s="380" t="s">
        <v>1793</v>
      </c>
      <c r="G115" s="380" t="s">
        <v>1794</v>
      </c>
      <c r="H115" s="380" t="s">
        <v>1652</v>
      </c>
      <c r="I115" s="388"/>
      <c r="J115" s="389"/>
      <c r="K115" s="390"/>
      <c r="L115" s="391"/>
    </row>
    <row r="116" spans="1:12" ht="25.5" x14ac:dyDescent="0.2">
      <c r="A116" s="375">
        <v>107</v>
      </c>
      <c r="B116" s="376" t="s">
        <v>1821</v>
      </c>
      <c r="C116" s="377" t="s">
        <v>1637</v>
      </c>
      <c r="D116" s="386">
        <v>100</v>
      </c>
      <c r="E116" s="387" t="s">
        <v>1641</v>
      </c>
      <c r="F116" s="380" t="s">
        <v>1642</v>
      </c>
      <c r="G116" s="380" t="s">
        <v>1643</v>
      </c>
      <c r="H116" s="380" t="s">
        <v>1644</v>
      </c>
      <c r="I116" s="388"/>
      <c r="J116" s="389"/>
      <c r="K116" s="390"/>
      <c r="L116" s="391"/>
    </row>
    <row r="117" spans="1:12" ht="25.5" x14ac:dyDescent="0.2">
      <c r="A117" s="375">
        <v>108</v>
      </c>
      <c r="B117" s="376" t="s">
        <v>1822</v>
      </c>
      <c r="C117" s="377" t="s">
        <v>1637</v>
      </c>
      <c r="D117" s="386">
        <v>100</v>
      </c>
      <c r="E117" s="387" t="s">
        <v>1686</v>
      </c>
      <c r="F117" s="380" t="s">
        <v>1687</v>
      </c>
      <c r="G117" s="380" t="s">
        <v>1688</v>
      </c>
      <c r="H117" s="380" t="s">
        <v>1644</v>
      </c>
      <c r="I117" s="388"/>
      <c r="J117" s="389"/>
      <c r="K117" s="390"/>
      <c r="L117" s="391"/>
    </row>
    <row r="118" spans="1:12" ht="25.5" x14ac:dyDescent="0.2">
      <c r="A118" s="375">
        <v>109</v>
      </c>
      <c r="B118" s="376" t="s">
        <v>1822</v>
      </c>
      <c r="C118" s="377" t="s">
        <v>1637</v>
      </c>
      <c r="D118" s="386">
        <v>100</v>
      </c>
      <c r="E118" s="387" t="s">
        <v>1645</v>
      </c>
      <c r="F118" s="380" t="s">
        <v>1646</v>
      </c>
      <c r="G118" s="380" t="s">
        <v>1647</v>
      </c>
      <c r="H118" s="380" t="s">
        <v>1644</v>
      </c>
      <c r="I118" s="388"/>
      <c r="J118" s="389"/>
      <c r="K118" s="390"/>
      <c r="L118" s="391"/>
    </row>
    <row r="119" spans="1:12" ht="25.5" x14ac:dyDescent="0.2">
      <c r="A119" s="375">
        <v>110</v>
      </c>
      <c r="B119" s="376" t="s">
        <v>1823</v>
      </c>
      <c r="C119" s="377" t="s">
        <v>1637</v>
      </c>
      <c r="D119" s="386">
        <v>100</v>
      </c>
      <c r="E119" s="387" t="s">
        <v>1677</v>
      </c>
      <c r="F119" s="380" t="s">
        <v>1678</v>
      </c>
      <c r="G119" s="380" t="s">
        <v>1679</v>
      </c>
      <c r="H119" s="380" t="s">
        <v>1652</v>
      </c>
      <c r="I119" s="388"/>
      <c r="J119" s="389"/>
      <c r="K119" s="390"/>
      <c r="L119" s="391"/>
    </row>
    <row r="120" spans="1:12" ht="25.5" x14ac:dyDescent="0.2">
      <c r="A120" s="375">
        <v>111</v>
      </c>
      <c r="B120" s="376" t="s">
        <v>1823</v>
      </c>
      <c r="C120" s="377" t="s">
        <v>1637</v>
      </c>
      <c r="D120" s="386">
        <v>100</v>
      </c>
      <c r="E120" s="387" t="s">
        <v>1653</v>
      </c>
      <c r="F120" s="380" t="s">
        <v>1654</v>
      </c>
      <c r="G120" s="380" t="s">
        <v>1655</v>
      </c>
      <c r="H120" s="380" t="s">
        <v>1652</v>
      </c>
      <c r="I120" s="388"/>
      <c r="J120" s="389"/>
      <c r="K120" s="390"/>
      <c r="L120" s="391"/>
    </row>
    <row r="121" spans="1:12" ht="25.5" x14ac:dyDescent="0.2">
      <c r="A121" s="375">
        <v>112</v>
      </c>
      <c r="B121" s="376" t="s">
        <v>1823</v>
      </c>
      <c r="C121" s="377" t="s">
        <v>1637</v>
      </c>
      <c r="D121" s="386">
        <v>100</v>
      </c>
      <c r="E121" s="387" t="s">
        <v>1649</v>
      </c>
      <c r="F121" s="380" t="s">
        <v>1650</v>
      </c>
      <c r="G121" s="380" t="s">
        <v>1651</v>
      </c>
      <c r="H121" s="380" t="s">
        <v>1652</v>
      </c>
      <c r="I121" s="388"/>
      <c r="J121" s="389"/>
      <c r="K121" s="390"/>
      <c r="L121" s="391"/>
    </row>
    <row r="122" spans="1:12" ht="25.5" x14ac:dyDescent="0.2">
      <c r="A122" s="375">
        <v>113</v>
      </c>
      <c r="B122" s="376" t="s">
        <v>1823</v>
      </c>
      <c r="C122" s="377" t="s">
        <v>1637</v>
      </c>
      <c r="D122" s="386">
        <v>100</v>
      </c>
      <c r="E122" s="387" t="s">
        <v>1661</v>
      </c>
      <c r="F122" s="380" t="s">
        <v>1662</v>
      </c>
      <c r="G122" s="380" t="s">
        <v>1663</v>
      </c>
      <c r="H122" s="380" t="s">
        <v>1664</v>
      </c>
      <c r="I122" s="388"/>
      <c r="J122" s="389"/>
      <c r="K122" s="390"/>
      <c r="L122" s="391"/>
    </row>
    <row r="123" spans="1:12" ht="25.5" x14ac:dyDescent="0.2">
      <c r="A123" s="375">
        <v>114</v>
      </c>
      <c r="B123" s="376" t="s">
        <v>1823</v>
      </c>
      <c r="C123" s="377" t="s">
        <v>1637</v>
      </c>
      <c r="D123" s="386">
        <v>100</v>
      </c>
      <c r="E123" s="387" t="s">
        <v>1657</v>
      </c>
      <c r="F123" s="380" t="s">
        <v>1658</v>
      </c>
      <c r="G123" s="380" t="s">
        <v>1659</v>
      </c>
      <c r="H123" s="380" t="s">
        <v>1660</v>
      </c>
      <c r="I123" s="388"/>
      <c r="J123" s="389"/>
      <c r="K123" s="390"/>
      <c r="L123" s="391"/>
    </row>
    <row r="124" spans="1:12" ht="25.5" x14ac:dyDescent="0.2">
      <c r="A124" s="375">
        <v>115</v>
      </c>
      <c r="B124" s="376" t="s">
        <v>1824</v>
      </c>
      <c r="C124" s="377" t="s">
        <v>1637</v>
      </c>
      <c r="D124" s="386">
        <v>100</v>
      </c>
      <c r="E124" s="387" t="s">
        <v>1666</v>
      </c>
      <c r="F124" s="380" t="s">
        <v>1667</v>
      </c>
      <c r="G124" s="380" t="s">
        <v>1668</v>
      </c>
      <c r="H124" s="380" t="s">
        <v>1664</v>
      </c>
      <c r="I124" s="388"/>
      <c r="J124" s="389"/>
      <c r="K124" s="390"/>
      <c r="L124" s="391"/>
    </row>
    <row r="125" spans="1:12" ht="25.5" x14ac:dyDescent="0.2">
      <c r="A125" s="375">
        <v>116</v>
      </c>
      <c r="B125" s="376" t="s">
        <v>1825</v>
      </c>
      <c r="C125" s="377" t="s">
        <v>1637</v>
      </c>
      <c r="D125" s="386">
        <v>100</v>
      </c>
      <c r="E125" s="387" t="s">
        <v>1670</v>
      </c>
      <c r="F125" s="380" t="s">
        <v>1671</v>
      </c>
      <c r="G125" s="380" t="s">
        <v>1672</v>
      </c>
      <c r="H125" s="380" t="s">
        <v>1660</v>
      </c>
      <c r="I125" s="388"/>
      <c r="J125" s="389"/>
      <c r="K125" s="390"/>
      <c r="L125" s="391"/>
    </row>
    <row r="126" spans="1:12" ht="25.5" x14ac:dyDescent="0.2">
      <c r="A126" s="375">
        <v>117</v>
      </c>
      <c r="B126" s="376" t="s">
        <v>1825</v>
      </c>
      <c r="C126" s="377" t="s">
        <v>1637</v>
      </c>
      <c r="D126" s="386">
        <v>100</v>
      </c>
      <c r="E126" s="387" t="s">
        <v>1807</v>
      </c>
      <c r="F126" s="380" t="s">
        <v>1331</v>
      </c>
      <c r="G126" s="380" t="s">
        <v>1808</v>
      </c>
      <c r="H126" s="380" t="s">
        <v>1660</v>
      </c>
      <c r="I126" s="388"/>
      <c r="J126" s="389"/>
      <c r="K126" s="390"/>
      <c r="L126" s="391"/>
    </row>
    <row r="127" spans="1:12" ht="25.5" x14ac:dyDescent="0.2">
      <c r="A127" s="375">
        <v>118</v>
      </c>
      <c r="B127" s="376" t="s">
        <v>1826</v>
      </c>
      <c r="C127" s="377" t="s">
        <v>1637</v>
      </c>
      <c r="D127" s="386">
        <v>100</v>
      </c>
      <c r="E127" s="387" t="s">
        <v>1638</v>
      </c>
      <c r="F127" s="380" t="s">
        <v>1639</v>
      </c>
      <c r="G127" s="380" t="s">
        <v>1640</v>
      </c>
      <c r="H127" s="380" t="s">
        <v>470</v>
      </c>
      <c r="I127" s="388"/>
      <c r="J127" s="389"/>
      <c r="K127" s="390"/>
      <c r="L127" s="391"/>
    </row>
    <row r="128" spans="1:12" ht="25.5" x14ac:dyDescent="0.2">
      <c r="A128" s="375">
        <v>119</v>
      </c>
      <c r="B128" s="376" t="s">
        <v>1826</v>
      </c>
      <c r="C128" s="377" t="s">
        <v>1637</v>
      </c>
      <c r="D128" s="386">
        <v>100</v>
      </c>
      <c r="E128" s="387" t="s">
        <v>1686</v>
      </c>
      <c r="F128" s="380" t="s">
        <v>1687</v>
      </c>
      <c r="G128" s="380" t="s">
        <v>1688</v>
      </c>
      <c r="H128" s="380" t="s">
        <v>1644</v>
      </c>
      <c r="I128" s="388"/>
      <c r="J128" s="389"/>
      <c r="K128" s="390"/>
      <c r="L128" s="391"/>
    </row>
    <row r="129" spans="1:12" ht="25.5" x14ac:dyDescent="0.2">
      <c r="A129" s="375">
        <v>120</v>
      </c>
      <c r="B129" s="376" t="s">
        <v>1826</v>
      </c>
      <c r="C129" s="377" t="s">
        <v>1637</v>
      </c>
      <c r="D129" s="378">
        <v>100</v>
      </c>
      <c r="E129" s="387" t="s">
        <v>1641</v>
      </c>
      <c r="F129" s="380" t="s">
        <v>1642</v>
      </c>
      <c r="G129" s="381" t="s">
        <v>1643</v>
      </c>
      <c r="H129" s="381" t="s">
        <v>1644</v>
      </c>
      <c r="I129" s="382"/>
      <c r="J129" s="383"/>
      <c r="K129" s="384"/>
      <c r="L129" s="385"/>
    </row>
    <row r="130" spans="1:12" ht="25.5" x14ac:dyDescent="0.2">
      <c r="A130" s="375">
        <v>121</v>
      </c>
      <c r="B130" s="376" t="s">
        <v>1826</v>
      </c>
      <c r="C130" s="377" t="s">
        <v>1637</v>
      </c>
      <c r="D130" s="386">
        <v>100</v>
      </c>
      <c r="E130" s="387" t="s">
        <v>1645</v>
      </c>
      <c r="F130" s="380" t="s">
        <v>1646</v>
      </c>
      <c r="G130" s="380" t="s">
        <v>1647</v>
      </c>
      <c r="H130" s="380" t="s">
        <v>1644</v>
      </c>
      <c r="I130" s="388"/>
      <c r="J130" s="389"/>
      <c r="K130" s="390"/>
      <c r="L130" s="391"/>
    </row>
    <row r="131" spans="1:12" ht="25.5" x14ac:dyDescent="0.2">
      <c r="A131" s="375">
        <v>122</v>
      </c>
      <c r="B131" s="376" t="s">
        <v>1827</v>
      </c>
      <c r="C131" s="377" t="s">
        <v>1637</v>
      </c>
      <c r="D131" s="386">
        <v>100</v>
      </c>
      <c r="E131" s="387" t="s">
        <v>1649</v>
      </c>
      <c r="F131" s="380" t="s">
        <v>1650</v>
      </c>
      <c r="G131" s="380" t="s">
        <v>1651</v>
      </c>
      <c r="H131" s="380" t="s">
        <v>1652</v>
      </c>
      <c r="I131" s="388"/>
      <c r="J131" s="389"/>
      <c r="K131" s="390"/>
      <c r="L131" s="391"/>
    </row>
    <row r="132" spans="1:12" ht="25.5" x14ac:dyDescent="0.2">
      <c r="A132" s="375">
        <v>123</v>
      </c>
      <c r="B132" s="376" t="s">
        <v>1828</v>
      </c>
      <c r="C132" s="377" t="s">
        <v>1637</v>
      </c>
      <c r="D132" s="386">
        <v>100</v>
      </c>
      <c r="E132" s="387" t="s">
        <v>1657</v>
      </c>
      <c r="F132" s="380" t="s">
        <v>1658</v>
      </c>
      <c r="G132" s="380" t="s">
        <v>1659</v>
      </c>
      <c r="H132" s="380" t="s">
        <v>1660</v>
      </c>
      <c r="I132" s="388"/>
      <c r="J132" s="389"/>
      <c r="K132" s="390"/>
      <c r="L132" s="391"/>
    </row>
    <row r="133" spans="1:12" ht="25.5" x14ac:dyDescent="0.2">
      <c r="A133" s="375">
        <v>124</v>
      </c>
      <c r="B133" s="376" t="s">
        <v>1828</v>
      </c>
      <c r="C133" s="377" t="s">
        <v>1637</v>
      </c>
      <c r="D133" s="386">
        <v>100</v>
      </c>
      <c r="E133" s="387" t="s">
        <v>1653</v>
      </c>
      <c r="F133" s="380" t="s">
        <v>1654</v>
      </c>
      <c r="G133" s="380" t="s">
        <v>1655</v>
      </c>
      <c r="H133" s="380" t="s">
        <v>1652</v>
      </c>
      <c r="I133" s="388"/>
      <c r="J133" s="389"/>
      <c r="K133" s="390"/>
      <c r="L133" s="391"/>
    </row>
    <row r="134" spans="1:12" ht="25.5" x14ac:dyDescent="0.2">
      <c r="A134" s="375">
        <v>125</v>
      </c>
      <c r="B134" s="376" t="s">
        <v>1829</v>
      </c>
      <c r="C134" s="377" t="s">
        <v>1637</v>
      </c>
      <c r="D134" s="386">
        <v>100</v>
      </c>
      <c r="E134" s="387" t="s">
        <v>1677</v>
      </c>
      <c r="F134" s="380" t="s">
        <v>1678</v>
      </c>
      <c r="G134" s="380" t="s">
        <v>1679</v>
      </c>
      <c r="H134" s="380" t="s">
        <v>1652</v>
      </c>
      <c r="I134" s="388"/>
      <c r="J134" s="389"/>
      <c r="K134" s="390"/>
      <c r="L134" s="391"/>
    </row>
    <row r="135" spans="1:12" ht="25.5" x14ac:dyDescent="0.2">
      <c r="A135" s="375">
        <v>126</v>
      </c>
      <c r="B135" s="376" t="s">
        <v>1829</v>
      </c>
      <c r="C135" s="377" t="s">
        <v>1637</v>
      </c>
      <c r="D135" s="386">
        <v>1500</v>
      </c>
      <c r="E135" s="387" t="s">
        <v>1830</v>
      </c>
      <c r="F135" s="380" t="s">
        <v>1831</v>
      </c>
      <c r="G135" s="380" t="s">
        <v>1832</v>
      </c>
      <c r="H135" s="380" t="s">
        <v>1664</v>
      </c>
      <c r="I135" s="388"/>
      <c r="J135" s="389"/>
      <c r="K135" s="390"/>
      <c r="L135" s="391"/>
    </row>
    <row r="136" spans="1:12" ht="25.5" x14ac:dyDescent="0.2">
      <c r="A136" s="375">
        <v>127</v>
      </c>
      <c r="B136" s="376" t="s">
        <v>1829</v>
      </c>
      <c r="C136" s="377" t="s">
        <v>1637</v>
      </c>
      <c r="D136" s="386">
        <v>2000</v>
      </c>
      <c r="E136" s="387" t="s">
        <v>1666</v>
      </c>
      <c r="F136" s="380" t="s">
        <v>1667</v>
      </c>
      <c r="G136" s="380" t="s">
        <v>1668</v>
      </c>
      <c r="H136" s="380" t="s">
        <v>1664</v>
      </c>
      <c r="I136" s="388"/>
      <c r="J136" s="389"/>
      <c r="K136" s="390"/>
      <c r="L136" s="391"/>
    </row>
    <row r="137" spans="1:12" ht="25.5" x14ac:dyDescent="0.2">
      <c r="A137" s="375">
        <v>128</v>
      </c>
      <c r="B137" s="376" t="s">
        <v>1829</v>
      </c>
      <c r="C137" s="377" t="s">
        <v>1637</v>
      </c>
      <c r="D137" s="386">
        <v>1000</v>
      </c>
      <c r="E137" s="387" t="s">
        <v>1833</v>
      </c>
      <c r="F137" s="380" t="s">
        <v>1834</v>
      </c>
      <c r="G137" s="380" t="s">
        <v>1835</v>
      </c>
      <c r="H137" s="380" t="s">
        <v>470</v>
      </c>
      <c r="I137" s="388"/>
      <c r="J137" s="389"/>
      <c r="K137" s="390"/>
      <c r="L137" s="391"/>
    </row>
    <row r="138" spans="1:12" ht="25.5" x14ac:dyDescent="0.2">
      <c r="A138" s="375">
        <v>129</v>
      </c>
      <c r="B138" s="376" t="s">
        <v>1829</v>
      </c>
      <c r="C138" s="377" t="s">
        <v>1637</v>
      </c>
      <c r="D138" s="386">
        <v>100</v>
      </c>
      <c r="E138" s="387" t="s">
        <v>1661</v>
      </c>
      <c r="F138" s="380" t="s">
        <v>1662</v>
      </c>
      <c r="G138" s="380" t="s">
        <v>1663</v>
      </c>
      <c r="H138" s="380" t="s">
        <v>1664</v>
      </c>
      <c r="I138" s="388"/>
      <c r="J138" s="389"/>
      <c r="K138" s="390"/>
      <c r="L138" s="391"/>
    </row>
    <row r="139" spans="1:12" ht="25.5" x14ac:dyDescent="0.2">
      <c r="A139" s="375">
        <v>130</v>
      </c>
      <c r="B139" s="376" t="s">
        <v>1829</v>
      </c>
      <c r="C139" s="377" t="s">
        <v>1637</v>
      </c>
      <c r="D139" s="386">
        <v>1000</v>
      </c>
      <c r="E139" s="387" t="s">
        <v>1836</v>
      </c>
      <c r="F139" s="380" t="s">
        <v>1837</v>
      </c>
      <c r="G139" s="380" t="s">
        <v>1838</v>
      </c>
      <c r="H139" s="380" t="s">
        <v>1664</v>
      </c>
      <c r="I139" s="388"/>
      <c r="J139" s="389"/>
      <c r="K139" s="390"/>
      <c r="L139" s="391"/>
    </row>
    <row r="140" spans="1:12" ht="25.5" x14ac:dyDescent="0.2">
      <c r="A140" s="375">
        <v>131</v>
      </c>
      <c r="B140" s="376" t="s">
        <v>1829</v>
      </c>
      <c r="C140" s="377" t="s">
        <v>1637</v>
      </c>
      <c r="D140" s="386">
        <v>1500</v>
      </c>
      <c r="E140" s="387" t="s">
        <v>1723</v>
      </c>
      <c r="F140" s="380" t="s">
        <v>1724</v>
      </c>
      <c r="G140" s="380" t="s">
        <v>1839</v>
      </c>
      <c r="H140" s="380" t="s">
        <v>1664</v>
      </c>
      <c r="I140" s="388"/>
      <c r="J140" s="389"/>
      <c r="K140" s="390"/>
      <c r="L140" s="391"/>
    </row>
    <row r="141" spans="1:12" ht="25.5" x14ac:dyDescent="0.2">
      <c r="A141" s="375">
        <v>132</v>
      </c>
      <c r="B141" s="376" t="s">
        <v>1840</v>
      </c>
      <c r="C141" s="377" t="s">
        <v>1637</v>
      </c>
      <c r="D141" s="386">
        <v>2000</v>
      </c>
      <c r="E141" s="387" t="s">
        <v>1777</v>
      </c>
      <c r="F141" s="380" t="s">
        <v>596</v>
      </c>
      <c r="G141" s="380" t="s">
        <v>1778</v>
      </c>
      <c r="H141" s="380" t="s">
        <v>470</v>
      </c>
      <c r="I141" s="388"/>
      <c r="J141" s="389"/>
      <c r="K141" s="390"/>
      <c r="L141" s="391"/>
    </row>
    <row r="142" spans="1:12" ht="25.5" x14ac:dyDescent="0.2">
      <c r="A142" s="375">
        <v>133</v>
      </c>
      <c r="B142" s="376" t="s">
        <v>1841</v>
      </c>
      <c r="C142" s="377" t="s">
        <v>1637</v>
      </c>
      <c r="D142" s="386">
        <v>1500</v>
      </c>
      <c r="E142" s="387" t="s">
        <v>1779</v>
      </c>
      <c r="F142" s="380" t="s">
        <v>1780</v>
      </c>
      <c r="G142" s="380" t="s">
        <v>1781</v>
      </c>
      <c r="H142" s="380" t="s">
        <v>1652</v>
      </c>
      <c r="I142" s="388"/>
      <c r="J142" s="389"/>
      <c r="K142" s="390"/>
      <c r="L142" s="391"/>
    </row>
    <row r="143" spans="1:12" ht="25.5" x14ac:dyDescent="0.2">
      <c r="A143" s="375">
        <v>134</v>
      </c>
      <c r="B143" s="376" t="s">
        <v>1841</v>
      </c>
      <c r="C143" s="377" t="s">
        <v>1637</v>
      </c>
      <c r="D143" s="386">
        <v>2000</v>
      </c>
      <c r="E143" s="387" t="s">
        <v>1707</v>
      </c>
      <c r="F143" s="380" t="s">
        <v>585</v>
      </c>
      <c r="G143" s="380" t="s">
        <v>1842</v>
      </c>
      <c r="H143" s="380" t="s">
        <v>1652</v>
      </c>
      <c r="I143" s="388"/>
      <c r="J143" s="389"/>
      <c r="K143" s="390"/>
      <c r="L143" s="391"/>
    </row>
    <row r="144" spans="1:12" ht="25.5" x14ac:dyDescent="0.2">
      <c r="A144" s="375">
        <v>135</v>
      </c>
      <c r="B144" s="376" t="s">
        <v>1841</v>
      </c>
      <c r="C144" s="377" t="s">
        <v>1637</v>
      </c>
      <c r="D144" s="378">
        <v>2346.5</v>
      </c>
      <c r="E144" s="379" t="s">
        <v>1807</v>
      </c>
      <c r="F144" s="380" t="s">
        <v>1331</v>
      </c>
      <c r="G144" s="381" t="s">
        <v>1843</v>
      </c>
      <c r="H144" s="381" t="s">
        <v>1644</v>
      </c>
      <c r="I144" s="382"/>
      <c r="J144" s="383"/>
      <c r="K144" s="384"/>
      <c r="L144" s="385"/>
    </row>
    <row r="145" spans="1:12" ht="25.5" x14ac:dyDescent="0.2">
      <c r="A145" s="375">
        <v>136</v>
      </c>
      <c r="B145" s="376" t="s">
        <v>1841</v>
      </c>
      <c r="C145" s="377" t="s">
        <v>1637</v>
      </c>
      <c r="D145" s="386">
        <v>500</v>
      </c>
      <c r="E145" s="387" t="s">
        <v>1844</v>
      </c>
      <c r="F145" s="380" t="s">
        <v>1356</v>
      </c>
      <c r="G145" s="380" t="s">
        <v>1845</v>
      </c>
      <c r="H145" s="380" t="s">
        <v>1664</v>
      </c>
      <c r="I145" s="388"/>
      <c r="J145" s="389"/>
      <c r="K145" s="390"/>
      <c r="L145" s="391"/>
    </row>
    <row r="146" spans="1:12" ht="25.5" x14ac:dyDescent="0.2">
      <c r="A146" s="375">
        <v>137</v>
      </c>
      <c r="B146" s="376" t="s">
        <v>1841</v>
      </c>
      <c r="C146" s="377" t="s">
        <v>1637</v>
      </c>
      <c r="D146" s="386">
        <v>100</v>
      </c>
      <c r="E146" s="387" t="s">
        <v>1666</v>
      </c>
      <c r="F146" s="380" t="s">
        <v>1667</v>
      </c>
      <c r="G146" s="380" t="s">
        <v>1668</v>
      </c>
      <c r="H146" s="380" t="s">
        <v>1664</v>
      </c>
      <c r="I146" s="388"/>
      <c r="J146" s="389"/>
      <c r="K146" s="390"/>
      <c r="L146" s="391"/>
    </row>
    <row r="147" spans="1:12" ht="25.5" x14ac:dyDescent="0.2">
      <c r="A147" s="375">
        <v>138</v>
      </c>
      <c r="B147" s="376" t="s">
        <v>1841</v>
      </c>
      <c r="C147" s="377" t="s">
        <v>1637</v>
      </c>
      <c r="D147" s="386">
        <v>10000</v>
      </c>
      <c r="E147" s="387" t="s">
        <v>1736</v>
      </c>
      <c r="F147" s="380" t="s">
        <v>1341</v>
      </c>
      <c r="G147" s="380" t="s">
        <v>1846</v>
      </c>
      <c r="H147" s="380" t="s">
        <v>1652</v>
      </c>
      <c r="I147" s="388"/>
      <c r="J147" s="389"/>
      <c r="K147" s="390"/>
      <c r="L147" s="391"/>
    </row>
    <row r="148" spans="1:12" ht="25.5" x14ac:dyDescent="0.2">
      <c r="A148" s="375">
        <v>139</v>
      </c>
      <c r="B148" s="376" t="s">
        <v>1841</v>
      </c>
      <c r="C148" s="377" t="s">
        <v>1637</v>
      </c>
      <c r="D148" s="386">
        <v>2000</v>
      </c>
      <c r="E148" s="387" t="s">
        <v>1698</v>
      </c>
      <c r="F148" s="380" t="s">
        <v>573</v>
      </c>
      <c r="G148" s="380" t="s">
        <v>1699</v>
      </c>
      <c r="H148" s="380" t="s">
        <v>1652</v>
      </c>
      <c r="I148" s="388"/>
      <c r="J148" s="389"/>
      <c r="K148" s="390"/>
      <c r="L148" s="391"/>
    </row>
    <row r="149" spans="1:12" ht="25.5" x14ac:dyDescent="0.2">
      <c r="A149" s="375">
        <v>140</v>
      </c>
      <c r="B149" s="376" t="s">
        <v>1841</v>
      </c>
      <c r="C149" s="377" t="s">
        <v>1637</v>
      </c>
      <c r="D149" s="386">
        <v>3000</v>
      </c>
      <c r="E149" s="387" t="s">
        <v>1661</v>
      </c>
      <c r="F149" s="380" t="s">
        <v>1662</v>
      </c>
      <c r="G149" s="380" t="s">
        <v>1663</v>
      </c>
      <c r="H149" s="380" t="s">
        <v>1664</v>
      </c>
      <c r="I149" s="388"/>
      <c r="J149" s="389"/>
      <c r="K149" s="390"/>
      <c r="L149" s="391"/>
    </row>
    <row r="150" spans="1:12" ht="25.5" x14ac:dyDescent="0.2">
      <c r="A150" s="375">
        <v>141</v>
      </c>
      <c r="B150" s="376" t="s">
        <v>1847</v>
      </c>
      <c r="C150" s="377" t="s">
        <v>1637</v>
      </c>
      <c r="D150" s="386">
        <v>100</v>
      </c>
      <c r="E150" s="387" t="s">
        <v>1670</v>
      </c>
      <c r="F150" s="380" t="s">
        <v>1671</v>
      </c>
      <c r="G150" s="380" t="s">
        <v>1672</v>
      </c>
      <c r="H150" s="380" t="s">
        <v>1660</v>
      </c>
      <c r="I150" s="388"/>
      <c r="J150" s="389"/>
      <c r="K150" s="390"/>
      <c r="L150" s="391"/>
    </row>
    <row r="151" spans="1:12" ht="25.5" x14ac:dyDescent="0.2">
      <c r="A151" s="375">
        <v>142</v>
      </c>
      <c r="B151" s="376" t="s">
        <v>1847</v>
      </c>
      <c r="C151" s="377" t="s">
        <v>1637</v>
      </c>
      <c r="D151" s="386">
        <v>100</v>
      </c>
      <c r="E151" s="387" t="s">
        <v>1807</v>
      </c>
      <c r="F151" s="380" t="s">
        <v>1331</v>
      </c>
      <c r="G151" s="380" t="s">
        <v>1808</v>
      </c>
      <c r="H151" s="380" t="s">
        <v>1660</v>
      </c>
      <c r="I151" s="388"/>
      <c r="J151" s="389"/>
      <c r="K151" s="390"/>
      <c r="L151" s="391"/>
    </row>
    <row r="152" spans="1:12" ht="25.5" x14ac:dyDescent="0.2">
      <c r="A152" s="375">
        <v>143</v>
      </c>
      <c r="B152" s="376" t="s">
        <v>1847</v>
      </c>
      <c r="C152" s="377" t="s">
        <v>1637</v>
      </c>
      <c r="D152" s="386">
        <v>3000</v>
      </c>
      <c r="E152" s="387" t="s">
        <v>1705</v>
      </c>
      <c r="F152" s="380" t="s">
        <v>1319</v>
      </c>
      <c r="G152" s="380" t="s">
        <v>1783</v>
      </c>
      <c r="H152" s="380" t="s">
        <v>1664</v>
      </c>
      <c r="I152" s="388"/>
      <c r="J152" s="389"/>
      <c r="K152" s="390"/>
      <c r="L152" s="391"/>
    </row>
    <row r="153" spans="1:12" ht="25.5" x14ac:dyDescent="0.2">
      <c r="A153" s="375">
        <v>144</v>
      </c>
      <c r="B153" s="376" t="s">
        <v>1847</v>
      </c>
      <c r="C153" s="377" t="s">
        <v>1637</v>
      </c>
      <c r="D153" s="386">
        <v>2000</v>
      </c>
      <c r="E153" s="387" t="s">
        <v>1848</v>
      </c>
      <c r="F153" s="380" t="s">
        <v>1849</v>
      </c>
      <c r="G153" s="380" t="s">
        <v>1850</v>
      </c>
      <c r="H153" s="380" t="s">
        <v>1652</v>
      </c>
      <c r="I153" s="388"/>
      <c r="J153" s="389"/>
      <c r="K153" s="390"/>
      <c r="L153" s="391"/>
    </row>
    <row r="154" spans="1:12" ht="25.5" x14ac:dyDescent="0.2">
      <c r="A154" s="375">
        <v>145</v>
      </c>
      <c r="B154" s="376" t="s">
        <v>1847</v>
      </c>
      <c r="C154" s="377" t="s">
        <v>1637</v>
      </c>
      <c r="D154" s="386">
        <v>5000</v>
      </c>
      <c r="E154" s="387" t="s">
        <v>1851</v>
      </c>
      <c r="F154" s="380" t="s">
        <v>1852</v>
      </c>
      <c r="G154" s="380" t="s">
        <v>1853</v>
      </c>
      <c r="H154" s="380" t="s">
        <v>470</v>
      </c>
      <c r="I154" s="388"/>
      <c r="J154" s="389"/>
      <c r="K154" s="390"/>
      <c r="L154" s="391"/>
    </row>
    <row r="155" spans="1:12" ht="25.5" x14ac:dyDescent="0.2">
      <c r="A155" s="375">
        <v>146</v>
      </c>
      <c r="B155" s="376" t="s">
        <v>1847</v>
      </c>
      <c r="C155" s="377" t="s">
        <v>1637</v>
      </c>
      <c r="D155" s="386">
        <v>3000</v>
      </c>
      <c r="E155" s="387" t="s">
        <v>1755</v>
      </c>
      <c r="F155" s="380" t="s">
        <v>695</v>
      </c>
      <c r="G155" s="380" t="s">
        <v>1800</v>
      </c>
      <c r="H155" s="380" t="s">
        <v>470</v>
      </c>
      <c r="I155" s="388"/>
      <c r="J155" s="389"/>
      <c r="K155" s="390"/>
      <c r="L155" s="391"/>
    </row>
    <row r="156" spans="1:12" ht="25.5" x14ac:dyDescent="0.2">
      <c r="A156" s="375">
        <v>147</v>
      </c>
      <c r="B156" s="376" t="s">
        <v>1847</v>
      </c>
      <c r="C156" s="377" t="s">
        <v>1637</v>
      </c>
      <c r="D156" s="386">
        <v>3000</v>
      </c>
      <c r="E156" s="387" t="s">
        <v>1694</v>
      </c>
      <c r="F156" s="380" t="s">
        <v>553</v>
      </c>
      <c r="G156" s="380" t="s">
        <v>1695</v>
      </c>
      <c r="H156" s="380" t="s">
        <v>470</v>
      </c>
      <c r="I156" s="388"/>
      <c r="J156" s="389"/>
      <c r="K156" s="390"/>
      <c r="L156" s="391"/>
    </row>
    <row r="157" spans="1:12" ht="25.5" x14ac:dyDescent="0.2">
      <c r="A157" s="375">
        <v>148</v>
      </c>
      <c r="B157" s="376" t="s">
        <v>1847</v>
      </c>
      <c r="C157" s="377" t="s">
        <v>1637</v>
      </c>
      <c r="D157" s="386">
        <v>5000</v>
      </c>
      <c r="E157" s="387" t="s">
        <v>1854</v>
      </c>
      <c r="F157" s="380" t="s">
        <v>1214</v>
      </c>
      <c r="G157" s="380" t="s">
        <v>1855</v>
      </c>
      <c r="H157" s="380" t="s">
        <v>470</v>
      </c>
      <c r="I157" s="388"/>
      <c r="J157" s="389"/>
      <c r="K157" s="390"/>
      <c r="L157" s="391"/>
    </row>
    <row r="158" spans="1:12" ht="25.5" x14ac:dyDescent="0.2">
      <c r="A158" s="375">
        <v>149</v>
      </c>
      <c r="B158" s="376" t="s">
        <v>1856</v>
      </c>
      <c r="C158" s="377" t="s">
        <v>1637</v>
      </c>
      <c r="D158" s="386">
        <v>5000</v>
      </c>
      <c r="E158" s="387" t="s">
        <v>1792</v>
      </c>
      <c r="F158" s="380" t="s">
        <v>1793</v>
      </c>
      <c r="G158" s="380" t="s">
        <v>1794</v>
      </c>
      <c r="H158" s="380" t="s">
        <v>1652</v>
      </c>
      <c r="I158" s="388"/>
      <c r="J158" s="389"/>
      <c r="K158" s="390"/>
      <c r="L158" s="391"/>
    </row>
    <row r="159" spans="1:12" ht="25.5" x14ac:dyDescent="0.2">
      <c r="A159" s="375">
        <v>150</v>
      </c>
      <c r="B159" s="376" t="s">
        <v>1856</v>
      </c>
      <c r="C159" s="377" t="s">
        <v>1637</v>
      </c>
      <c r="D159" s="386">
        <v>5000</v>
      </c>
      <c r="E159" s="387" t="s">
        <v>1857</v>
      </c>
      <c r="F159" s="380" t="s">
        <v>1348</v>
      </c>
      <c r="G159" s="380" t="s">
        <v>1858</v>
      </c>
      <c r="H159" s="380" t="s">
        <v>1660</v>
      </c>
      <c r="I159" s="388"/>
      <c r="J159" s="389"/>
      <c r="K159" s="390"/>
      <c r="L159" s="391"/>
    </row>
    <row r="160" spans="1:12" ht="25.5" x14ac:dyDescent="0.2">
      <c r="A160" s="375">
        <v>151</v>
      </c>
      <c r="B160" s="376" t="s">
        <v>1856</v>
      </c>
      <c r="C160" s="377" t="s">
        <v>1637</v>
      </c>
      <c r="D160" s="386">
        <v>3000</v>
      </c>
      <c r="E160" s="387" t="s">
        <v>1716</v>
      </c>
      <c r="F160" s="380" t="s">
        <v>1717</v>
      </c>
      <c r="G160" s="380" t="s">
        <v>1859</v>
      </c>
      <c r="H160" s="380" t="s">
        <v>1664</v>
      </c>
      <c r="I160" s="388"/>
      <c r="J160" s="389"/>
      <c r="K160" s="390"/>
      <c r="L160" s="391"/>
    </row>
    <row r="161" spans="1:12" ht="25.5" x14ac:dyDescent="0.2">
      <c r="A161" s="375">
        <v>152</v>
      </c>
      <c r="B161" s="376" t="s">
        <v>1860</v>
      </c>
      <c r="C161" s="377" t="s">
        <v>1637</v>
      </c>
      <c r="D161" s="386">
        <v>1500</v>
      </c>
      <c r="E161" s="387" t="s">
        <v>1861</v>
      </c>
      <c r="F161" s="380" t="s">
        <v>1862</v>
      </c>
      <c r="G161" s="380" t="s">
        <v>1863</v>
      </c>
      <c r="H161" s="380" t="s">
        <v>1664</v>
      </c>
      <c r="I161" s="388"/>
      <c r="J161" s="389"/>
      <c r="K161" s="390"/>
      <c r="L161" s="391"/>
    </row>
    <row r="162" spans="1:12" ht="25.5" x14ac:dyDescent="0.2">
      <c r="A162" s="375">
        <v>153</v>
      </c>
      <c r="B162" s="376" t="s">
        <v>1864</v>
      </c>
      <c r="C162" s="377" t="s">
        <v>1637</v>
      </c>
      <c r="D162" s="386">
        <v>2000</v>
      </c>
      <c r="E162" s="387" t="s">
        <v>1702</v>
      </c>
      <c r="F162" s="380" t="s">
        <v>1703</v>
      </c>
      <c r="G162" s="380" t="s">
        <v>1704</v>
      </c>
      <c r="H162" s="380" t="s">
        <v>1664</v>
      </c>
      <c r="I162" s="388"/>
      <c r="J162" s="389"/>
      <c r="K162" s="390"/>
      <c r="L162" s="391"/>
    </row>
    <row r="163" spans="1:12" ht="25.5" x14ac:dyDescent="0.2">
      <c r="A163" s="375">
        <v>154</v>
      </c>
      <c r="B163" s="376" t="s">
        <v>1864</v>
      </c>
      <c r="C163" s="377" t="s">
        <v>1637</v>
      </c>
      <c r="D163" s="386">
        <v>100</v>
      </c>
      <c r="E163" s="387" t="s">
        <v>1792</v>
      </c>
      <c r="F163" s="380" t="s">
        <v>1793</v>
      </c>
      <c r="G163" s="380" t="s">
        <v>1794</v>
      </c>
      <c r="H163" s="380" t="s">
        <v>1652</v>
      </c>
      <c r="I163" s="388"/>
      <c r="J163" s="389"/>
      <c r="K163" s="390"/>
      <c r="L163" s="391"/>
    </row>
    <row r="164" spans="1:12" ht="25.5" x14ac:dyDescent="0.2">
      <c r="A164" s="375">
        <v>155</v>
      </c>
      <c r="B164" s="376" t="s">
        <v>1864</v>
      </c>
      <c r="C164" s="377" t="s">
        <v>1637</v>
      </c>
      <c r="D164" s="386">
        <v>10000</v>
      </c>
      <c r="E164" s="387" t="s">
        <v>1865</v>
      </c>
      <c r="F164" s="380" t="s">
        <v>1346</v>
      </c>
      <c r="G164" s="380" t="s">
        <v>1866</v>
      </c>
      <c r="H164" s="380" t="s">
        <v>1664</v>
      </c>
      <c r="I164" s="388"/>
      <c r="J164" s="389"/>
      <c r="K164" s="390"/>
      <c r="L164" s="391"/>
    </row>
    <row r="165" spans="1:12" ht="25.5" x14ac:dyDescent="0.2">
      <c r="A165" s="375">
        <v>156</v>
      </c>
      <c r="B165" s="376" t="s">
        <v>1864</v>
      </c>
      <c r="C165" s="377" t="s">
        <v>1637</v>
      </c>
      <c r="D165" s="386">
        <v>3000</v>
      </c>
      <c r="E165" s="387" t="s">
        <v>1760</v>
      </c>
      <c r="F165" s="380" t="s">
        <v>1761</v>
      </c>
      <c r="G165" s="380" t="s">
        <v>1867</v>
      </c>
      <c r="H165" s="380" t="s">
        <v>470</v>
      </c>
      <c r="I165" s="388"/>
      <c r="J165" s="389"/>
      <c r="K165" s="390"/>
      <c r="L165" s="391"/>
    </row>
    <row r="166" spans="1:12" ht="25.5" x14ac:dyDescent="0.2">
      <c r="A166" s="375">
        <v>157</v>
      </c>
      <c r="B166" s="376" t="s">
        <v>1868</v>
      </c>
      <c r="C166" s="377" t="s">
        <v>1637</v>
      </c>
      <c r="D166" s="386">
        <v>3000</v>
      </c>
      <c r="E166" s="387" t="s">
        <v>1700</v>
      </c>
      <c r="F166" s="380" t="s">
        <v>569</v>
      </c>
      <c r="G166" s="380" t="s">
        <v>1701</v>
      </c>
      <c r="H166" s="380" t="s">
        <v>1664</v>
      </c>
      <c r="I166" s="388"/>
      <c r="J166" s="389"/>
      <c r="K166" s="390"/>
      <c r="L166" s="391"/>
    </row>
    <row r="167" spans="1:12" ht="25.5" x14ac:dyDescent="0.2">
      <c r="A167" s="375">
        <v>158</v>
      </c>
      <c r="B167" s="376" t="s">
        <v>1869</v>
      </c>
      <c r="C167" s="377" t="s">
        <v>1637</v>
      </c>
      <c r="D167" s="386">
        <v>100</v>
      </c>
      <c r="E167" s="387" t="s">
        <v>1641</v>
      </c>
      <c r="F167" s="380" t="s">
        <v>1642</v>
      </c>
      <c r="G167" s="380" t="s">
        <v>1643</v>
      </c>
      <c r="H167" s="380" t="s">
        <v>1644</v>
      </c>
      <c r="I167" s="388"/>
      <c r="J167" s="389"/>
      <c r="K167" s="390"/>
      <c r="L167" s="391"/>
    </row>
    <row r="168" spans="1:12" ht="25.5" x14ac:dyDescent="0.2">
      <c r="A168" s="375">
        <v>159</v>
      </c>
      <c r="B168" s="376" t="s">
        <v>1870</v>
      </c>
      <c r="C168" s="377" t="s">
        <v>1637</v>
      </c>
      <c r="D168" s="386">
        <v>100</v>
      </c>
      <c r="E168" s="387" t="s">
        <v>1638</v>
      </c>
      <c r="F168" s="380" t="s">
        <v>1639</v>
      </c>
      <c r="G168" s="380" t="s">
        <v>1640</v>
      </c>
      <c r="H168" s="380" t="s">
        <v>470</v>
      </c>
      <c r="I168" s="388"/>
      <c r="J168" s="389"/>
      <c r="K168" s="390"/>
      <c r="L168" s="391"/>
    </row>
    <row r="169" spans="1:12" ht="25.5" x14ac:dyDescent="0.2">
      <c r="A169" s="375">
        <v>160</v>
      </c>
      <c r="B169" s="376" t="s">
        <v>1870</v>
      </c>
      <c r="C169" s="377" t="s">
        <v>1637</v>
      </c>
      <c r="D169" s="386">
        <v>100</v>
      </c>
      <c r="E169" s="387" t="s">
        <v>1686</v>
      </c>
      <c r="F169" s="380" t="s">
        <v>1687</v>
      </c>
      <c r="G169" s="380" t="s">
        <v>1688</v>
      </c>
      <c r="H169" s="380" t="s">
        <v>1644</v>
      </c>
      <c r="I169" s="388"/>
      <c r="J169" s="389"/>
      <c r="K169" s="390"/>
      <c r="L169" s="391"/>
    </row>
    <row r="170" spans="1:12" ht="25.5" x14ac:dyDescent="0.2">
      <c r="A170" s="375">
        <v>161</v>
      </c>
      <c r="B170" s="376" t="s">
        <v>1870</v>
      </c>
      <c r="C170" s="377" t="s">
        <v>1637</v>
      </c>
      <c r="D170" s="386">
        <v>100</v>
      </c>
      <c r="E170" s="387" t="s">
        <v>1645</v>
      </c>
      <c r="F170" s="380" t="s">
        <v>1646</v>
      </c>
      <c r="G170" s="380" t="s">
        <v>1647</v>
      </c>
      <c r="H170" s="380" t="s">
        <v>1644</v>
      </c>
      <c r="I170" s="388"/>
      <c r="J170" s="389"/>
      <c r="K170" s="390"/>
      <c r="L170" s="391"/>
    </row>
    <row r="171" spans="1:12" ht="25.5" x14ac:dyDescent="0.2">
      <c r="A171" s="375">
        <v>162</v>
      </c>
      <c r="B171" s="376" t="s">
        <v>1871</v>
      </c>
      <c r="C171" s="377" t="s">
        <v>1637</v>
      </c>
      <c r="D171" s="378">
        <v>100</v>
      </c>
      <c r="E171" s="379" t="s">
        <v>1649</v>
      </c>
      <c r="F171" s="380" t="s">
        <v>1650</v>
      </c>
      <c r="G171" s="381" t="s">
        <v>1651</v>
      </c>
      <c r="H171" s="381" t="s">
        <v>1652</v>
      </c>
      <c r="I171" s="382"/>
      <c r="J171" s="383"/>
      <c r="K171" s="384"/>
      <c r="L171" s="385"/>
    </row>
    <row r="172" spans="1:12" ht="25.5" x14ac:dyDescent="0.2">
      <c r="A172" s="375">
        <v>163</v>
      </c>
      <c r="B172" s="376" t="s">
        <v>1872</v>
      </c>
      <c r="C172" s="377" t="s">
        <v>1637</v>
      </c>
      <c r="D172" s="386">
        <v>100</v>
      </c>
      <c r="E172" s="387" t="s">
        <v>1657</v>
      </c>
      <c r="F172" s="380" t="s">
        <v>1658</v>
      </c>
      <c r="G172" s="380" t="s">
        <v>1659</v>
      </c>
      <c r="H172" s="380" t="s">
        <v>1660</v>
      </c>
      <c r="I172" s="388"/>
      <c r="J172" s="389"/>
      <c r="K172" s="390"/>
      <c r="L172" s="391"/>
    </row>
    <row r="173" spans="1:12" ht="25.5" x14ac:dyDescent="0.2">
      <c r="A173" s="375">
        <v>164</v>
      </c>
      <c r="B173" s="376" t="s">
        <v>1872</v>
      </c>
      <c r="C173" s="377" t="s">
        <v>1637</v>
      </c>
      <c r="D173" s="386">
        <v>100</v>
      </c>
      <c r="E173" s="387" t="s">
        <v>1653</v>
      </c>
      <c r="F173" s="380" t="s">
        <v>1654</v>
      </c>
      <c r="G173" s="380" t="s">
        <v>1655</v>
      </c>
      <c r="H173" s="380" t="s">
        <v>1652</v>
      </c>
      <c r="I173" s="388"/>
      <c r="J173" s="389"/>
      <c r="K173" s="390"/>
      <c r="L173" s="391"/>
    </row>
    <row r="174" spans="1:12" ht="25.5" x14ac:dyDescent="0.2">
      <c r="A174" s="375">
        <v>165</v>
      </c>
      <c r="B174" s="376" t="s">
        <v>1872</v>
      </c>
      <c r="C174" s="377" t="s">
        <v>1637</v>
      </c>
      <c r="D174" s="386">
        <v>100</v>
      </c>
      <c r="E174" s="387" t="s">
        <v>1661</v>
      </c>
      <c r="F174" s="380" t="s">
        <v>1662</v>
      </c>
      <c r="G174" s="380" t="s">
        <v>1663</v>
      </c>
      <c r="H174" s="380" t="s">
        <v>1664</v>
      </c>
      <c r="I174" s="388"/>
      <c r="J174" s="389"/>
      <c r="K174" s="390"/>
      <c r="L174" s="391"/>
    </row>
    <row r="175" spans="1:12" ht="25.5" x14ac:dyDescent="0.2">
      <c r="A175" s="375">
        <v>166</v>
      </c>
      <c r="B175" s="376" t="s">
        <v>1873</v>
      </c>
      <c r="C175" s="377" t="s">
        <v>1637</v>
      </c>
      <c r="D175" s="386">
        <v>100</v>
      </c>
      <c r="E175" s="387" t="s">
        <v>1666</v>
      </c>
      <c r="F175" s="380" t="s">
        <v>1667</v>
      </c>
      <c r="G175" s="380" t="s">
        <v>1668</v>
      </c>
      <c r="H175" s="380" t="s">
        <v>1664</v>
      </c>
      <c r="I175" s="388"/>
      <c r="J175" s="389"/>
      <c r="K175" s="390"/>
      <c r="L175" s="391"/>
    </row>
    <row r="176" spans="1:12" ht="25.5" x14ac:dyDescent="0.2">
      <c r="A176" s="375">
        <v>167</v>
      </c>
      <c r="B176" s="376" t="s">
        <v>1874</v>
      </c>
      <c r="C176" s="377" t="s">
        <v>1637</v>
      </c>
      <c r="D176" s="386">
        <v>100</v>
      </c>
      <c r="E176" s="387" t="s">
        <v>1670</v>
      </c>
      <c r="F176" s="380" t="s">
        <v>1671</v>
      </c>
      <c r="G176" s="380" t="s">
        <v>1672</v>
      </c>
      <c r="H176" s="380" t="s">
        <v>1660</v>
      </c>
      <c r="I176" s="388"/>
      <c r="J176" s="389"/>
      <c r="K176" s="390"/>
      <c r="L176" s="391"/>
    </row>
    <row r="177" spans="1:12" ht="25.5" x14ac:dyDescent="0.2">
      <c r="A177" s="375">
        <v>168</v>
      </c>
      <c r="B177" s="376" t="s">
        <v>1874</v>
      </c>
      <c r="C177" s="377" t="s">
        <v>1637</v>
      </c>
      <c r="D177" s="386">
        <v>100</v>
      </c>
      <c r="E177" s="387" t="s">
        <v>1807</v>
      </c>
      <c r="F177" s="380" t="s">
        <v>1331</v>
      </c>
      <c r="G177" s="380" t="s">
        <v>1808</v>
      </c>
      <c r="H177" s="380" t="s">
        <v>1660</v>
      </c>
      <c r="I177" s="388"/>
      <c r="J177" s="389"/>
      <c r="K177" s="390"/>
      <c r="L177" s="391"/>
    </row>
    <row r="178" spans="1:12" ht="25.5" x14ac:dyDescent="0.2">
      <c r="A178" s="375">
        <v>169</v>
      </c>
      <c r="B178" s="376" t="s">
        <v>1875</v>
      </c>
      <c r="C178" s="377" t="s">
        <v>1637</v>
      </c>
      <c r="D178" s="386">
        <v>100</v>
      </c>
      <c r="E178" s="387" t="s">
        <v>1792</v>
      </c>
      <c r="F178" s="380" t="s">
        <v>1793</v>
      </c>
      <c r="G178" s="380" t="s">
        <v>1794</v>
      </c>
      <c r="H178" s="380" t="s">
        <v>1652</v>
      </c>
      <c r="I178" s="388"/>
      <c r="J178" s="389"/>
      <c r="K178" s="390"/>
      <c r="L178" s="391"/>
    </row>
    <row r="179" spans="1:12" ht="25.5" x14ac:dyDescent="0.2">
      <c r="A179" s="375">
        <v>170</v>
      </c>
      <c r="B179" s="376" t="s">
        <v>1876</v>
      </c>
      <c r="C179" s="377" t="s">
        <v>1637</v>
      </c>
      <c r="D179" s="386">
        <v>100</v>
      </c>
      <c r="E179" s="387" t="s">
        <v>1641</v>
      </c>
      <c r="F179" s="380" t="s">
        <v>1642</v>
      </c>
      <c r="G179" s="380" t="s">
        <v>1643</v>
      </c>
      <c r="H179" s="380" t="s">
        <v>1644</v>
      </c>
      <c r="I179" s="388"/>
      <c r="J179" s="389"/>
      <c r="K179" s="390"/>
      <c r="L179" s="391"/>
    </row>
    <row r="180" spans="1:12" ht="25.5" x14ac:dyDescent="0.2">
      <c r="A180" s="375">
        <v>171</v>
      </c>
      <c r="B180" s="376" t="s">
        <v>1876</v>
      </c>
      <c r="C180" s="377" t="s">
        <v>1637</v>
      </c>
      <c r="D180" s="386">
        <v>100</v>
      </c>
      <c r="E180" s="387" t="s">
        <v>1638</v>
      </c>
      <c r="F180" s="380" t="s">
        <v>1639</v>
      </c>
      <c r="G180" s="380" t="s">
        <v>1640</v>
      </c>
      <c r="H180" s="380" t="s">
        <v>470</v>
      </c>
      <c r="I180" s="388"/>
      <c r="J180" s="389"/>
      <c r="K180" s="390"/>
      <c r="L180" s="391"/>
    </row>
    <row r="181" spans="1:12" ht="25.5" x14ac:dyDescent="0.2">
      <c r="A181" s="375">
        <v>172</v>
      </c>
      <c r="B181" s="376" t="s">
        <v>1876</v>
      </c>
      <c r="C181" s="377" t="s">
        <v>1637</v>
      </c>
      <c r="D181" s="386">
        <v>100</v>
      </c>
      <c r="E181" s="387" t="s">
        <v>1686</v>
      </c>
      <c r="F181" s="380" t="s">
        <v>1687</v>
      </c>
      <c r="G181" s="380" t="s">
        <v>1688</v>
      </c>
      <c r="H181" s="380" t="s">
        <v>1644</v>
      </c>
      <c r="I181" s="388"/>
      <c r="J181" s="389"/>
      <c r="K181" s="390"/>
      <c r="L181" s="391"/>
    </row>
    <row r="182" spans="1:12" ht="25.5" x14ac:dyDescent="0.2">
      <c r="A182" s="375">
        <v>173</v>
      </c>
      <c r="B182" s="376" t="s">
        <v>1876</v>
      </c>
      <c r="C182" s="377" t="s">
        <v>1637</v>
      </c>
      <c r="D182" s="386">
        <v>100</v>
      </c>
      <c r="E182" s="387" t="s">
        <v>1645</v>
      </c>
      <c r="F182" s="380" t="s">
        <v>1646</v>
      </c>
      <c r="G182" s="380" t="s">
        <v>1647</v>
      </c>
      <c r="H182" s="380" t="s">
        <v>1644</v>
      </c>
      <c r="I182" s="388"/>
      <c r="J182" s="389"/>
      <c r="K182" s="390"/>
      <c r="L182" s="391"/>
    </row>
    <row r="183" spans="1:12" ht="25.5" x14ac:dyDescent="0.2">
      <c r="A183" s="375">
        <v>174</v>
      </c>
      <c r="B183" s="376" t="s">
        <v>1877</v>
      </c>
      <c r="C183" s="377" t="s">
        <v>1637</v>
      </c>
      <c r="D183" s="386">
        <v>100</v>
      </c>
      <c r="E183" s="387" t="s">
        <v>1653</v>
      </c>
      <c r="F183" s="380" t="s">
        <v>1654</v>
      </c>
      <c r="G183" s="380" t="s">
        <v>1655</v>
      </c>
      <c r="H183" s="380" t="s">
        <v>1652</v>
      </c>
      <c r="I183" s="388"/>
      <c r="J183" s="389"/>
      <c r="K183" s="390"/>
      <c r="L183" s="391"/>
    </row>
    <row r="184" spans="1:12" ht="25.5" x14ac:dyDescent="0.2">
      <c r="A184" s="375">
        <v>175</v>
      </c>
      <c r="B184" s="376" t="s">
        <v>1877</v>
      </c>
      <c r="C184" s="377" t="s">
        <v>1637</v>
      </c>
      <c r="D184" s="386">
        <v>100</v>
      </c>
      <c r="E184" s="387" t="s">
        <v>1649</v>
      </c>
      <c r="F184" s="380" t="s">
        <v>1650</v>
      </c>
      <c r="G184" s="380" t="s">
        <v>1651</v>
      </c>
      <c r="H184" s="380" t="s">
        <v>1652</v>
      </c>
      <c r="I184" s="388"/>
      <c r="J184" s="389"/>
      <c r="K184" s="390"/>
      <c r="L184" s="391"/>
    </row>
    <row r="185" spans="1:12" ht="25.5" x14ac:dyDescent="0.2">
      <c r="A185" s="375">
        <v>176</v>
      </c>
      <c r="B185" s="376" t="s">
        <v>1878</v>
      </c>
      <c r="C185" s="377" t="s">
        <v>1637</v>
      </c>
      <c r="D185" s="386">
        <v>100</v>
      </c>
      <c r="E185" s="387" t="s">
        <v>1677</v>
      </c>
      <c r="F185" s="380" t="s">
        <v>1678</v>
      </c>
      <c r="G185" s="380" t="s">
        <v>1679</v>
      </c>
      <c r="H185" s="380" t="s">
        <v>1652</v>
      </c>
      <c r="I185" s="388"/>
      <c r="J185" s="389"/>
      <c r="K185" s="390"/>
      <c r="L185" s="391"/>
    </row>
    <row r="186" spans="1:12" ht="25.5" x14ac:dyDescent="0.2">
      <c r="A186" s="375">
        <v>177</v>
      </c>
      <c r="B186" s="376" t="s">
        <v>1878</v>
      </c>
      <c r="C186" s="377" t="s">
        <v>1637</v>
      </c>
      <c r="D186" s="378">
        <v>100</v>
      </c>
      <c r="E186" s="379" t="s">
        <v>1657</v>
      </c>
      <c r="F186" s="380" t="s">
        <v>1658</v>
      </c>
      <c r="G186" s="381" t="s">
        <v>1659</v>
      </c>
      <c r="H186" s="381" t="s">
        <v>1660</v>
      </c>
      <c r="I186" s="382"/>
      <c r="J186" s="383"/>
      <c r="K186" s="384"/>
      <c r="L186" s="385"/>
    </row>
    <row r="187" spans="1:12" ht="25.5" x14ac:dyDescent="0.2">
      <c r="A187" s="375">
        <v>178</v>
      </c>
      <c r="B187" s="376" t="s">
        <v>1878</v>
      </c>
      <c r="C187" s="377" t="s">
        <v>1637</v>
      </c>
      <c r="D187" s="386">
        <v>100</v>
      </c>
      <c r="E187" s="387" t="s">
        <v>1661</v>
      </c>
      <c r="F187" s="380" t="s">
        <v>1662</v>
      </c>
      <c r="G187" s="380" t="s">
        <v>1663</v>
      </c>
      <c r="H187" s="380" t="s">
        <v>1664</v>
      </c>
      <c r="I187" s="388"/>
      <c r="J187" s="389"/>
      <c r="K187" s="390"/>
      <c r="L187" s="391"/>
    </row>
    <row r="188" spans="1:12" ht="25.5" x14ac:dyDescent="0.2">
      <c r="A188" s="375">
        <v>179</v>
      </c>
      <c r="B188" s="376" t="s">
        <v>1879</v>
      </c>
      <c r="C188" s="377" t="s">
        <v>1637</v>
      </c>
      <c r="D188" s="386">
        <v>5000</v>
      </c>
      <c r="E188" s="387" t="s">
        <v>1702</v>
      </c>
      <c r="F188" s="380" t="s">
        <v>1703</v>
      </c>
      <c r="G188" s="380" t="s">
        <v>1704</v>
      </c>
      <c r="H188" s="380" t="s">
        <v>1664</v>
      </c>
      <c r="I188" s="388"/>
      <c r="J188" s="389"/>
      <c r="K188" s="390"/>
      <c r="L188" s="391"/>
    </row>
    <row r="189" spans="1:12" ht="25.5" x14ac:dyDescent="0.2">
      <c r="A189" s="375">
        <v>180</v>
      </c>
      <c r="B189" s="376" t="s">
        <v>1880</v>
      </c>
      <c r="C189" s="377" t="s">
        <v>1637</v>
      </c>
      <c r="D189" s="386">
        <v>100</v>
      </c>
      <c r="E189" s="387" t="s">
        <v>1666</v>
      </c>
      <c r="F189" s="380" t="s">
        <v>1667</v>
      </c>
      <c r="G189" s="380" t="s">
        <v>1668</v>
      </c>
      <c r="H189" s="380" t="s">
        <v>1664</v>
      </c>
      <c r="I189" s="388"/>
      <c r="J189" s="389"/>
      <c r="K189" s="390"/>
      <c r="L189" s="391"/>
    </row>
    <row r="190" spans="1:12" ht="25.5" x14ac:dyDescent="0.2">
      <c r="A190" s="375">
        <v>181</v>
      </c>
      <c r="B190" s="376" t="s">
        <v>1880</v>
      </c>
      <c r="C190" s="377" t="s">
        <v>1637</v>
      </c>
      <c r="D190" s="386">
        <v>5000</v>
      </c>
      <c r="E190" s="387" t="s">
        <v>1694</v>
      </c>
      <c r="F190" s="380" t="s">
        <v>553</v>
      </c>
      <c r="G190" s="380" t="s">
        <v>1695</v>
      </c>
      <c r="H190" s="380" t="s">
        <v>470</v>
      </c>
      <c r="I190" s="388"/>
      <c r="J190" s="389"/>
      <c r="K190" s="390"/>
      <c r="L190" s="391"/>
    </row>
    <row r="191" spans="1:12" ht="25.5" x14ac:dyDescent="0.2">
      <c r="A191" s="375">
        <v>182</v>
      </c>
      <c r="B191" s="376" t="s">
        <v>1881</v>
      </c>
      <c r="C191" s="377" t="s">
        <v>1637</v>
      </c>
      <c r="D191" s="386">
        <v>100</v>
      </c>
      <c r="E191" s="387" t="s">
        <v>1670</v>
      </c>
      <c r="F191" s="380" t="s">
        <v>1671</v>
      </c>
      <c r="G191" s="380" t="s">
        <v>1672</v>
      </c>
      <c r="H191" s="380" t="s">
        <v>1660</v>
      </c>
      <c r="I191" s="388"/>
      <c r="J191" s="389"/>
      <c r="K191" s="390"/>
      <c r="L191" s="391"/>
    </row>
    <row r="192" spans="1:12" ht="25.5" x14ac:dyDescent="0.2">
      <c r="A192" s="375">
        <v>183</v>
      </c>
      <c r="B192" s="376" t="s">
        <v>1881</v>
      </c>
      <c r="C192" s="377" t="s">
        <v>1637</v>
      </c>
      <c r="D192" s="386">
        <v>100</v>
      </c>
      <c r="E192" s="387" t="s">
        <v>1807</v>
      </c>
      <c r="F192" s="380" t="s">
        <v>1331</v>
      </c>
      <c r="G192" s="380" t="s">
        <v>1808</v>
      </c>
      <c r="H192" s="380" t="s">
        <v>1660</v>
      </c>
      <c r="I192" s="388"/>
      <c r="J192" s="389"/>
      <c r="K192" s="390"/>
      <c r="L192" s="391"/>
    </row>
    <row r="193" spans="1:12" ht="25.5" x14ac:dyDescent="0.2">
      <c r="A193" s="375">
        <v>184</v>
      </c>
      <c r="B193" s="376" t="s">
        <v>1882</v>
      </c>
      <c r="C193" s="377" t="s">
        <v>1637</v>
      </c>
      <c r="D193" s="386">
        <v>10000</v>
      </c>
      <c r="E193" s="387" t="s">
        <v>1851</v>
      </c>
      <c r="F193" s="380" t="s">
        <v>1852</v>
      </c>
      <c r="G193" s="380" t="s">
        <v>1853</v>
      </c>
      <c r="H193" s="380" t="s">
        <v>470</v>
      </c>
      <c r="I193" s="388"/>
      <c r="J193" s="389"/>
      <c r="K193" s="390"/>
      <c r="L193" s="391"/>
    </row>
    <row r="194" spans="1:12" ht="25.5" x14ac:dyDescent="0.2">
      <c r="A194" s="375">
        <v>185</v>
      </c>
      <c r="B194" s="376" t="s">
        <v>1883</v>
      </c>
      <c r="C194" s="377" t="s">
        <v>1637</v>
      </c>
      <c r="D194" s="386">
        <v>100</v>
      </c>
      <c r="E194" s="387" t="s">
        <v>1792</v>
      </c>
      <c r="F194" s="380" t="s">
        <v>1793</v>
      </c>
      <c r="G194" s="380" t="s">
        <v>1794</v>
      </c>
      <c r="H194" s="380" t="s">
        <v>1652</v>
      </c>
      <c r="I194" s="388"/>
      <c r="J194" s="389"/>
      <c r="K194" s="390"/>
      <c r="L194" s="391"/>
    </row>
    <row r="195" spans="1:12" ht="25.5" x14ac:dyDescent="0.2">
      <c r="A195" s="375">
        <v>186</v>
      </c>
      <c r="B195" s="376" t="s">
        <v>1884</v>
      </c>
      <c r="C195" s="377" t="s">
        <v>1637</v>
      </c>
      <c r="D195" s="386">
        <v>2000</v>
      </c>
      <c r="E195" s="387" t="s">
        <v>1885</v>
      </c>
      <c r="F195" s="380" t="s">
        <v>643</v>
      </c>
      <c r="G195" s="380" t="s">
        <v>1886</v>
      </c>
      <c r="H195" s="380" t="s">
        <v>470</v>
      </c>
      <c r="I195" s="388"/>
      <c r="J195" s="389"/>
      <c r="K195" s="390"/>
      <c r="L195" s="391"/>
    </row>
    <row r="196" spans="1:12" ht="25.5" x14ac:dyDescent="0.2">
      <c r="A196" s="375">
        <v>187</v>
      </c>
      <c r="B196" s="376" t="s">
        <v>1884</v>
      </c>
      <c r="C196" s="377" t="s">
        <v>1637</v>
      </c>
      <c r="D196" s="386">
        <v>8000</v>
      </c>
      <c r="E196" s="387" t="s">
        <v>1887</v>
      </c>
      <c r="F196" s="380" t="s">
        <v>651</v>
      </c>
      <c r="G196" s="380" t="s">
        <v>1888</v>
      </c>
      <c r="H196" s="380" t="s">
        <v>470</v>
      </c>
      <c r="I196" s="388"/>
      <c r="J196" s="389"/>
      <c r="K196" s="390"/>
      <c r="L196" s="391"/>
    </row>
    <row r="197" spans="1:12" ht="25.5" x14ac:dyDescent="0.2">
      <c r="A197" s="375">
        <v>188</v>
      </c>
      <c r="B197" s="376" t="s">
        <v>1889</v>
      </c>
      <c r="C197" s="377" t="s">
        <v>1637</v>
      </c>
      <c r="D197" s="386">
        <v>5000</v>
      </c>
      <c r="E197" s="387" t="s">
        <v>1890</v>
      </c>
      <c r="F197" s="380" t="s">
        <v>1891</v>
      </c>
      <c r="G197" s="380" t="s">
        <v>1892</v>
      </c>
      <c r="H197" s="380" t="s">
        <v>470</v>
      </c>
      <c r="I197" s="388"/>
      <c r="J197" s="389"/>
      <c r="K197" s="390"/>
      <c r="L197" s="391"/>
    </row>
    <row r="198" spans="1:12" ht="25.5" x14ac:dyDescent="0.2">
      <c r="A198" s="375">
        <v>189</v>
      </c>
      <c r="B198" s="376" t="s">
        <v>1893</v>
      </c>
      <c r="C198" s="377" t="s">
        <v>1637</v>
      </c>
      <c r="D198" s="386">
        <v>100</v>
      </c>
      <c r="E198" s="387" t="s">
        <v>1686</v>
      </c>
      <c r="F198" s="380" t="s">
        <v>1687</v>
      </c>
      <c r="G198" s="380" t="s">
        <v>1688</v>
      </c>
      <c r="H198" s="380" t="s">
        <v>1644</v>
      </c>
      <c r="I198" s="388"/>
      <c r="J198" s="389"/>
      <c r="K198" s="390"/>
      <c r="L198" s="391"/>
    </row>
    <row r="199" spans="1:12" ht="25.5" x14ac:dyDescent="0.2">
      <c r="A199" s="375">
        <v>190</v>
      </c>
      <c r="B199" s="376" t="s">
        <v>1893</v>
      </c>
      <c r="C199" s="377" t="s">
        <v>1637</v>
      </c>
      <c r="D199" s="386">
        <v>100</v>
      </c>
      <c r="E199" s="387" t="s">
        <v>1641</v>
      </c>
      <c r="F199" s="380" t="s">
        <v>1642</v>
      </c>
      <c r="G199" s="380" t="s">
        <v>1643</v>
      </c>
      <c r="H199" s="380" t="s">
        <v>1644</v>
      </c>
      <c r="I199" s="388"/>
      <c r="J199" s="389"/>
      <c r="K199" s="390"/>
      <c r="L199" s="391"/>
    </row>
    <row r="200" spans="1:12" ht="25.5" x14ac:dyDescent="0.2">
      <c r="A200" s="375">
        <v>191</v>
      </c>
      <c r="B200" s="376" t="s">
        <v>1893</v>
      </c>
      <c r="C200" s="377" t="s">
        <v>1637</v>
      </c>
      <c r="D200" s="386">
        <v>100</v>
      </c>
      <c r="E200" s="387" t="s">
        <v>1645</v>
      </c>
      <c r="F200" s="380" t="s">
        <v>1646</v>
      </c>
      <c r="G200" s="380" t="s">
        <v>1647</v>
      </c>
      <c r="H200" s="380" t="s">
        <v>1644</v>
      </c>
      <c r="I200" s="388"/>
      <c r="J200" s="389"/>
      <c r="K200" s="390"/>
      <c r="L200" s="391"/>
    </row>
    <row r="201" spans="1:12" ht="25.5" x14ac:dyDescent="0.2">
      <c r="A201" s="375">
        <v>192</v>
      </c>
      <c r="B201" s="376" t="s">
        <v>1894</v>
      </c>
      <c r="C201" s="377" t="s">
        <v>1637</v>
      </c>
      <c r="D201" s="378">
        <v>100</v>
      </c>
      <c r="E201" s="379" t="s">
        <v>1638</v>
      </c>
      <c r="F201" s="380" t="s">
        <v>1639</v>
      </c>
      <c r="G201" s="381" t="s">
        <v>1640</v>
      </c>
      <c r="H201" s="381" t="s">
        <v>470</v>
      </c>
      <c r="I201" s="382"/>
      <c r="J201" s="383"/>
      <c r="K201" s="384"/>
      <c r="L201" s="385"/>
    </row>
    <row r="202" spans="1:12" ht="25.5" x14ac:dyDescent="0.2">
      <c r="A202" s="375">
        <v>193</v>
      </c>
      <c r="B202" s="376" t="s">
        <v>1894</v>
      </c>
      <c r="C202" s="377" t="s">
        <v>1637</v>
      </c>
      <c r="D202" s="386">
        <v>100</v>
      </c>
      <c r="E202" s="387" t="s">
        <v>1649</v>
      </c>
      <c r="F202" s="380" t="s">
        <v>1650</v>
      </c>
      <c r="G202" s="380" t="s">
        <v>1651</v>
      </c>
      <c r="H202" s="380" t="s">
        <v>1652</v>
      </c>
      <c r="I202" s="388"/>
      <c r="J202" s="389"/>
      <c r="K202" s="390"/>
      <c r="L202" s="391"/>
    </row>
    <row r="203" spans="1:12" ht="25.5" x14ac:dyDescent="0.2">
      <c r="A203" s="375">
        <v>194</v>
      </c>
      <c r="B203" s="376" t="s">
        <v>1895</v>
      </c>
      <c r="C203" s="377" t="s">
        <v>1637</v>
      </c>
      <c r="D203" s="386">
        <v>100</v>
      </c>
      <c r="E203" s="387" t="s">
        <v>1657</v>
      </c>
      <c r="F203" s="380" t="s">
        <v>1658</v>
      </c>
      <c r="G203" s="380" t="s">
        <v>1659</v>
      </c>
      <c r="H203" s="380" t="s">
        <v>1660</v>
      </c>
      <c r="I203" s="388"/>
      <c r="J203" s="389"/>
      <c r="K203" s="390"/>
      <c r="L203" s="391"/>
    </row>
    <row r="204" spans="1:12" ht="25.5" x14ac:dyDescent="0.2">
      <c r="A204" s="375">
        <v>195</v>
      </c>
      <c r="B204" s="376" t="s">
        <v>1895</v>
      </c>
      <c r="C204" s="377" t="s">
        <v>1637</v>
      </c>
      <c r="D204" s="386">
        <v>100</v>
      </c>
      <c r="E204" s="387" t="s">
        <v>1653</v>
      </c>
      <c r="F204" s="380" t="s">
        <v>1654</v>
      </c>
      <c r="G204" s="380" t="s">
        <v>1655</v>
      </c>
      <c r="H204" s="380" t="s">
        <v>1652</v>
      </c>
      <c r="I204" s="388"/>
      <c r="J204" s="389"/>
      <c r="K204" s="390"/>
      <c r="L204" s="391"/>
    </row>
    <row r="205" spans="1:12" ht="25.5" x14ac:dyDescent="0.2">
      <c r="A205" s="375">
        <v>196</v>
      </c>
      <c r="B205" s="376" t="s">
        <v>1896</v>
      </c>
      <c r="C205" s="377" t="s">
        <v>1637</v>
      </c>
      <c r="D205" s="386">
        <v>100</v>
      </c>
      <c r="E205" s="387" t="s">
        <v>1661</v>
      </c>
      <c r="F205" s="380" t="s">
        <v>1662</v>
      </c>
      <c r="G205" s="380" t="s">
        <v>1663</v>
      </c>
      <c r="H205" s="380" t="s">
        <v>1664</v>
      </c>
      <c r="I205" s="388"/>
      <c r="J205" s="389"/>
      <c r="K205" s="390"/>
      <c r="L205" s="391"/>
    </row>
    <row r="206" spans="1:12" ht="25.5" x14ac:dyDescent="0.2">
      <c r="A206" s="375">
        <v>197</v>
      </c>
      <c r="B206" s="376" t="s">
        <v>1897</v>
      </c>
      <c r="C206" s="377" t="s">
        <v>1637</v>
      </c>
      <c r="D206" s="386">
        <v>100</v>
      </c>
      <c r="E206" s="387" t="s">
        <v>1666</v>
      </c>
      <c r="F206" s="380" t="s">
        <v>1667</v>
      </c>
      <c r="G206" s="380" t="s">
        <v>1668</v>
      </c>
      <c r="H206" s="380" t="s">
        <v>1664</v>
      </c>
      <c r="I206" s="388"/>
      <c r="J206" s="389"/>
      <c r="K206" s="390"/>
      <c r="L206" s="391"/>
    </row>
    <row r="207" spans="1:12" ht="25.5" x14ac:dyDescent="0.2">
      <c r="A207" s="375">
        <v>198</v>
      </c>
      <c r="B207" s="376" t="s">
        <v>1898</v>
      </c>
      <c r="C207" s="377" t="s">
        <v>1637</v>
      </c>
      <c r="D207" s="386">
        <v>100</v>
      </c>
      <c r="E207" s="387" t="s">
        <v>1670</v>
      </c>
      <c r="F207" s="380" t="s">
        <v>1671</v>
      </c>
      <c r="G207" s="380" t="s">
        <v>1672</v>
      </c>
      <c r="H207" s="380" t="s">
        <v>1660</v>
      </c>
      <c r="I207" s="388"/>
      <c r="J207" s="389"/>
      <c r="K207" s="390"/>
      <c r="L207" s="391"/>
    </row>
    <row r="208" spans="1:12" ht="25.5" x14ac:dyDescent="0.2">
      <c r="A208" s="375">
        <v>199</v>
      </c>
      <c r="B208" s="376" t="s">
        <v>1898</v>
      </c>
      <c r="C208" s="377" t="s">
        <v>1637</v>
      </c>
      <c r="D208" s="386">
        <v>100</v>
      </c>
      <c r="E208" s="387" t="s">
        <v>1807</v>
      </c>
      <c r="F208" s="380" t="s">
        <v>1331</v>
      </c>
      <c r="G208" s="380" t="s">
        <v>1808</v>
      </c>
      <c r="H208" s="380" t="s">
        <v>1660</v>
      </c>
      <c r="I208" s="388"/>
      <c r="J208" s="389"/>
      <c r="K208" s="390"/>
      <c r="L208" s="391"/>
    </row>
    <row r="209" spans="1:12" ht="25.5" x14ac:dyDescent="0.2">
      <c r="A209" s="375">
        <v>200</v>
      </c>
      <c r="B209" s="376" t="s">
        <v>1899</v>
      </c>
      <c r="C209" s="377" t="s">
        <v>1637</v>
      </c>
      <c r="D209" s="386">
        <v>100</v>
      </c>
      <c r="E209" s="387" t="s">
        <v>1792</v>
      </c>
      <c r="F209" s="380" t="s">
        <v>1793</v>
      </c>
      <c r="G209" s="380" t="s">
        <v>1794</v>
      </c>
      <c r="H209" s="380" t="s">
        <v>1652</v>
      </c>
      <c r="I209" s="388"/>
      <c r="J209" s="389"/>
      <c r="K209" s="390"/>
      <c r="L209" s="391"/>
    </row>
    <row r="210" spans="1:12" ht="25.5" x14ac:dyDescent="0.2">
      <c r="A210" s="375">
        <v>201</v>
      </c>
      <c r="B210" s="376" t="s">
        <v>1900</v>
      </c>
      <c r="C210" s="377" t="s">
        <v>1637</v>
      </c>
      <c r="D210" s="386">
        <v>33300</v>
      </c>
      <c r="E210" s="387" t="s">
        <v>1901</v>
      </c>
      <c r="F210" s="380" t="s">
        <v>1902</v>
      </c>
      <c r="G210" s="380" t="s">
        <v>1903</v>
      </c>
      <c r="H210" s="380" t="s">
        <v>1664</v>
      </c>
      <c r="I210" s="388"/>
      <c r="J210" s="389"/>
      <c r="K210" s="390"/>
      <c r="L210" s="391"/>
    </row>
    <row r="211" spans="1:12" ht="25.5" x14ac:dyDescent="0.2">
      <c r="A211" s="375">
        <v>202</v>
      </c>
      <c r="B211" s="376" t="s">
        <v>1904</v>
      </c>
      <c r="C211" s="377" t="s">
        <v>1637</v>
      </c>
      <c r="D211" s="386">
        <v>100</v>
      </c>
      <c r="E211" s="387" t="s">
        <v>1641</v>
      </c>
      <c r="F211" s="380" t="s">
        <v>1642</v>
      </c>
      <c r="G211" s="380" t="s">
        <v>1643</v>
      </c>
      <c r="H211" s="380" t="s">
        <v>1644</v>
      </c>
      <c r="I211" s="388"/>
      <c r="J211" s="389"/>
      <c r="K211" s="390"/>
      <c r="L211" s="391"/>
    </row>
    <row r="212" spans="1:12" ht="25.5" x14ac:dyDescent="0.2">
      <c r="A212" s="375">
        <v>203</v>
      </c>
      <c r="B212" s="376" t="s">
        <v>1905</v>
      </c>
      <c r="C212" s="377" t="s">
        <v>1637</v>
      </c>
      <c r="D212" s="386">
        <v>100</v>
      </c>
      <c r="E212" s="387" t="s">
        <v>1638</v>
      </c>
      <c r="F212" s="380" t="s">
        <v>1639</v>
      </c>
      <c r="G212" s="380" t="s">
        <v>1640</v>
      </c>
      <c r="H212" s="380" t="s">
        <v>470</v>
      </c>
      <c r="I212" s="388"/>
      <c r="J212" s="389"/>
      <c r="K212" s="390"/>
      <c r="L212" s="391"/>
    </row>
    <row r="213" spans="1:12" ht="25.5" x14ac:dyDescent="0.2">
      <c r="A213" s="375">
        <v>204</v>
      </c>
      <c r="B213" s="376" t="s">
        <v>1905</v>
      </c>
      <c r="C213" s="377" t="s">
        <v>1637</v>
      </c>
      <c r="D213" s="386">
        <v>100</v>
      </c>
      <c r="E213" s="387" t="s">
        <v>1686</v>
      </c>
      <c r="F213" s="380" t="s">
        <v>1687</v>
      </c>
      <c r="G213" s="380" t="s">
        <v>1688</v>
      </c>
      <c r="H213" s="380" t="s">
        <v>1644</v>
      </c>
      <c r="I213" s="388"/>
      <c r="J213" s="389"/>
      <c r="K213" s="390"/>
      <c r="L213" s="391"/>
    </row>
    <row r="214" spans="1:12" ht="25.5" x14ac:dyDescent="0.2">
      <c r="A214" s="375">
        <v>205</v>
      </c>
      <c r="B214" s="376" t="s">
        <v>1905</v>
      </c>
      <c r="C214" s="377" t="s">
        <v>1637</v>
      </c>
      <c r="D214" s="386">
        <v>100</v>
      </c>
      <c r="E214" s="387" t="s">
        <v>1645</v>
      </c>
      <c r="F214" s="380" t="s">
        <v>1646</v>
      </c>
      <c r="G214" s="380" t="s">
        <v>1647</v>
      </c>
      <c r="H214" s="380" t="s">
        <v>1644</v>
      </c>
      <c r="I214" s="388"/>
      <c r="J214" s="389"/>
      <c r="K214" s="390"/>
      <c r="L214" s="391"/>
    </row>
    <row r="215" spans="1:12" ht="25.5" x14ac:dyDescent="0.2">
      <c r="A215" s="375">
        <v>206</v>
      </c>
      <c r="B215" s="376" t="s">
        <v>1906</v>
      </c>
      <c r="C215" s="377" t="s">
        <v>1637</v>
      </c>
      <c r="D215" s="386">
        <v>100</v>
      </c>
      <c r="E215" s="387" t="s">
        <v>1649</v>
      </c>
      <c r="F215" s="380" t="s">
        <v>1650</v>
      </c>
      <c r="G215" s="380" t="s">
        <v>1651</v>
      </c>
      <c r="H215" s="380" t="s">
        <v>1652</v>
      </c>
      <c r="I215" s="388"/>
      <c r="J215" s="389"/>
      <c r="K215" s="390"/>
      <c r="L215" s="391"/>
    </row>
    <row r="216" spans="1:12" ht="25.5" x14ac:dyDescent="0.2">
      <c r="A216" s="375">
        <v>207</v>
      </c>
      <c r="B216" s="376" t="s">
        <v>1907</v>
      </c>
      <c r="C216" s="377" t="s">
        <v>1637</v>
      </c>
      <c r="D216" s="378">
        <v>100</v>
      </c>
      <c r="E216" s="379" t="s">
        <v>1657</v>
      </c>
      <c r="F216" s="380" t="s">
        <v>1658</v>
      </c>
      <c r="G216" s="381" t="s">
        <v>1659</v>
      </c>
      <c r="H216" s="381" t="s">
        <v>1660</v>
      </c>
      <c r="I216" s="382"/>
      <c r="J216" s="383"/>
      <c r="K216" s="384"/>
      <c r="L216" s="385"/>
    </row>
    <row r="217" spans="1:12" ht="25.5" x14ac:dyDescent="0.2">
      <c r="A217" s="375">
        <v>208</v>
      </c>
      <c r="B217" s="376" t="s">
        <v>1907</v>
      </c>
      <c r="C217" s="377" t="s">
        <v>1637</v>
      </c>
      <c r="D217" s="386">
        <v>100</v>
      </c>
      <c r="E217" s="387" t="s">
        <v>1653</v>
      </c>
      <c r="F217" s="380" t="s">
        <v>1654</v>
      </c>
      <c r="G217" s="380" t="s">
        <v>1655</v>
      </c>
      <c r="H217" s="380" t="s">
        <v>1652</v>
      </c>
      <c r="I217" s="388"/>
      <c r="J217" s="389"/>
      <c r="K217" s="390"/>
      <c r="L217" s="391"/>
    </row>
    <row r="218" spans="1:12" ht="25.5" x14ac:dyDescent="0.2">
      <c r="A218" s="375">
        <v>209</v>
      </c>
      <c r="B218" s="376" t="s">
        <v>1907</v>
      </c>
      <c r="C218" s="377" t="s">
        <v>1637</v>
      </c>
      <c r="D218" s="386">
        <v>100</v>
      </c>
      <c r="E218" s="387" t="s">
        <v>1661</v>
      </c>
      <c r="F218" s="380" t="s">
        <v>1662</v>
      </c>
      <c r="G218" s="380" t="s">
        <v>1663</v>
      </c>
      <c r="H218" s="380" t="s">
        <v>1664</v>
      </c>
      <c r="I218" s="388"/>
      <c r="J218" s="389"/>
      <c r="K218" s="390"/>
      <c r="L218" s="391"/>
    </row>
    <row r="219" spans="1:12" ht="25.5" x14ac:dyDescent="0.2">
      <c r="A219" s="375">
        <v>210</v>
      </c>
      <c r="B219" s="376" t="s">
        <v>1908</v>
      </c>
      <c r="C219" s="377" t="s">
        <v>1637</v>
      </c>
      <c r="D219" s="386">
        <v>100</v>
      </c>
      <c r="E219" s="387" t="s">
        <v>1666</v>
      </c>
      <c r="F219" s="380" t="s">
        <v>1667</v>
      </c>
      <c r="G219" s="380" t="s">
        <v>1668</v>
      </c>
      <c r="H219" s="380" t="s">
        <v>1664</v>
      </c>
      <c r="I219" s="388"/>
      <c r="J219" s="389"/>
      <c r="K219" s="390"/>
      <c r="L219" s="391"/>
    </row>
    <row r="220" spans="1:12" ht="25.5" x14ac:dyDescent="0.2">
      <c r="A220" s="375">
        <v>211</v>
      </c>
      <c r="B220" s="376" t="s">
        <v>1909</v>
      </c>
      <c r="C220" s="377" t="s">
        <v>1637</v>
      </c>
      <c r="D220" s="386">
        <v>100</v>
      </c>
      <c r="E220" s="387" t="s">
        <v>1670</v>
      </c>
      <c r="F220" s="380" t="s">
        <v>1671</v>
      </c>
      <c r="G220" s="380" t="s">
        <v>1672</v>
      </c>
      <c r="H220" s="380" t="s">
        <v>1660</v>
      </c>
      <c r="I220" s="388"/>
      <c r="J220" s="389"/>
      <c r="K220" s="390"/>
      <c r="L220" s="391"/>
    </row>
    <row r="221" spans="1:12" ht="15.75" thickBot="1" x14ac:dyDescent="0.25">
      <c r="A221" s="392" t="s">
        <v>276</v>
      </c>
      <c r="B221" s="393"/>
      <c r="C221" s="394"/>
      <c r="D221" s="395"/>
      <c r="E221" s="396"/>
      <c r="F221" s="397"/>
      <c r="G221" s="397"/>
      <c r="H221" s="397"/>
      <c r="I221" s="398"/>
      <c r="J221" s="399"/>
      <c r="K221" s="400"/>
      <c r="L221" s="401"/>
    </row>
    <row r="222" spans="1:12" x14ac:dyDescent="0.2">
      <c r="A222" s="260"/>
      <c r="B222" s="261"/>
      <c r="C222" s="260"/>
      <c r="D222" s="261"/>
      <c r="E222" s="260"/>
      <c r="F222" s="261"/>
      <c r="G222" s="260"/>
      <c r="H222" s="261"/>
      <c r="I222" s="260"/>
      <c r="J222" s="261"/>
      <c r="K222" s="260"/>
      <c r="L222" s="261"/>
    </row>
    <row r="223" spans="1:12" x14ac:dyDescent="0.2">
      <c r="A223" s="260"/>
      <c r="B223" s="267"/>
      <c r="C223" s="260"/>
      <c r="D223" s="267"/>
      <c r="E223" s="260"/>
      <c r="F223" s="267"/>
      <c r="G223" s="260"/>
      <c r="H223" s="267"/>
      <c r="I223" s="260"/>
      <c r="J223" s="267"/>
      <c r="K223" s="260"/>
      <c r="L223" s="267"/>
    </row>
    <row r="224" spans="1:12" s="268" customFormat="1" x14ac:dyDescent="0.2">
      <c r="A224" s="489" t="s">
        <v>418</v>
      </c>
      <c r="B224" s="489"/>
      <c r="C224" s="489"/>
      <c r="D224" s="489"/>
      <c r="E224" s="489"/>
      <c r="F224" s="489"/>
      <c r="G224" s="489"/>
      <c r="H224" s="489"/>
      <c r="I224" s="489"/>
      <c r="J224" s="489"/>
      <c r="K224" s="489"/>
      <c r="L224" s="489"/>
    </row>
    <row r="225" spans="1:12" s="269" customFormat="1" ht="12.75" x14ac:dyDescent="0.2">
      <c r="A225" s="489" t="s">
        <v>452</v>
      </c>
      <c r="B225" s="489"/>
      <c r="C225" s="489"/>
      <c r="D225" s="489"/>
      <c r="E225" s="489"/>
      <c r="F225" s="489"/>
      <c r="G225" s="489"/>
      <c r="H225" s="489"/>
      <c r="I225" s="489"/>
      <c r="J225" s="489"/>
      <c r="K225" s="489"/>
      <c r="L225" s="489"/>
    </row>
    <row r="226" spans="1:12" s="269" customFormat="1" ht="12.75" x14ac:dyDescent="0.2">
      <c r="A226" s="489"/>
      <c r="B226" s="489"/>
      <c r="C226" s="489"/>
      <c r="D226" s="489"/>
      <c r="E226" s="489"/>
      <c r="F226" s="489"/>
      <c r="G226" s="489"/>
      <c r="H226" s="489"/>
      <c r="I226" s="489"/>
      <c r="J226" s="489"/>
      <c r="K226" s="489"/>
      <c r="L226" s="489"/>
    </row>
    <row r="227" spans="1:12" s="268" customFormat="1" x14ac:dyDescent="0.2">
      <c r="A227" s="489" t="s">
        <v>451</v>
      </c>
      <c r="B227" s="489"/>
      <c r="C227" s="489"/>
      <c r="D227" s="489"/>
      <c r="E227" s="489"/>
      <c r="F227" s="489"/>
      <c r="G227" s="489"/>
      <c r="H227" s="489"/>
      <c r="I227" s="489"/>
      <c r="J227" s="489"/>
      <c r="K227" s="489"/>
      <c r="L227" s="489"/>
    </row>
    <row r="228" spans="1:12" s="268" customFormat="1" x14ac:dyDescent="0.2">
      <c r="A228" s="489"/>
      <c r="B228" s="489"/>
      <c r="C228" s="489"/>
      <c r="D228" s="489"/>
      <c r="E228" s="489"/>
      <c r="F228" s="489"/>
      <c r="G228" s="489"/>
      <c r="H228" s="489"/>
      <c r="I228" s="489"/>
      <c r="J228" s="489"/>
      <c r="K228" s="489"/>
      <c r="L228" s="489"/>
    </row>
    <row r="229" spans="1:12" s="268" customFormat="1" x14ac:dyDescent="0.2">
      <c r="A229" s="489" t="s">
        <v>450</v>
      </c>
      <c r="B229" s="489"/>
      <c r="C229" s="489"/>
      <c r="D229" s="489"/>
      <c r="E229" s="489"/>
      <c r="F229" s="489"/>
      <c r="G229" s="489"/>
      <c r="H229" s="489"/>
      <c r="I229" s="489"/>
      <c r="J229" s="489"/>
      <c r="K229" s="489"/>
      <c r="L229" s="489"/>
    </row>
    <row r="230" spans="1:12" s="268" customFormat="1" x14ac:dyDescent="0.2">
      <c r="A230" s="260"/>
      <c r="B230" s="261"/>
      <c r="C230" s="260"/>
      <c r="D230" s="261"/>
      <c r="E230" s="260"/>
      <c r="F230" s="261"/>
      <c r="G230" s="260"/>
      <c r="H230" s="261"/>
      <c r="I230" s="260"/>
      <c r="J230" s="261"/>
      <c r="K230" s="260"/>
      <c r="L230" s="261"/>
    </row>
    <row r="231" spans="1:12" s="268" customFormat="1" x14ac:dyDescent="0.2">
      <c r="A231" s="260"/>
      <c r="B231" s="267"/>
      <c r="C231" s="260"/>
      <c r="D231" s="267"/>
      <c r="E231" s="260"/>
      <c r="F231" s="267"/>
      <c r="G231" s="260"/>
      <c r="H231" s="267"/>
      <c r="I231" s="260"/>
      <c r="J231" s="267"/>
      <c r="K231" s="260"/>
      <c r="L231" s="267"/>
    </row>
    <row r="232" spans="1:12" s="268" customFormat="1" x14ac:dyDescent="0.2">
      <c r="A232" s="260"/>
      <c r="B232" s="261"/>
      <c r="C232" s="260"/>
      <c r="D232" s="261"/>
      <c r="E232" s="260"/>
      <c r="F232" s="261"/>
      <c r="G232" s="260"/>
      <c r="H232" s="261"/>
      <c r="I232" s="260"/>
      <c r="J232" s="261"/>
      <c r="K232" s="260"/>
      <c r="L232" s="261"/>
    </row>
    <row r="233" spans="1:12" x14ac:dyDescent="0.2">
      <c r="A233" s="260"/>
      <c r="B233" s="267"/>
      <c r="C233" s="260"/>
      <c r="D233" s="267"/>
      <c r="E233" s="260"/>
      <c r="F233" s="267"/>
      <c r="G233" s="260"/>
      <c r="H233" s="267"/>
      <c r="I233" s="260"/>
      <c r="J233" s="267"/>
      <c r="K233" s="260"/>
      <c r="L233" s="267"/>
    </row>
    <row r="234" spans="1:12" s="262" customFormat="1" x14ac:dyDescent="0.2">
      <c r="A234" s="490" t="s">
        <v>107</v>
      </c>
      <c r="B234" s="490"/>
      <c r="C234" s="261"/>
      <c r="D234" s="260"/>
      <c r="E234" s="261"/>
      <c r="F234" s="261"/>
      <c r="G234" s="260"/>
      <c r="H234" s="261"/>
      <c r="I234" s="261"/>
      <c r="J234" s="260"/>
      <c r="K234" s="261"/>
      <c r="L234" s="260"/>
    </row>
    <row r="235" spans="1:12" s="262" customFormat="1" x14ac:dyDescent="0.2">
      <c r="A235" s="261"/>
      <c r="B235" s="260"/>
      <c r="C235" s="265"/>
      <c r="D235" s="266"/>
      <c r="E235" s="265"/>
      <c r="F235" s="261"/>
      <c r="G235" s="260"/>
      <c r="H235" s="264"/>
      <c r="I235" s="261"/>
      <c r="J235" s="260"/>
      <c r="K235" s="261"/>
      <c r="L235" s="260"/>
    </row>
    <row r="236" spans="1:12" s="262" customFormat="1" ht="15" customHeight="1" x14ac:dyDescent="0.2">
      <c r="A236" s="261"/>
      <c r="B236" s="260"/>
      <c r="C236" s="483" t="s">
        <v>268</v>
      </c>
      <c r="D236" s="483"/>
      <c r="E236" s="483"/>
      <c r="F236" s="261"/>
      <c r="G236" s="260"/>
      <c r="H236" s="484" t="s">
        <v>449</v>
      </c>
      <c r="I236" s="263"/>
      <c r="J236" s="260"/>
      <c r="K236" s="261"/>
      <c r="L236" s="260"/>
    </row>
    <row r="237" spans="1:12" s="262" customFormat="1" x14ac:dyDescent="0.2">
      <c r="A237" s="261"/>
      <c r="B237" s="260"/>
      <c r="C237" s="261"/>
      <c r="D237" s="260"/>
      <c r="E237" s="261"/>
      <c r="F237" s="261"/>
      <c r="G237" s="260"/>
      <c r="H237" s="485"/>
      <c r="I237" s="263"/>
      <c r="J237" s="260"/>
      <c r="K237" s="261"/>
      <c r="L237" s="260"/>
    </row>
    <row r="238" spans="1:12" s="259" customFormat="1" x14ac:dyDescent="0.2">
      <c r="A238" s="261"/>
      <c r="B238" s="260"/>
      <c r="C238" s="483" t="s">
        <v>140</v>
      </c>
      <c r="D238" s="483"/>
      <c r="E238" s="483"/>
      <c r="F238" s="261"/>
      <c r="G238" s="260"/>
      <c r="H238" s="261"/>
      <c r="I238" s="261"/>
      <c r="J238" s="260"/>
      <c r="K238" s="261"/>
      <c r="L238" s="260"/>
    </row>
    <row r="239" spans="1:12" s="259" customFormat="1" x14ac:dyDescent="0.2">
      <c r="E239" s="257"/>
    </row>
    <row r="240" spans="1:12" s="259" customFormat="1" x14ac:dyDescent="0.2">
      <c r="E240" s="257"/>
    </row>
    <row r="241" spans="5:5" s="259" customFormat="1" x14ac:dyDescent="0.2">
      <c r="E241" s="257"/>
    </row>
    <row r="242" spans="5:5" s="259" customFormat="1" x14ac:dyDescent="0.2">
      <c r="E242" s="257"/>
    </row>
    <row r="243" spans="5:5" s="259" customFormat="1" x14ac:dyDescent="0.2"/>
  </sheetData>
  <mergeCells count="9">
    <mergeCell ref="C236:E236"/>
    <mergeCell ref="H236:H237"/>
    <mergeCell ref="C238:E238"/>
    <mergeCell ref="I7:K7"/>
    <mergeCell ref="A224:L224"/>
    <mergeCell ref="A225:L226"/>
    <mergeCell ref="A227:L228"/>
    <mergeCell ref="A229:L229"/>
    <mergeCell ref="A234:B234"/>
  </mergeCells>
  <dataValidations count="3">
    <dataValidation allowBlank="1" showInputMessage="1" showErrorMessage="1" error="თვე/დღე/წელი" prompt="თვე/დღე/წელი" sqref="B10:B22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2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H221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173" customWidth="1"/>
    <col min="2" max="2" width="13.140625" style="173" customWidth="1"/>
    <col min="3" max="3" width="15.140625" style="173" customWidth="1"/>
    <col min="4" max="4" width="18" style="173" customWidth="1"/>
    <col min="5" max="5" width="20.5703125" style="173" customWidth="1"/>
    <col min="6" max="6" width="21.28515625" style="173" customWidth="1"/>
    <col min="7" max="7" width="15.140625" style="173" customWidth="1"/>
    <col min="8" max="8" width="15.5703125" style="173" customWidth="1"/>
    <col min="9" max="9" width="13.42578125" style="173" customWidth="1"/>
    <col min="10" max="10" width="0" style="173" hidden="1" customWidth="1"/>
    <col min="11" max="16384" width="9.140625" style="173"/>
  </cols>
  <sheetData>
    <row r="1" spans="1:10" ht="15" x14ac:dyDescent="0.3">
      <c r="A1" s="71" t="s">
        <v>447</v>
      </c>
      <c r="B1" s="71"/>
      <c r="C1" s="74"/>
      <c r="D1" s="74"/>
      <c r="E1" s="74"/>
      <c r="F1" s="74"/>
      <c r="G1" s="493" t="s">
        <v>110</v>
      </c>
      <c r="H1" s="493"/>
    </row>
    <row r="2" spans="1:10" ht="15" x14ac:dyDescent="0.3">
      <c r="A2" s="73" t="s">
        <v>141</v>
      </c>
      <c r="B2" s="71"/>
      <c r="C2" s="74"/>
      <c r="D2" s="74"/>
      <c r="E2" s="74"/>
      <c r="F2" s="74"/>
      <c r="G2" s="491" t="s">
        <v>464</v>
      </c>
      <c r="H2" s="492"/>
    </row>
    <row r="3" spans="1:10" ht="15" x14ac:dyDescent="0.3">
      <c r="A3" s="73"/>
      <c r="B3" s="73"/>
      <c r="C3" s="73"/>
      <c r="D3" s="73"/>
      <c r="E3" s="73"/>
      <c r="F3" s="73"/>
      <c r="G3" s="207"/>
      <c r="H3" s="207"/>
    </row>
    <row r="4" spans="1:10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115" t="s">
        <v>469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206"/>
      <c r="B7" s="206"/>
      <c r="C7" s="206"/>
      <c r="D7" s="209"/>
      <c r="E7" s="206"/>
      <c r="F7" s="206"/>
      <c r="G7" s="75"/>
      <c r="H7" s="75"/>
    </row>
    <row r="8" spans="1:10" ht="30" x14ac:dyDescent="0.2">
      <c r="A8" s="87" t="s">
        <v>64</v>
      </c>
      <c r="B8" s="87" t="s">
        <v>335</v>
      </c>
      <c r="C8" s="87" t="s">
        <v>336</v>
      </c>
      <c r="D8" s="87" t="s">
        <v>228</v>
      </c>
      <c r="E8" s="87" t="s">
        <v>344</v>
      </c>
      <c r="F8" s="87" t="s">
        <v>337</v>
      </c>
      <c r="G8" s="76" t="s">
        <v>10</v>
      </c>
      <c r="H8" s="76" t="s">
        <v>9</v>
      </c>
      <c r="J8" s="217" t="s">
        <v>343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17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3">
      <c r="A14" s="84"/>
      <c r="B14" s="96"/>
      <c r="C14" s="96"/>
      <c r="D14" s="96"/>
      <c r="E14" s="96"/>
      <c r="F14" s="96" t="s">
        <v>342</v>
      </c>
      <c r="G14" s="83">
        <f>SUM(G9:G13)</f>
        <v>0</v>
      </c>
      <c r="H14" s="83">
        <f>SUM(H9:H13)</f>
        <v>0</v>
      </c>
    </row>
    <row r="15" spans="1:10" ht="15" x14ac:dyDescent="0.3">
      <c r="A15" s="215"/>
      <c r="B15" s="215"/>
      <c r="C15" s="215"/>
      <c r="D15" s="215"/>
      <c r="E15" s="215"/>
      <c r="F15" s="215"/>
      <c r="G15" s="215"/>
      <c r="H15" s="172"/>
      <c r="I15" s="172"/>
    </row>
    <row r="16" spans="1:10" ht="15" x14ac:dyDescent="0.3">
      <c r="A16" s="216" t="s">
        <v>395</v>
      </c>
      <c r="B16" s="216"/>
      <c r="C16" s="215"/>
      <c r="D16" s="215"/>
      <c r="E16" s="215"/>
      <c r="F16" s="215"/>
      <c r="G16" s="215"/>
      <c r="H16" s="172"/>
      <c r="I16" s="172"/>
    </row>
    <row r="17" spans="1:9" ht="15" x14ac:dyDescent="0.3">
      <c r="A17" s="216" t="s">
        <v>341</v>
      </c>
      <c r="B17" s="216"/>
      <c r="C17" s="215"/>
      <c r="D17" s="215"/>
      <c r="E17" s="215"/>
      <c r="F17" s="215"/>
      <c r="G17" s="215"/>
      <c r="H17" s="172"/>
      <c r="I17" s="172"/>
    </row>
    <row r="18" spans="1:9" ht="15" x14ac:dyDescent="0.3">
      <c r="A18" s="216"/>
      <c r="B18" s="216"/>
      <c r="C18" s="172"/>
      <c r="D18" s="172"/>
      <c r="E18" s="172"/>
      <c r="F18" s="172"/>
      <c r="G18" s="172"/>
      <c r="H18" s="172"/>
      <c r="I18" s="172"/>
    </row>
    <row r="19" spans="1:9" ht="15" x14ac:dyDescent="0.3">
      <c r="A19" s="216"/>
      <c r="B19" s="216"/>
      <c r="C19" s="172"/>
      <c r="D19" s="172"/>
      <c r="E19" s="172"/>
      <c r="F19" s="172"/>
      <c r="G19" s="172"/>
      <c r="H19" s="172"/>
      <c r="I19" s="172"/>
    </row>
    <row r="20" spans="1:9" x14ac:dyDescent="0.2">
      <c r="A20" s="213"/>
      <c r="B20" s="213"/>
      <c r="C20" s="213"/>
      <c r="D20" s="213"/>
      <c r="E20" s="213"/>
      <c r="F20" s="213"/>
      <c r="G20" s="213"/>
      <c r="H20" s="213"/>
      <c r="I20" s="213"/>
    </row>
    <row r="21" spans="1:9" ht="15" x14ac:dyDescent="0.3">
      <c r="A21" s="178" t="s">
        <v>107</v>
      </c>
      <c r="B21" s="178"/>
      <c r="C21" s="172"/>
      <c r="D21" s="172"/>
      <c r="E21" s="172"/>
      <c r="F21" s="172"/>
      <c r="G21" s="172"/>
      <c r="H21" s="172"/>
      <c r="I21" s="172"/>
    </row>
    <row r="22" spans="1:9" ht="15" x14ac:dyDescent="0.3">
      <c r="A22" s="172"/>
      <c r="B22" s="172"/>
      <c r="C22" s="172"/>
      <c r="D22" s="172"/>
      <c r="E22" s="172"/>
      <c r="F22" s="172"/>
      <c r="G22" s="172"/>
      <c r="H22" s="172"/>
      <c r="I22" s="172"/>
    </row>
    <row r="23" spans="1:9" ht="15" x14ac:dyDescent="0.3">
      <c r="A23" s="172"/>
      <c r="B23" s="172"/>
      <c r="C23" s="172"/>
      <c r="D23" s="172"/>
      <c r="E23" s="172"/>
      <c r="F23" s="172"/>
      <c r="G23" s="172"/>
      <c r="H23" s="172"/>
      <c r="I23" s="179"/>
    </row>
    <row r="24" spans="1:9" ht="15" x14ac:dyDescent="0.3">
      <c r="A24" s="178"/>
      <c r="B24" s="178"/>
      <c r="C24" s="178" t="s">
        <v>419</v>
      </c>
      <c r="D24" s="178"/>
      <c r="E24" s="215"/>
      <c r="F24" s="178"/>
      <c r="G24" s="178"/>
      <c r="H24" s="172"/>
      <c r="I24" s="179"/>
    </row>
    <row r="25" spans="1:9" ht="15" x14ac:dyDescent="0.3">
      <c r="A25" s="172"/>
      <c r="B25" s="172"/>
      <c r="C25" s="172" t="s">
        <v>270</v>
      </c>
      <c r="D25" s="172"/>
      <c r="E25" s="172"/>
      <c r="F25" s="172"/>
      <c r="G25" s="172"/>
      <c r="H25" s="172"/>
      <c r="I25" s="179"/>
    </row>
    <row r="26" spans="1:9" x14ac:dyDescent="0.2">
      <c r="A26" s="180"/>
      <c r="B26" s="180"/>
      <c r="C26" s="180" t="s">
        <v>140</v>
      </c>
      <c r="D26" s="180"/>
      <c r="E26" s="180"/>
      <c r="F26" s="180"/>
      <c r="G26" s="18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zoomScaleNormal="100" zoomScaleSheetLayoutView="70" workbookViewId="0">
      <selection activeCell="D13" sqref="D13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140625" style="21" bestFit="1" customWidth="1"/>
    <col min="7" max="9" width="9.140625" style="21"/>
    <col min="10" max="10" width="10.7109375" style="21" bestFit="1" customWidth="1"/>
    <col min="11" max="11" width="10.140625" style="21" bestFit="1" customWidth="1"/>
    <col min="12" max="16384" width="9.140625" style="21"/>
  </cols>
  <sheetData>
    <row r="1" spans="1:12" x14ac:dyDescent="0.3">
      <c r="A1" s="71" t="s">
        <v>302</v>
      </c>
      <c r="B1" s="110"/>
      <c r="C1" s="493" t="s">
        <v>110</v>
      </c>
      <c r="D1" s="493"/>
      <c r="E1" s="145"/>
    </row>
    <row r="2" spans="1:12" x14ac:dyDescent="0.3">
      <c r="A2" s="73" t="s">
        <v>141</v>
      </c>
      <c r="B2" s="110"/>
      <c r="C2" s="491" t="s">
        <v>464</v>
      </c>
      <c r="D2" s="492"/>
      <c r="E2" s="145"/>
    </row>
    <row r="3" spans="1:12" x14ac:dyDescent="0.3">
      <c r="A3" s="73"/>
      <c r="B3" s="110"/>
      <c r="C3" s="326"/>
      <c r="D3" s="326"/>
      <c r="E3" s="145"/>
    </row>
    <row r="4" spans="1:12" s="2" customFormat="1" x14ac:dyDescent="0.3">
      <c r="A4" s="74" t="str">
        <f>'[4]ფორმა N2'!A4</f>
        <v>ანგარიშვალდებული პირის დასახელება:</v>
      </c>
      <c r="B4" s="74"/>
      <c r="C4" s="73"/>
      <c r="D4" s="73"/>
      <c r="E4" s="104"/>
      <c r="L4" s="21"/>
    </row>
    <row r="5" spans="1:12" s="2" customFormat="1" x14ac:dyDescent="0.3">
      <c r="A5" s="115" t="s">
        <v>469</v>
      </c>
      <c r="B5" s="330"/>
      <c r="C5" s="330"/>
      <c r="D5" s="330"/>
      <c r="E5" s="331"/>
    </row>
    <row r="6" spans="1:12" s="2" customFormat="1" x14ac:dyDescent="0.3">
      <c r="A6" s="74"/>
      <c r="B6" s="74"/>
      <c r="C6" s="73"/>
      <c r="D6" s="73"/>
      <c r="E6" s="104"/>
    </row>
    <row r="7" spans="1:12" s="6" customFormat="1" x14ac:dyDescent="0.3">
      <c r="A7" s="325"/>
      <c r="B7" s="325"/>
      <c r="C7" s="75"/>
      <c r="D7" s="75"/>
      <c r="E7" s="146"/>
    </row>
    <row r="8" spans="1:12" s="6" customFormat="1" ht="30" x14ac:dyDescent="0.3">
      <c r="A8" s="102" t="s">
        <v>64</v>
      </c>
      <c r="B8" s="76" t="s">
        <v>11</v>
      </c>
      <c r="C8" s="76" t="s">
        <v>10</v>
      </c>
      <c r="D8" s="76" t="s">
        <v>9</v>
      </c>
      <c r="E8" s="146"/>
    </row>
    <row r="9" spans="1:12" s="9" customFormat="1" ht="18" x14ac:dyDescent="0.2">
      <c r="A9" s="13">
        <v>1</v>
      </c>
      <c r="B9" s="13" t="s">
        <v>57</v>
      </c>
      <c r="C9" s="79">
        <f>SUM(C10,C13,C53,C56,C57,C58,C75)</f>
        <v>1226731.5599999998</v>
      </c>
      <c r="D9" s="79">
        <f>SUM(D10,D13,D53,D56,D57,D58,D64,D71,D72)</f>
        <v>1226731.5599999998</v>
      </c>
      <c r="E9" s="147"/>
      <c r="F9" s="332"/>
      <c r="G9" s="333"/>
      <c r="H9" s="334"/>
      <c r="I9" s="333"/>
      <c r="J9" s="335"/>
      <c r="K9" s="332"/>
    </row>
    <row r="10" spans="1:12" s="9" customFormat="1" ht="18" x14ac:dyDescent="0.2">
      <c r="A10" s="14">
        <v>1.1000000000000001</v>
      </c>
      <c r="B10" s="14" t="s">
        <v>58</v>
      </c>
      <c r="C10" s="81">
        <f>SUM(C11:C12)</f>
        <v>513123.57999999996</v>
      </c>
      <c r="D10" s="81">
        <f>SUM(D11:D12)</f>
        <v>513123.57999999996</v>
      </c>
      <c r="E10" s="147"/>
      <c r="F10" s="333"/>
      <c r="G10" s="333"/>
      <c r="H10" s="334"/>
      <c r="I10" s="333"/>
      <c r="J10" s="333"/>
      <c r="K10" s="333"/>
    </row>
    <row r="11" spans="1:12" s="9" customFormat="1" ht="16.5" customHeight="1" x14ac:dyDescent="0.2">
      <c r="A11" s="16" t="s">
        <v>30</v>
      </c>
      <c r="B11" s="16" t="s">
        <v>59</v>
      </c>
      <c r="C11" s="34">
        <v>513123.57999999996</v>
      </c>
      <c r="D11" s="34">
        <v>513123.57999999996</v>
      </c>
      <c r="E11" s="147"/>
      <c r="F11" s="334"/>
      <c r="G11" s="334"/>
      <c r="H11" s="334"/>
      <c r="I11" s="333"/>
      <c r="J11" s="333"/>
      <c r="K11" s="333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45"/>
      <c r="H12" s="334"/>
      <c r="J12" s="333"/>
      <c r="K12" s="333"/>
    </row>
    <row r="13" spans="1:12" x14ac:dyDescent="0.3">
      <c r="A13" s="14">
        <v>1.2</v>
      </c>
      <c r="B13" s="14" t="s">
        <v>60</v>
      </c>
      <c r="C13" s="81">
        <f>SUM(C14,C17,C29:C32,C35,C36,C43,C44,C45,C46,C47,C51,C52)</f>
        <v>644580.80999999994</v>
      </c>
      <c r="D13" s="81">
        <f>SUM(D14,D17,D29:D32,D35,D36,D43,D44,D45,D46,D47,D51,D52)</f>
        <v>644580.80999999994</v>
      </c>
      <c r="E13" s="145"/>
      <c r="H13" s="334"/>
    </row>
    <row r="14" spans="1:12" x14ac:dyDescent="0.3">
      <c r="A14" s="16" t="s">
        <v>32</v>
      </c>
      <c r="B14" s="16" t="s">
        <v>1</v>
      </c>
      <c r="C14" s="80">
        <f>SUM(C15:C16)</f>
        <v>12696.05</v>
      </c>
      <c r="D14" s="80">
        <f>SUM(D15:D16)</f>
        <v>12696.05</v>
      </c>
      <c r="E14" s="145"/>
      <c r="H14" s="334"/>
    </row>
    <row r="15" spans="1:12" ht="17.25" customHeight="1" x14ac:dyDescent="0.3">
      <c r="A15" s="17" t="s">
        <v>98</v>
      </c>
      <c r="B15" s="17" t="s">
        <v>61</v>
      </c>
      <c r="C15" s="35">
        <v>3385</v>
      </c>
      <c r="D15" s="35">
        <v>3385</v>
      </c>
      <c r="E15" s="145"/>
      <c r="H15" s="334"/>
    </row>
    <row r="16" spans="1:12" ht="17.25" customHeight="1" x14ac:dyDescent="0.3">
      <c r="A16" s="17" t="s">
        <v>99</v>
      </c>
      <c r="B16" s="17" t="s">
        <v>62</v>
      </c>
      <c r="C16" s="35">
        <v>9311.0499999999993</v>
      </c>
      <c r="D16" s="35">
        <v>9311.0499999999993</v>
      </c>
      <c r="E16" s="145"/>
      <c r="H16" s="334"/>
    </row>
    <row r="17" spans="1:11" x14ac:dyDescent="0.3">
      <c r="A17" s="16" t="s">
        <v>33</v>
      </c>
      <c r="B17" s="16" t="s">
        <v>2</v>
      </c>
      <c r="C17" s="80">
        <f>SUM(C18:C23,C28)</f>
        <v>184895.68</v>
      </c>
      <c r="D17" s="80">
        <f>SUM(D18:D23,D28)</f>
        <v>184895.68</v>
      </c>
      <c r="E17" s="145"/>
      <c r="H17" s="334"/>
    </row>
    <row r="18" spans="1:11" ht="30" x14ac:dyDescent="0.3">
      <c r="A18" s="17" t="s">
        <v>12</v>
      </c>
      <c r="B18" s="17" t="s">
        <v>250</v>
      </c>
      <c r="C18" s="336">
        <v>26828.720000000001</v>
      </c>
      <c r="D18" s="336">
        <v>26828.720000000001</v>
      </c>
      <c r="E18" s="145"/>
      <c r="H18" s="334"/>
    </row>
    <row r="19" spans="1:11" x14ac:dyDescent="0.3">
      <c r="A19" s="17" t="s">
        <v>13</v>
      </c>
      <c r="B19" s="17" t="s">
        <v>14</v>
      </c>
      <c r="C19" s="38"/>
      <c r="D19" s="38"/>
      <c r="E19" s="145"/>
      <c r="H19" s="334"/>
    </row>
    <row r="20" spans="1:11" ht="30" x14ac:dyDescent="0.3">
      <c r="A20" s="17" t="s">
        <v>281</v>
      </c>
      <c r="B20" s="17" t="s">
        <v>22</v>
      </c>
      <c r="C20" s="39">
        <v>76874.78</v>
      </c>
      <c r="D20" s="39">
        <v>76874.78</v>
      </c>
      <c r="E20" s="145"/>
      <c r="H20" s="334"/>
    </row>
    <row r="21" spans="1:11" x14ac:dyDescent="0.3">
      <c r="A21" s="17" t="s">
        <v>282</v>
      </c>
      <c r="B21" s="17" t="s">
        <v>15</v>
      </c>
      <c r="C21" s="39">
        <v>42189.14</v>
      </c>
      <c r="D21" s="39">
        <v>42189.14</v>
      </c>
      <c r="E21" s="145"/>
      <c r="H21" s="334"/>
    </row>
    <row r="22" spans="1:11" x14ac:dyDescent="0.3">
      <c r="A22" s="17" t="s">
        <v>283</v>
      </c>
      <c r="B22" s="17" t="s">
        <v>16</v>
      </c>
      <c r="C22" s="39">
        <v>686.90000000000009</v>
      </c>
      <c r="D22" s="39">
        <v>686.90000000000009</v>
      </c>
      <c r="E22" s="145"/>
      <c r="H22" s="334"/>
    </row>
    <row r="23" spans="1:11" x14ac:dyDescent="0.3">
      <c r="A23" s="17" t="s">
        <v>284</v>
      </c>
      <c r="B23" s="17" t="s">
        <v>17</v>
      </c>
      <c r="C23" s="113">
        <f>SUM(C24:C27)</f>
        <v>38316.14</v>
      </c>
      <c r="D23" s="113">
        <f>SUM(D24:D27)</f>
        <v>38316.14</v>
      </c>
      <c r="E23" s="145"/>
      <c r="H23" s="334"/>
    </row>
    <row r="24" spans="1:11" ht="16.5" customHeight="1" x14ac:dyDescent="0.3">
      <c r="A24" s="18" t="s">
        <v>285</v>
      </c>
      <c r="B24" s="18" t="s">
        <v>18</v>
      </c>
      <c r="C24" s="39">
        <v>25157.33</v>
      </c>
      <c r="D24" s="39">
        <v>25157.33</v>
      </c>
      <c r="E24" s="145"/>
      <c r="H24" s="334"/>
    </row>
    <row r="25" spans="1:11" ht="16.5" customHeight="1" x14ac:dyDescent="0.3">
      <c r="A25" s="18" t="s">
        <v>286</v>
      </c>
      <c r="B25" s="18" t="s">
        <v>19</v>
      </c>
      <c r="C25" s="39">
        <v>3816.8499999999995</v>
      </c>
      <c r="D25" s="39">
        <v>3816.8499999999995</v>
      </c>
      <c r="E25" s="145"/>
      <c r="H25" s="334"/>
    </row>
    <row r="26" spans="1:11" ht="16.5" customHeight="1" x14ac:dyDescent="0.3">
      <c r="A26" s="18" t="s">
        <v>287</v>
      </c>
      <c r="B26" s="18" t="s">
        <v>20</v>
      </c>
      <c r="C26" s="39">
        <v>9179.07</v>
      </c>
      <c r="D26" s="39">
        <v>9179.07</v>
      </c>
      <c r="E26" s="145"/>
      <c r="H26" s="334"/>
    </row>
    <row r="27" spans="1:11" ht="16.5" customHeight="1" x14ac:dyDescent="0.3">
      <c r="A27" s="18" t="s">
        <v>288</v>
      </c>
      <c r="B27" s="18" t="s">
        <v>23</v>
      </c>
      <c r="C27" s="39">
        <v>162.88999999999999</v>
      </c>
      <c r="D27" s="39">
        <v>162.88999999999999</v>
      </c>
      <c r="E27" s="145"/>
      <c r="H27" s="334"/>
    </row>
    <row r="28" spans="1:11" x14ac:dyDescent="0.3">
      <c r="A28" s="17" t="s">
        <v>289</v>
      </c>
      <c r="B28" s="17" t="s">
        <v>21</v>
      </c>
      <c r="C28" s="40"/>
      <c r="D28" s="40"/>
      <c r="E28" s="145"/>
      <c r="H28" s="334"/>
    </row>
    <row r="29" spans="1:11" x14ac:dyDescent="0.3">
      <c r="A29" s="16" t="s">
        <v>34</v>
      </c>
      <c r="B29" s="16" t="s">
        <v>3</v>
      </c>
      <c r="C29" s="34">
        <v>6462.05</v>
      </c>
      <c r="D29" s="34">
        <v>6462.05</v>
      </c>
      <c r="E29" s="145"/>
      <c r="H29" s="334"/>
      <c r="J29" s="333"/>
      <c r="K29" s="333"/>
    </row>
    <row r="30" spans="1:11" x14ac:dyDescent="0.3">
      <c r="A30" s="16" t="s">
        <v>35</v>
      </c>
      <c r="B30" s="16" t="s">
        <v>4</v>
      </c>
      <c r="C30" s="33"/>
      <c r="D30" s="34"/>
      <c r="E30" s="145"/>
      <c r="H30" s="334"/>
      <c r="J30" s="333"/>
      <c r="K30" s="333"/>
    </row>
    <row r="31" spans="1:11" x14ac:dyDescent="0.3">
      <c r="A31" s="16" t="s">
        <v>36</v>
      </c>
      <c r="B31" s="16" t="s">
        <v>5</v>
      </c>
      <c r="C31" s="33"/>
      <c r="D31" s="34"/>
      <c r="E31" s="145"/>
      <c r="H31" s="334"/>
      <c r="J31" s="333"/>
      <c r="K31" s="333"/>
    </row>
    <row r="32" spans="1:11" x14ac:dyDescent="0.3">
      <c r="A32" s="16" t="s">
        <v>37</v>
      </c>
      <c r="B32" s="16" t="s">
        <v>63</v>
      </c>
      <c r="C32" s="80">
        <f>SUM(C33:C34)</f>
        <v>92662.260000000009</v>
      </c>
      <c r="D32" s="80">
        <f>SUM(D33:D34)</f>
        <v>92662.260000000009</v>
      </c>
      <c r="E32" s="145"/>
      <c r="H32" s="334"/>
      <c r="J32" s="333"/>
      <c r="K32" s="333"/>
    </row>
    <row r="33" spans="1:11" x14ac:dyDescent="0.3">
      <c r="A33" s="17" t="s">
        <v>290</v>
      </c>
      <c r="B33" s="17" t="s">
        <v>56</v>
      </c>
      <c r="C33" s="34">
        <v>72090.5</v>
      </c>
      <c r="D33" s="34">
        <v>72090.5</v>
      </c>
      <c r="E33" s="145"/>
      <c r="H33" s="334"/>
      <c r="J33" s="333"/>
      <c r="K33" s="333"/>
    </row>
    <row r="34" spans="1:11" x14ac:dyDescent="0.3">
      <c r="A34" s="17" t="s">
        <v>291</v>
      </c>
      <c r="B34" s="17" t="s">
        <v>55</v>
      </c>
      <c r="C34" s="34">
        <v>20571.760000000002</v>
      </c>
      <c r="D34" s="34">
        <v>20571.760000000002</v>
      </c>
      <c r="E34" s="145"/>
      <c r="G34" s="314"/>
      <c r="H34" s="334"/>
      <c r="J34" s="333"/>
      <c r="K34" s="333"/>
    </row>
    <row r="35" spans="1:11" x14ac:dyDescent="0.3">
      <c r="A35" s="16" t="s">
        <v>38</v>
      </c>
      <c r="B35" s="16" t="s">
        <v>49</v>
      </c>
      <c r="C35" s="34">
        <v>23.98</v>
      </c>
      <c r="D35" s="34">
        <v>23.98</v>
      </c>
      <c r="E35" s="145"/>
      <c r="H35" s="334"/>
      <c r="J35" s="333"/>
      <c r="K35" s="333"/>
    </row>
    <row r="36" spans="1:11" x14ac:dyDescent="0.3">
      <c r="A36" s="16" t="s">
        <v>39</v>
      </c>
      <c r="B36" s="16" t="s">
        <v>352</v>
      </c>
      <c r="C36" s="80">
        <f>SUM(C37:C42)</f>
        <v>2125</v>
      </c>
      <c r="D36" s="80">
        <f>SUM(D37:D42)</f>
        <v>2125</v>
      </c>
      <c r="E36" s="145"/>
      <c r="H36" s="334"/>
      <c r="J36" s="333"/>
      <c r="K36" s="333"/>
    </row>
    <row r="37" spans="1:11" x14ac:dyDescent="0.3">
      <c r="A37" s="17" t="s">
        <v>349</v>
      </c>
      <c r="B37" s="17" t="s">
        <v>353</v>
      </c>
      <c r="C37" s="33"/>
      <c r="D37" s="33"/>
      <c r="E37" s="145"/>
      <c r="H37" s="334"/>
      <c r="J37" s="333"/>
      <c r="K37" s="333"/>
    </row>
    <row r="38" spans="1:11" x14ac:dyDescent="0.3">
      <c r="A38" s="17" t="s">
        <v>350</v>
      </c>
      <c r="B38" s="17" t="s">
        <v>354</v>
      </c>
      <c r="C38" s="33"/>
      <c r="D38" s="33"/>
      <c r="E38" s="145"/>
      <c r="H38" s="334"/>
      <c r="J38" s="333"/>
      <c r="K38" s="333"/>
    </row>
    <row r="39" spans="1:11" x14ac:dyDescent="0.3">
      <c r="A39" s="17" t="s">
        <v>351</v>
      </c>
      <c r="B39" s="17" t="s">
        <v>357</v>
      </c>
      <c r="C39" s="33"/>
      <c r="D39" s="34"/>
      <c r="E39" s="145"/>
      <c r="H39" s="334"/>
      <c r="J39" s="333"/>
      <c r="K39" s="333"/>
    </row>
    <row r="40" spans="1:11" x14ac:dyDescent="0.3">
      <c r="A40" s="17" t="s">
        <v>356</v>
      </c>
      <c r="B40" s="17" t="s">
        <v>358</v>
      </c>
      <c r="C40" s="33"/>
      <c r="D40" s="34"/>
      <c r="E40" s="145"/>
      <c r="H40" s="334"/>
      <c r="J40" s="333"/>
      <c r="K40" s="333"/>
    </row>
    <row r="41" spans="1:11" x14ac:dyDescent="0.3">
      <c r="A41" s="17" t="s">
        <v>359</v>
      </c>
      <c r="B41" s="17" t="s">
        <v>480</v>
      </c>
      <c r="C41" s="33"/>
      <c r="D41" s="34"/>
      <c r="E41" s="145"/>
      <c r="H41" s="334"/>
      <c r="J41" s="333"/>
      <c r="K41" s="333"/>
    </row>
    <row r="42" spans="1:11" x14ac:dyDescent="0.3">
      <c r="A42" s="17" t="s">
        <v>481</v>
      </c>
      <c r="B42" s="17" t="s">
        <v>355</v>
      </c>
      <c r="C42" s="34">
        <v>2125</v>
      </c>
      <c r="D42" s="34">
        <v>2125</v>
      </c>
      <c r="E42" s="145"/>
      <c r="H42" s="334"/>
      <c r="J42" s="333"/>
      <c r="K42" s="333"/>
    </row>
    <row r="43" spans="1:11" ht="30" x14ac:dyDescent="0.3">
      <c r="A43" s="16" t="s">
        <v>40</v>
      </c>
      <c r="B43" s="16" t="s">
        <v>28</v>
      </c>
      <c r="C43" s="34">
        <v>20608.199999999997</v>
      </c>
      <c r="D43" s="34">
        <v>20608.199999999997</v>
      </c>
      <c r="E43" s="145"/>
      <c r="G43" s="337"/>
      <c r="H43" s="334"/>
      <c r="I43" s="337"/>
      <c r="J43" s="338"/>
      <c r="K43" s="338"/>
    </row>
    <row r="44" spans="1:11" x14ac:dyDescent="0.3">
      <c r="A44" s="16" t="s">
        <v>41</v>
      </c>
      <c r="B44" s="16" t="s">
        <v>24</v>
      </c>
      <c r="C44" s="34">
        <v>21432.400000000001</v>
      </c>
      <c r="D44" s="34">
        <v>21432.400000000001</v>
      </c>
      <c r="E44" s="145"/>
      <c r="H44" s="334"/>
      <c r="J44" s="333"/>
      <c r="K44" s="333"/>
    </row>
    <row r="45" spans="1:11" x14ac:dyDescent="0.3">
      <c r="A45" s="16" t="s">
        <v>42</v>
      </c>
      <c r="B45" s="16" t="s">
        <v>25</v>
      </c>
      <c r="C45" s="34">
        <v>0</v>
      </c>
      <c r="D45" s="34">
        <v>0</v>
      </c>
      <c r="E45" s="145"/>
      <c r="H45" s="334"/>
      <c r="J45" s="333"/>
      <c r="K45" s="333"/>
    </row>
    <row r="46" spans="1:11" x14ac:dyDescent="0.3">
      <c r="A46" s="16" t="s">
        <v>43</v>
      </c>
      <c r="B46" s="16" t="s">
        <v>26</v>
      </c>
      <c r="C46" s="34">
        <v>1180</v>
      </c>
      <c r="D46" s="34">
        <v>1180</v>
      </c>
      <c r="E46" s="145"/>
      <c r="H46" s="334"/>
      <c r="J46" s="333"/>
      <c r="K46" s="333"/>
    </row>
    <row r="47" spans="1:11" x14ac:dyDescent="0.3">
      <c r="A47" s="16" t="s">
        <v>44</v>
      </c>
      <c r="B47" s="16" t="s">
        <v>296</v>
      </c>
      <c r="C47" s="80">
        <f>SUM(C48:C50)</f>
        <v>295412.07</v>
      </c>
      <c r="D47" s="80">
        <f>SUM(D48:D50)</f>
        <v>295412.07</v>
      </c>
      <c r="E47" s="145"/>
      <c r="H47" s="334"/>
      <c r="J47" s="333"/>
      <c r="K47" s="333"/>
    </row>
    <row r="48" spans="1:11" x14ac:dyDescent="0.3">
      <c r="A48" s="94" t="s">
        <v>365</v>
      </c>
      <c r="B48" s="94" t="s">
        <v>368</v>
      </c>
      <c r="C48" s="34">
        <v>294162.07</v>
      </c>
      <c r="D48" s="34">
        <v>294162.07</v>
      </c>
      <c r="E48" s="145"/>
      <c r="H48" s="334"/>
      <c r="J48" s="333"/>
      <c r="K48" s="333"/>
    </row>
    <row r="49" spans="1:11" x14ac:dyDescent="0.3">
      <c r="A49" s="94" t="s">
        <v>366</v>
      </c>
      <c r="B49" s="94" t="s">
        <v>367</v>
      </c>
      <c r="C49" s="34">
        <v>1250</v>
      </c>
      <c r="D49" s="34">
        <v>1250</v>
      </c>
      <c r="E49" s="145"/>
      <c r="H49" s="334"/>
      <c r="J49" s="333"/>
      <c r="K49" s="333"/>
    </row>
    <row r="50" spans="1:11" x14ac:dyDescent="0.3">
      <c r="A50" s="94" t="s">
        <v>369</v>
      </c>
      <c r="B50" s="94" t="s">
        <v>370</v>
      </c>
      <c r="C50" s="33"/>
      <c r="D50" s="34"/>
      <c r="E50" s="145"/>
      <c r="H50" s="334"/>
      <c r="J50" s="333"/>
      <c r="K50" s="333"/>
    </row>
    <row r="51" spans="1:11" ht="26.25" customHeight="1" x14ac:dyDescent="0.3">
      <c r="A51" s="16" t="s">
        <v>45</v>
      </c>
      <c r="B51" s="16" t="s">
        <v>29</v>
      </c>
      <c r="C51" s="34"/>
      <c r="D51" s="34"/>
      <c r="E51" s="145"/>
      <c r="H51" s="334"/>
      <c r="J51" s="333"/>
      <c r="K51" s="333"/>
    </row>
    <row r="52" spans="1:11" x14ac:dyDescent="0.3">
      <c r="A52" s="16" t="s">
        <v>46</v>
      </c>
      <c r="B52" s="16" t="s">
        <v>6</v>
      </c>
      <c r="C52" s="34">
        <v>7083.1200000000008</v>
      </c>
      <c r="D52" s="34">
        <v>7083.1200000000008</v>
      </c>
      <c r="E52" s="145"/>
      <c r="H52" s="334"/>
      <c r="J52" s="333"/>
      <c r="K52" s="333"/>
    </row>
    <row r="53" spans="1:11" ht="30" x14ac:dyDescent="0.3">
      <c r="A53" s="14">
        <v>1.3</v>
      </c>
      <c r="B53" s="84" t="s">
        <v>402</v>
      </c>
      <c r="C53" s="81">
        <f>SUM(C54:C55)</f>
        <v>0</v>
      </c>
      <c r="D53" s="81">
        <f>SUM(D54:D55)</f>
        <v>0</v>
      </c>
      <c r="E53" s="145"/>
      <c r="H53" s="334"/>
      <c r="J53" s="333"/>
      <c r="K53" s="333"/>
    </row>
    <row r="54" spans="1:11" ht="30" x14ac:dyDescent="0.3">
      <c r="A54" s="16" t="s">
        <v>50</v>
      </c>
      <c r="B54" s="16" t="s">
        <v>48</v>
      </c>
      <c r="C54" s="33"/>
      <c r="D54" s="34"/>
      <c r="E54" s="145"/>
      <c r="H54" s="334"/>
      <c r="J54" s="333"/>
      <c r="K54" s="333"/>
    </row>
    <row r="55" spans="1:11" x14ac:dyDescent="0.3">
      <c r="A55" s="16" t="s">
        <v>51</v>
      </c>
      <c r="B55" s="16" t="s">
        <v>47</v>
      </c>
      <c r="C55" s="33"/>
      <c r="D55" s="34"/>
      <c r="E55" s="145"/>
      <c r="H55" s="334"/>
      <c r="J55" s="333"/>
      <c r="K55" s="333"/>
    </row>
    <row r="56" spans="1:11" x14ac:dyDescent="0.3">
      <c r="A56" s="14">
        <v>1.4</v>
      </c>
      <c r="B56" s="14" t="s">
        <v>404</v>
      </c>
      <c r="C56" s="33"/>
      <c r="D56" s="34"/>
      <c r="E56" s="145"/>
      <c r="H56" s="334"/>
      <c r="J56" s="333"/>
      <c r="K56" s="333"/>
    </row>
    <row r="57" spans="1:11" x14ac:dyDescent="0.3">
      <c r="A57" s="14">
        <v>1.5</v>
      </c>
      <c r="B57" s="14" t="s">
        <v>7</v>
      </c>
      <c r="C57" s="36"/>
      <c r="D57" s="39"/>
      <c r="E57" s="145"/>
      <c r="H57" s="334"/>
      <c r="J57" s="333"/>
      <c r="K57" s="333"/>
    </row>
    <row r="58" spans="1:11" x14ac:dyDescent="0.3">
      <c r="A58" s="14">
        <v>1.6</v>
      </c>
      <c r="B58" s="44" t="s">
        <v>8</v>
      </c>
      <c r="C58" s="81">
        <f>SUM(C59:C63)</f>
        <v>69027.170000000013</v>
      </c>
      <c r="D58" s="81">
        <f>SUM(D59:D63)</f>
        <v>69027.170000000013</v>
      </c>
      <c r="E58" s="145"/>
      <c r="H58" s="334"/>
      <c r="J58" s="333"/>
      <c r="K58" s="333"/>
    </row>
    <row r="59" spans="1:11" x14ac:dyDescent="0.3">
      <c r="A59" s="16" t="s">
        <v>297</v>
      </c>
      <c r="B59" s="45" t="s">
        <v>52</v>
      </c>
      <c r="C59" s="39">
        <v>9896.85</v>
      </c>
      <c r="D59" s="39">
        <v>9896.85</v>
      </c>
      <c r="E59" s="145"/>
      <c r="G59" s="339"/>
      <c r="H59" s="334"/>
      <c r="J59" s="333"/>
      <c r="K59" s="333"/>
    </row>
    <row r="60" spans="1:11" ht="30" x14ac:dyDescent="0.3">
      <c r="A60" s="16" t="s">
        <v>298</v>
      </c>
      <c r="B60" s="45" t="s">
        <v>54</v>
      </c>
      <c r="C60" s="39">
        <v>5967.86</v>
      </c>
      <c r="D60" s="39">
        <v>5967.86</v>
      </c>
      <c r="E60" s="145"/>
      <c r="H60" s="334"/>
      <c r="J60" s="333"/>
      <c r="K60" s="333"/>
    </row>
    <row r="61" spans="1:11" x14ac:dyDescent="0.3">
      <c r="A61" s="16" t="s">
        <v>299</v>
      </c>
      <c r="B61" s="45" t="s">
        <v>53</v>
      </c>
      <c r="C61" s="39"/>
      <c r="D61" s="39"/>
      <c r="E61" s="145"/>
      <c r="H61" s="334"/>
      <c r="J61" s="333"/>
      <c r="K61" s="333"/>
    </row>
    <row r="62" spans="1:11" x14ac:dyDescent="0.3">
      <c r="A62" s="16" t="s">
        <v>300</v>
      </c>
      <c r="B62" s="45" t="s">
        <v>27</v>
      </c>
      <c r="C62" s="39">
        <v>53162.460000000006</v>
      </c>
      <c r="D62" s="39">
        <v>53162.460000000006</v>
      </c>
      <c r="E62" s="145"/>
      <c r="H62" s="334"/>
      <c r="J62" s="333"/>
      <c r="K62" s="333"/>
    </row>
    <row r="63" spans="1:11" x14ac:dyDescent="0.3">
      <c r="A63" s="16" t="s">
        <v>332</v>
      </c>
      <c r="B63" s="204" t="s">
        <v>333</v>
      </c>
      <c r="C63" s="205"/>
      <c r="D63" s="205"/>
      <c r="E63" s="145"/>
      <c r="J63" s="333"/>
      <c r="K63" s="333"/>
    </row>
    <row r="64" spans="1:11" x14ac:dyDescent="0.3">
      <c r="A64" s="13">
        <v>2</v>
      </c>
      <c r="B64" s="46" t="s">
        <v>106</v>
      </c>
      <c r="C64" s="252"/>
      <c r="D64" s="114">
        <f>SUM(D65:D70)</f>
        <v>0</v>
      </c>
      <c r="E64" s="145"/>
      <c r="J64" s="333"/>
      <c r="K64" s="333"/>
    </row>
    <row r="65" spans="1:11" x14ac:dyDescent="0.3">
      <c r="A65" s="15">
        <v>2.1</v>
      </c>
      <c r="B65" s="47" t="s">
        <v>100</v>
      </c>
      <c r="C65" s="252"/>
      <c r="D65" s="41"/>
      <c r="E65" s="145"/>
      <c r="J65" s="333"/>
      <c r="K65" s="333"/>
    </row>
    <row r="66" spans="1:11" x14ac:dyDescent="0.3">
      <c r="A66" s="15">
        <v>2.2000000000000002</v>
      </c>
      <c r="B66" s="47" t="s">
        <v>104</v>
      </c>
      <c r="C66" s="254"/>
      <c r="D66" s="42"/>
      <c r="E66" s="145"/>
      <c r="J66" s="333"/>
      <c r="K66" s="333"/>
    </row>
    <row r="67" spans="1:11" x14ac:dyDescent="0.3">
      <c r="A67" s="15">
        <v>2.2999999999999998</v>
      </c>
      <c r="B67" s="47" t="s">
        <v>103</v>
      </c>
      <c r="C67" s="254"/>
      <c r="D67" s="42"/>
      <c r="E67" s="145"/>
      <c r="J67" s="333"/>
      <c r="K67" s="333"/>
    </row>
    <row r="68" spans="1:11" x14ac:dyDescent="0.3">
      <c r="A68" s="15">
        <v>2.4</v>
      </c>
      <c r="B68" s="47" t="s">
        <v>105</v>
      </c>
      <c r="C68" s="254"/>
      <c r="D68" s="42"/>
      <c r="E68" s="145"/>
      <c r="J68" s="333"/>
      <c r="K68" s="333"/>
    </row>
    <row r="69" spans="1:11" x14ac:dyDescent="0.3">
      <c r="A69" s="15">
        <v>2.5</v>
      </c>
      <c r="B69" s="47" t="s">
        <v>101</v>
      </c>
      <c r="C69" s="254"/>
      <c r="D69" s="42"/>
      <c r="E69" s="145"/>
      <c r="J69" s="333"/>
      <c r="K69" s="333"/>
    </row>
    <row r="70" spans="1:11" x14ac:dyDescent="0.3">
      <c r="A70" s="15">
        <v>2.6</v>
      </c>
      <c r="B70" s="47" t="s">
        <v>102</v>
      </c>
      <c r="C70" s="254"/>
      <c r="D70" s="42"/>
      <c r="E70" s="145"/>
      <c r="J70" s="333"/>
      <c r="K70" s="333"/>
    </row>
    <row r="71" spans="1:11" s="2" customFormat="1" x14ac:dyDescent="0.3">
      <c r="A71" s="13">
        <v>3</v>
      </c>
      <c r="B71" s="250" t="s">
        <v>432</v>
      </c>
      <c r="C71" s="253"/>
      <c r="D71" s="251"/>
      <c r="E71" s="101"/>
      <c r="J71" s="333"/>
      <c r="K71" s="333"/>
    </row>
    <row r="72" spans="1:11" s="2" customFormat="1" x14ac:dyDescent="0.3">
      <c r="A72" s="13">
        <v>4</v>
      </c>
      <c r="B72" s="13" t="s">
        <v>252</v>
      </c>
      <c r="C72" s="253">
        <f>SUM(C73:C74)</f>
        <v>0</v>
      </c>
      <c r="D72" s="82">
        <f>SUM(D73:D74)</f>
        <v>0</v>
      </c>
      <c r="E72" s="101"/>
      <c r="J72" s="333"/>
      <c r="K72" s="333"/>
    </row>
    <row r="73" spans="1:11" s="2" customFormat="1" x14ac:dyDescent="0.3">
      <c r="A73" s="15">
        <v>4.0999999999999996</v>
      </c>
      <c r="B73" s="15" t="s">
        <v>253</v>
      </c>
      <c r="C73" s="8"/>
      <c r="D73" s="8"/>
      <c r="E73" s="101"/>
      <c r="J73" s="333"/>
      <c r="K73" s="333"/>
    </row>
    <row r="74" spans="1:11" s="2" customFormat="1" x14ac:dyDescent="0.3">
      <c r="A74" s="15">
        <v>4.2</v>
      </c>
      <c r="B74" s="15" t="s">
        <v>254</v>
      </c>
      <c r="C74" s="8"/>
      <c r="D74" s="8"/>
      <c r="E74" s="101"/>
      <c r="J74" s="333"/>
      <c r="K74" s="333"/>
    </row>
    <row r="75" spans="1:11" s="2" customFormat="1" x14ac:dyDescent="0.3">
      <c r="A75" s="13">
        <v>5</v>
      </c>
      <c r="B75" s="249" t="s">
        <v>279</v>
      </c>
      <c r="C75" s="8"/>
      <c r="D75" s="82"/>
      <c r="E75" s="101"/>
      <c r="J75" s="333"/>
      <c r="K75" s="333"/>
    </row>
    <row r="76" spans="1:11" s="2" customFormat="1" x14ac:dyDescent="0.3">
      <c r="A76" s="340"/>
      <c r="B76" s="340"/>
      <c r="C76" s="12"/>
      <c r="D76" s="12"/>
      <c r="E76" s="101"/>
    </row>
    <row r="77" spans="1:11" s="2" customFormat="1" x14ac:dyDescent="0.3">
      <c r="A77" s="496" t="s">
        <v>482</v>
      </c>
      <c r="B77" s="496"/>
      <c r="C77" s="496"/>
      <c r="D77" s="496"/>
      <c r="E77" s="101"/>
    </row>
    <row r="78" spans="1:11" s="2" customFormat="1" x14ac:dyDescent="0.3">
      <c r="A78" s="340"/>
      <c r="B78" s="340"/>
      <c r="C78" s="12"/>
      <c r="D78" s="12"/>
      <c r="E78" s="101"/>
    </row>
    <row r="79" spans="1:11" s="22" customFormat="1" ht="12.75" x14ac:dyDescent="0.2"/>
    <row r="80" spans="1:11" s="2" customFormat="1" x14ac:dyDescent="0.3">
      <c r="A80" s="66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483</v>
      </c>
      <c r="D83" s="12"/>
      <c r="E83"/>
      <c r="F83"/>
      <c r="G83"/>
      <c r="H83"/>
      <c r="I83"/>
    </row>
    <row r="84" spans="1:9" s="2" customFormat="1" x14ac:dyDescent="0.3">
      <c r="A84"/>
      <c r="B84" s="497" t="s">
        <v>484</v>
      </c>
      <c r="C84" s="497"/>
      <c r="D84" s="497"/>
      <c r="E84"/>
      <c r="F84"/>
      <c r="G84"/>
      <c r="H84"/>
      <c r="I84"/>
    </row>
    <row r="85" spans="1:9" customFormat="1" ht="12.75" x14ac:dyDescent="0.2">
      <c r="B85" s="63" t="s">
        <v>485</v>
      </c>
    </row>
    <row r="86" spans="1:9" s="2" customFormat="1" x14ac:dyDescent="0.3">
      <c r="A86" s="11"/>
      <c r="B86" s="497" t="s">
        <v>486</v>
      </c>
      <c r="C86" s="497"/>
      <c r="D86" s="49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showGridLines="0" zoomScaleNormal="100" zoomScaleSheetLayoutView="70" workbookViewId="0">
      <selection activeCell="D15" sqref="D15"/>
    </sheetView>
  </sheetViews>
  <sheetFormatPr defaultRowHeight="15" x14ac:dyDescent="0.3"/>
  <cols>
    <col min="1" max="1" width="9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330</v>
      </c>
      <c r="B1" s="74"/>
      <c r="C1" s="493" t="s">
        <v>110</v>
      </c>
      <c r="D1" s="493"/>
      <c r="E1" s="88"/>
    </row>
    <row r="2" spans="1:5" s="6" customFormat="1" x14ac:dyDescent="0.3">
      <c r="A2" s="71" t="s">
        <v>328</v>
      </c>
      <c r="B2" s="74"/>
      <c r="C2" s="491" t="s">
        <v>464</v>
      </c>
      <c r="D2" s="492"/>
      <c r="E2" s="88"/>
    </row>
    <row r="3" spans="1:5" s="6" customFormat="1" x14ac:dyDescent="0.3">
      <c r="A3" s="73" t="s">
        <v>141</v>
      </c>
      <c r="B3" s="71"/>
      <c r="C3" s="326"/>
      <c r="D3" s="326"/>
      <c r="E3" s="88"/>
    </row>
    <row r="4" spans="1:5" s="6" customFormat="1" x14ac:dyDescent="0.3">
      <c r="A4" s="73"/>
      <c r="B4" s="73"/>
      <c r="C4" s="326"/>
      <c r="D4" s="326"/>
      <c r="E4" s="88"/>
    </row>
    <row r="5" spans="1:5" x14ac:dyDescent="0.3">
      <c r="A5" s="494" t="s">
        <v>274</v>
      </c>
      <c r="B5" s="495"/>
      <c r="C5" s="495"/>
      <c r="D5" s="495"/>
      <c r="E5" s="89"/>
    </row>
    <row r="6" spans="1:5" x14ac:dyDescent="0.3">
      <c r="A6" s="115" t="s">
        <v>469</v>
      </c>
      <c r="B6" s="330"/>
      <c r="C6" s="330"/>
      <c r="D6" s="330"/>
      <c r="E6" s="331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325"/>
      <c r="B8" s="325"/>
      <c r="C8" s="75"/>
      <c r="D8" s="75"/>
      <c r="E8" s="88"/>
    </row>
    <row r="9" spans="1:5" s="6" customFormat="1" ht="30" x14ac:dyDescent="0.3">
      <c r="A9" s="86" t="s">
        <v>64</v>
      </c>
      <c r="B9" s="86" t="s">
        <v>329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467</v>
      </c>
      <c r="B10" s="95" t="s">
        <v>487</v>
      </c>
      <c r="C10" s="4">
        <v>2474.5</v>
      </c>
      <c r="D10" s="4">
        <v>2474.5</v>
      </c>
      <c r="E10" s="90"/>
    </row>
    <row r="11" spans="1:5" s="9" customFormat="1" ht="18" x14ac:dyDescent="0.2">
      <c r="A11" s="95" t="s">
        <v>503</v>
      </c>
      <c r="B11" s="95" t="s">
        <v>488</v>
      </c>
      <c r="C11" s="4">
        <v>55</v>
      </c>
      <c r="D11" s="4">
        <v>55</v>
      </c>
      <c r="E11" s="90"/>
    </row>
    <row r="12" spans="1:5" s="9" customFormat="1" ht="18" x14ac:dyDescent="0.2">
      <c r="A12" s="95" t="s">
        <v>505</v>
      </c>
      <c r="B12" s="95" t="s">
        <v>487</v>
      </c>
      <c r="C12" s="4">
        <v>2677.2300000000032</v>
      </c>
      <c r="D12" s="4">
        <v>2677.2300000000032</v>
      </c>
      <c r="E12" s="90"/>
    </row>
    <row r="13" spans="1:5" s="9" customFormat="1" ht="18" x14ac:dyDescent="0.2">
      <c r="A13" s="95" t="s">
        <v>507</v>
      </c>
      <c r="B13" s="95" t="s">
        <v>2052</v>
      </c>
      <c r="C13" s="4">
        <v>47956</v>
      </c>
      <c r="D13" s="4">
        <v>47956</v>
      </c>
      <c r="E13" s="90"/>
    </row>
    <row r="14" spans="1:5" s="10" customFormat="1" ht="17.25" customHeight="1" x14ac:dyDescent="0.2">
      <c r="A14" s="95" t="s">
        <v>466</v>
      </c>
      <c r="B14" s="95" t="s">
        <v>489</v>
      </c>
      <c r="C14" s="4">
        <v>2011</v>
      </c>
      <c r="D14" s="4">
        <v>2011</v>
      </c>
      <c r="E14" s="91"/>
    </row>
    <row r="15" spans="1:5" s="10" customFormat="1" ht="18" customHeight="1" x14ac:dyDescent="0.2">
      <c r="A15" s="95" t="s">
        <v>490</v>
      </c>
      <c r="B15" s="95" t="s">
        <v>491</v>
      </c>
      <c r="C15" s="4">
        <v>185</v>
      </c>
      <c r="D15" s="4">
        <v>185</v>
      </c>
      <c r="E15" s="91"/>
    </row>
    <row r="16" spans="1:5" s="10" customFormat="1" x14ac:dyDescent="0.2">
      <c r="A16" s="95" t="s">
        <v>492</v>
      </c>
      <c r="B16" s="95" t="s">
        <v>493</v>
      </c>
      <c r="C16" s="4">
        <v>250</v>
      </c>
      <c r="D16" s="4">
        <v>250</v>
      </c>
      <c r="E16" s="91"/>
    </row>
    <row r="17" spans="1:7" s="10" customFormat="1" x14ac:dyDescent="0.2">
      <c r="A17" s="95" t="s">
        <v>494</v>
      </c>
      <c r="B17" s="95" t="s">
        <v>495</v>
      </c>
      <c r="C17" s="4">
        <v>2320.85</v>
      </c>
      <c r="D17" s="4">
        <v>2320.85</v>
      </c>
      <c r="E17" s="91"/>
      <c r="G17" s="341"/>
    </row>
    <row r="18" spans="1:7" s="10" customFormat="1" x14ac:dyDescent="0.2">
      <c r="A18" s="95" t="s">
        <v>496</v>
      </c>
      <c r="B18" s="95" t="s">
        <v>497</v>
      </c>
      <c r="C18" s="4">
        <v>1200</v>
      </c>
      <c r="D18" s="4">
        <v>1200</v>
      </c>
      <c r="E18" s="91"/>
    </row>
    <row r="19" spans="1:7" s="10" customFormat="1" x14ac:dyDescent="0.2">
      <c r="A19" s="95" t="s">
        <v>498</v>
      </c>
      <c r="B19" s="95" t="s">
        <v>499</v>
      </c>
      <c r="C19" s="4">
        <v>15</v>
      </c>
      <c r="D19" s="4">
        <v>15</v>
      </c>
      <c r="E19" s="91"/>
    </row>
    <row r="20" spans="1:7" s="10" customFormat="1" x14ac:dyDescent="0.2">
      <c r="A20" s="95" t="s">
        <v>517</v>
      </c>
      <c r="B20" s="95" t="s">
        <v>489</v>
      </c>
      <c r="C20" s="4">
        <v>501</v>
      </c>
      <c r="D20" s="4">
        <v>501</v>
      </c>
      <c r="E20" s="91"/>
    </row>
    <row r="21" spans="1:7" s="10" customFormat="1" x14ac:dyDescent="0.2">
      <c r="A21" s="95" t="s">
        <v>518</v>
      </c>
      <c r="B21" s="95" t="s">
        <v>497</v>
      </c>
      <c r="C21" s="4">
        <v>600</v>
      </c>
      <c r="D21" s="4">
        <v>600</v>
      </c>
      <c r="E21" s="91"/>
    </row>
    <row r="22" spans="1:7" s="3" customFormat="1" x14ac:dyDescent="0.2">
      <c r="A22" s="85"/>
      <c r="B22" s="85"/>
      <c r="C22" s="4"/>
      <c r="D22" s="4"/>
      <c r="E22" s="92"/>
    </row>
    <row r="23" spans="1:7" x14ac:dyDescent="0.3">
      <c r="A23" s="96"/>
      <c r="B23" s="96" t="s">
        <v>331</v>
      </c>
      <c r="C23" s="83">
        <f>SUM(C10:C22)</f>
        <v>60245.58</v>
      </c>
      <c r="D23" s="83">
        <f>SUM(D10:D22)</f>
        <v>60245.58</v>
      </c>
      <c r="E23" s="93"/>
    </row>
    <row r="24" spans="1:7" x14ac:dyDescent="0.3">
      <c r="A24" s="203" t="s">
        <v>346</v>
      </c>
    </row>
    <row r="25" spans="1:7" s="22" customFormat="1" ht="12.75" x14ac:dyDescent="0.2"/>
    <row r="26" spans="1:7" x14ac:dyDescent="0.3">
      <c r="A26" s="66" t="s">
        <v>107</v>
      </c>
      <c r="E26" s="5"/>
    </row>
    <row r="27" spans="1:7" x14ac:dyDescent="0.3">
      <c r="E27"/>
      <c r="F27"/>
    </row>
    <row r="28" spans="1:7" x14ac:dyDescent="0.3">
      <c r="D28" s="12"/>
      <c r="E28"/>
      <c r="F28"/>
    </row>
    <row r="29" spans="1:7" x14ac:dyDescent="0.3">
      <c r="A29" s="66"/>
      <c r="B29" s="66" t="s">
        <v>271</v>
      </c>
      <c r="D29" s="12"/>
      <c r="E29"/>
      <c r="F29"/>
    </row>
    <row r="30" spans="1:7" x14ac:dyDescent="0.3">
      <c r="B30" s="2" t="s">
        <v>270</v>
      </c>
      <c r="D30" s="12"/>
      <c r="E30"/>
      <c r="F30"/>
    </row>
    <row r="31" spans="1:7" customFormat="1" ht="12.75" x14ac:dyDescent="0.2">
      <c r="A31" s="63"/>
      <c r="B31" s="63" t="s">
        <v>140</v>
      </c>
    </row>
    <row r="32" spans="1:7" s="22" customFormat="1" ht="12.75" x14ac:dyDescent="0.2"/>
  </sheetData>
  <mergeCells count="3">
    <mergeCell ref="C1:D1"/>
    <mergeCell ref="C2:D2"/>
    <mergeCell ref="A5:D5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1" t="s">
        <v>440</v>
      </c>
      <c r="B1" s="73"/>
      <c r="C1" s="498" t="s">
        <v>110</v>
      </c>
      <c r="D1" s="498"/>
    </row>
    <row r="2" spans="1:5" x14ac:dyDescent="0.3">
      <c r="A2" s="71" t="s">
        <v>441</v>
      </c>
      <c r="B2" s="73"/>
      <c r="C2" s="491" t="s">
        <v>464</v>
      </c>
      <c r="D2" s="492"/>
    </row>
    <row r="3" spans="1:5" x14ac:dyDescent="0.3">
      <c r="A3" s="73" t="s">
        <v>141</v>
      </c>
      <c r="B3" s="73"/>
      <c r="C3" s="72"/>
      <c r="D3" s="72"/>
    </row>
    <row r="4" spans="1:5" x14ac:dyDescent="0.3">
      <c r="A4" s="71"/>
      <c r="B4" s="73"/>
      <c r="C4" s="72"/>
      <c r="D4" s="72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4"/>
      <c r="D5" s="73"/>
      <c r="E5" s="5"/>
    </row>
    <row r="6" spans="1:5" x14ac:dyDescent="0.3">
      <c r="A6" s="115" t="s">
        <v>469</v>
      </c>
      <c r="B6" s="116"/>
      <c r="C6" s="116"/>
      <c r="D6" s="58"/>
      <c r="E6" s="5"/>
    </row>
    <row r="7" spans="1:5" x14ac:dyDescent="0.3">
      <c r="A7" s="74"/>
      <c r="B7" s="74"/>
      <c r="C7" s="74"/>
      <c r="D7" s="73"/>
      <c r="E7" s="5"/>
    </row>
    <row r="8" spans="1:5" s="6" customFormat="1" x14ac:dyDescent="0.3">
      <c r="A8" s="97"/>
      <c r="B8" s="97"/>
      <c r="C8" s="75"/>
      <c r="D8" s="75"/>
    </row>
    <row r="9" spans="1:5" s="6" customFormat="1" ht="30" x14ac:dyDescent="0.3">
      <c r="A9" s="102" t="s">
        <v>64</v>
      </c>
      <c r="B9" s="76" t="s">
        <v>11</v>
      </c>
      <c r="C9" s="76" t="s">
        <v>10</v>
      </c>
      <c r="D9" s="76" t="s">
        <v>9</v>
      </c>
    </row>
    <row r="10" spans="1:5" s="7" customFormat="1" x14ac:dyDescent="0.2">
      <c r="A10" s="13">
        <v>1</v>
      </c>
      <c r="B10" s="13" t="s">
        <v>108</v>
      </c>
      <c r="C10" s="79">
        <f>SUM(C11,C14,C17,C20:C22)</f>
        <v>0</v>
      </c>
      <c r="D10" s="79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79">
        <f>SUM(C12:C13)</f>
        <v>0</v>
      </c>
      <c r="D11" s="79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79">
        <f>SUM(C15:C16)</f>
        <v>0</v>
      </c>
      <c r="D14" s="79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79">
        <f>SUM(C18:C19)</f>
        <v>0</v>
      </c>
      <c r="D17" s="79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66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6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3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442</v>
      </c>
      <c r="B1" s="74"/>
      <c r="C1" s="493" t="s">
        <v>110</v>
      </c>
      <c r="D1" s="493"/>
      <c r="E1" s="88"/>
    </row>
    <row r="2" spans="1:5" s="6" customFormat="1" x14ac:dyDescent="0.3">
      <c r="A2" s="71" t="s">
        <v>439</v>
      </c>
      <c r="B2" s="74"/>
      <c r="C2" s="491" t="s">
        <v>464</v>
      </c>
      <c r="D2" s="492"/>
      <c r="E2" s="88"/>
    </row>
    <row r="3" spans="1:5" s="6" customFormat="1" x14ac:dyDescent="0.3">
      <c r="A3" s="73" t="s">
        <v>141</v>
      </c>
      <c r="B3" s="71"/>
      <c r="C3" s="156"/>
      <c r="D3" s="156"/>
      <c r="E3" s="88"/>
    </row>
    <row r="4" spans="1:5" s="6" customFormat="1" x14ac:dyDescent="0.3">
      <c r="A4" s="73"/>
      <c r="B4" s="73"/>
      <c r="C4" s="156"/>
      <c r="D4" s="156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115" t="s">
        <v>469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5"/>
      <c r="B8" s="155"/>
      <c r="C8" s="75"/>
      <c r="D8" s="75"/>
      <c r="E8" s="88"/>
    </row>
    <row r="9" spans="1:5" s="6" customFormat="1" ht="30" x14ac:dyDescent="0.3">
      <c r="A9" s="86" t="s">
        <v>64</v>
      </c>
      <c r="B9" s="86" t="s">
        <v>329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297</v>
      </c>
      <c r="B10" s="95"/>
      <c r="C10" s="4"/>
      <c r="D10" s="4"/>
      <c r="E10" s="90"/>
    </row>
    <row r="11" spans="1:5" s="10" customFormat="1" x14ac:dyDescent="0.2">
      <c r="A11" s="95" t="s">
        <v>298</v>
      </c>
      <c r="B11" s="95"/>
      <c r="C11" s="4"/>
      <c r="D11" s="4"/>
      <c r="E11" s="91"/>
    </row>
    <row r="12" spans="1:5" s="10" customFormat="1" x14ac:dyDescent="0.2">
      <c r="A12" s="95" t="s">
        <v>299</v>
      </c>
      <c r="B12" s="84"/>
      <c r="C12" s="4"/>
      <c r="D12" s="4"/>
      <c r="E12" s="91"/>
    </row>
    <row r="13" spans="1:5" s="10" customFormat="1" x14ac:dyDescent="0.2">
      <c r="A13" s="84" t="s">
        <v>278</v>
      </c>
      <c r="B13" s="84"/>
      <c r="C13" s="4"/>
      <c r="D13" s="4"/>
      <c r="E13" s="91"/>
    </row>
    <row r="14" spans="1:5" s="10" customFormat="1" x14ac:dyDescent="0.2">
      <c r="A14" s="84" t="s">
        <v>278</v>
      </c>
      <c r="B14" s="84"/>
      <c r="C14" s="4"/>
      <c r="D14" s="4"/>
      <c r="E14" s="91"/>
    </row>
    <row r="15" spans="1:5" s="10" customFormat="1" x14ac:dyDescent="0.2">
      <c r="A15" s="84" t="s">
        <v>278</v>
      </c>
      <c r="B15" s="84"/>
      <c r="C15" s="4"/>
      <c r="D15" s="4"/>
      <c r="E15" s="91"/>
    </row>
    <row r="16" spans="1:5" s="10" customFormat="1" x14ac:dyDescent="0.2">
      <c r="A16" s="84" t="s">
        <v>278</v>
      </c>
      <c r="B16" s="84"/>
      <c r="C16" s="4"/>
      <c r="D16" s="4"/>
      <c r="E16" s="91"/>
    </row>
    <row r="17" spans="1:9" x14ac:dyDescent="0.3">
      <c r="A17" s="96"/>
      <c r="B17" s="96" t="s">
        <v>331</v>
      </c>
      <c r="C17" s="83">
        <f>SUM(C10:C16)</f>
        <v>0</v>
      </c>
      <c r="D17" s="83">
        <f>SUM(D10:D16)</f>
        <v>0</v>
      </c>
      <c r="E17" s="93"/>
    </row>
    <row r="18" spans="1:9" x14ac:dyDescent="0.3">
      <c r="A18" s="43"/>
      <c r="B18" s="43"/>
    </row>
    <row r="19" spans="1:9" x14ac:dyDescent="0.3">
      <c r="A19" s="2" t="s">
        <v>396</v>
      </c>
      <c r="E19" s="5"/>
    </row>
    <row r="20" spans="1:9" x14ac:dyDescent="0.3">
      <c r="A20" s="2" t="s">
        <v>398</v>
      </c>
    </row>
    <row r="21" spans="1:9" x14ac:dyDescent="0.3">
      <c r="A21" s="203"/>
    </row>
    <row r="22" spans="1:9" x14ac:dyDescent="0.3">
      <c r="A22" s="203" t="s">
        <v>397</v>
      </c>
    </row>
    <row r="23" spans="1:9" s="22" customFormat="1" ht="12.75" x14ac:dyDescent="0.2"/>
    <row r="24" spans="1:9" x14ac:dyDescent="0.3">
      <c r="A24" s="66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6"/>
      <c r="B27" s="66" t="s">
        <v>429</v>
      </c>
      <c r="D27" s="12"/>
      <c r="E27"/>
      <c r="F27"/>
      <c r="G27"/>
      <c r="H27"/>
      <c r="I27"/>
    </row>
    <row r="28" spans="1:9" x14ac:dyDescent="0.3">
      <c r="B28" s="2" t="s">
        <v>430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19" sqref="D19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1" t="s">
        <v>225</v>
      </c>
      <c r="B1" s="117"/>
      <c r="C1" s="499" t="s">
        <v>199</v>
      </c>
      <c r="D1" s="499"/>
      <c r="E1" s="101"/>
    </row>
    <row r="2" spans="1:5" x14ac:dyDescent="0.3">
      <c r="A2" s="73" t="s">
        <v>141</v>
      </c>
      <c r="B2" s="117"/>
      <c r="C2" s="491" t="s">
        <v>465</v>
      </c>
      <c r="D2" s="491"/>
      <c r="E2" s="101"/>
    </row>
    <row r="3" spans="1:5" x14ac:dyDescent="0.3">
      <c r="A3" s="112"/>
      <c r="B3" s="117"/>
      <c r="C3" s="74"/>
      <c r="D3" s="74"/>
      <c r="E3" s="101"/>
    </row>
    <row r="4" spans="1: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04"/>
    </row>
    <row r="5" spans="1:5" x14ac:dyDescent="0.3">
      <c r="A5" s="115" t="s">
        <v>469</v>
      </c>
      <c r="B5" s="116"/>
      <c r="C5" s="116"/>
      <c r="D5" s="58"/>
      <c r="E5" s="104"/>
    </row>
    <row r="6" spans="1:5" x14ac:dyDescent="0.3">
      <c r="A6" s="74"/>
      <c r="B6" s="73"/>
      <c r="C6" s="73"/>
      <c r="D6" s="73"/>
      <c r="E6" s="104"/>
    </row>
    <row r="7" spans="1:5" x14ac:dyDescent="0.3">
      <c r="A7" s="111"/>
      <c r="B7" s="118"/>
      <c r="C7" s="119"/>
      <c r="D7" s="119"/>
      <c r="E7" s="101"/>
    </row>
    <row r="8" spans="1:5" ht="45" x14ac:dyDescent="0.3">
      <c r="A8" s="120" t="s">
        <v>114</v>
      </c>
      <c r="B8" s="120" t="s">
        <v>191</v>
      </c>
      <c r="C8" s="120" t="s">
        <v>303</v>
      </c>
      <c r="D8" s="120" t="s">
        <v>257</v>
      </c>
      <c r="E8" s="101"/>
    </row>
    <row r="9" spans="1:5" x14ac:dyDescent="0.3">
      <c r="A9" s="48"/>
      <c r="B9" s="49"/>
      <c r="C9" s="150"/>
      <c r="D9" s="150"/>
      <c r="E9" s="101"/>
    </row>
    <row r="10" spans="1:5" x14ac:dyDescent="0.3">
      <c r="A10" s="50" t="s">
        <v>192</v>
      </c>
      <c r="B10" s="51"/>
      <c r="C10" s="121">
        <f>SUM(C11,C34)</f>
        <v>4945148.55</v>
      </c>
      <c r="D10" s="121">
        <f>SUM(D11,D34)</f>
        <v>4896050.03</v>
      </c>
      <c r="E10" s="101"/>
    </row>
    <row r="11" spans="1:5" x14ac:dyDescent="0.3">
      <c r="A11" s="52" t="s">
        <v>193</v>
      </c>
      <c r="B11" s="53"/>
      <c r="C11" s="82">
        <f>SUM(C12:C32)</f>
        <v>112094.84</v>
      </c>
      <c r="D11" s="82">
        <f>SUM(D12:D32)</f>
        <v>60097.32</v>
      </c>
      <c r="E11" s="101"/>
    </row>
    <row r="12" spans="1:5" x14ac:dyDescent="0.3">
      <c r="A12" s="56">
        <v>1110</v>
      </c>
      <c r="B12" s="55" t="s">
        <v>143</v>
      </c>
      <c r="C12" s="8">
        <v>435.95</v>
      </c>
      <c r="D12" s="8">
        <v>133.94999999999999</v>
      </c>
      <c r="E12" s="101"/>
    </row>
    <row r="13" spans="1:5" x14ac:dyDescent="0.3">
      <c r="A13" s="56">
        <v>1120</v>
      </c>
      <c r="B13" s="55" t="s">
        <v>144</v>
      </c>
      <c r="C13" s="8"/>
      <c r="D13" s="8"/>
      <c r="E13" s="101"/>
    </row>
    <row r="14" spans="1:5" x14ac:dyDescent="0.3">
      <c r="A14" s="56">
        <v>1211</v>
      </c>
      <c r="B14" s="55" t="s">
        <v>145</v>
      </c>
      <c r="C14" s="8">
        <v>14334.96</v>
      </c>
      <c r="D14" s="8">
        <v>7261.97</v>
      </c>
      <c r="E14" s="101"/>
    </row>
    <row r="15" spans="1:5" x14ac:dyDescent="0.3">
      <c r="A15" s="56">
        <v>1212</v>
      </c>
      <c r="B15" s="55" t="s">
        <v>146</v>
      </c>
      <c r="C15" s="8">
        <v>65516.29</v>
      </c>
      <c r="D15" s="8">
        <v>19235.7</v>
      </c>
      <c r="E15" s="101"/>
    </row>
    <row r="16" spans="1:5" x14ac:dyDescent="0.3">
      <c r="A16" s="56">
        <v>1213</v>
      </c>
      <c r="B16" s="55" t="s">
        <v>147</v>
      </c>
      <c r="C16" s="8"/>
      <c r="D16" s="8"/>
      <c r="E16" s="101"/>
    </row>
    <row r="17" spans="1:5" x14ac:dyDescent="0.3">
      <c r="A17" s="56">
        <v>1214</v>
      </c>
      <c r="B17" s="55" t="s">
        <v>148</v>
      </c>
      <c r="C17" s="8"/>
      <c r="D17" s="8"/>
      <c r="E17" s="101"/>
    </row>
    <row r="18" spans="1:5" x14ac:dyDescent="0.3">
      <c r="A18" s="56">
        <v>1215</v>
      </c>
      <c r="B18" s="55" t="s">
        <v>149</v>
      </c>
      <c r="C18" s="8"/>
      <c r="D18" s="8"/>
      <c r="E18" s="101"/>
    </row>
    <row r="19" spans="1:5" x14ac:dyDescent="0.3">
      <c r="A19" s="56">
        <v>1300</v>
      </c>
      <c r="B19" s="55" t="s">
        <v>150</v>
      </c>
      <c r="C19" s="8"/>
      <c r="D19" s="8"/>
      <c r="E19" s="101"/>
    </row>
    <row r="20" spans="1:5" x14ac:dyDescent="0.3">
      <c r="A20" s="56">
        <v>1410</v>
      </c>
      <c r="B20" s="55" t="s">
        <v>151</v>
      </c>
      <c r="C20" s="8"/>
      <c r="D20" s="8"/>
      <c r="E20" s="101"/>
    </row>
    <row r="21" spans="1:5" x14ac:dyDescent="0.3">
      <c r="A21" s="56">
        <v>1421</v>
      </c>
      <c r="B21" s="55" t="s">
        <v>152</v>
      </c>
      <c r="C21" s="8"/>
      <c r="D21" s="8"/>
      <c r="E21" s="101"/>
    </row>
    <row r="22" spans="1:5" x14ac:dyDescent="0.3">
      <c r="A22" s="56">
        <v>1422</v>
      </c>
      <c r="B22" s="55" t="s">
        <v>153</v>
      </c>
      <c r="C22" s="8"/>
      <c r="D22" s="8"/>
      <c r="E22" s="101"/>
    </row>
    <row r="23" spans="1:5" x14ac:dyDescent="0.3">
      <c r="A23" s="56">
        <v>1423</v>
      </c>
      <c r="B23" s="55" t="s">
        <v>154</v>
      </c>
      <c r="C23" s="8"/>
      <c r="D23" s="8"/>
      <c r="E23" s="101"/>
    </row>
    <row r="24" spans="1:5" x14ac:dyDescent="0.3">
      <c r="A24" s="56">
        <v>1431</v>
      </c>
      <c r="B24" s="55" t="s">
        <v>155</v>
      </c>
      <c r="C24" s="8"/>
      <c r="D24" s="8"/>
      <c r="E24" s="101"/>
    </row>
    <row r="25" spans="1:5" x14ac:dyDescent="0.3">
      <c r="A25" s="56">
        <v>1432</v>
      </c>
      <c r="B25" s="55" t="s">
        <v>156</v>
      </c>
      <c r="C25" s="8"/>
      <c r="D25" s="8"/>
      <c r="E25" s="101"/>
    </row>
    <row r="26" spans="1:5" x14ac:dyDescent="0.3">
      <c r="A26" s="56">
        <v>1433</v>
      </c>
      <c r="B26" s="55" t="s">
        <v>157</v>
      </c>
      <c r="C26" s="8"/>
      <c r="D26" s="8"/>
      <c r="E26" s="101"/>
    </row>
    <row r="27" spans="1:5" x14ac:dyDescent="0.3">
      <c r="A27" s="56">
        <v>1441</v>
      </c>
      <c r="B27" s="55" t="s">
        <v>158</v>
      </c>
      <c r="C27" s="8"/>
      <c r="D27" s="8"/>
      <c r="E27" s="101"/>
    </row>
    <row r="28" spans="1:5" x14ac:dyDescent="0.3">
      <c r="A28" s="56">
        <v>1442</v>
      </c>
      <c r="B28" s="55" t="s">
        <v>159</v>
      </c>
      <c r="C28" s="8">
        <v>31807.64</v>
      </c>
      <c r="D28" s="8">
        <v>33465.699999999997</v>
      </c>
      <c r="E28" s="101"/>
    </row>
    <row r="29" spans="1:5" x14ac:dyDescent="0.3">
      <c r="A29" s="56">
        <v>1443</v>
      </c>
      <c r="B29" s="55" t="s">
        <v>160</v>
      </c>
      <c r="C29" s="8"/>
      <c r="D29" s="8"/>
      <c r="E29" s="101"/>
    </row>
    <row r="30" spans="1:5" x14ac:dyDescent="0.3">
      <c r="A30" s="56">
        <v>1444</v>
      </c>
      <c r="B30" s="55" t="s">
        <v>161</v>
      </c>
      <c r="C30" s="8"/>
      <c r="D30" s="8"/>
      <c r="E30" s="101"/>
    </row>
    <row r="31" spans="1:5" x14ac:dyDescent="0.3">
      <c r="A31" s="56">
        <v>1445</v>
      </c>
      <c r="B31" s="55" t="s">
        <v>162</v>
      </c>
      <c r="C31" s="8"/>
      <c r="D31" s="8"/>
      <c r="E31" s="101"/>
    </row>
    <row r="32" spans="1:5" x14ac:dyDescent="0.3">
      <c r="A32" s="56">
        <v>1446</v>
      </c>
      <c r="B32" s="55" t="s">
        <v>163</v>
      </c>
      <c r="C32" s="8"/>
      <c r="D32" s="8"/>
      <c r="E32" s="101"/>
    </row>
    <row r="33" spans="1:5" x14ac:dyDescent="0.3">
      <c r="A33" s="30"/>
      <c r="E33" s="101"/>
    </row>
    <row r="34" spans="1:5" x14ac:dyDescent="0.3">
      <c r="A34" s="57" t="s">
        <v>194</v>
      </c>
      <c r="B34" s="55"/>
      <c r="C34" s="82">
        <f>SUM(C35:C42)</f>
        <v>4833053.71</v>
      </c>
      <c r="D34" s="82">
        <f>SUM(D35:D42)</f>
        <v>4835952.71</v>
      </c>
      <c r="E34" s="101"/>
    </row>
    <row r="35" spans="1:5" x14ac:dyDescent="0.3">
      <c r="A35" s="56">
        <v>2110</v>
      </c>
      <c r="B35" s="55" t="s">
        <v>100</v>
      </c>
      <c r="C35" s="8">
        <v>3360057.04</v>
      </c>
      <c r="D35" s="8">
        <v>3360057.04</v>
      </c>
      <c r="E35" s="101"/>
    </row>
    <row r="36" spans="1:5" x14ac:dyDescent="0.3">
      <c r="A36" s="56">
        <v>2120</v>
      </c>
      <c r="B36" s="55" t="s">
        <v>164</v>
      </c>
      <c r="C36" s="8">
        <v>353887.86</v>
      </c>
      <c r="D36" s="8">
        <v>353887.86</v>
      </c>
      <c r="E36" s="101"/>
    </row>
    <row r="37" spans="1:5" x14ac:dyDescent="0.3">
      <c r="A37" s="56">
        <v>2130</v>
      </c>
      <c r="B37" s="55" t="s">
        <v>101</v>
      </c>
      <c r="C37" s="8">
        <v>1090103.81</v>
      </c>
      <c r="D37" s="8">
        <v>1093002.81</v>
      </c>
      <c r="E37" s="101"/>
    </row>
    <row r="38" spans="1:5" x14ac:dyDescent="0.3">
      <c r="A38" s="56">
        <v>2140</v>
      </c>
      <c r="B38" s="55" t="s">
        <v>400</v>
      </c>
      <c r="C38" s="8"/>
      <c r="D38" s="8"/>
      <c r="E38" s="101"/>
    </row>
    <row r="39" spans="1:5" x14ac:dyDescent="0.3">
      <c r="A39" s="56">
        <v>2150</v>
      </c>
      <c r="B39" s="55" t="s">
        <v>403</v>
      </c>
      <c r="C39" s="8">
        <v>29005</v>
      </c>
      <c r="D39" s="8">
        <v>29005</v>
      </c>
      <c r="E39" s="101"/>
    </row>
    <row r="40" spans="1:5" x14ac:dyDescent="0.3">
      <c r="A40" s="56">
        <v>2220</v>
      </c>
      <c r="B40" s="55" t="s">
        <v>102</v>
      </c>
      <c r="C40" s="8"/>
      <c r="D40" s="8"/>
      <c r="E40" s="101"/>
    </row>
    <row r="41" spans="1:5" x14ac:dyDescent="0.3">
      <c r="A41" s="56">
        <v>2300</v>
      </c>
      <c r="B41" s="55" t="s">
        <v>165</v>
      </c>
      <c r="C41" s="8"/>
      <c r="D41" s="8"/>
      <c r="E41" s="101"/>
    </row>
    <row r="42" spans="1:5" x14ac:dyDescent="0.3">
      <c r="A42" s="56">
        <v>2400</v>
      </c>
      <c r="B42" s="55" t="s">
        <v>166</v>
      </c>
      <c r="C42" s="8"/>
      <c r="D42" s="8"/>
      <c r="E42" s="101"/>
    </row>
    <row r="43" spans="1:5" x14ac:dyDescent="0.3">
      <c r="A43" s="31"/>
      <c r="E43" s="101"/>
    </row>
    <row r="44" spans="1:5" x14ac:dyDescent="0.3">
      <c r="A44" s="54" t="s">
        <v>198</v>
      </c>
      <c r="B44" s="55"/>
      <c r="C44" s="82">
        <f>SUM(C45,C64)</f>
        <v>4945148.55</v>
      </c>
      <c r="D44" s="82">
        <f>SUM(D45,D64)</f>
        <v>4896050.03</v>
      </c>
      <c r="E44" s="101"/>
    </row>
    <row r="45" spans="1:5" x14ac:dyDescent="0.3">
      <c r="A45" s="57" t="s">
        <v>195</v>
      </c>
      <c r="B45" s="55"/>
      <c r="C45" s="82">
        <f>SUM(C46:C61)</f>
        <v>631.35</v>
      </c>
      <c r="D45" s="82">
        <f>SUM(D46:D61)</f>
        <v>54585.180000000008</v>
      </c>
      <c r="E45" s="101"/>
    </row>
    <row r="46" spans="1:5" x14ac:dyDescent="0.3">
      <c r="A46" s="56">
        <v>3100</v>
      </c>
      <c r="B46" s="55" t="s">
        <v>167</v>
      </c>
      <c r="C46" s="8"/>
      <c r="D46" s="8"/>
      <c r="E46" s="101"/>
    </row>
    <row r="47" spans="1:5" x14ac:dyDescent="0.3">
      <c r="A47" s="56">
        <v>3210</v>
      </c>
      <c r="B47" s="55" t="s">
        <v>168</v>
      </c>
      <c r="C47" s="8">
        <v>631.35</v>
      </c>
      <c r="D47" s="8">
        <v>54585.180000000008</v>
      </c>
      <c r="E47" s="101"/>
    </row>
    <row r="48" spans="1:5" x14ac:dyDescent="0.3">
      <c r="A48" s="56">
        <v>3221</v>
      </c>
      <c r="B48" s="55" t="s">
        <v>169</v>
      </c>
      <c r="C48" s="8"/>
      <c r="D48" s="8"/>
      <c r="E48" s="101"/>
    </row>
    <row r="49" spans="1:5" x14ac:dyDescent="0.3">
      <c r="A49" s="56">
        <v>3222</v>
      </c>
      <c r="B49" s="55" t="s">
        <v>170</v>
      </c>
      <c r="C49" s="8"/>
      <c r="D49" s="8"/>
      <c r="E49" s="101"/>
    </row>
    <row r="50" spans="1:5" x14ac:dyDescent="0.3">
      <c r="A50" s="56">
        <v>3223</v>
      </c>
      <c r="B50" s="55" t="s">
        <v>171</v>
      </c>
      <c r="C50" s="8"/>
      <c r="D50" s="8"/>
      <c r="E50" s="101"/>
    </row>
    <row r="51" spans="1:5" x14ac:dyDescent="0.3">
      <c r="A51" s="56">
        <v>3224</v>
      </c>
      <c r="B51" s="55" t="s">
        <v>172</v>
      </c>
      <c r="C51" s="8"/>
      <c r="D51" s="8"/>
      <c r="E51" s="101"/>
    </row>
    <row r="52" spans="1:5" x14ac:dyDescent="0.3">
      <c r="A52" s="56">
        <v>3231</v>
      </c>
      <c r="B52" s="55" t="s">
        <v>173</v>
      </c>
      <c r="C52" s="8"/>
      <c r="D52" s="8"/>
      <c r="E52" s="101"/>
    </row>
    <row r="53" spans="1:5" x14ac:dyDescent="0.3">
      <c r="A53" s="56">
        <v>3232</v>
      </c>
      <c r="B53" s="55" t="s">
        <v>174</v>
      </c>
      <c r="C53" s="8"/>
      <c r="D53" s="8"/>
      <c r="E53" s="101"/>
    </row>
    <row r="54" spans="1:5" x14ac:dyDescent="0.3">
      <c r="A54" s="56">
        <v>3234</v>
      </c>
      <c r="B54" s="55" t="s">
        <v>175</v>
      </c>
      <c r="C54" s="8"/>
      <c r="D54" s="8"/>
      <c r="E54" s="101"/>
    </row>
    <row r="55" spans="1:5" ht="30" x14ac:dyDescent="0.3">
      <c r="A55" s="56">
        <v>3236</v>
      </c>
      <c r="B55" s="55" t="s">
        <v>190</v>
      </c>
      <c r="C55" s="8"/>
      <c r="D55" s="8"/>
      <c r="E55" s="101"/>
    </row>
    <row r="56" spans="1:5" ht="45" x14ac:dyDescent="0.3">
      <c r="A56" s="56">
        <v>3237</v>
      </c>
      <c r="B56" s="55" t="s">
        <v>176</v>
      </c>
      <c r="C56" s="8"/>
      <c r="D56" s="8"/>
      <c r="E56" s="101"/>
    </row>
    <row r="57" spans="1:5" x14ac:dyDescent="0.3">
      <c r="A57" s="56">
        <v>3241</v>
      </c>
      <c r="B57" s="55" t="s">
        <v>177</v>
      </c>
      <c r="C57" s="8"/>
      <c r="D57" s="8"/>
      <c r="E57" s="101"/>
    </row>
    <row r="58" spans="1:5" x14ac:dyDescent="0.3">
      <c r="A58" s="56">
        <v>3242</v>
      </c>
      <c r="B58" s="55" t="s">
        <v>178</v>
      </c>
      <c r="C58" s="8"/>
      <c r="D58" s="8"/>
      <c r="E58" s="101"/>
    </row>
    <row r="59" spans="1:5" x14ac:dyDescent="0.3">
      <c r="A59" s="56">
        <v>3243</v>
      </c>
      <c r="B59" s="55" t="s">
        <v>179</v>
      </c>
      <c r="C59" s="8"/>
      <c r="D59" s="8"/>
      <c r="E59" s="101"/>
    </row>
    <row r="60" spans="1:5" x14ac:dyDescent="0.3">
      <c r="A60" s="56">
        <v>3245</v>
      </c>
      <c r="B60" s="55" t="s">
        <v>180</v>
      </c>
      <c r="C60" s="8"/>
      <c r="D60" s="8"/>
      <c r="E60" s="101"/>
    </row>
    <row r="61" spans="1:5" x14ac:dyDescent="0.3">
      <c r="A61" s="56">
        <v>3246</v>
      </c>
      <c r="B61" s="55" t="s">
        <v>181</v>
      </c>
      <c r="C61" s="8"/>
      <c r="D61" s="8"/>
      <c r="E61" s="101"/>
    </row>
    <row r="62" spans="1:5" x14ac:dyDescent="0.3">
      <c r="A62" s="31"/>
      <c r="E62" s="101"/>
    </row>
    <row r="63" spans="1:5" x14ac:dyDescent="0.3">
      <c r="A63" s="32"/>
      <c r="E63" s="101"/>
    </row>
    <row r="64" spans="1:5" x14ac:dyDescent="0.3">
      <c r="A64" s="57" t="s">
        <v>196</v>
      </c>
      <c r="B64" s="55"/>
      <c r="C64" s="82">
        <f>SUM(C65:C67)</f>
        <v>4944517.2</v>
      </c>
      <c r="D64" s="82">
        <f>SUM(D65:D67)</f>
        <v>4841464.8500000006</v>
      </c>
      <c r="E64" s="101"/>
    </row>
    <row r="65" spans="1:5" x14ac:dyDescent="0.3">
      <c r="A65" s="56">
        <v>5100</v>
      </c>
      <c r="B65" s="55" t="s">
        <v>255</v>
      </c>
      <c r="C65" s="8"/>
      <c r="D65" s="8"/>
      <c r="E65" s="101"/>
    </row>
    <row r="66" spans="1:5" x14ac:dyDescent="0.3">
      <c r="A66" s="56">
        <v>5220</v>
      </c>
      <c r="B66" s="55" t="s">
        <v>420</v>
      </c>
      <c r="C66" s="8">
        <v>4944517.2</v>
      </c>
      <c r="D66" s="8">
        <v>4841464.8500000006</v>
      </c>
      <c r="E66" s="101"/>
    </row>
    <row r="67" spans="1:5" x14ac:dyDescent="0.3">
      <c r="A67" s="56">
        <v>5230</v>
      </c>
      <c r="B67" s="55" t="s">
        <v>421</v>
      </c>
      <c r="C67" s="8"/>
      <c r="D67" s="8"/>
      <c r="E67" s="101"/>
    </row>
    <row r="68" spans="1:5" x14ac:dyDescent="0.3">
      <c r="A68" s="31"/>
      <c r="E68" s="101"/>
    </row>
    <row r="69" spans="1:5" x14ac:dyDescent="0.3">
      <c r="A69" s="2"/>
      <c r="E69" s="101"/>
    </row>
    <row r="70" spans="1:5" x14ac:dyDescent="0.3">
      <c r="A70" s="54" t="s">
        <v>197</v>
      </c>
      <c r="B70" s="55"/>
      <c r="C70" s="8"/>
      <c r="D70" s="8"/>
      <c r="E70" s="101"/>
    </row>
    <row r="71" spans="1:5" ht="30" x14ac:dyDescent="0.3">
      <c r="A71" s="56">
        <v>1</v>
      </c>
      <c r="B71" s="55" t="s">
        <v>182</v>
      </c>
      <c r="C71" s="8"/>
      <c r="D71" s="8"/>
      <c r="E71" s="101"/>
    </row>
    <row r="72" spans="1:5" x14ac:dyDescent="0.3">
      <c r="A72" s="56">
        <v>2</v>
      </c>
      <c r="B72" s="55" t="s">
        <v>183</v>
      </c>
      <c r="C72" s="8"/>
      <c r="D72" s="8"/>
      <c r="E72" s="101"/>
    </row>
    <row r="73" spans="1:5" x14ac:dyDescent="0.3">
      <c r="A73" s="56">
        <v>3</v>
      </c>
      <c r="B73" s="55" t="s">
        <v>184</v>
      </c>
      <c r="C73" s="8"/>
      <c r="D73" s="8"/>
      <c r="E73" s="101"/>
    </row>
    <row r="74" spans="1:5" x14ac:dyDescent="0.3">
      <c r="A74" s="56">
        <v>4</v>
      </c>
      <c r="B74" s="55" t="s">
        <v>361</v>
      </c>
      <c r="C74" s="8"/>
      <c r="D74" s="8"/>
      <c r="E74" s="101"/>
    </row>
    <row r="75" spans="1:5" x14ac:dyDescent="0.3">
      <c r="A75" s="56">
        <v>5</v>
      </c>
      <c r="B75" s="55" t="s">
        <v>185</v>
      </c>
      <c r="C75" s="8"/>
      <c r="D75" s="8"/>
      <c r="E75" s="101"/>
    </row>
    <row r="76" spans="1:5" x14ac:dyDescent="0.3">
      <c r="A76" s="56">
        <v>6</v>
      </c>
      <c r="B76" s="55" t="s">
        <v>186</v>
      </c>
      <c r="C76" s="8"/>
      <c r="D76" s="8"/>
      <c r="E76" s="101"/>
    </row>
    <row r="77" spans="1:5" x14ac:dyDescent="0.3">
      <c r="A77" s="56">
        <v>7</v>
      </c>
      <c r="B77" s="55" t="s">
        <v>187</v>
      </c>
      <c r="C77" s="8"/>
      <c r="D77" s="8"/>
      <c r="E77" s="101"/>
    </row>
    <row r="78" spans="1:5" x14ac:dyDescent="0.3">
      <c r="A78" s="56">
        <v>8</v>
      </c>
      <c r="B78" s="55" t="s">
        <v>188</v>
      </c>
      <c r="C78" s="8"/>
      <c r="D78" s="8"/>
      <c r="E78" s="101"/>
    </row>
    <row r="79" spans="1:5" x14ac:dyDescent="0.3">
      <c r="A79" s="56">
        <v>9</v>
      </c>
      <c r="B79" s="55" t="s">
        <v>189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6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6" t="s">
        <v>429</v>
      </c>
      <c r="D87" s="12"/>
      <c r="E87"/>
      <c r="F87"/>
      <c r="G87"/>
      <c r="H87"/>
      <c r="I87"/>
    </row>
    <row r="88" spans="1:9" x14ac:dyDescent="0.3">
      <c r="A88"/>
      <c r="B88" s="2" t="s">
        <v>430</v>
      </c>
      <c r="D88" s="12"/>
      <c r="E88"/>
      <c r="F88"/>
      <c r="G88"/>
      <c r="H88"/>
      <c r="I88"/>
    </row>
    <row r="89" spans="1:9" customFormat="1" ht="12.75" x14ac:dyDescent="0.2">
      <c r="B89" s="6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zoomScaleSheetLayoutView="70" workbookViewId="0">
      <selection activeCell="I17" sqref="I17"/>
    </sheetView>
  </sheetViews>
  <sheetFormatPr defaultRowHeight="15" x14ac:dyDescent="0.3"/>
  <cols>
    <col min="1" max="1" width="4.85546875" style="2" customWidth="1"/>
    <col min="2" max="2" width="19.5703125" style="2" customWidth="1"/>
    <col min="3" max="3" width="30.570312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1" t="s">
        <v>436</v>
      </c>
      <c r="B1" s="73"/>
      <c r="C1" s="73"/>
      <c r="D1" s="73"/>
      <c r="E1" s="73"/>
      <c r="F1" s="73"/>
      <c r="G1" s="73"/>
      <c r="H1" s="73"/>
      <c r="I1" s="493" t="s">
        <v>110</v>
      </c>
      <c r="J1" s="493"/>
      <c r="K1" s="101"/>
    </row>
    <row r="2" spans="1:11" x14ac:dyDescent="0.3">
      <c r="A2" s="73" t="s">
        <v>141</v>
      </c>
      <c r="B2" s="73"/>
      <c r="C2" s="73"/>
      <c r="D2" s="73"/>
      <c r="E2" s="73"/>
      <c r="F2" s="73"/>
      <c r="G2" s="73"/>
      <c r="H2" s="73"/>
      <c r="I2" s="491" t="s">
        <v>464</v>
      </c>
      <c r="J2" s="492"/>
      <c r="K2" s="101"/>
    </row>
    <row r="3" spans="1:11" x14ac:dyDescent="0.3">
      <c r="A3" s="73"/>
      <c r="B3" s="73"/>
      <c r="C3" s="73"/>
      <c r="D3" s="73"/>
      <c r="E3" s="73"/>
      <c r="F3" s="73"/>
      <c r="G3" s="73"/>
      <c r="H3" s="73"/>
      <c r="I3" s="302"/>
      <c r="J3" s="302"/>
      <c r="K3" s="101"/>
    </row>
    <row r="4" spans="1:11" x14ac:dyDescent="0.3">
      <c r="A4" s="73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122"/>
      <c r="G4" s="73"/>
      <c r="H4" s="73"/>
      <c r="I4" s="73"/>
      <c r="J4" s="73"/>
      <c r="K4" s="101"/>
    </row>
    <row r="5" spans="1:11" x14ac:dyDescent="0.3">
      <c r="A5" s="500" t="s">
        <v>469</v>
      </c>
      <c r="B5" s="501"/>
      <c r="C5" s="501"/>
      <c r="D5" s="501"/>
      <c r="E5" s="224"/>
      <c r="F5" s="225"/>
      <c r="G5" s="224"/>
      <c r="H5" s="224"/>
      <c r="I5" s="224"/>
      <c r="J5" s="224"/>
      <c r="K5" s="101"/>
    </row>
    <row r="6" spans="1:11" x14ac:dyDescent="0.3">
      <c r="A6" s="74"/>
      <c r="B6" s="74"/>
      <c r="C6" s="73"/>
      <c r="D6" s="73"/>
      <c r="E6" s="73"/>
      <c r="F6" s="122"/>
      <c r="G6" s="73"/>
      <c r="H6" s="73"/>
      <c r="I6" s="73"/>
      <c r="J6" s="73"/>
      <c r="K6" s="101"/>
    </row>
    <row r="7" spans="1:11" x14ac:dyDescent="0.3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6" customFormat="1" ht="45" x14ac:dyDescent="0.3">
      <c r="A8" s="125" t="s">
        <v>64</v>
      </c>
      <c r="B8" s="125" t="s">
        <v>112</v>
      </c>
      <c r="C8" s="126" t="s">
        <v>114</v>
      </c>
      <c r="D8" s="126" t="s">
        <v>275</v>
      </c>
      <c r="E8" s="126" t="s">
        <v>113</v>
      </c>
      <c r="F8" s="124" t="s">
        <v>256</v>
      </c>
      <c r="G8" s="124" t="s">
        <v>294</v>
      </c>
      <c r="H8" s="124" t="s">
        <v>295</v>
      </c>
      <c r="I8" s="124" t="s">
        <v>257</v>
      </c>
      <c r="J8" s="127" t="s">
        <v>115</v>
      </c>
      <c r="K8" s="101"/>
    </row>
    <row r="9" spans="1:11" s="26" customFormat="1" x14ac:dyDescent="0.3">
      <c r="A9" s="153">
        <v>1</v>
      </c>
      <c r="B9" s="153">
        <v>2</v>
      </c>
      <c r="C9" s="154">
        <v>3</v>
      </c>
      <c r="D9" s="154">
        <v>4</v>
      </c>
      <c r="E9" s="154">
        <v>5</v>
      </c>
      <c r="F9" s="154">
        <v>6</v>
      </c>
      <c r="G9" s="154">
        <v>7</v>
      </c>
      <c r="H9" s="154">
        <v>8</v>
      </c>
      <c r="I9" s="154">
        <v>9</v>
      </c>
      <c r="J9" s="154">
        <v>10</v>
      </c>
      <c r="K9" s="101"/>
    </row>
    <row r="10" spans="1:11" s="26" customFormat="1" x14ac:dyDescent="0.3">
      <c r="A10" s="151"/>
      <c r="B10" s="303" t="s">
        <v>470</v>
      </c>
      <c r="C10" s="322" t="s">
        <v>471</v>
      </c>
      <c r="D10" s="152" t="s">
        <v>222</v>
      </c>
      <c r="E10" s="304" t="s">
        <v>479</v>
      </c>
      <c r="F10" s="27">
        <v>14334.96</v>
      </c>
      <c r="G10" s="27">
        <v>3252790.65</v>
      </c>
      <c r="H10" s="27">
        <v>3259928.64</v>
      </c>
      <c r="I10" s="27">
        <f t="shared" ref="I10:I15" si="0">F10+G10-H10</f>
        <v>7196.9699999997392</v>
      </c>
      <c r="J10" s="27" t="s">
        <v>468</v>
      </c>
      <c r="K10" s="101"/>
    </row>
    <row r="11" spans="1:11" x14ac:dyDescent="0.3">
      <c r="A11" s="151"/>
      <c r="B11" s="303" t="s">
        <v>470</v>
      </c>
      <c r="C11" s="322" t="s">
        <v>472</v>
      </c>
      <c r="D11" s="323" t="s">
        <v>476</v>
      </c>
      <c r="E11" s="304" t="s">
        <v>479</v>
      </c>
      <c r="F11" s="27">
        <v>33636.71</v>
      </c>
      <c r="G11" s="27">
        <v>1002.8199999999999</v>
      </c>
      <c r="H11" s="27">
        <v>28010</v>
      </c>
      <c r="I11" s="27">
        <f t="shared" si="0"/>
        <v>6629.5299999999988</v>
      </c>
      <c r="J11" s="27" t="s">
        <v>468</v>
      </c>
    </row>
    <row r="12" spans="1:11" x14ac:dyDescent="0.3">
      <c r="A12" s="151"/>
      <c r="B12" s="303" t="s">
        <v>470</v>
      </c>
      <c r="C12" s="322" t="s">
        <v>473</v>
      </c>
      <c r="D12" s="323" t="s">
        <v>477</v>
      </c>
      <c r="E12" s="304" t="s">
        <v>479</v>
      </c>
      <c r="F12" s="27">
        <v>275.8</v>
      </c>
      <c r="G12" s="27">
        <v>3715.6999999999994</v>
      </c>
      <c r="H12" s="27">
        <v>3730</v>
      </c>
      <c r="I12" s="27">
        <f t="shared" si="0"/>
        <v>261.49999999999955</v>
      </c>
      <c r="J12" s="27" t="s">
        <v>468</v>
      </c>
    </row>
    <row r="13" spans="1:11" x14ac:dyDescent="0.3">
      <c r="A13" s="151"/>
      <c r="B13" s="303" t="s">
        <v>470</v>
      </c>
      <c r="C13" s="322" t="s">
        <v>474</v>
      </c>
      <c r="D13" s="323" t="s">
        <v>478</v>
      </c>
      <c r="E13" s="304" t="s">
        <v>479</v>
      </c>
      <c r="F13" s="27">
        <v>762.5</v>
      </c>
      <c r="G13" s="27">
        <v>1090</v>
      </c>
      <c r="H13" s="27">
        <v>1099</v>
      </c>
      <c r="I13" s="27">
        <f t="shared" si="0"/>
        <v>753.5</v>
      </c>
      <c r="J13" s="27" t="s">
        <v>468</v>
      </c>
    </row>
    <row r="14" spans="1:11" x14ac:dyDescent="0.3">
      <c r="A14" s="151"/>
      <c r="B14" s="303" t="s">
        <v>470</v>
      </c>
      <c r="C14" s="322" t="s">
        <v>475</v>
      </c>
      <c r="D14" s="323" t="s">
        <v>222</v>
      </c>
      <c r="E14" s="324">
        <v>40943</v>
      </c>
      <c r="F14" s="27">
        <v>0</v>
      </c>
      <c r="G14" s="27">
        <v>0</v>
      </c>
      <c r="H14" s="27">
        <v>0</v>
      </c>
      <c r="I14" s="27">
        <f t="shared" si="0"/>
        <v>0</v>
      </c>
      <c r="J14" s="27" t="s">
        <v>468</v>
      </c>
    </row>
    <row r="15" spans="1:11" x14ac:dyDescent="0.3">
      <c r="A15" s="151"/>
      <c r="B15" s="303" t="s">
        <v>1652</v>
      </c>
      <c r="C15" s="322" t="s">
        <v>2129</v>
      </c>
      <c r="D15" s="323" t="s">
        <v>222</v>
      </c>
      <c r="E15" s="304"/>
      <c r="F15" s="27">
        <v>0</v>
      </c>
      <c r="G15" s="27">
        <v>240</v>
      </c>
      <c r="H15" s="27">
        <v>175</v>
      </c>
      <c r="I15" s="27">
        <f t="shared" si="0"/>
        <v>65</v>
      </c>
      <c r="J15" s="27" t="s">
        <v>468</v>
      </c>
    </row>
    <row r="16" spans="1:11" x14ac:dyDescent="0.3">
      <c r="A16" s="151"/>
      <c r="B16" s="303"/>
      <c r="C16" s="322"/>
      <c r="D16" s="323"/>
      <c r="E16" s="324"/>
      <c r="F16" s="27"/>
      <c r="G16" s="27"/>
      <c r="H16" s="27"/>
      <c r="I16" s="27"/>
      <c r="J16" s="27"/>
    </row>
    <row r="17" spans="1:10" x14ac:dyDescent="0.3">
      <c r="A17" s="100"/>
      <c r="B17" s="220" t="s">
        <v>107</v>
      </c>
      <c r="C17" s="100"/>
      <c r="D17" s="100"/>
      <c r="E17" s="100"/>
      <c r="F17" s="221"/>
      <c r="G17" s="100"/>
      <c r="H17" s="100"/>
      <c r="I17" s="100"/>
      <c r="J17" s="100"/>
    </row>
    <row r="18" spans="1:10" x14ac:dyDescent="0.3">
      <c r="A18" s="100"/>
      <c r="B18" s="100"/>
      <c r="C18" s="100"/>
      <c r="D18" s="100"/>
      <c r="E18" s="100"/>
      <c r="F18" s="305"/>
      <c r="G18" s="305"/>
      <c r="H18" s="305"/>
      <c r="I18" s="305"/>
      <c r="J18" s="305"/>
    </row>
    <row r="19" spans="1:10" x14ac:dyDescent="0.3">
      <c r="A19" s="100"/>
      <c r="B19" s="100"/>
      <c r="C19" s="256"/>
      <c r="D19" s="100"/>
      <c r="E19" s="100"/>
      <c r="F19" s="256"/>
      <c r="G19" s="306"/>
      <c r="H19" s="306"/>
      <c r="I19" s="305"/>
      <c r="J19" s="305"/>
    </row>
    <row r="20" spans="1:10" x14ac:dyDescent="0.3">
      <c r="A20" s="305"/>
      <c r="B20" s="100"/>
      <c r="C20" s="222" t="s">
        <v>268</v>
      </c>
      <c r="D20" s="222"/>
      <c r="E20" s="100"/>
      <c r="F20" s="100" t="s">
        <v>273</v>
      </c>
      <c r="G20" s="305"/>
      <c r="H20" s="305"/>
      <c r="I20" s="305"/>
      <c r="J20" s="305"/>
    </row>
    <row r="21" spans="1:10" x14ac:dyDescent="0.3">
      <c r="A21" s="305"/>
      <c r="B21" s="100"/>
      <c r="C21" s="223" t="s">
        <v>140</v>
      </c>
      <c r="D21" s="100"/>
      <c r="E21" s="100"/>
      <c r="F21" s="100" t="s">
        <v>269</v>
      </c>
      <c r="G21" s="305"/>
      <c r="H21" s="305"/>
      <c r="I21" s="305"/>
      <c r="J21" s="305"/>
    </row>
    <row r="22" spans="1:10" s="307" customFormat="1" x14ac:dyDescent="0.3">
      <c r="A22" s="305"/>
      <c r="B22" s="100"/>
      <c r="C22" s="100"/>
      <c r="D22" s="223"/>
      <c r="E22" s="305"/>
      <c r="F22" s="305"/>
      <c r="G22" s="305"/>
      <c r="H22" s="305"/>
      <c r="I22" s="305"/>
      <c r="J22" s="305"/>
    </row>
    <row r="23" spans="1:10" s="307" customFormat="1" ht="12.75" x14ac:dyDescent="0.2">
      <c r="A23" s="305"/>
      <c r="B23" s="305"/>
      <c r="C23" s="305"/>
      <c r="D23" s="305"/>
      <c r="E23" s="305"/>
      <c r="F23" s="305"/>
      <c r="G23" s="305"/>
      <c r="H23" s="305"/>
      <c r="I23" s="305"/>
      <c r="J23" s="305"/>
    </row>
    <row r="24" spans="1:10" s="307" customFormat="1" ht="12.75" x14ac:dyDescent="0.2"/>
    <row r="25" spans="1:10" s="307" customFormat="1" ht="12.75" x14ac:dyDescent="0.2"/>
    <row r="26" spans="1:10" s="307" customFormat="1" ht="12.75" x14ac:dyDescent="0.2"/>
    <row r="27" spans="1:10" s="307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6"/>
    <dataValidation allowBlank="1" showInputMessage="1" showErrorMessage="1" prompt="თვე/დღე/წელი" sqref="J10:J16"/>
  </dataValidations>
  <printOptions gridLines="1"/>
  <pageMargins left="0.25" right="0.25" top="0.75" bottom="0.75" header="0.3" footer="0.3"/>
  <pageSetup paperSize="9" scale="97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G16" sqref="G16"/>
    </sheetView>
  </sheetViews>
  <sheetFormatPr defaultRowHeight="15" x14ac:dyDescent="0.3"/>
  <cols>
    <col min="1" max="1" width="12" style="172" customWidth="1"/>
    <col min="2" max="2" width="13.28515625" style="172" customWidth="1"/>
    <col min="3" max="3" width="21.42578125" style="172" customWidth="1"/>
    <col min="4" max="4" width="17.85546875" style="172" customWidth="1"/>
    <col min="5" max="5" width="12.7109375" style="172" customWidth="1"/>
    <col min="6" max="6" width="36.85546875" style="172" customWidth="1"/>
    <col min="7" max="7" width="22.28515625" style="172" customWidth="1"/>
    <col min="8" max="8" width="0.5703125" style="172" customWidth="1"/>
    <col min="9" max="16384" width="9.140625" style="172"/>
  </cols>
  <sheetData>
    <row r="1" spans="1:8" x14ac:dyDescent="0.3">
      <c r="A1" s="71" t="s">
        <v>364</v>
      </c>
      <c r="B1" s="73"/>
      <c r="C1" s="73"/>
      <c r="D1" s="73"/>
      <c r="E1" s="73"/>
      <c r="F1" s="73"/>
      <c r="G1" s="157" t="s">
        <v>110</v>
      </c>
      <c r="H1" s="158"/>
    </row>
    <row r="2" spans="1:8" x14ac:dyDescent="0.3">
      <c r="A2" s="73" t="s">
        <v>141</v>
      </c>
      <c r="B2" s="73"/>
      <c r="C2" s="73"/>
      <c r="D2" s="73"/>
      <c r="E2" s="73"/>
      <c r="F2" s="73"/>
      <c r="G2" s="491" t="s">
        <v>464</v>
      </c>
      <c r="H2" s="492"/>
    </row>
    <row r="3" spans="1:8" x14ac:dyDescent="0.3">
      <c r="A3" s="73"/>
      <c r="B3" s="73"/>
      <c r="C3" s="73"/>
      <c r="D3" s="73"/>
      <c r="E3" s="73"/>
      <c r="F3" s="73"/>
      <c r="G3" s="98"/>
      <c r="H3" s="158"/>
    </row>
    <row r="4" spans="1:8" x14ac:dyDescent="0.3">
      <c r="A4" s="74" t="str">
        <f>'[3]ფორმა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100"/>
    </row>
    <row r="5" spans="1:8" x14ac:dyDescent="0.3">
      <c r="A5" s="115" t="s">
        <v>469</v>
      </c>
      <c r="B5" s="210"/>
      <c r="C5" s="210"/>
      <c r="D5" s="210"/>
      <c r="E5" s="210"/>
      <c r="F5" s="210"/>
      <c r="G5" s="210"/>
      <c r="H5" s="100"/>
    </row>
    <row r="6" spans="1:8" x14ac:dyDescent="0.3">
      <c r="A6" s="74"/>
      <c r="B6" s="73"/>
      <c r="C6" s="73"/>
      <c r="D6" s="73"/>
      <c r="E6" s="73"/>
      <c r="F6" s="73"/>
      <c r="G6" s="73"/>
      <c r="H6" s="100"/>
    </row>
    <row r="7" spans="1:8" x14ac:dyDescent="0.3">
      <c r="A7" s="73"/>
      <c r="B7" s="73"/>
      <c r="C7" s="73"/>
      <c r="D7" s="73"/>
      <c r="E7" s="73"/>
      <c r="F7" s="73"/>
      <c r="G7" s="73"/>
      <c r="H7" s="101"/>
    </row>
    <row r="8" spans="1:8" ht="45.75" customHeight="1" x14ac:dyDescent="0.3">
      <c r="A8" s="159" t="s">
        <v>313</v>
      </c>
      <c r="B8" s="159" t="s">
        <v>142</v>
      </c>
      <c r="C8" s="160" t="s">
        <v>362</v>
      </c>
      <c r="D8" s="160" t="s">
        <v>363</v>
      </c>
      <c r="E8" s="160" t="s">
        <v>275</v>
      </c>
      <c r="F8" s="159" t="s">
        <v>320</v>
      </c>
      <c r="G8" s="160" t="s">
        <v>314</v>
      </c>
      <c r="H8" s="101"/>
    </row>
    <row r="9" spans="1:8" x14ac:dyDescent="0.3">
      <c r="A9" s="161" t="s">
        <v>315</v>
      </c>
      <c r="B9" s="162"/>
      <c r="C9" s="163"/>
      <c r="D9" s="164"/>
      <c r="E9" s="164"/>
      <c r="F9" s="164"/>
      <c r="G9" s="405">
        <v>435.95</v>
      </c>
      <c r="H9" s="101"/>
    </row>
    <row r="10" spans="1:8" ht="15.75" x14ac:dyDescent="0.3">
      <c r="A10" s="162">
        <v>1</v>
      </c>
      <c r="B10" s="149"/>
      <c r="C10" s="165"/>
      <c r="D10" s="166"/>
      <c r="E10" s="166"/>
      <c r="F10" s="166"/>
      <c r="G10" s="294">
        <f>G9-D10</f>
        <v>435.95</v>
      </c>
      <c r="H10" s="101"/>
    </row>
    <row r="11" spans="1:8" ht="15.75" x14ac:dyDescent="0.3">
      <c r="A11" s="162">
        <v>2</v>
      </c>
      <c r="B11" s="301" t="s">
        <v>1910</v>
      </c>
      <c r="C11" s="165"/>
      <c r="D11" s="293">
        <v>302</v>
      </c>
      <c r="E11" s="166" t="s">
        <v>222</v>
      </c>
      <c r="F11" s="166"/>
      <c r="G11" s="294">
        <f>G10-D11</f>
        <v>133.94999999999999</v>
      </c>
      <c r="H11" s="101"/>
    </row>
    <row r="12" spans="1:8" ht="15.75" x14ac:dyDescent="0.3">
      <c r="A12" s="162">
        <v>3</v>
      </c>
      <c r="B12" s="301"/>
      <c r="C12" s="165"/>
      <c r="D12" s="293"/>
      <c r="E12" s="166" t="s">
        <v>222</v>
      </c>
      <c r="F12" s="166"/>
      <c r="G12" s="294">
        <f>G11-D12</f>
        <v>133.94999999999999</v>
      </c>
      <c r="H12" s="101"/>
    </row>
    <row r="13" spans="1:8" x14ac:dyDescent="0.3">
      <c r="A13" s="167" t="s">
        <v>316</v>
      </c>
      <c r="B13" s="168"/>
      <c r="C13" s="169"/>
      <c r="D13" s="170"/>
      <c r="E13" s="170"/>
      <c r="F13" s="171"/>
      <c r="G13" s="406">
        <f>G12</f>
        <v>133.94999999999999</v>
      </c>
      <c r="H13" s="101"/>
    </row>
    <row r="17" spans="1:10" x14ac:dyDescent="0.3">
      <c r="B17" s="174" t="s">
        <v>107</v>
      </c>
      <c r="F17" s="175"/>
    </row>
    <row r="18" spans="1:10" x14ac:dyDescent="0.3">
      <c r="F18" s="173"/>
      <c r="G18" s="173"/>
      <c r="H18" s="173"/>
      <c r="I18" s="173"/>
      <c r="J18" s="173"/>
    </row>
    <row r="19" spans="1:10" x14ac:dyDescent="0.3">
      <c r="C19" s="176"/>
      <c r="F19" s="176"/>
      <c r="G19" s="177"/>
      <c r="H19" s="173"/>
      <c r="I19" s="173"/>
      <c r="J19" s="173"/>
    </row>
    <row r="20" spans="1:10" x14ac:dyDescent="0.3">
      <c r="A20" s="173"/>
      <c r="C20" s="178" t="s">
        <v>268</v>
      </c>
      <c r="F20" s="179" t="s">
        <v>273</v>
      </c>
      <c r="G20" s="177"/>
      <c r="H20" s="173"/>
      <c r="I20" s="173"/>
      <c r="J20" s="173"/>
    </row>
    <row r="21" spans="1:10" x14ac:dyDescent="0.3">
      <c r="A21" s="173"/>
      <c r="C21" s="180" t="s">
        <v>140</v>
      </c>
      <c r="F21" s="172" t="s">
        <v>269</v>
      </c>
      <c r="G21" s="173"/>
      <c r="H21" s="173"/>
      <c r="I21" s="173"/>
      <c r="J21" s="173"/>
    </row>
    <row r="22" spans="1:10" s="173" customFormat="1" x14ac:dyDescent="0.3">
      <c r="B22" s="172"/>
    </row>
    <row r="23" spans="1:10" s="173" customFormat="1" ht="12.75" x14ac:dyDescent="0.2"/>
    <row r="24" spans="1:10" s="173" customFormat="1" ht="12.75" x14ac:dyDescent="0.2"/>
    <row r="25" spans="1:10" s="173" customFormat="1" ht="12.75" x14ac:dyDescent="0.2"/>
    <row r="26" spans="1:10" s="173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J16" sqref="J16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3" t="s">
        <v>304</v>
      </c>
      <c r="B1" s="134"/>
      <c r="C1" s="134"/>
      <c r="D1" s="134"/>
      <c r="E1" s="134"/>
      <c r="F1" s="75"/>
      <c r="G1" s="75"/>
      <c r="H1" s="75"/>
      <c r="I1" s="498" t="s">
        <v>110</v>
      </c>
      <c r="J1" s="498"/>
      <c r="K1" s="140"/>
    </row>
    <row r="2" spans="1:12" s="22" customFormat="1" ht="15" x14ac:dyDescent="0.3">
      <c r="A2" s="101" t="s">
        <v>141</v>
      </c>
      <c r="B2" s="134"/>
      <c r="C2" s="134"/>
      <c r="D2" s="134"/>
      <c r="E2" s="134"/>
      <c r="F2" s="135"/>
      <c r="G2" s="136"/>
      <c r="H2" s="136"/>
      <c r="I2" s="491" t="s">
        <v>464</v>
      </c>
      <c r="J2" s="492"/>
      <c r="K2" s="140"/>
    </row>
    <row r="3" spans="1:12" s="22" customFormat="1" ht="1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2"/>
      <c r="K3" s="140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22"/>
      <c r="J4" s="73"/>
      <c r="K4" s="101"/>
      <c r="L4" s="22"/>
    </row>
    <row r="5" spans="1:12" s="2" customFormat="1" ht="15" x14ac:dyDescent="0.3">
      <c r="A5" s="115" t="s">
        <v>469</v>
      </c>
      <c r="B5" s="116"/>
      <c r="C5" s="116"/>
      <c r="D5" s="116"/>
      <c r="E5" s="116"/>
      <c r="F5" s="58"/>
      <c r="G5" s="58"/>
      <c r="H5" s="58"/>
      <c r="I5" s="128"/>
      <c r="J5" s="58"/>
      <c r="K5" s="101"/>
    </row>
    <row r="6" spans="1:12" s="22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45" x14ac:dyDescent="0.2">
      <c r="A7" s="129"/>
      <c r="B7" s="502" t="s">
        <v>221</v>
      </c>
      <c r="C7" s="502"/>
      <c r="D7" s="502" t="s">
        <v>292</v>
      </c>
      <c r="E7" s="502"/>
      <c r="F7" s="502" t="s">
        <v>293</v>
      </c>
      <c r="G7" s="502"/>
      <c r="H7" s="148" t="s">
        <v>279</v>
      </c>
      <c r="I7" s="502" t="s">
        <v>224</v>
      </c>
      <c r="J7" s="502"/>
      <c r="K7" s="141"/>
    </row>
    <row r="8" spans="1:12" ht="15" x14ac:dyDescent="0.2">
      <c r="A8" s="130" t="s">
        <v>116</v>
      </c>
      <c r="B8" s="131" t="s">
        <v>223</v>
      </c>
      <c r="C8" s="132" t="s">
        <v>222</v>
      </c>
      <c r="D8" s="131" t="s">
        <v>223</v>
      </c>
      <c r="E8" s="132" t="s">
        <v>222</v>
      </c>
      <c r="F8" s="131" t="s">
        <v>223</v>
      </c>
      <c r="G8" s="132" t="s">
        <v>222</v>
      </c>
      <c r="H8" s="132" t="s">
        <v>222</v>
      </c>
      <c r="I8" s="131" t="s">
        <v>223</v>
      </c>
      <c r="J8" s="132" t="s">
        <v>222</v>
      </c>
      <c r="K8" s="141"/>
    </row>
    <row r="9" spans="1:12" ht="15" x14ac:dyDescent="0.2">
      <c r="A9" s="59" t="s">
        <v>117</v>
      </c>
      <c r="B9" s="79">
        <f>SUM(B10,B14,B17)</f>
        <v>7</v>
      </c>
      <c r="C9" s="79">
        <f>SUM(C10,C14,C17)</f>
        <v>4833053.71</v>
      </c>
      <c r="D9" s="79">
        <f t="shared" ref="D9:J9" si="0">SUM(D10,D14,D17)</f>
        <v>0</v>
      </c>
      <c r="E9" s="79">
        <f>SUM(E10,E14,E17)</f>
        <v>2899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f>SUM(I10,I14,I17)</f>
        <v>0</v>
      </c>
      <c r="J9" s="79">
        <f t="shared" si="0"/>
        <v>4835952.71</v>
      </c>
      <c r="K9" s="141"/>
    </row>
    <row r="10" spans="1:12" ht="15" x14ac:dyDescent="0.2">
      <c r="A10" s="60" t="s">
        <v>118</v>
      </c>
      <c r="B10" s="129">
        <f>SUM(B11:B13)</f>
        <v>7</v>
      </c>
      <c r="C10" s="129">
        <f>SUM(C11:C13)</f>
        <v>3360057.04</v>
      </c>
      <c r="D10" s="129">
        <f t="shared" ref="D10:J10" si="1">SUM(D11:D13)</f>
        <v>0</v>
      </c>
      <c r="E10" s="129">
        <f>SUM(E11:E13)</f>
        <v>0</v>
      </c>
      <c r="F10" s="129">
        <f t="shared" si="1"/>
        <v>0</v>
      </c>
      <c r="G10" s="129">
        <f>SUM(G11:G13)</f>
        <v>0</v>
      </c>
      <c r="H10" s="129">
        <f>SUM(H11:H13)</f>
        <v>0</v>
      </c>
      <c r="I10" s="129">
        <f>SUM(I11:I13)</f>
        <v>0</v>
      </c>
      <c r="J10" s="129">
        <f t="shared" si="1"/>
        <v>3360057.04</v>
      </c>
      <c r="K10" s="141"/>
    </row>
    <row r="11" spans="1:12" ht="15" x14ac:dyDescent="0.2">
      <c r="A11" s="60" t="s">
        <v>119</v>
      </c>
      <c r="B11" s="25"/>
      <c r="C11" s="25"/>
      <c r="D11" s="25"/>
      <c r="E11" s="25"/>
      <c r="F11" s="25"/>
      <c r="G11" s="25"/>
      <c r="H11" s="25"/>
      <c r="I11" s="25"/>
      <c r="J11" s="25">
        <f>C11+E11+-G11-H11</f>
        <v>0</v>
      </c>
      <c r="K11" s="141"/>
    </row>
    <row r="12" spans="1:12" ht="15" x14ac:dyDescent="0.2">
      <c r="A12" s="60" t="s">
        <v>120</v>
      </c>
      <c r="B12" s="25">
        <v>7</v>
      </c>
      <c r="C12" s="25">
        <v>3360057.04</v>
      </c>
      <c r="D12" s="25"/>
      <c r="E12" s="25"/>
      <c r="F12" s="25"/>
      <c r="G12" s="25"/>
      <c r="H12" s="25"/>
      <c r="I12" s="25"/>
      <c r="J12" s="25">
        <f>C12+E12+-G12-H12</f>
        <v>3360057.04</v>
      </c>
      <c r="K12" s="141"/>
    </row>
    <row r="13" spans="1:12" ht="15" x14ac:dyDescent="0.2">
      <c r="A13" s="60" t="s">
        <v>121</v>
      </c>
      <c r="B13" s="25"/>
      <c r="C13" s="25"/>
      <c r="D13" s="25"/>
      <c r="E13" s="25"/>
      <c r="F13" s="25"/>
      <c r="G13" s="25"/>
      <c r="H13" s="25"/>
      <c r="I13" s="25"/>
      <c r="J13" s="25">
        <f>C13+E13+-G13-H13</f>
        <v>0</v>
      </c>
      <c r="K13" s="141"/>
    </row>
    <row r="14" spans="1:12" ht="15" x14ac:dyDescent="0.2">
      <c r="A14" s="60" t="s">
        <v>122</v>
      </c>
      <c r="B14" s="129">
        <f>SUM(B15:B16)</f>
        <v>0</v>
      </c>
      <c r="C14" s="129">
        <f>SUM(C15:C16)</f>
        <v>1443991.67</v>
      </c>
      <c r="D14" s="129">
        <f t="shared" ref="D14:J14" si="2">SUM(D15:D16)</f>
        <v>0</v>
      </c>
      <c r="E14" s="129">
        <f>SUM(E15:E16)</f>
        <v>2899</v>
      </c>
      <c r="F14" s="129">
        <f t="shared" si="2"/>
        <v>0</v>
      </c>
      <c r="G14" s="129">
        <f>SUM(G15:G16)</f>
        <v>0</v>
      </c>
      <c r="H14" s="129">
        <f>SUM(H15:H16)</f>
        <v>0</v>
      </c>
      <c r="I14" s="129">
        <f>SUM(I15:I16)</f>
        <v>0</v>
      </c>
      <c r="J14" s="129">
        <f t="shared" si="2"/>
        <v>1446890.67</v>
      </c>
      <c r="K14" s="141"/>
    </row>
    <row r="15" spans="1:12" ht="15" x14ac:dyDescent="0.2">
      <c r="A15" s="60" t="s">
        <v>123</v>
      </c>
      <c r="B15" s="25"/>
      <c r="C15" s="25">
        <v>353887.86</v>
      </c>
      <c r="D15" s="25"/>
      <c r="E15" s="25"/>
      <c r="F15" s="25"/>
      <c r="G15" s="25"/>
      <c r="H15" s="25"/>
      <c r="I15" s="25"/>
      <c r="J15" s="25">
        <f>C15+E15-F15-G15</f>
        <v>353887.86</v>
      </c>
      <c r="K15" s="141"/>
    </row>
    <row r="16" spans="1:12" ht="15" x14ac:dyDescent="0.2">
      <c r="A16" s="60" t="s">
        <v>124</v>
      </c>
      <c r="B16" s="25"/>
      <c r="C16" s="25">
        <v>1090103.81</v>
      </c>
      <c r="D16" s="25"/>
      <c r="E16" s="25">
        <v>2899</v>
      </c>
      <c r="F16" s="25"/>
      <c r="G16" s="25"/>
      <c r="H16" s="25"/>
      <c r="I16" s="25"/>
      <c r="J16" s="25">
        <f>C16+E16-F16-G16</f>
        <v>1093002.81</v>
      </c>
      <c r="K16" s="141"/>
    </row>
    <row r="17" spans="1:11" ht="15" x14ac:dyDescent="0.2">
      <c r="A17" s="60" t="s">
        <v>125</v>
      </c>
      <c r="B17" s="129">
        <f>SUM(B18:B19,B22,B23)</f>
        <v>0</v>
      </c>
      <c r="C17" s="129">
        <f>SUM(C18:C19,C22,C23)</f>
        <v>29005</v>
      </c>
      <c r="D17" s="129">
        <f t="shared" ref="D17:J17" si="3">SUM(D18:D19,D22,D23)</f>
        <v>0</v>
      </c>
      <c r="E17" s="129">
        <f>SUM(E18:E19,E22,E23)</f>
        <v>0</v>
      </c>
      <c r="F17" s="129">
        <f t="shared" si="3"/>
        <v>0</v>
      </c>
      <c r="G17" s="129">
        <f>SUM(G18:G19,G22,G23)</f>
        <v>0</v>
      </c>
      <c r="H17" s="129">
        <f>SUM(H18:H19,H22,H23)</f>
        <v>0</v>
      </c>
      <c r="I17" s="129">
        <f>SUM(I18:I19,I22,I23)</f>
        <v>0</v>
      </c>
      <c r="J17" s="129">
        <f t="shared" si="3"/>
        <v>29005</v>
      </c>
      <c r="K17" s="141"/>
    </row>
    <row r="18" spans="1:11" ht="15" x14ac:dyDescent="0.2">
      <c r="A18" s="60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1"/>
    </row>
    <row r="19" spans="1:11" ht="15" x14ac:dyDescent="0.2">
      <c r="A19" s="60" t="s">
        <v>127</v>
      </c>
      <c r="B19" s="129">
        <f>SUM(B20:B21)</f>
        <v>0</v>
      </c>
      <c r="C19" s="129">
        <f>SUM(C20:C21)</f>
        <v>19301.009999999998</v>
      </c>
      <c r="D19" s="129">
        <f t="shared" ref="D19:J19" si="4">SUM(D20:D21)</f>
        <v>0</v>
      </c>
      <c r="E19" s="129">
        <f>SUM(E20:E21)</f>
        <v>0</v>
      </c>
      <c r="F19" s="129">
        <f t="shared" si="4"/>
        <v>0</v>
      </c>
      <c r="G19" s="129">
        <f>SUM(G20:G21)</f>
        <v>0</v>
      </c>
      <c r="H19" s="129">
        <f>SUM(H20:H21)</f>
        <v>0</v>
      </c>
      <c r="I19" s="129">
        <f>SUM(I20:I21)</f>
        <v>0</v>
      </c>
      <c r="J19" s="129">
        <f t="shared" si="4"/>
        <v>19301.009999999998</v>
      </c>
      <c r="K19" s="141"/>
    </row>
    <row r="20" spans="1:11" ht="15" x14ac:dyDescent="0.2">
      <c r="A20" s="60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1"/>
    </row>
    <row r="21" spans="1:11" ht="15" x14ac:dyDescent="0.2">
      <c r="A21" s="60" t="s">
        <v>129</v>
      </c>
      <c r="B21" s="25"/>
      <c r="C21" s="25">
        <v>19301.009999999998</v>
      </c>
      <c r="D21" s="25"/>
      <c r="E21" s="25"/>
      <c r="F21" s="25"/>
      <c r="G21" s="25"/>
      <c r="H21" s="25"/>
      <c r="I21" s="25"/>
      <c r="J21" s="25">
        <f>C21+E21-F21-G21</f>
        <v>19301.009999999998</v>
      </c>
      <c r="K21" s="141"/>
    </row>
    <row r="22" spans="1:11" ht="15" x14ac:dyDescent="0.2">
      <c r="A22" s="60" t="s">
        <v>130</v>
      </c>
      <c r="B22" s="25"/>
      <c r="C22" s="25"/>
      <c r="D22" s="25"/>
      <c r="E22" s="25"/>
      <c r="F22" s="25"/>
      <c r="G22" s="25"/>
      <c r="H22" s="25"/>
      <c r="I22" s="25"/>
      <c r="J22" s="25">
        <f>C22+E22-F22-G22</f>
        <v>0</v>
      </c>
      <c r="K22" s="141"/>
    </row>
    <row r="23" spans="1:11" ht="15" x14ac:dyDescent="0.2">
      <c r="A23" s="60" t="s">
        <v>131</v>
      </c>
      <c r="B23" s="25"/>
      <c r="C23" s="25">
        <v>9703.99</v>
      </c>
      <c r="D23" s="25"/>
      <c r="E23" s="312"/>
      <c r="F23" s="25"/>
      <c r="G23" s="25"/>
      <c r="H23" s="25"/>
      <c r="I23" s="25"/>
      <c r="J23" s="25">
        <f>C23+E23-F23-G23</f>
        <v>9703.99</v>
      </c>
      <c r="K23" s="141"/>
    </row>
    <row r="24" spans="1:11" ht="15" x14ac:dyDescent="0.2">
      <c r="A24" s="59" t="s">
        <v>132</v>
      </c>
      <c r="B24" s="79">
        <f>SUM(B25:B31)</f>
        <v>0</v>
      </c>
      <c r="C24" s="79">
        <f t="shared" ref="C24:J24" si="5">SUM(C25:C31)</f>
        <v>0</v>
      </c>
      <c r="D24" s="79">
        <f t="shared" si="5"/>
        <v>0</v>
      </c>
      <c r="E24" s="79">
        <f t="shared" si="5"/>
        <v>0</v>
      </c>
      <c r="F24" s="79">
        <f t="shared" si="5"/>
        <v>0</v>
      </c>
      <c r="G24" s="79">
        <f t="shared" si="5"/>
        <v>0</v>
      </c>
      <c r="H24" s="79">
        <f t="shared" si="5"/>
        <v>0</v>
      </c>
      <c r="I24" s="79">
        <f t="shared" si="5"/>
        <v>0</v>
      </c>
      <c r="J24" s="79">
        <f t="shared" si="5"/>
        <v>0</v>
      </c>
      <c r="K24" s="141"/>
    </row>
    <row r="25" spans="1:11" ht="15" x14ac:dyDescent="0.2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1"/>
    </row>
    <row r="26" spans="1:11" ht="15" x14ac:dyDescent="0.2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1"/>
    </row>
    <row r="27" spans="1:11" ht="15" x14ac:dyDescent="0.2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1"/>
    </row>
    <row r="28" spans="1:11" ht="15" x14ac:dyDescent="0.2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1"/>
    </row>
    <row r="29" spans="1:11" ht="15" x14ac:dyDescent="0.2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1"/>
    </row>
    <row r="30" spans="1:11" ht="15" x14ac:dyDescent="0.2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1"/>
    </row>
    <row r="31" spans="1:11" ht="15" x14ac:dyDescent="0.2">
      <c r="A31" s="60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1"/>
    </row>
    <row r="32" spans="1:11" ht="15" x14ac:dyDescent="0.2">
      <c r="A32" s="59" t="s">
        <v>133</v>
      </c>
      <c r="B32" s="79">
        <f>SUM(B33:B35)</f>
        <v>0</v>
      </c>
      <c r="C32" s="79">
        <f>SUM(C33:C35)</f>
        <v>0</v>
      </c>
      <c r="D32" s="79">
        <f t="shared" ref="D32:J32" si="6">SUM(D33:D35)</f>
        <v>0</v>
      </c>
      <c r="E32" s="79">
        <f>SUM(E33:E35)</f>
        <v>0</v>
      </c>
      <c r="F32" s="79">
        <f t="shared" si="6"/>
        <v>0</v>
      </c>
      <c r="G32" s="79">
        <f>SUM(G33:G35)</f>
        <v>0</v>
      </c>
      <c r="H32" s="79">
        <f>SUM(H33:H35)</f>
        <v>0</v>
      </c>
      <c r="I32" s="79">
        <f>SUM(I33:I35)</f>
        <v>0</v>
      </c>
      <c r="J32" s="79">
        <f t="shared" si="6"/>
        <v>0</v>
      </c>
      <c r="K32" s="141"/>
    </row>
    <row r="33" spans="1:11" ht="15" x14ac:dyDescent="0.2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1"/>
    </row>
    <row r="34" spans="1:11" ht="15" x14ac:dyDescent="0.2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1"/>
    </row>
    <row r="35" spans="1:11" ht="15" x14ac:dyDescent="0.2">
      <c r="A35" s="60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41"/>
    </row>
    <row r="36" spans="1:11" ht="15" x14ac:dyDescent="0.2">
      <c r="A36" s="59" t="s">
        <v>134</v>
      </c>
      <c r="B36" s="79">
        <f t="shared" ref="B36:J36" si="7">SUM(B37:B39,B42)</f>
        <v>0</v>
      </c>
      <c r="C36" s="79">
        <f t="shared" si="7"/>
        <v>0</v>
      </c>
      <c r="D36" s="79">
        <f t="shared" si="7"/>
        <v>0</v>
      </c>
      <c r="E36" s="79">
        <f t="shared" si="7"/>
        <v>0</v>
      </c>
      <c r="F36" s="79">
        <f t="shared" si="7"/>
        <v>0</v>
      </c>
      <c r="G36" s="79">
        <f t="shared" si="7"/>
        <v>0</v>
      </c>
      <c r="H36" s="79">
        <f t="shared" si="7"/>
        <v>0</v>
      </c>
      <c r="I36" s="79">
        <f t="shared" si="7"/>
        <v>0</v>
      </c>
      <c r="J36" s="79">
        <f t="shared" si="7"/>
        <v>0</v>
      </c>
      <c r="K36" s="141"/>
    </row>
    <row r="37" spans="1:11" ht="15" x14ac:dyDescent="0.2">
      <c r="A37" s="60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1"/>
    </row>
    <row r="38" spans="1:11" ht="15" x14ac:dyDescent="0.2">
      <c r="A38" s="60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1"/>
    </row>
    <row r="39" spans="1:11" ht="15" x14ac:dyDescent="0.2">
      <c r="A39" s="60" t="s">
        <v>137</v>
      </c>
      <c r="B39" s="129">
        <f t="shared" ref="B39:J39" si="8">SUM(B40:B41)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41"/>
    </row>
    <row r="40" spans="1:11" ht="30" x14ac:dyDescent="0.2">
      <c r="A40" s="60" t="s">
        <v>422</v>
      </c>
      <c r="B40" s="25"/>
      <c r="C40" s="25"/>
      <c r="D40" s="25"/>
      <c r="E40" s="25"/>
      <c r="F40" s="25"/>
      <c r="G40" s="25"/>
      <c r="H40" s="25"/>
      <c r="I40" s="25"/>
      <c r="J40" s="25"/>
      <c r="K40" s="141"/>
    </row>
    <row r="41" spans="1:11" ht="15" x14ac:dyDescent="0.2">
      <c r="A41" s="6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1"/>
    </row>
    <row r="42" spans="1:11" ht="15" x14ac:dyDescent="0.2">
      <c r="A42" s="60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1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8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7"/>
      <c r="C48" s="67"/>
      <c r="F48" s="67"/>
      <c r="G48" s="70"/>
      <c r="H48" s="67"/>
      <c r="I48"/>
      <c r="J48"/>
    </row>
    <row r="49" spans="1:10" s="2" customFormat="1" ht="15" x14ac:dyDescent="0.3">
      <c r="B49" s="66" t="s">
        <v>268</v>
      </c>
      <c r="F49" s="12" t="s">
        <v>273</v>
      </c>
      <c r="G49" s="69"/>
      <c r="I49"/>
      <c r="J49"/>
    </row>
    <row r="50" spans="1:10" s="2" customFormat="1" ht="15" x14ac:dyDescent="0.3">
      <c r="B50" s="63" t="s">
        <v>140</v>
      </c>
      <c r="F50" s="2" t="s">
        <v>269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Normal="100" zoomScaleSheetLayoutView="70" workbookViewId="0">
      <selection activeCell="F10" sqref="F10"/>
    </sheetView>
  </sheetViews>
  <sheetFormatPr defaultRowHeight="12.75" x14ac:dyDescent="0.2"/>
  <cols>
    <col min="1" max="1" width="4.7109375" style="298" customWidth="1"/>
    <col min="2" max="2" width="30.42578125" style="298" customWidth="1"/>
    <col min="3" max="3" width="25.28515625" style="298" customWidth="1"/>
    <col min="4" max="4" width="20" style="298" customWidth="1"/>
    <col min="5" max="5" width="14.140625" style="444" customWidth="1"/>
    <col min="6" max="6" width="23.7109375" style="444" customWidth="1"/>
    <col min="7" max="7" width="19" style="444" customWidth="1"/>
    <col min="8" max="8" width="28" style="444" customWidth="1"/>
    <col min="9" max="9" width="1" style="444" customWidth="1"/>
    <col min="10" max="10" width="9.85546875" style="446" customWidth="1"/>
    <col min="11" max="11" width="12.7109375" style="446" customWidth="1"/>
    <col min="12" max="12" width="9.140625" style="297"/>
    <col min="13" max="16384" width="9.140625" style="298"/>
  </cols>
  <sheetData>
    <row r="1" spans="1:12" s="444" customFormat="1" ht="15" x14ac:dyDescent="0.2">
      <c r="A1" s="424" t="s">
        <v>305</v>
      </c>
      <c r="B1" s="433"/>
      <c r="C1" s="433"/>
      <c r="D1" s="433"/>
      <c r="E1" s="433"/>
      <c r="F1" s="433"/>
      <c r="G1" s="443"/>
      <c r="H1" s="403" t="s">
        <v>199</v>
      </c>
      <c r="I1" s="443"/>
      <c r="J1" s="64"/>
      <c r="K1" s="64"/>
      <c r="L1" s="64"/>
    </row>
    <row r="2" spans="1:12" s="444" customFormat="1" ht="15" x14ac:dyDescent="0.3">
      <c r="A2" s="428" t="s">
        <v>141</v>
      </c>
      <c r="B2" s="433"/>
      <c r="C2" s="433"/>
      <c r="D2" s="433"/>
      <c r="E2" s="433"/>
      <c r="F2" s="433"/>
      <c r="G2" s="445"/>
      <c r="H2" s="491" t="s">
        <v>465</v>
      </c>
      <c r="I2" s="492"/>
      <c r="J2" s="64"/>
      <c r="K2" s="64"/>
      <c r="L2" s="64"/>
    </row>
    <row r="3" spans="1:12" s="444" customFormat="1" ht="15" x14ac:dyDescent="0.2">
      <c r="A3" s="433"/>
      <c r="B3" s="433"/>
      <c r="C3" s="433"/>
      <c r="D3" s="433"/>
      <c r="E3" s="433"/>
      <c r="F3" s="433"/>
      <c r="G3" s="445"/>
      <c r="H3" s="137"/>
      <c r="I3" s="445"/>
      <c r="J3" s="64"/>
      <c r="K3" s="64"/>
      <c r="L3" s="64"/>
    </row>
    <row r="4" spans="1:12" s="431" customFormat="1" ht="15" x14ac:dyDescent="0.3">
      <c r="A4" s="430" t="str">
        <f>'[10]ფორმა N2'!A4</f>
        <v>ანგარიშვალდებული პირის დასახელება:</v>
      </c>
      <c r="B4" s="430"/>
      <c r="C4" s="430"/>
      <c r="D4" s="430"/>
      <c r="E4" s="433"/>
      <c r="F4" s="433"/>
      <c r="G4" s="433"/>
      <c r="H4" s="433"/>
      <c r="I4" s="443"/>
      <c r="J4" s="446"/>
      <c r="K4" s="446"/>
      <c r="L4" s="444"/>
    </row>
    <row r="5" spans="1:12" s="431" customFormat="1" ht="15" x14ac:dyDescent="0.3">
      <c r="A5" s="329" t="s">
        <v>2050</v>
      </c>
      <c r="B5" s="432"/>
      <c r="C5" s="432"/>
      <c r="D5" s="432"/>
      <c r="E5" s="331"/>
      <c r="F5" s="447"/>
      <c r="G5" s="447"/>
      <c r="H5" s="447"/>
      <c r="I5" s="443"/>
      <c r="J5" s="446"/>
      <c r="K5" s="446"/>
      <c r="L5" s="440"/>
    </row>
    <row r="6" spans="1:12" s="444" customFormat="1" ht="13.5" x14ac:dyDescent="0.2">
      <c r="A6" s="138"/>
      <c r="B6" s="433"/>
      <c r="C6" s="433"/>
      <c r="D6" s="433"/>
      <c r="E6" s="433"/>
      <c r="F6" s="433"/>
      <c r="G6" s="433"/>
      <c r="H6" s="433"/>
      <c r="I6" s="443"/>
      <c r="J6" s="446"/>
      <c r="K6" s="446"/>
      <c r="L6" s="446"/>
    </row>
    <row r="7" spans="1:12" ht="30" x14ac:dyDescent="0.2">
      <c r="A7" s="295" t="s">
        <v>64</v>
      </c>
      <c r="B7" s="295" t="s">
        <v>373</v>
      </c>
      <c r="C7" s="296" t="s">
        <v>374</v>
      </c>
      <c r="D7" s="296" t="s">
        <v>236</v>
      </c>
      <c r="E7" s="296" t="s">
        <v>458</v>
      </c>
      <c r="F7" s="296" t="s">
        <v>241</v>
      </c>
      <c r="G7" s="296" t="s">
        <v>242</v>
      </c>
      <c r="H7" s="296" t="s">
        <v>243</v>
      </c>
      <c r="I7" s="443"/>
    </row>
    <row r="8" spans="1:12" ht="15" x14ac:dyDescent="0.2">
      <c r="A8" s="295">
        <v>1</v>
      </c>
      <c r="B8" s="295">
        <v>2</v>
      </c>
      <c r="C8" s="296">
        <v>3</v>
      </c>
      <c r="D8" s="295">
        <v>4</v>
      </c>
      <c r="E8" s="296">
        <v>5</v>
      </c>
      <c r="F8" s="295">
        <v>6</v>
      </c>
      <c r="G8" s="296">
        <v>7</v>
      </c>
      <c r="H8" s="296">
        <v>8</v>
      </c>
      <c r="I8" s="443"/>
    </row>
    <row r="9" spans="1:12" ht="15" x14ac:dyDescent="0.3">
      <c r="A9" s="299">
        <v>1</v>
      </c>
      <c r="B9" s="300" t="s">
        <v>239</v>
      </c>
      <c r="C9" s="300" t="s">
        <v>1325</v>
      </c>
      <c r="D9" s="300" t="s">
        <v>1998</v>
      </c>
      <c r="E9" s="300">
        <v>480.8</v>
      </c>
      <c r="F9" s="300">
        <v>146823.32999999999</v>
      </c>
      <c r="G9" s="448">
        <v>38890</v>
      </c>
      <c r="H9" s="300"/>
      <c r="I9" s="443"/>
    </row>
    <row r="10" spans="1:12" ht="15" x14ac:dyDescent="0.3">
      <c r="A10" s="299">
        <v>2</v>
      </c>
      <c r="B10" s="300" t="s">
        <v>239</v>
      </c>
      <c r="C10" s="300" t="s">
        <v>1999</v>
      </c>
      <c r="D10" s="300" t="s">
        <v>2000</v>
      </c>
      <c r="E10" s="300">
        <v>108.5</v>
      </c>
      <c r="F10" s="300">
        <v>17404.71</v>
      </c>
      <c r="G10" s="448">
        <v>38922</v>
      </c>
      <c r="H10" s="300"/>
      <c r="I10" s="443"/>
    </row>
    <row r="11" spans="1:12" ht="15" x14ac:dyDescent="0.3">
      <c r="A11" s="299">
        <v>3</v>
      </c>
      <c r="B11" s="300" t="s">
        <v>239</v>
      </c>
      <c r="C11" s="300" t="s">
        <v>2001</v>
      </c>
      <c r="D11" s="300" t="s">
        <v>2002</v>
      </c>
      <c r="E11" s="300">
        <v>77</v>
      </c>
      <c r="F11" s="300">
        <v>19295.45</v>
      </c>
      <c r="G11" s="448">
        <v>39210</v>
      </c>
      <c r="H11" s="300"/>
      <c r="I11" s="443"/>
    </row>
    <row r="12" spans="1:12" ht="15" x14ac:dyDescent="0.3">
      <c r="A12" s="299">
        <v>4</v>
      </c>
      <c r="B12" s="300" t="s">
        <v>239</v>
      </c>
      <c r="C12" s="300" t="s">
        <v>2003</v>
      </c>
      <c r="D12" s="300" t="s">
        <v>2004</v>
      </c>
      <c r="E12" s="300">
        <v>180</v>
      </c>
      <c r="F12" s="300">
        <v>55000</v>
      </c>
      <c r="G12" s="448">
        <v>41124</v>
      </c>
      <c r="H12" s="300"/>
      <c r="I12" s="443"/>
    </row>
    <row r="13" spans="1:12" ht="15" x14ac:dyDescent="0.3">
      <c r="A13" s="299">
        <v>5</v>
      </c>
      <c r="B13" s="300" t="s">
        <v>239</v>
      </c>
      <c r="C13" s="300" t="s">
        <v>2005</v>
      </c>
      <c r="D13" s="300" t="s">
        <v>2006</v>
      </c>
      <c r="E13" s="300">
        <v>250.7</v>
      </c>
      <c r="F13" s="300">
        <v>224105</v>
      </c>
      <c r="G13" s="448">
        <v>40165</v>
      </c>
      <c r="H13" s="300"/>
      <c r="I13" s="443"/>
    </row>
    <row r="14" spans="1:12" ht="15" x14ac:dyDescent="0.3">
      <c r="A14" s="299">
        <v>6</v>
      </c>
      <c r="B14" s="300" t="s">
        <v>239</v>
      </c>
      <c r="C14" s="300" t="s">
        <v>2007</v>
      </c>
      <c r="D14" s="300" t="s">
        <v>2008</v>
      </c>
      <c r="E14" s="300">
        <v>2406.19</v>
      </c>
      <c r="F14" s="300">
        <v>2865918.99</v>
      </c>
      <c r="G14" s="448">
        <v>40843</v>
      </c>
      <c r="H14" s="300"/>
      <c r="I14" s="443"/>
    </row>
    <row r="15" spans="1:12" ht="15" x14ac:dyDescent="0.3">
      <c r="A15" s="299">
        <v>7</v>
      </c>
      <c r="B15" s="300" t="s">
        <v>239</v>
      </c>
      <c r="C15" s="300" t="s">
        <v>2009</v>
      </c>
      <c r="D15" s="300" t="s">
        <v>2010</v>
      </c>
      <c r="E15" s="300">
        <v>52</v>
      </c>
      <c r="F15" s="300">
        <v>31509.599999999999</v>
      </c>
      <c r="G15" s="448">
        <v>41271</v>
      </c>
      <c r="H15" s="300"/>
      <c r="I15" s="443"/>
    </row>
    <row r="16" spans="1:12" s="444" customFormat="1" ht="15" x14ac:dyDescent="0.3">
      <c r="A16" s="299" t="s">
        <v>278</v>
      </c>
      <c r="B16" s="300"/>
      <c r="C16" s="300"/>
      <c r="D16" s="300"/>
      <c r="E16" s="300"/>
      <c r="F16" s="300"/>
      <c r="G16" s="448"/>
      <c r="H16" s="300"/>
      <c r="I16" s="443"/>
      <c r="J16" s="446"/>
      <c r="K16" s="446"/>
      <c r="L16" s="446"/>
    </row>
    <row r="17" spans="1:12" s="444" customFormat="1" x14ac:dyDescent="0.2">
      <c r="J17" s="446"/>
      <c r="K17" s="446"/>
      <c r="L17" s="446"/>
    </row>
    <row r="18" spans="1:12" s="444" customFormat="1" x14ac:dyDescent="0.2"/>
    <row r="19" spans="1:12" s="444" customFormat="1" x14ac:dyDescent="0.2">
      <c r="A19" s="298"/>
    </row>
    <row r="20" spans="1:12" s="431" customFormat="1" ht="15" x14ac:dyDescent="0.3">
      <c r="B20" s="434" t="s">
        <v>107</v>
      </c>
      <c r="E20" s="435"/>
    </row>
    <row r="21" spans="1:12" s="431" customFormat="1" ht="15" x14ac:dyDescent="0.3">
      <c r="C21" s="437"/>
      <c r="E21" s="437"/>
      <c r="F21" s="449"/>
      <c r="G21" s="450"/>
      <c r="H21" s="450"/>
      <c r="I21" s="450"/>
    </row>
    <row r="22" spans="1:12" s="431" customFormat="1" ht="15" x14ac:dyDescent="0.3">
      <c r="A22" s="450"/>
      <c r="C22" s="439" t="s">
        <v>268</v>
      </c>
      <c r="E22" s="440" t="s">
        <v>273</v>
      </c>
      <c r="F22" s="451"/>
      <c r="G22" s="450"/>
      <c r="H22" s="450"/>
      <c r="I22" s="450"/>
    </row>
    <row r="23" spans="1:12" s="431" customFormat="1" ht="15" x14ac:dyDescent="0.3">
      <c r="A23" s="450"/>
      <c r="C23" s="442" t="s">
        <v>140</v>
      </c>
      <c r="E23" s="431" t="s">
        <v>269</v>
      </c>
      <c r="F23" s="450"/>
      <c r="G23" s="450"/>
      <c r="H23" s="450"/>
      <c r="I23" s="450"/>
    </row>
    <row r="24" spans="1:12" s="450" customFormat="1" ht="15" x14ac:dyDescent="0.3">
      <c r="B24" s="431"/>
      <c r="C24" s="298"/>
    </row>
  </sheetData>
  <mergeCells count="1">
    <mergeCell ref="H2:I2"/>
  </mergeCells>
  <dataValidations count="2">
    <dataValidation allowBlank="1" showInputMessage="1" showErrorMessage="1" prompt="თვე/დღე/წელი" sqref="G9:G1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rintOptions gridLines="1"/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41"/>
  <sheetViews>
    <sheetView showGridLines="0" zoomScaleSheetLayoutView="70" workbookViewId="0">
      <selection activeCell="D9" sqref="D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16384" width="9.140625" style="2"/>
  </cols>
  <sheetData>
    <row r="1" spans="1:5" x14ac:dyDescent="0.3">
      <c r="A1" s="71" t="s">
        <v>301</v>
      </c>
      <c r="B1" s="73"/>
      <c r="C1" s="493" t="s">
        <v>110</v>
      </c>
      <c r="D1" s="493"/>
      <c r="E1" s="104"/>
    </row>
    <row r="2" spans="1:5" x14ac:dyDescent="0.3">
      <c r="A2" s="73" t="s">
        <v>141</v>
      </c>
      <c r="B2" s="73"/>
      <c r="C2" s="491" t="s">
        <v>464</v>
      </c>
      <c r="D2" s="492"/>
      <c r="E2" s="104"/>
    </row>
    <row r="3" spans="1:5" x14ac:dyDescent="0.3">
      <c r="A3" s="71"/>
      <c r="B3" s="73"/>
      <c r="C3" s="72"/>
      <c r="D3" s="72"/>
      <c r="E3" s="104"/>
    </row>
    <row r="4" spans="1:5" x14ac:dyDescent="0.3">
      <c r="A4" s="74" t="s">
        <v>274</v>
      </c>
      <c r="B4" s="98"/>
      <c r="C4" s="99"/>
      <c r="D4" s="73"/>
      <c r="E4" s="104"/>
    </row>
    <row r="5" spans="1:5" x14ac:dyDescent="0.3">
      <c r="A5" s="115" t="s">
        <v>469</v>
      </c>
      <c r="B5" s="12"/>
      <c r="C5" s="12"/>
      <c r="E5" s="104"/>
    </row>
    <row r="6" spans="1:5" x14ac:dyDescent="0.3">
      <c r="A6" s="100"/>
      <c r="B6" s="100"/>
      <c r="C6" s="100"/>
      <c r="D6" s="101"/>
      <c r="E6" s="104"/>
    </row>
    <row r="7" spans="1:5" x14ac:dyDescent="0.3">
      <c r="A7" s="73"/>
      <c r="B7" s="73"/>
      <c r="C7" s="73"/>
      <c r="D7" s="73"/>
      <c r="E7" s="104"/>
    </row>
    <row r="8" spans="1:5" s="6" customFormat="1" ht="39" customHeight="1" x14ac:dyDescent="0.3">
      <c r="A8" s="102" t="s">
        <v>64</v>
      </c>
      <c r="B8" s="76" t="s">
        <v>249</v>
      </c>
      <c r="C8" s="76" t="s">
        <v>66</v>
      </c>
      <c r="D8" s="76" t="s">
        <v>67</v>
      </c>
      <c r="E8" s="104"/>
    </row>
    <row r="9" spans="1:5" s="7" customFormat="1" ht="16.5" customHeight="1" x14ac:dyDescent="0.3">
      <c r="A9" s="226">
        <v>1</v>
      </c>
      <c r="B9" s="226" t="s">
        <v>65</v>
      </c>
      <c r="C9" s="82">
        <f>SUM(C10,C25)</f>
        <v>1439081.33</v>
      </c>
      <c r="D9" s="82">
        <f>SUM(D10,D25)</f>
        <v>1439081.33</v>
      </c>
      <c r="E9" s="104"/>
    </row>
    <row r="10" spans="1:5" s="7" customFormat="1" ht="16.5" customHeight="1" x14ac:dyDescent="0.3">
      <c r="A10" s="84">
        <v>1.1000000000000001</v>
      </c>
      <c r="B10" s="84" t="s">
        <v>80</v>
      </c>
      <c r="C10" s="82">
        <f>SUM(C11,C12,C15,C18,C24)</f>
        <v>1424705.51</v>
      </c>
      <c r="D10" s="82">
        <f>SUM(D11,D12,D15,D18,D23,D24)</f>
        <v>1424705.51</v>
      </c>
      <c r="E10" s="104"/>
    </row>
    <row r="11" spans="1:5" s="9" customFormat="1" ht="16.5" customHeight="1" x14ac:dyDescent="0.3">
      <c r="A11" s="85" t="s">
        <v>30</v>
      </c>
      <c r="B11" s="85" t="s">
        <v>79</v>
      </c>
      <c r="C11" s="8"/>
      <c r="D11" s="8"/>
      <c r="E11" s="104"/>
    </row>
    <row r="12" spans="1:5" s="10" customFormat="1" ht="16.5" customHeight="1" x14ac:dyDescent="0.3">
      <c r="A12" s="85" t="s">
        <v>31</v>
      </c>
      <c r="B12" s="85" t="s">
        <v>308</v>
      </c>
      <c r="C12" s="103">
        <f>SUM(C13:C14)</f>
        <v>98094.23</v>
      </c>
      <c r="D12" s="103">
        <f>SUM(D13:D14)</f>
        <v>98094.23</v>
      </c>
      <c r="E12" s="104"/>
    </row>
    <row r="13" spans="1:5" s="3" customFormat="1" ht="16.5" customHeight="1" x14ac:dyDescent="0.3">
      <c r="A13" s="94" t="s">
        <v>81</v>
      </c>
      <c r="B13" s="94" t="s">
        <v>311</v>
      </c>
      <c r="C13" s="8">
        <v>98094.23</v>
      </c>
      <c r="D13" s="8">
        <v>98094.23</v>
      </c>
      <c r="E13" s="104"/>
    </row>
    <row r="14" spans="1:5" s="3" customFormat="1" ht="16.5" customHeight="1" x14ac:dyDescent="0.3">
      <c r="A14" s="94" t="s">
        <v>109</v>
      </c>
      <c r="B14" s="94" t="s">
        <v>97</v>
      </c>
      <c r="C14" s="8"/>
      <c r="D14" s="8"/>
      <c r="E14" s="104"/>
    </row>
    <row r="15" spans="1:5" s="3" customFormat="1" ht="16.5" customHeight="1" x14ac:dyDescent="0.3">
      <c r="A15" s="85" t="s">
        <v>82</v>
      </c>
      <c r="B15" s="85" t="s">
        <v>83</v>
      </c>
      <c r="C15" s="103">
        <f>SUM(C16:C17)</f>
        <v>1324640</v>
      </c>
      <c r="D15" s="103">
        <f>SUM(D16:D17)</f>
        <v>1324640</v>
      </c>
      <c r="E15" s="104"/>
    </row>
    <row r="16" spans="1:5" s="3" customFormat="1" ht="16.5" customHeight="1" x14ac:dyDescent="0.3">
      <c r="A16" s="94" t="s">
        <v>84</v>
      </c>
      <c r="B16" s="94" t="s">
        <v>86</v>
      </c>
      <c r="C16" s="8">
        <v>1087914</v>
      </c>
      <c r="D16" s="8">
        <v>1087914</v>
      </c>
      <c r="E16" s="104"/>
    </row>
    <row r="17" spans="1:5" s="3" customFormat="1" ht="30" x14ac:dyDescent="0.3">
      <c r="A17" s="94" t="s">
        <v>85</v>
      </c>
      <c r="B17" s="94" t="s">
        <v>111</v>
      </c>
      <c r="C17" s="8">
        <v>236726</v>
      </c>
      <c r="D17" s="8">
        <v>236726</v>
      </c>
      <c r="E17" s="104"/>
    </row>
    <row r="18" spans="1:5" s="3" customFormat="1" ht="16.5" customHeight="1" x14ac:dyDescent="0.3">
      <c r="A18" s="85" t="s">
        <v>87</v>
      </c>
      <c r="B18" s="85" t="s">
        <v>405</v>
      </c>
      <c r="C18" s="103">
        <f>SUM(C19:C22)</f>
        <v>0</v>
      </c>
      <c r="D18" s="103">
        <f>SUM(D19:D22)</f>
        <v>0</v>
      </c>
      <c r="E18" s="104"/>
    </row>
    <row r="19" spans="1:5" s="3" customFormat="1" ht="16.5" customHeight="1" x14ac:dyDescent="0.3">
      <c r="A19" s="94" t="s">
        <v>88</v>
      </c>
      <c r="B19" s="94" t="s">
        <v>89</v>
      </c>
      <c r="C19" s="8"/>
      <c r="D19" s="8"/>
      <c r="E19" s="104"/>
    </row>
    <row r="20" spans="1:5" s="3" customFormat="1" ht="30" x14ac:dyDescent="0.3">
      <c r="A20" s="94" t="s">
        <v>92</v>
      </c>
      <c r="B20" s="94" t="s">
        <v>90</v>
      </c>
      <c r="C20" s="8"/>
      <c r="D20" s="8"/>
      <c r="E20" s="104"/>
    </row>
    <row r="21" spans="1:5" s="3" customFormat="1" ht="16.5" customHeight="1" x14ac:dyDescent="0.3">
      <c r="A21" s="94" t="s">
        <v>93</v>
      </c>
      <c r="B21" s="94" t="s">
        <v>91</v>
      </c>
      <c r="C21" s="8"/>
      <c r="D21" s="8"/>
      <c r="E21" s="104"/>
    </row>
    <row r="22" spans="1:5" s="3" customFormat="1" ht="16.5" customHeight="1" x14ac:dyDescent="0.3">
      <c r="A22" s="94" t="s">
        <v>94</v>
      </c>
      <c r="B22" s="94" t="s">
        <v>427</v>
      </c>
      <c r="C22" s="8"/>
      <c r="D22" s="8"/>
      <c r="E22" s="104"/>
    </row>
    <row r="23" spans="1:5" s="3" customFormat="1" ht="16.5" customHeight="1" x14ac:dyDescent="0.3">
      <c r="A23" s="85" t="s">
        <v>95</v>
      </c>
      <c r="B23" s="85" t="s">
        <v>428</v>
      </c>
      <c r="C23" s="292"/>
      <c r="D23" s="8"/>
      <c r="E23" s="104"/>
    </row>
    <row r="24" spans="1:5" s="3" customFormat="1" x14ac:dyDescent="0.3">
      <c r="A24" s="85" t="s">
        <v>251</v>
      </c>
      <c r="B24" s="85" t="s">
        <v>434</v>
      </c>
      <c r="C24" s="8">
        <v>1971.28</v>
      </c>
      <c r="D24" s="8">
        <v>1971.28</v>
      </c>
      <c r="E24" s="104"/>
    </row>
    <row r="25" spans="1:5" ht="16.5" customHeight="1" x14ac:dyDescent="0.3">
      <c r="A25" s="84">
        <v>1.2</v>
      </c>
      <c r="B25" s="84" t="s">
        <v>96</v>
      </c>
      <c r="C25" s="82">
        <f>SUM(C26,C30)</f>
        <v>14375.82</v>
      </c>
      <c r="D25" s="82">
        <f>SUM(D26,D30)</f>
        <v>14375.82</v>
      </c>
      <c r="E25" s="104"/>
    </row>
    <row r="26" spans="1:5" ht="16.5" customHeight="1" x14ac:dyDescent="0.3">
      <c r="A26" s="85" t="s">
        <v>32</v>
      </c>
      <c r="B26" s="85" t="s">
        <v>311</v>
      </c>
      <c r="C26" s="103">
        <f>SUM(C27:C29)</f>
        <v>0</v>
      </c>
      <c r="D26" s="103">
        <f>SUM(D27:D29)</f>
        <v>0</v>
      </c>
      <c r="E26" s="104"/>
    </row>
    <row r="27" spans="1:5" x14ac:dyDescent="0.3">
      <c r="A27" s="227" t="s">
        <v>98</v>
      </c>
      <c r="B27" s="227" t="s">
        <v>309</v>
      </c>
      <c r="C27" s="8"/>
      <c r="D27" s="8"/>
      <c r="E27" s="104"/>
    </row>
    <row r="28" spans="1:5" x14ac:dyDescent="0.3">
      <c r="A28" s="227" t="s">
        <v>99</v>
      </c>
      <c r="B28" s="227" t="s">
        <v>312</v>
      </c>
      <c r="C28" s="8"/>
      <c r="D28" s="8"/>
      <c r="E28" s="104"/>
    </row>
    <row r="29" spans="1:5" x14ac:dyDescent="0.3">
      <c r="A29" s="227" t="s">
        <v>437</v>
      </c>
      <c r="B29" s="227" t="s">
        <v>310</v>
      </c>
      <c r="C29" s="8"/>
      <c r="D29" s="8"/>
      <c r="E29" s="104"/>
    </row>
    <row r="30" spans="1:5" x14ac:dyDescent="0.3">
      <c r="A30" s="85" t="s">
        <v>33</v>
      </c>
      <c r="B30" s="236" t="s">
        <v>433</v>
      </c>
      <c r="C30" s="8">
        <v>14375.82</v>
      </c>
      <c r="D30" s="8">
        <v>14375.82</v>
      </c>
      <c r="E30" s="104"/>
    </row>
    <row r="31" spans="1:5" x14ac:dyDescent="0.3">
      <c r="D31" s="26"/>
      <c r="E31" s="105"/>
    </row>
    <row r="32" spans="1:5" x14ac:dyDescent="0.3">
      <c r="A32" s="1"/>
      <c r="D32" s="26"/>
      <c r="E32" s="105"/>
    </row>
    <row r="33" spans="1:7" x14ac:dyDescent="0.3">
      <c r="D33" s="26"/>
      <c r="E33" s="105"/>
    </row>
    <row r="34" spans="1:7" x14ac:dyDescent="0.3">
      <c r="D34" s="26"/>
      <c r="E34" s="105"/>
    </row>
    <row r="35" spans="1:7" x14ac:dyDescent="0.3">
      <c r="A35" s="66" t="s">
        <v>107</v>
      </c>
      <c r="D35" s="26"/>
      <c r="E35" s="105"/>
    </row>
    <row r="36" spans="1:7" x14ac:dyDescent="0.3">
      <c r="D36" s="26"/>
      <c r="E36" s="106"/>
      <c r="F36"/>
      <c r="G36"/>
    </row>
    <row r="37" spans="1:7" x14ac:dyDescent="0.3">
      <c r="D37" s="107"/>
      <c r="E37" s="106"/>
      <c r="F37"/>
      <c r="G37"/>
    </row>
    <row r="38" spans="1:7" x14ac:dyDescent="0.3">
      <c r="A38"/>
      <c r="B38" s="66" t="s">
        <v>271</v>
      </c>
      <c r="D38" s="107"/>
      <c r="E38" s="106"/>
      <c r="F38"/>
      <c r="G38"/>
    </row>
    <row r="39" spans="1:7" x14ac:dyDescent="0.3">
      <c r="A39"/>
      <c r="B39" s="2" t="s">
        <v>270</v>
      </c>
      <c r="D39" s="107"/>
      <c r="E39" s="106"/>
      <c r="F39"/>
      <c r="G39"/>
    </row>
    <row r="40" spans="1:7" customFormat="1" ht="12.75" x14ac:dyDescent="0.2">
      <c r="B40" s="63" t="s">
        <v>140</v>
      </c>
      <c r="D40" s="106"/>
      <c r="E40" s="106"/>
    </row>
    <row r="41" spans="1:7" x14ac:dyDescent="0.3">
      <c r="D41" s="26"/>
      <c r="E41" s="10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Normal="100" zoomScaleSheetLayoutView="70" workbookViewId="0">
      <selection activeCell="F12" sqref="F12"/>
    </sheetView>
  </sheetViews>
  <sheetFormatPr defaultRowHeight="12.75" x14ac:dyDescent="0.2"/>
  <cols>
    <col min="1" max="1" width="4.7109375" style="459" customWidth="1"/>
    <col min="2" max="2" width="23.28515625" style="459" customWidth="1"/>
    <col min="3" max="4" width="17.7109375" style="459" customWidth="1"/>
    <col min="5" max="6" width="14.140625" style="427" customWidth="1"/>
    <col min="7" max="7" width="20.42578125" style="427" customWidth="1"/>
    <col min="8" max="8" width="23.7109375" style="427" customWidth="1"/>
    <col min="9" max="9" width="21.42578125" style="427" customWidth="1"/>
    <col min="10" max="10" width="1" style="465" customWidth="1"/>
    <col min="11" max="16384" width="9.140625" style="459"/>
  </cols>
  <sheetData>
    <row r="1" spans="1:10" s="427" customFormat="1" ht="15" x14ac:dyDescent="0.2">
      <c r="A1" s="424" t="s">
        <v>306</v>
      </c>
      <c r="B1" s="425"/>
      <c r="C1" s="425"/>
      <c r="D1" s="425"/>
      <c r="E1" s="425"/>
      <c r="F1" s="425"/>
      <c r="G1" s="425"/>
      <c r="H1" s="426"/>
      <c r="I1" s="75" t="s">
        <v>199</v>
      </c>
      <c r="J1" s="144"/>
    </row>
    <row r="2" spans="1:10" s="427" customFormat="1" ht="15" x14ac:dyDescent="0.3">
      <c r="A2" s="428" t="s">
        <v>141</v>
      </c>
      <c r="B2" s="425"/>
      <c r="C2" s="425"/>
      <c r="D2" s="425"/>
      <c r="E2" s="425"/>
      <c r="F2" s="425"/>
      <c r="G2" s="425"/>
      <c r="H2" s="426"/>
      <c r="I2" s="491" t="s">
        <v>465</v>
      </c>
      <c r="J2" s="492"/>
    </row>
    <row r="3" spans="1:10" s="427" customFormat="1" ht="15" x14ac:dyDescent="0.2">
      <c r="A3" s="425"/>
      <c r="B3" s="425"/>
      <c r="C3" s="425"/>
      <c r="D3" s="425"/>
      <c r="E3" s="425"/>
      <c r="F3" s="425"/>
      <c r="G3" s="425"/>
      <c r="H3" s="137"/>
      <c r="I3" s="137"/>
      <c r="J3" s="144"/>
    </row>
    <row r="4" spans="1:10" s="431" customFormat="1" ht="15" x14ac:dyDescent="0.3">
      <c r="A4" s="430" t="str">
        <f>'[11]ფორმა N2'!A4</f>
        <v>ანგარიშვალდებული პირის დასახელება:</v>
      </c>
      <c r="B4" s="430"/>
      <c r="C4" s="430"/>
      <c r="D4" s="429"/>
      <c r="E4" s="452"/>
      <c r="F4" s="425"/>
      <c r="G4" s="425"/>
      <c r="H4" s="425"/>
      <c r="I4" s="452"/>
      <c r="J4" s="453"/>
    </row>
    <row r="5" spans="1:10" s="431" customFormat="1" ht="15" x14ac:dyDescent="0.3">
      <c r="A5" s="329" t="s">
        <v>2050</v>
      </c>
      <c r="B5" s="454"/>
      <c r="C5" s="454"/>
      <c r="D5" s="454"/>
      <c r="E5" s="455"/>
      <c r="F5" s="456"/>
      <c r="G5" s="456"/>
      <c r="H5" s="456"/>
      <c r="I5" s="455"/>
      <c r="J5" s="453"/>
    </row>
    <row r="6" spans="1:10" s="427" customFormat="1" ht="13.5" x14ac:dyDescent="0.2">
      <c r="A6" s="138"/>
      <c r="B6" s="433"/>
      <c r="C6" s="433"/>
      <c r="D6" s="433"/>
      <c r="E6" s="425"/>
      <c r="F6" s="425"/>
      <c r="G6" s="425"/>
      <c r="H6" s="425"/>
      <c r="I6" s="425"/>
      <c r="J6" s="457"/>
    </row>
    <row r="7" spans="1:10" ht="30" x14ac:dyDescent="0.2">
      <c r="A7" s="315" t="s">
        <v>64</v>
      </c>
      <c r="B7" s="317" t="s">
        <v>248</v>
      </c>
      <c r="C7" s="316" t="s">
        <v>244</v>
      </c>
      <c r="D7" s="316" t="s">
        <v>245</v>
      </c>
      <c r="E7" s="316" t="s">
        <v>246</v>
      </c>
      <c r="F7" s="316" t="s">
        <v>247</v>
      </c>
      <c r="G7" s="316" t="s">
        <v>241</v>
      </c>
      <c r="H7" s="316" t="s">
        <v>242</v>
      </c>
      <c r="I7" s="316" t="s">
        <v>243</v>
      </c>
      <c r="J7" s="458"/>
    </row>
    <row r="8" spans="1:10" ht="15" x14ac:dyDescent="0.2">
      <c r="A8" s="317">
        <v>1</v>
      </c>
      <c r="B8" s="317">
        <v>2</v>
      </c>
      <c r="C8" s="316">
        <v>3</v>
      </c>
      <c r="D8" s="317">
        <v>4</v>
      </c>
      <c r="E8" s="316">
        <v>5</v>
      </c>
      <c r="F8" s="317">
        <v>6</v>
      </c>
      <c r="G8" s="316">
        <v>7</v>
      </c>
      <c r="H8" s="317">
        <v>8</v>
      </c>
      <c r="I8" s="316">
        <v>9</v>
      </c>
      <c r="J8" s="458"/>
    </row>
    <row r="9" spans="1:10" ht="15" x14ac:dyDescent="0.3">
      <c r="A9" s="318">
        <v>1</v>
      </c>
      <c r="B9" s="319" t="s">
        <v>2011</v>
      </c>
      <c r="C9" s="319" t="s">
        <v>2012</v>
      </c>
      <c r="D9" s="319" t="s">
        <v>2013</v>
      </c>
      <c r="E9" s="319">
        <v>2007</v>
      </c>
      <c r="F9" s="319" t="s">
        <v>2014</v>
      </c>
      <c r="G9" s="319">
        <v>38428.370000000003</v>
      </c>
      <c r="H9" s="460">
        <v>39344</v>
      </c>
      <c r="I9" s="319"/>
      <c r="J9" s="458"/>
    </row>
    <row r="10" spans="1:10" ht="15" x14ac:dyDescent="0.3">
      <c r="A10" s="318">
        <v>2</v>
      </c>
      <c r="B10" s="319" t="s">
        <v>2011</v>
      </c>
      <c r="C10" s="319" t="s">
        <v>2015</v>
      </c>
      <c r="D10" s="319" t="s">
        <v>2016</v>
      </c>
      <c r="E10" s="319">
        <v>2011</v>
      </c>
      <c r="F10" s="319" t="s">
        <v>2017</v>
      </c>
      <c r="G10" s="319">
        <v>88697.600000000006</v>
      </c>
      <c r="H10" s="460">
        <v>40827</v>
      </c>
      <c r="I10" s="319"/>
      <c r="J10" s="458"/>
    </row>
    <row r="11" spans="1:10" ht="15" x14ac:dyDescent="0.3">
      <c r="A11" s="318">
        <v>3</v>
      </c>
      <c r="B11" s="319" t="s">
        <v>2011</v>
      </c>
      <c r="C11" s="319" t="s">
        <v>2012</v>
      </c>
      <c r="D11" s="319" t="s">
        <v>2018</v>
      </c>
      <c r="E11" s="319">
        <v>2007</v>
      </c>
      <c r="F11" s="319" t="s">
        <v>2019</v>
      </c>
      <c r="G11" s="319">
        <v>21221.79</v>
      </c>
      <c r="H11" s="460">
        <v>40946</v>
      </c>
      <c r="I11" s="319"/>
      <c r="J11" s="458"/>
    </row>
    <row r="12" spans="1:10" ht="15" x14ac:dyDescent="0.3">
      <c r="A12" s="318">
        <v>4</v>
      </c>
      <c r="B12" s="319" t="s">
        <v>2011</v>
      </c>
      <c r="C12" s="319" t="s">
        <v>2020</v>
      </c>
      <c r="D12" s="319" t="s">
        <v>2021</v>
      </c>
      <c r="E12" s="319">
        <v>2012</v>
      </c>
      <c r="F12" s="319" t="s">
        <v>2022</v>
      </c>
      <c r="G12" s="319">
        <v>22825.19</v>
      </c>
      <c r="H12" s="460">
        <v>41136</v>
      </c>
      <c r="I12" s="319"/>
      <c r="J12" s="458"/>
    </row>
    <row r="13" spans="1:10" ht="15" x14ac:dyDescent="0.3">
      <c r="A13" s="318">
        <v>5</v>
      </c>
      <c r="B13" s="319" t="s">
        <v>2011</v>
      </c>
      <c r="C13" s="319" t="s">
        <v>2020</v>
      </c>
      <c r="D13" s="319" t="s">
        <v>2023</v>
      </c>
      <c r="E13" s="319">
        <v>2012</v>
      </c>
      <c r="F13" s="319" t="s">
        <v>2024</v>
      </c>
      <c r="G13" s="319">
        <v>16552.36</v>
      </c>
      <c r="H13" s="460">
        <v>41136</v>
      </c>
      <c r="I13" s="319"/>
      <c r="J13" s="458"/>
    </row>
    <row r="14" spans="1:10" ht="15" x14ac:dyDescent="0.3">
      <c r="A14" s="318">
        <v>6</v>
      </c>
      <c r="B14" s="319" t="s">
        <v>2011</v>
      </c>
      <c r="C14" s="319" t="s">
        <v>2020</v>
      </c>
      <c r="D14" s="319" t="s">
        <v>2025</v>
      </c>
      <c r="E14" s="319">
        <v>2013</v>
      </c>
      <c r="F14" s="319" t="s">
        <v>2026</v>
      </c>
      <c r="G14" s="319">
        <v>32998.639999999999</v>
      </c>
      <c r="H14" s="460">
        <v>41494</v>
      </c>
      <c r="I14" s="319"/>
      <c r="J14" s="458"/>
    </row>
    <row r="15" spans="1:10" s="427" customFormat="1" ht="15" x14ac:dyDescent="0.3">
      <c r="A15" s="318">
        <v>7</v>
      </c>
      <c r="B15" s="319" t="s">
        <v>2011</v>
      </c>
      <c r="C15" s="319" t="s">
        <v>2027</v>
      </c>
      <c r="D15" s="319" t="s">
        <v>2028</v>
      </c>
      <c r="E15" s="319">
        <v>1996</v>
      </c>
      <c r="F15" s="319" t="s">
        <v>2029</v>
      </c>
      <c r="G15" s="319">
        <v>14703.39</v>
      </c>
      <c r="H15" s="461" t="s">
        <v>2030</v>
      </c>
      <c r="I15" s="319"/>
      <c r="J15" s="457"/>
    </row>
    <row r="16" spans="1:10" s="427" customFormat="1" ht="15" x14ac:dyDescent="0.3">
      <c r="A16" s="318">
        <v>8</v>
      </c>
      <c r="B16" s="319" t="s">
        <v>2011</v>
      </c>
      <c r="C16" s="319" t="s">
        <v>2031</v>
      </c>
      <c r="D16" s="319" t="s">
        <v>2032</v>
      </c>
      <c r="E16" s="319">
        <v>2013</v>
      </c>
      <c r="F16" s="319" t="s">
        <v>2033</v>
      </c>
      <c r="G16" s="319">
        <v>22166.42</v>
      </c>
      <c r="H16" s="460">
        <v>41544</v>
      </c>
      <c r="I16" s="319"/>
      <c r="J16" s="457"/>
    </row>
    <row r="17" spans="1:10" s="427" customFormat="1" ht="15" x14ac:dyDescent="0.3">
      <c r="A17" s="318">
        <v>9</v>
      </c>
      <c r="B17" s="319" t="s">
        <v>2011</v>
      </c>
      <c r="C17" s="319" t="s">
        <v>460</v>
      </c>
      <c r="D17" s="319" t="s">
        <v>2034</v>
      </c>
      <c r="E17" s="319">
        <v>2000</v>
      </c>
      <c r="F17" s="319" t="s">
        <v>2035</v>
      </c>
      <c r="G17" s="319">
        <v>11220.610000000006</v>
      </c>
      <c r="H17" s="462" t="s">
        <v>2036</v>
      </c>
      <c r="I17" s="319"/>
      <c r="J17" s="457"/>
    </row>
    <row r="18" spans="1:10" s="427" customFormat="1" ht="15" x14ac:dyDescent="0.3">
      <c r="A18" s="318">
        <v>10</v>
      </c>
      <c r="B18" s="319" t="s">
        <v>2011</v>
      </c>
      <c r="C18" s="319" t="s">
        <v>460</v>
      </c>
      <c r="D18" s="319" t="s">
        <v>2034</v>
      </c>
      <c r="E18" s="319">
        <v>2000</v>
      </c>
      <c r="F18" s="319" t="s">
        <v>2037</v>
      </c>
      <c r="G18" s="319">
        <v>11160.900000000007</v>
      </c>
      <c r="H18" s="462" t="s">
        <v>2036</v>
      </c>
      <c r="I18" s="319"/>
      <c r="J18" s="457"/>
    </row>
    <row r="19" spans="1:10" s="427" customFormat="1" ht="15" x14ac:dyDescent="0.3">
      <c r="A19" s="318">
        <v>11</v>
      </c>
      <c r="B19" s="319" t="s">
        <v>2011</v>
      </c>
      <c r="C19" s="319" t="s">
        <v>460</v>
      </c>
      <c r="D19" s="319" t="s">
        <v>2034</v>
      </c>
      <c r="E19" s="319">
        <v>2001</v>
      </c>
      <c r="F19" s="319" t="s">
        <v>2038</v>
      </c>
      <c r="G19" s="319">
        <v>10610.490000000007</v>
      </c>
      <c r="H19" s="461">
        <v>41762</v>
      </c>
      <c r="I19" s="319"/>
      <c r="J19" s="457"/>
    </row>
    <row r="20" spans="1:10" s="427" customFormat="1" ht="15" x14ac:dyDescent="0.3">
      <c r="A20" s="318">
        <v>12</v>
      </c>
      <c r="B20" s="319" t="s">
        <v>2011</v>
      </c>
      <c r="C20" s="319" t="s">
        <v>460</v>
      </c>
      <c r="D20" s="319" t="s">
        <v>2034</v>
      </c>
      <c r="E20" s="319">
        <v>2001</v>
      </c>
      <c r="F20" s="319" t="s">
        <v>2039</v>
      </c>
      <c r="G20" s="319">
        <v>29634.34</v>
      </c>
      <c r="H20" s="461">
        <v>41762</v>
      </c>
      <c r="I20" s="319"/>
      <c r="J20" s="457"/>
    </row>
    <row r="21" spans="1:10" s="427" customFormat="1" ht="15" x14ac:dyDescent="0.3">
      <c r="A21" s="318">
        <v>13</v>
      </c>
      <c r="B21" s="319" t="s">
        <v>2011</v>
      </c>
      <c r="C21" s="319" t="s">
        <v>460</v>
      </c>
      <c r="D21" s="319" t="s">
        <v>2034</v>
      </c>
      <c r="E21" s="319">
        <v>2001</v>
      </c>
      <c r="F21" s="319" t="s">
        <v>2040</v>
      </c>
      <c r="G21" s="319">
        <v>9758.0100000000075</v>
      </c>
      <c r="H21" s="461">
        <v>41762</v>
      </c>
      <c r="I21" s="319"/>
      <c r="J21" s="457"/>
    </row>
    <row r="22" spans="1:10" s="427" customFormat="1" ht="15" x14ac:dyDescent="0.3">
      <c r="A22" s="318">
        <v>14</v>
      </c>
      <c r="B22" s="319" t="s">
        <v>2011</v>
      </c>
      <c r="C22" s="319" t="s">
        <v>2041</v>
      </c>
      <c r="D22" s="319" t="s">
        <v>2042</v>
      </c>
      <c r="E22" s="319">
        <v>2000</v>
      </c>
      <c r="F22" s="319" t="s">
        <v>2043</v>
      </c>
      <c r="G22" s="319">
        <v>8026.0200000000077</v>
      </c>
      <c r="H22" s="461">
        <v>41762</v>
      </c>
      <c r="I22" s="319"/>
      <c r="J22" s="457"/>
    </row>
    <row r="23" spans="1:10" s="427" customFormat="1" ht="15" x14ac:dyDescent="0.3">
      <c r="A23" s="318">
        <v>15</v>
      </c>
      <c r="B23" s="319" t="s">
        <v>2011</v>
      </c>
      <c r="C23" s="319" t="s">
        <v>460</v>
      </c>
      <c r="D23" s="319" t="s">
        <v>2034</v>
      </c>
      <c r="E23" s="319">
        <v>2001</v>
      </c>
      <c r="F23" s="319" t="s">
        <v>2044</v>
      </c>
      <c r="G23" s="319">
        <v>10765.66</v>
      </c>
      <c r="H23" s="461" t="s">
        <v>2045</v>
      </c>
      <c r="I23" s="319"/>
      <c r="J23" s="457"/>
    </row>
    <row r="24" spans="1:10" s="427" customFormat="1" ht="15" x14ac:dyDescent="0.3">
      <c r="A24" s="318">
        <v>16</v>
      </c>
      <c r="B24" s="319" t="s">
        <v>2011</v>
      </c>
      <c r="C24" s="319" t="s">
        <v>460</v>
      </c>
      <c r="D24" s="319" t="s">
        <v>2034</v>
      </c>
      <c r="E24" s="319">
        <v>2001</v>
      </c>
      <c r="F24" s="319" t="s">
        <v>2046</v>
      </c>
      <c r="G24" s="319">
        <v>10748.86</v>
      </c>
      <c r="H24" s="461" t="s">
        <v>2045</v>
      </c>
      <c r="I24" s="319"/>
      <c r="J24" s="457"/>
    </row>
    <row r="25" spans="1:10" s="427" customFormat="1" ht="15" x14ac:dyDescent="0.3">
      <c r="A25" s="318">
        <v>17</v>
      </c>
      <c r="B25" s="319" t="s">
        <v>2011</v>
      </c>
      <c r="C25" s="319" t="s">
        <v>460</v>
      </c>
      <c r="D25" s="319" t="s">
        <v>2047</v>
      </c>
      <c r="E25" s="319">
        <v>2000</v>
      </c>
      <c r="F25" s="319" t="s">
        <v>2048</v>
      </c>
      <c r="G25" s="319">
        <v>14486.14</v>
      </c>
      <c r="H25" s="462" t="s">
        <v>2049</v>
      </c>
      <c r="I25" s="319"/>
      <c r="J25" s="457"/>
    </row>
    <row r="26" spans="1:10" s="427" customFormat="1" ht="15" x14ac:dyDescent="0.25">
      <c r="A26" s="318">
        <v>18</v>
      </c>
      <c r="B26" s="319"/>
      <c r="C26" s="319"/>
      <c r="D26" s="319"/>
      <c r="E26" s="319"/>
      <c r="F26" s="319"/>
      <c r="G26" s="319"/>
      <c r="H26" s="463"/>
      <c r="I26" s="319"/>
      <c r="J26" s="457"/>
    </row>
    <row r="27" spans="1:10" s="427" customFormat="1" ht="15" x14ac:dyDescent="0.25">
      <c r="A27" s="318" t="s">
        <v>278</v>
      </c>
      <c r="B27" s="319"/>
      <c r="C27" s="319"/>
      <c r="D27" s="319"/>
      <c r="E27" s="319"/>
      <c r="F27" s="319"/>
      <c r="G27" s="319"/>
      <c r="H27" s="463"/>
      <c r="I27" s="319"/>
      <c r="J27" s="457"/>
    </row>
    <row r="28" spans="1:10" s="427" customFormat="1" x14ac:dyDescent="0.2">
      <c r="J28" s="464"/>
    </row>
    <row r="29" spans="1:10" s="427" customFormat="1" x14ac:dyDescent="0.2"/>
    <row r="30" spans="1:10" s="427" customFormat="1" x14ac:dyDescent="0.2">
      <c r="A30" s="459"/>
    </row>
    <row r="31" spans="1:10" s="431" customFormat="1" ht="15" x14ac:dyDescent="0.3">
      <c r="B31" s="434" t="s">
        <v>107</v>
      </c>
      <c r="E31" s="435"/>
    </row>
    <row r="32" spans="1:10" s="431" customFormat="1" ht="15" x14ac:dyDescent="0.3">
      <c r="C32" s="437"/>
      <c r="E32" s="437"/>
      <c r="F32" s="438"/>
      <c r="G32" s="438"/>
      <c r="H32" s="436"/>
      <c r="I32" s="436"/>
    </row>
    <row r="33" spans="1:10" s="431" customFormat="1" ht="15" x14ac:dyDescent="0.3">
      <c r="A33" s="436"/>
      <c r="C33" s="439" t="s">
        <v>268</v>
      </c>
      <c r="E33" s="440" t="s">
        <v>273</v>
      </c>
      <c r="F33" s="441"/>
      <c r="G33" s="436"/>
      <c r="H33" s="436"/>
      <c r="I33" s="436"/>
    </row>
    <row r="34" spans="1:10" s="431" customFormat="1" ht="15" x14ac:dyDescent="0.3">
      <c r="A34" s="436"/>
      <c r="C34" s="442" t="s">
        <v>140</v>
      </c>
      <c r="E34" s="431" t="s">
        <v>269</v>
      </c>
      <c r="F34" s="436"/>
      <c r="G34" s="436"/>
      <c r="H34" s="436"/>
      <c r="I34" s="436"/>
    </row>
    <row r="35" spans="1:10" s="436" customFormat="1" ht="15" x14ac:dyDescent="0.3">
      <c r="B35" s="431"/>
      <c r="C35" s="459"/>
    </row>
    <row r="36" spans="1:10" s="436" customFormat="1" x14ac:dyDescent="0.2"/>
    <row r="37" spans="1:10" s="427" customFormat="1" x14ac:dyDescent="0.2">
      <c r="J37" s="464"/>
    </row>
    <row r="38" spans="1:10" s="427" customFormat="1" x14ac:dyDescent="0.2">
      <c r="J38" s="464"/>
    </row>
    <row r="39" spans="1:10" s="427" customFormat="1" x14ac:dyDescent="0.2">
      <c r="J39" s="464"/>
    </row>
    <row r="40" spans="1:10" s="427" customFormat="1" x14ac:dyDescent="0.2">
      <c r="J40" s="464"/>
    </row>
    <row r="41" spans="1:10" s="427" customFormat="1" x14ac:dyDescent="0.2">
      <c r="J41" s="464"/>
    </row>
    <row r="42" spans="1:10" s="427" customFormat="1" x14ac:dyDescent="0.2">
      <c r="J42" s="464"/>
    </row>
    <row r="43" spans="1:10" s="427" customFormat="1" x14ac:dyDescent="0.2">
      <c r="J43" s="464"/>
    </row>
    <row r="44" spans="1:10" s="427" customFormat="1" x14ac:dyDescent="0.2">
      <c r="J44" s="464"/>
    </row>
    <row r="45" spans="1:10" s="427" customFormat="1" x14ac:dyDescent="0.2">
      <c r="J45" s="464"/>
    </row>
    <row r="46" spans="1:10" s="427" customFormat="1" x14ac:dyDescent="0.2">
      <c r="J46" s="464"/>
    </row>
    <row r="47" spans="1:10" s="427" customFormat="1" x14ac:dyDescent="0.2">
      <c r="J47" s="464"/>
    </row>
    <row r="48" spans="1:10" s="427" customFormat="1" x14ac:dyDescent="0.2">
      <c r="J48" s="464"/>
    </row>
    <row r="49" spans="10:10" s="427" customFormat="1" x14ac:dyDescent="0.2">
      <c r="J49" s="464"/>
    </row>
    <row r="50" spans="10:10" s="427" customFormat="1" x14ac:dyDescent="0.2">
      <c r="J50" s="464"/>
    </row>
    <row r="51" spans="10:10" s="427" customFormat="1" x14ac:dyDescent="0.2">
      <c r="J51" s="464"/>
    </row>
    <row r="52" spans="10:10" s="427" customFormat="1" x14ac:dyDescent="0.2">
      <c r="J52" s="464"/>
    </row>
    <row r="53" spans="10:10" s="427" customFormat="1" x14ac:dyDescent="0.2">
      <c r="J53" s="464"/>
    </row>
    <row r="54" spans="10:10" s="427" customFormat="1" x14ac:dyDescent="0.2">
      <c r="J54" s="4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rintOptions gridLines="1"/>
  <pageMargins left="0.25" right="0.25" top="0.75" bottom="0.75" header="0.3" footer="0.3"/>
  <pageSetup scale="86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85546875" style="200" customWidth="1"/>
    <col min="2" max="2" width="37.42578125" style="200" customWidth="1"/>
    <col min="3" max="3" width="21.5703125" style="200" customWidth="1"/>
    <col min="4" max="4" width="20" style="200" customWidth="1"/>
    <col min="5" max="5" width="18.7109375" style="200" customWidth="1"/>
    <col min="6" max="6" width="24.140625" style="200" customWidth="1"/>
    <col min="7" max="7" width="27.140625" style="200" customWidth="1"/>
    <col min="8" max="8" width="0.7109375" style="200" customWidth="1"/>
    <col min="9" max="16384" width="9.140625" style="200"/>
  </cols>
  <sheetData>
    <row r="1" spans="1:8" s="184" customFormat="1" ht="15" x14ac:dyDescent="0.2">
      <c r="A1" s="181" t="s">
        <v>326</v>
      </c>
      <c r="B1" s="182"/>
      <c r="C1" s="182"/>
      <c r="D1" s="182"/>
      <c r="E1" s="182"/>
      <c r="F1" s="75"/>
      <c r="G1" s="75" t="s">
        <v>110</v>
      </c>
      <c r="H1" s="185"/>
    </row>
    <row r="2" spans="1:8" s="184" customFormat="1" ht="15" x14ac:dyDescent="0.2">
      <c r="A2" s="185" t="s">
        <v>317</v>
      </c>
      <c r="B2" s="182"/>
      <c r="C2" s="182"/>
      <c r="D2" s="182"/>
      <c r="E2" s="183"/>
      <c r="F2" s="183"/>
      <c r="G2" s="491" t="s">
        <v>464</v>
      </c>
      <c r="H2" s="492"/>
    </row>
    <row r="3" spans="1:8" s="184" customFormat="1" x14ac:dyDescent="0.2">
      <c r="A3" s="185"/>
      <c r="B3" s="182"/>
      <c r="C3" s="182"/>
      <c r="D3" s="182"/>
      <c r="E3" s="183"/>
      <c r="F3" s="183"/>
      <c r="G3" s="183"/>
      <c r="H3" s="185"/>
    </row>
    <row r="4" spans="1:8" s="184" customFormat="1" ht="15" x14ac:dyDescent="0.3">
      <c r="A4" s="110" t="s">
        <v>274</v>
      </c>
      <c r="B4" s="182"/>
      <c r="C4" s="182"/>
      <c r="D4" s="182"/>
      <c r="E4" s="186"/>
      <c r="F4" s="186"/>
      <c r="G4" s="183"/>
      <c r="H4" s="185"/>
    </row>
    <row r="5" spans="1:8" s="184" customFormat="1" ht="15" x14ac:dyDescent="0.3">
      <c r="A5" s="115" t="s">
        <v>469</v>
      </c>
      <c r="B5" s="187"/>
      <c r="C5" s="187"/>
      <c r="D5" s="187"/>
      <c r="E5" s="187"/>
      <c r="F5" s="187"/>
      <c r="G5" s="188"/>
      <c r="H5" s="185"/>
    </row>
    <row r="6" spans="1:8" s="201" customFormat="1" x14ac:dyDescent="0.2">
      <c r="A6" s="189"/>
      <c r="B6" s="189"/>
      <c r="C6" s="189"/>
      <c r="D6" s="189"/>
      <c r="E6" s="189"/>
      <c r="F6" s="189"/>
      <c r="G6" s="189"/>
      <c r="H6" s="186"/>
    </row>
    <row r="7" spans="1:8" s="184" customFormat="1" ht="51" x14ac:dyDescent="0.2">
      <c r="A7" s="219" t="s">
        <v>64</v>
      </c>
      <c r="B7" s="192" t="s">
        <v>321</v>
      </c>
      <c r="C7" s="192" t="s">
        <v>322</v>
      </c>
      <c r="D7" s="192" t="s">
        <v>323</v>
      </c>
      <c r="E7" s="192" t="s">
        <v>324</v>
      </c>
      <c r="F7" s="192" t="s">
        <v>325</v>
      </c>
      <c r="G7" s="192" t="s">
        <v>318</v>
      </c>
      <c r="H7" s="185"/>
    </row>
    <row r="8" spans="1:8" s="184" customFormat="1" x14ac:dyDescent="0.2">
      <c r="A8" s="190">
        <v>1</v>
      </c>
      <c r="B8" s="191">
        <v>2</v>
      </c>
      <c r="C8" s="191">
        <v>3</v>
      </c>
      <c r="D8" s="191">
        <v>4</v>
      </c>
      <c r="E8" s="192">
        <v>5</v>
      </c>
      <c r="F8" s="192">
        <v>6</v>
      </c>
      <c r="G8" s="192">
        <v>7</v>
      </c>
      <c r="H8" s="185"/>
    </row>
    <row r="9" spans="1:8" s="184" customFormat="1" x14ac:dyDescent="0.2">
      <c r="A9" s="202">
        <v>1</v>
      </c>
      <c r="B9" s="193"/>
      <c r="C9" s="193"/>
      <c r="D9" s="194"/>
      <c r="E9" s="193"/>
      <c r="F9" s="193"/>
      <c r="G9" s="193"/>
      <c r="H9" s="185"/>
    </row>
    <row r="10" spans="1:8" s="184" customFormat="1" x14ac:dyDescent="0.2">
      <c r="A10" s="202">
        <v>2</v>
      </c>
      <c r="B10" s="193"/>
      <c r="C10" s="193"/>
      <c r="D10" s="194"/>
      <c r="E10" s="193"/>
      <c r="F10" s="193"/>
      <c r="G10" s="193"/>
      <c r="H10" s="185"/>
    </row>
    <row r="11" spans="1:8" s="184" customFormat="1" x14ac:dyDescent="0.2">
      <c r="A11" s="202">
        <v>3</v>
      </c>
      <c r="B11" s="193"/>
      <c r="C11" s="193"/>
      <c r="D11" s="194"/>
      <c r="E11" s="193"/>
      <c r="F11" s="193"/>
      <c r="G11" s="193"/>
      <c r="H11" s="185"/>
    </row>
    <row r="12" spans="1:8" s="184" customFormat="1" x14ac:dyDescent="0.2">
      <c r="A12" s="202">
        <v>4</v>
      </c>
      <c r="B12" s="193"/>
      <c r="C12" s="193"/>
      <c r="D12" s="194"/>
      <c r="E12" s="193"/>
      <c r="F12" s="193"/>
      <c r="G12" s="193"/>
      <c r="H12" s="185"/>
    </row>
    <row r="13" spans="1:8" s="184" customFormat="1" x14ac:dyDescent="0.2">
      <c r="A13" s="202">
        <v>5</v>
      </c>
      <c r="B13" s="193"/>
      <c r="C13" s="193"/>
      <c r="D13" s="194"/>
      <c r="E13" s="193"/>
      <c r="F13" s="193"/>
      <c r="G13" s="193"/>
      <c r="H13" s="185"/>
    </row>
    <row r="14" spans="1:8" s="184" customFormat="1" x14ac:dyDescent="0.2">
      <c r="A14" s="202">
        <v>6</v>
      </c>
      <c r="B14" s="193"/>
      <c r="C14" s="193"/>
      <c r="D14" s="194"/>
      <c r="E14" s="193"/>
      <c r="F14" s="193"/>
      <c r="G14" s="193"/>
      <c r="H14" s="185"/>
    </row>
    <row r="15" spans="1:8" s="184" customFormat="1" x14ac:dyDescent="0.2">
      <c r="A15" s="202">
        <v>7</v>
      </c>
      <c r="B15" s="193"/>
      <c r="C15" s="193"/>
      <c r="D15" s="194"/>
      <c r="E15" s="193"/>
      <c r="F15" s="193"/>
      <c r="G15" s="193"/>
      <c r="H15" s="185"/>
    </row>
    <row r="16" spans="1:8" s="184" customFormat="1" x14ac:dyDescent="0.2">
      <c r="A16" s="202">
        <v>8</v>
      </c>
      <c r="B16" s="193"/>
      <c r="C16" s="193"/>
      <c r="D16" s="194"/>
      <c r="E16" s="193"/>
      <c r="F16" s="193"/>
      <c r="G16" s="193"/>
      <c r="H16" s="185"/>
    </row>
    <row r="17" spans="1:11" s="184" customFormat="1" x14ac:dyDescent="0.2">
      <c r="A17" s="202">
        <v>9</v>
      </c>
      <c r="B17" s="193"/>
      <c r="C17" s="193"/>
      <c r="D17" s="194"/>
      <c r="E17" s="193"/>
      <c r="F17" s="193"/>
      <c r="G17" s="193"/>
      <c r="H17" s="185"/>
    </row>
    <row r="18" spans="1:11" s="184" customFormat="1" x14ac:dyDescent="0.2">
      <c r="A18" s="202">
        <v>10</v>
      </c>
      <c r="B18" s="193"/>
      <c r="C18" s="193"/>
      <c r="D18" s="194"/>
      <c r="E18" s="193"/>
      <c r="F18" s="193"/>
      <c r="G18" s="193"/>
      <c r="H18" s="185"/>
    </row>
    <row r="19" spans="1:11" s="184" customFormat="1" x14ac:dyDescent="0.2">
      <c r="A19" s="202" t="s">
        <v>276</v>
      </c>
      <c r="B19" s="193"/>
      <c r="C19" s="193"/>
      <c r="D19" s="194"/>
      <c r="E19" s="193"/>
      <c r="F19" s="193"/>
      <c r="G19" s="193"/>
      <c r="H19" s="185"/>
    </row>
    <row r="22" spans="1:11" s="184" customFormat="1" x14ac:dyDescent="0.2"/>
    <row r="23" spans="1:11" s="184" customFormat="1" x14ac:dyDescent="0.2"/>
    <row r="24" spans="1:11" s="21" customFormat="1" ht="15" x14ac:dyDescent="0.3">
      <c r="B24" s="195" t="s">
        <v>107</v>
      </c>
      <c r="C24" s="195"/>
    </row>
    <row r="25" spans="1:11" s="21" customFormat="1" ht="15" x14ac:dyDescent="0.3">
      <c r="B25" s="195"/>
      <c r="C25" s="195"/>
    </row>
    <row r="26" spans="1:11" s="21" customFormat="1" ht="15" x14ac:dyDescent="0.3">
      <c r="C26" s="197"/>
      <c r="F26" s="197"/>
      <c r="G26" s="197"/>
      <c r="H26" s="196"/>
    </row>
    <row r="27" spans="1:11" s="21" customFormat="1" ht="15" x14ac:dyDescent="0.3">
      <c r="C27" s="198" t="s">
        <v>268</v>
      </c>
      <c r="F27" s="195" t="s">
        <v>319</v>
      </c>
      <c r="J27" s="196"/>
      <c r="K27" s="196"/>
    </row>
    <row r="28" spans="1:11" s="21" customFormat="1" ht="15" x14ac:dyDescent="0.3">
      <c r="C28" s="198" t="s">
        <v>140</v>
      </c>
      <c r="F28" s="199" t="s">
        <v>269</v>
      </c>
      <c r="J28" s="196"/>
      <c r="K28" s="196"/>
    </row>
    <row r="29" spans="1:11" s="184" customFormat="1" ht="15" x14ac:dyDescent="0.3">
      <c r="C29" s="198"/>
      <c r="J29" s="201"/>
      <c r="K29" s="20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1"/>
  <sheetViews>
    <sheetView view="pageBreakPreview" zoomScale="90" zoomScaleNormal="80" zoomScaleSheetLayoutView="90" workbookViewId="0">
      <selection activeCell="E70" sqref="E7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3" t="s">
        <v>443</v>
      </c>
      <c r="B1" s="134"/>
      <c r="C1" s="134"/>
      <c r="D1" s="134"/>
      <c r="E1" s="134"/>
      <c r="F1" s="134"/>
      <c r="G1" s="134"/>
      <c r="H1" s="134"/>
      <c r="I1" s="134"/>
      <c r="J1" s="134"/>
      <c r="K1" s="75" t="s">
        <v>110</v>
      </c>
    </row>
    <row r="2" spans="1:11" ht="15" x14ac:dyDescent="0.3">
      <c r="A2" s="101" t="s">
        <v>141</v>
      </c>
      <c r="B2" s="134"/>
      <c r="C2" s="134"/>
      <c r="D2" s="134"/>
      <c r="E2" s="134"/>
      <c r="F2" s="134"/>
      <c r="G2" s="134"/>
      <c r="H2" s="134"/>
      <c r="I2" s="134"/>
      <c r="J2" s="134"/>
      <c r="K2" s="348" t="s">
        <v>464</v>
      </c>
    </row>
    <row r="3" spans="1:11" ht="1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7"/>
    </row>
    <row r="4" spans="1:11" ht="15" x14ac:dyDescent="0.3">
      <c r="A4" s="73" t="str">
        <f>'[9]ფორმა N2'!A4</f>
        <v>ანგარიშვალდებული პირის დასახელება:</v>
      </c>
      <c r="B4" s="73"/>
      <c r="C4" s="73"/>
      <c r="D4" s="74"/>
      <c r="E4" s="142"/>
      <c r="F4" s="134"/>
      <c r="G4" s="134"/>
      <c r="H4" s="134"/>
      <c r="I4" s="134"/>
      <c r="J4" s="134"/>
      <c r="K4" s="142"/>
    </row>
    <row r="5" spans="1:11" s="173" customFormat="1" ht="15" x14ac:dyDescent="0.3">
      <c r="A5" s="210" t="s">
        <v>538</v>
      </c>
      <c r="B5" s="77"/>
      <c r="C5" s="77"/>
      <c r="D5" s="77"/>
      <c r="E5" s="211"/>
      <c r="F5" s="212"/>
      <c r="G5" s="212"/>
      <c r="H5" s="212"/>
      <c r="I5" s="212"/>
      <c r="J5" s="212"/>
      <c r="K5" s="211"/>
    </row>
    <row r="6" spans="1:11" ht="13.5" x14ac:dyDescent="0.2">
      <c r="A6" s="138"/>
      <c r="B6" s="139"/>
      <c r="C6" s="139"/>
      <c r="D6" s="139"/>
      <c r="E6" s="134"/>
      <c r="F6" s="134"/>
      <c r="G6" s="134"/>
      <c r="H6" s="134"/>
      <c r="I6" s="134"/>
      <c r="J6" s="134"/>
      <c r="K6" s="134"/>
    </row>
    <row r="7" spans="1:11" ht="60" x14ac:dyDescent="0.2">
      <c r="A7" s="143" t="s">
        <v>64</v>
      </c>
      <c r="B7" s="132" t="s">
        <v>375</v>
      </c>
      <c r="C7" s="132" t="s">
        <v>376</v>
      </c>
      <c r="D7" s="132" t="s">
        <v>378</v>
      </c>
      <c r="E7" s="132" t="s">
        <v>377</v>
      </c>
      <c r="F7" s="132" t="s">
        <v>386</v>
      </c>
      <c r="G7" s="132" t="s">
        <v>387</v>
      </c>
      <c r="H7" s="132" t="s">
        <v>381</v>
      </c>
      <c r="I7" s="132" t="s">
        <v>382</v>
      </c>
      <c r="J7" s="132" t="s">
        <v>394</v>
      </c>
      <c r="K7" s="132" t="s">
        <v>383</v>
      </c>
    </row>
    <row r="8" spans="1:11" ht="15" x14ac:dyDescent="0.2">
      <c r="A8" s="130">
        <v>1</v>
      </c>
      <c r="B8" s="130">
        <v>2</v>
      </c>
      <c r="C8" s="132">
        <v>3</v>
      </c>
      <c r="D8" s="130">
        <v>4</v>
      </c>
      <c r="E8" s="132">
        <v>5</v>
      </c>
      <c r="F8" s="130">
        <v>6</v>
      </c>
      <c r="G8" s="132">
        <v>7</v>
      </c>
      <c r="H8" s="130">
        <v>8</v>
      </c>
      <c r="I8" s="132">
        <v>9</v>
      </c>
      <c r="J8" s="130">
        <v>10</v>
      </c>
      <c r="K8" s="132">
        <v>11</v>
      </c>
    </row>
    <row r="9" spans="1:11" ht="30" x14ac:dyDescent="0.2">
      <c r="A9" s="318">
        <v>1</v>
      </c>
      <c r="B9" s="319" t="s">
        <v>1363</v>
      </c>
      <c r="C9" s="319" t="s">
        <v>1364</v>
      </c>
      <c r="D9" s="319" t="s">
        <v>1365</v>
      </c>
      <c r="E9" s="319">
        <v>950.17</v>
      </c>
      <c r="F9" s="319">
        <v>29400</v>
      </c>
      <c r="G9" s="319"/>
      <c r="H9" s="320"/>
      <c r="I9" s="320"/>
      <c r="J9" s="320">
        <v>402003318</v>
      </c>
      <c r="K9" s="319" t="s">
        <v>1366</v>
      </c>
    </row>
    <row r="10" spans="1:11" ht="45" x14ac:dyDescent="0.2">
      <c r="A10" s="318">
        <v>2</v>
      </c>
      <c r="B10" s="319" t="s">
        <v>1367</v>
      </c>
      <c r="C10" s="319" t="s">
        <v>1364</v>
      </c>
      <c r="D10" s="319" t="s">
        <v>1368</v>
      </c>
      <c r="E10" s="319">
        <v>150</v>
      </c>
      <c r="F10" s="319">
        <v>800</v>
      </c>
      <c r="G10" s="319"/>
      <c r="H10" s="320"/>
      <c r="I10" s="320"/>
      <c r="J10" s="319" t="s">
        <v>1369</v>
      </c>
      <c r="K10" s="320" t="s">
        <v>1370</v>
      </c>
    </row>
    <row r="11" spans="1:11" ht="30" x14ac:dyDescent="0.2">
      <c r="A11" s="318">
        <v>3</v>
      </c>
      <c r="B11" s="319" t="s">
        <v>1371</v>
      </c>
      <c r="C11" s="319" t="s">
        <v>1364</v>
      </c>
      <c r="D11" s="319" t="s">
        <v>1372</v>
      </c>
      <c r="E11" s="319">
        <v>50.24</v>
      </c>
      <c r="F11" s="319">
        <v>1225</v>
      </c>
      <c r="G11" s="319" t="s">
        <v>1373</v>
      </c>
      <c r="H11" s="320" t="s">
        <v>1374</v>
      </c>
      <c r="I11" s="320" t="s">
        <v>1375</v>
      </c>
      <c r="J11" s="320"/>
      <c r="K11" s="319"/>
    </row>
    <row r="12" spans="1:11" ht="30" x14ac:dyDescent="0.2">
      <c r="A12" s="318">
        <v>4</v>
      </c>
      <c r="B12" s="319" t="s">
        <v>1376</v>
      </c>
      <c r="C12" s="319" t="s">
        <v>1364</v>
      </c>
      <c r="D12" s="319" t="s">
        <v>1377</v>
      </c>
      <c r="E12" s="319">
        <v>100</v>
      </c>
      <c r="F12" s="319">
        <v>1250</v>
      </c>
      <c r="G12" s="319"/>
      <c r="H12" s="320"/>
      <c r="I12" s="320"/>
      <c r="J12" s="319" t="s">
        <v>1378</v>
      </c>
      <c r="K12" s="320" t="s">
        <v>1379</v>
      </c>
    </row>
    <row r="13" spans="1:11" ht="45" x14ac:dyDescent="0.2">
      <c r="A13" s="318">
        <v>5</v>
      </c>
      <c r="B13" s="319" t="s">
        <v>1380</v>
      </c>
      <c r="C13" s="319" t="s">
        <v>1364</v>
      </c>
      <c r="D13" s="319" t="s">
        <v>1381</v>
      </c>
      <c r="E13" s="319">
        <v>19</v>
      </c>
      <c r="F13" s="319">
        <v>300</v>
      </c>
      <c r="G13" s="319" t="s">
        <v>1382</v>
      </c>
      <c r="H13" s="320" t="s">
        <v>543</v>
      </c>
      <c r="I13" s="320" t="s">
        <v>1383</v>
      </c>
      <c r="J13" s="320"/>
      <c r="K13" s="319"/>
    </row>
    <row r="14" spans="1:11" ht="45" x14ac:dyDescent="0.2">
      <c r="A14" s="318">
        <v>6</v>
      </c>
      <c r="B14" s="319" t="s">
        <v>1384</v>
      </c>
      <c r="C14" s="319" t="s">
        <v>1364</v>
      </c>
      <c r="D14" s="319" t="s">
        <v>1385</v>
      </c>
      <c r="E14" s="319">
        <v>137</v>
      </c>
      <c r="F14" s="319">
        <v>1000</v>
      </c>
      <c r="G14" s="319" t="s">
        <v>1386</v>
      </c>
      <c r="H14" s="320" t="s">
        <v>543</v>
      </c>
      <c r="I14" s="320" t="s">
        <v>1387</v>
      </c>
      <c r="J14" s="320"/>
      <c r="K14" s="319"/>
    </row>
    <row r="15" spans="1:11" ht="30" x14ac:dyDescent="0.2">
      <c r="A15" s="318">
        <v>7</v>
      </c>
      <c r="B15" s="319" t="s">
        <v>1388</v>
      </c>
      <c r="C15" s="319" t="s">
        <v>1364</v>
      </c>
      <c r="D15" s="319" t="s">
        <v>1385</v>
      </c>
      <c r="E15" s="319" t="s">
        <v>1389</v>
      </c>
      <c r="F15" s="319">
        <v>625</v>
      </c>
      <c r="G15" s="319" t="s">
        <v>1390</v>
      </c>
      <c r="H15" s="320" t="s">
        <v>620</v>
      </c>
      <c r="I15" s="320" t="s">
        <v>1391</v>
      </c>
      <c r="J15" s="320"/>
      <c r="K15" s="319"/>
    </row>
    <row r="16" spans="1:11" s="106" customFormat="1" ht="75" x14ac:dyDescent="0.2">
      <c r="A16" s="318">
        <v>8</v>
      </c>
      <c r="B16" s="349" t="s">
        <v>1392</v>
      </c>
      <c r="C16" s="349" t="s">
        <v>1364</v>
      </c>
      <c r="D16" s="349" t="s">
        <v>1393</v>
      </c>
      <c r="E16" s="349" t="s">
        <v>1394</v>
      </c>
      <c r="F16" s="349">
        <v>5145</v>
      </c>
      <c r="G16" s="349"/>
      <c r="H16" s="350"/>
      <c r="I16" s="350"/>
      <c r="J16" s="349" t="s">
        <v>1395</v>
      </c>
      <c r="K16" s="350" t="s">
        <v>1396</v>
      </c>
    </row>
    <row r="17" spans="1:11" s="106" customFormat="1" ht="45" x14ac:dyDescent="0.2">
      <c r="A17" s="318">
        <v>9</v>
      </c>
      <c r="B17" s="351" t="s">
        <v>1397</v>
      </c>
      <c r="C17" s="349" t="s">
        <v>1364</v>
      </c>
      <c r="D17" s="349" t="s">
        <v>1398</v>
      </c>
      <c r="E17" s="349" t="s">
        <v>1399</v>
      </c>
      <c r="F17" s="349">
        <v>500</v>
      </c>
      <c r="G17" s="349" t="s">
        <v>1400</v>
      </c>
      <c r="H17" s="350" t="s">
        <v>1401</v>
      </c>
      <c r="I17" s="350" t="s">
        <v>1402</v>
      </c>
      <c r="J17" s="350"/>
      <c r="K17" s="350"/>
    </row>
    <row r="18" spans="1:11" s="106" customFormat="1" ht="45" x14ac:dyDescent="0.2">
      <c r="A18" s="318">
        <v>10</v>
      </c>
      <c r="B18" s="349" t="s">
        <v>1403</v>
      </c>
      <c r="C18" s="349" t="s">
        <v>1364</v>
      </c>
      <c r="D18" s="349" t="s">
        <v>1404</v>
      </c>
      <c r="E18" s="349" t="s">
        <v>1405</v>
      </c>
      <c r="F18" s="349">
        <v>1000</v>
      </c>
      <c r="G18" s="349" t="s">
        <v>1406</v>
      </c>
      <c r="H18" s="350" t="s">
        <v>1053</v>
      </c>
      <c r="I18" s="350" t="s">
        <v>1407</v>
      </c>
      <c r="J18" s="350"/>
      <c r="K18" s="349"/>
    </row>
    <row r="19" spans="1:11" ht="30" x14ac:dyDescent="0.2">
      <c r="A19" s="318">
        <v>11</v>
      </c>
      <c r="B19" s="319" t="s">
        <v>1408</v>
      </c>
      <c r="C19" s="319" t="s">
        <v>1364</v>
      </c>
      <c r="D19" s="319" t="s">
        <v>1409</v>
      </c>
      <c r="E19" s="319">
        <v>174.45</v>
      </c>
      <c r="F19" s="319">
        <v>800</v>
      </c>
      <c r="G19" s="319">
        <v>61006005643</v>
      </c>
      <c r="H19" s="320" t="s">
        <v>1410</v>
      </c>
      <c r="I19" s="320" t="s">
        <v>1411</v>
      </c>
      <c r="J19" s="320"/>
      <c r="K19" s="319"/>
    </row>
    <row r="20" spans="1:11" ht="30" x14ac:dyDescent="0.2">
      <c r="A20" s="318">
        <v>12</v>
      </c>
      <c r="B20" s="319" t="s">
        <v>1412</v>
      </c>
      <c r="C20" s="319" t="s">
        <v>1364</v>
      </c>
      <c r="D20" s="319" t="s">
        <v>1413</v>
      </c>
      <c r="E20" s="319">
        <v>94.1</v>
      </c>
      <c r="F20" s="319">
        <v>400</v>
      </c>
      <c r="G20" s="319"/>
      <c r="H20" s="320"/>
      <c r="I20" s="320"/>
      <c r="J20" s="319" t="s">
        <v>1414</v>
      </c>
      <c r="K20" s="320" t="s">
        <v>1415</v>
      </c>
    </row>
    <row r="21" spans="1:11" ht="30" x14ac:dyDescent="0.2">
      <c r="A21" s="318">
        <v>13</v>
      </c>
      <c r="B21" s="352" t="s">
        <v>1416</v>
      </c>
      <c r="C21" s="319" t="s">
        <v>1364</v>
      </c>
      <c r="D21" s="319" t="s">
        <v>1417</v>
      </c>
      <c r="E21" s="319" t="s">
        <v>1418</v>
      </c>
      <c r="F21" s="319">
        <v>350</v>
      </c>
      <c r="G21" s="319"/>
      <c r="H21" s="320"/>
      <c r="I21" s="320"/>
      <c r="J21" s="320" t="s">
        <v>1419</v>
      </c>
      <c r="K21" s="320" t="s">
        <v>1415</v>
      </c>
    </row>
    <row r="22" spans="1:11" ht="30" x14ac:dyDescent="0.2">
      <c r="A22" s="318">
        <v>14</v>
      </c>
      <c r="B22" s="319" t="s">
        <v>1420</v>
      </c>
      <c r="C22" s="319" t="s">
        <v>1364</v>
      </c>
      <c r="D22" s="319" t="s">
        <v>1421</v>
      </c>
      <c r="E22" s="319">
        <v>44</v>
      </c>
      <c r="F22" s="319">
        <v>687.5</v>
      </c>
      <c r="G22" s="319" t="s">
        <v>1422</v>
      </c>
      <c r="H22" s="320" t="s">
        <v>1423</v>
      </c>
      <c r="I22" s="320" t="s">
        <v>1424</v>
      </c>
      <c r="J22" s="320"/>
      <c r="K22" s="319"/>
    </row>
    <row r="23" spans="1:11" ht="30" x14ac:dyDescent="0.2">
      <c r="A23" s="318">
        <v>15</v>
      </c>
      <c r="B23" s="319" t="s">
        <v>1425</v>
      </c>
      <c r="C23" s="319" t="s">
        <v>1364</v>
      </c>
      <c r="D23" s="319" t="s">
        <v>1426</v>
      </c>
      <c r="E23" s="319">
        <v>90.82</v>
      </c>
      <c r="F23" s="319">
        <v>700</v>
      </c>
      <c r="G23" s="319" t="s">
        <v>1427</v>
      </c>
      <c r="H23" s="320" t="s">
        <v>1428</v>
      </c>
      <c r="I23" s="320" t="s">
        <v>1429</v>
      </c>
      <c r="J23" s="320"/>
      <c r="K23" s="319"/>
    </row>
    <row r="24" spans="1:11" ht="30" x14ac:dyDescent="0.2">
      <c r="A24" s="318">
        <v>16</v>
      </c>
      <c r="B24" s="319" t="s">
        <v>1430</v>
      </c>
      <c r="C24" s="319" t="s">
        <v>1364</v>
      </c>
      <c r="D24" s="319" t="s">
        <v>1431</v>
      </c>
      <c r="E24" s="319">
        <v>172.87</v>
      </c>
      <c r="F24" s="319">
        <v>1250</v>
      </c>
      <c r="G24" s="319" t="s">
        <v>1432</v>
      </c>
      <c r="H24" s="320" t="s">
        <v>1423</v>
      </c>
      <c r="I24" s="320" t="s">
        <v>1433</v>
      </c>
      <c r="J24" s="320"/>
      <c r="K24" s="319"/>
    </row>
    <row r="25" spans="1:11" ht="30" x14ac:dyDescent="0.2">
      <c r="A25" s="318">
        <v>17</v>
      </c>
      <c r="B25" s="319" t="s">
        <v>1434</v>
      </c>
      <c r="C25" s="319" t="s">
        <v>1364</v>
      </c>
      <c r="D25" s="319" t="s">
        <v>1435</v>
      </c>
      <c r="E25" s="319">
        <v>38.590000000000003</v>
      </c>
      <c r="F25" s="319">
        <v>3000</v>
      </c>
      <c r="G25" s="319" t="s">
        <v>1436</v>
      </c>
      <c r="H25" s="320" t="s">
        <v>1437</v>
      </c>
      <c r="I25" s="320" t="s">
        <v>1438</v>
      </c>
      <c r="J25" s="320"/>
      <c r="K25" s="319"/>
    </row>
    <row r="26" spans="1:11" ht="30" x14ac:dyDescent="0.2">
      <c r="A26" s="318">
        <v>18</v>
      </c>
      <c r="B26" s="319" t="s">
        <v>1439</v>
      </c>
      <c r="C26" s="319" t="s">
        <v>1364</v>
      </c>
      <c r="D26" s="319" t="s">
        <v>1440</v>
      </c>
      <c r="E26" s="319">
        <v>65.5</v>
      </c>
      <c r="F26" s="319">
        <v>250</v>
      </c>
      <c r="G26" s="319"/>
      <c r="H26" s="320"/>
      <c r="I26" s="320"/>
      <c r="J26" s="319" t="s">
        <v>1441</v>
      </c>
      <c r="K26" s="320" t="s">
        <v>1415</v>
      </c>
    </row>
    <row r="27" spans="1:11" ht="45" x14ac:dyDescent="0.2">
      <c r="A27" s="318">
        <v>19</v>
      </c>
      <c r="B27" s="319" t="s">
        <v>1442</v>
      </c>
      <c r="C27" s="319" t="s">
        <v>1364</v>
      </c>
      <c r="D27" s="319" t="s">
        <v>1443</v>
      </c>
      <c r="E27" s="319">
        <v>67</v>
      </c>
      <c r="F27" s="319">
        <v>687.5</v>
      </c>
      <c r="G27" s="319" t="s">
        <v>1444</v>
      </c>
      <c r="H27" s="320" t="s">
        <v>1445</v>
      </c>
      <c r="I27" s="320" t="s">
        <v>818</v>
      </c>
      <c r="J27" s="320"/>
      <c r="K27" s="319"/>
    </row>
    <row r="28" spans="1:11" ht="30" x14ac:dyDescent="0.2">
      <c r="A28" s="318">
        <v>20</v>
      </c>
      <c r="B28" s="319" t="s">
        <v>1446</v>
      </c>
      <c r="C28" s="319" t="s">
        <v>1364</v>
      </c>
      <c r="D28" s="319" t="s">
        <v>1447</v>
      </c>
      <c r="E28" s="319">
        <v>108.86</v>
      </c>
      <c r="F28" s="319">
        <v>375</v>
      </c>
      <c r="G28" s="319" t="s">
        <v>1448</v>
      </c>
      <c r="H28" s="320" t="s">
        <v>1449</v>
      </c>
      <c r="I28" s="320" t="s">
        <v>1450</v>
      </c>
      <c r="J28" s="320"/>
      <c r="K28" s="319"/>
    </row>
    <row r="29" spans="1:11" ht="30" x14ac:dyDescent="0.2">
      <c r="A29" s="318">
        <v>21</v>
      </c>
      <c r="B29" s="319" t="s">
        <v>1451</v>
      </c>
      <c r="C29" s="319" t="s">
        <v>1364</v>
      </c>
      <c r="D29" s="319" t="s">
        <v>1452</v>
      </c>
      <c r="E29" s="319">
        <v>155.19999999999999</v>
      </c>
      <c r="F29" s="319">
        <v>400</v>
      </c>
      <c r="G29" s="319"/>
      <c r="H29" s="320"/>
      <c r="I29" s="320"/>
      <c r="J29" s="319" t="s">
        <v>1453</v>
      </c>
      <c r="K29" s="320" t="s">
        <v>1415</v>
      </c>
    </row>
    <row r="30" spans="1:11" ht="30" x14ac:dyDescent="0.2">
      <c r="A30" s="318">
        <v>22</v>
      </c>
      <c r="B30" s="319" t="s">
        <v>1454</v>
      </c>
      <c r="C30" s="319" t="s">
        <v>1364</v>
      </c>
      <c r="D30" s="319" t="s">
        <v>1455</v>
      </c>
      <c r="E30" s="319">
        <v>141.74</v>
      </c>
      <c r="F30" s="319">
        <v>437.5</v>
      </c>
      <c r="G30" s="319">
        <v>38001006467</v>
      </c>
      <c r="H30" s="320" t="s">
        <v>551</v>
      </c>
      <c r="I30" s="320" t="s">
        <v>1456</v>
      </c>
      <c r="J30" s="320"/>
      <c r="K30" s="319"/>
    </row>
    <row r="31" spans="1:11" ht="30" x14ac:dyDescent="0.2">
      <c r="A31" s="318">
        <v>23</v>
      </c>
      <c r="B31" s="319" t="s">
        <v>1457</v>
      </c>
      <c r="C31" s="319" t="s">
        <v>1364</v>
      </c>
      <c r="D31" s="319" t="s">
        <v>1458</v>
      </c>
      <c r="E31" s="319">
        <v>28.3</v>
      </c>
      <c r="F31" s="319">
        <v>375</v>
      </c>
      <c r="G31" s="319" t="s">
        <v>1459</v>
      </c>
      <c r="H31" s="320" t="s">
        <v>1460</v>
      </c>
      <c r="I31" s="320" t="s">
        <v>1461</v>
      </c>
      <c r="J31" s="320"/>
      <c r="K31" s="319"/>
    </row>
    <row r="32" spans="1:11" ht="30" x14ac:dyDescent="0.2">
      <c r="A32" s="318">
        <v>24</v>
      </c>
      <c r="B32" s="319" t="s">
        <v>1462</v>
      </c>
      <c r="C32" s="319" t="s">
        <v>1364</v>
      </c>
      <c r="D32" s="319" t="s">
        <v>1463</v>
      </c>
      <c r="E32" s="319">
        <v>170</v>
      </c>
      <c r="F32" s="319">
        <v>750</v>
      </c>
      <c r="G32" s="319" t="s">
        <v>1464</v>
      </c>
      <c r="H32" s="320" t="s">
        <v>1465</v>
      </c>
      <c r="I32" s="320" t="s">
        <v>1466</v>
      </c>
      <c r="J32" s="320"/>
      <c r="K32" s="319"/>
    </row>
    <row r="33" spans="1:11" ht="30" x14ac:dyDescent="0.2">
      <c r="A33" s="318">
        <v>25</v>
      </c>
      <c r="B33" s="319" t="s">
        <v>1467</v>
      </c>
      <c r="C33" s="319" t="s">
        <v>1364</v>
      </c>
      <c r="D33" s="319" t="s">
        <v>1468</v>
      </c>
      <c r="E33" s="319">
        <v>14.62</v>
      </c>
      <c r="F33" s="319">
        <v>625</v>
      </c>
      <c r="G33" s="319" t="s">
        <v>1469</v>
      </c>
      <c r="H33" s="320" t="s">
        <v>1470</v>
      </c>
      <c r="I33" s="320" t="s">
        <v>687</v>
      </c>
      <c r="J33" s="320"/>
      <c r="K33" s="319"/>
    </row>
    <row r="34" spans="1:11" ht="30" x14ac:dyDescent="0.2">
      <c r="A34" s="318">
        <v>26</v>
      </c>
      <c r="B34" s="319" t="s">
        <v>1471</v>
      </c>
      <c r="C34" s="319" t="s">
        <v>1364</v>
      </c>
      <c r="D34" s="319" t="s">
        <v>1472</v>
      </c>
      <c r="E34" s="319">
        <v>40.799999999999997</v>
      </c>
      <c r="F34" s="319">
        <v>562.5</v>
      </c>
      <c r="G34" s="319" t="s">
        <v>1473</v>
      </c>
      <c r="H34" s="320" t="s">
        <v>1474</v>
      </c>
      <c r="I34" s="320" t="s">
        <v>1475</v>
      </c>
      <c r="J34" s="320"/>
      <c r="K34" s="319"/>
    </row>
    <row r="35" spans="1:11" ht="45" x14ac:dyDescent="0.2">
      <c r="A35" s="318">
        <v>27</v>
      </c>
      <c r="B35" s="319" t="s">
        <v>1476</v>
      </c>
      <c r="C35" s="319" t="s">
        <v>1364</v>
      </c>
      <c r="D35" s="319" t="s">
        <v>1477</v>
      </c>
      <c r="E35" s="319" t="s">
        <v>1478</v>
      </c>
      <c r="F35" s="319">
        <v>800</v>
      </c>
      <c r="G35" s="319" t="s">
        <v>1479</v>
      </c>
      <c r="H35" s="320" t="s">
        <v>1480</v>
      </c>
      <c r="I35" s="320" t="s">
        <v>1481</v>
      </c>
      <c r="J35" s="320"/>
      <c r="K35" s="319"/>
    </row>
    <row r="36" spans="1:11" ht="30" x14ac:dyDescent="0.2">
      <c r="A36" s="318">
        <v>28</v>
      </c>
      <c r="B36" s="319" t="s">
        <v>1482</v>
      </c>
      <c r="C36" s="319" t="s">
        <v>1364</v>
      </c>
      <c r="D36" s="319" t="s">
        <v>1483</v>
      </c>
      <c r="E36" s="319">
        <v>22.5</v>
      </c>
      <c r="F36" s="319">
        <v>375</v>
      </c>
      <c r="G36" s="319" t="s">
        <v>1484</v>
      </c>
      <c r="H36" s="320" t="s">
        <v>1485</v>
      </c>
      <c r="I36" s="320" t="s">
        <v>1161</v>
      </c>
      <c r="J36" s="320"/>
      <c r="K36" s="319"/>
    </row>
    <row r="37" spans="1:11" ht="30" x14ac:dyDescent="0.2">
      <c r="A37" s="318">
        <v>29</v>
      </c>
      <c r="B37" s="319" t="s">
        <v>1486</v>
      </c>
      <c r="C37" s="319" t="s">
        <v>1364</v>
      </c>
      <c r="D37" s="319" t="s">
        <v>1487</v>
      </c>
      <c r="E37" s="319">
        <v>21.3</v>
      </c>
      <c r="F37" s="319">
        <v>437.5</v>
      </c>
      <c r="G37" s="319" t="s">
        <v>1488</v>
      </c>
      <c r="H37" s="320" t="s">
        <v>1437</v>
      </c>
      <c r="I37" s="320" t="s">
        <v>1489</v>
      </c>
      <c r="J37" s="320"/>
      <c r="K37" s="319"/>
    </row>
    <row r="38" spans="1:11" ht="45" x14ac:dyDescent="0.2">
      <c r="A38" s="318">
        <v>30</v>
      </c>
      <c r="B38" s="319" t="s">
        <v>1490</v>
      </c>
      <c r="C38" s="319" t="s">
        <v>1364</v>
      </c>
      <c r="D38" s="319" t="s">
        <v>1491</v>
      </c>
      <c r="E38" s="319">
        <v>46.42</v>
      </c>
      <c r="F38" s="319">
        <v>180</v>
      </c>
      <c r="G38" s="319"/>
      <c r="H38" s="320"/>
      <c r="I38" s="320"/>
      <c r="J38" s="319" t="s">
        <v>1492</v>
      </c>
      <c r="K38" s="320" t="s">
        <v>1493</v>
      </c>
    </row>
    <row r="39" spans="1:11" ht="30" x14ac:dyDescent="0.2">
      <c r="A39" s="318">
        <v>31</v>
      </c>
      <c r="B39" s="319" t="s">
        <v>1494</v>
      </c>
      <c r="C39" s="319" t="s">
        <v>1364</v>
      </c>
      <c r="D39" s="319" t="s">
        <v>1495</v>
      </c>
      <c r="E39" s="319">
        <v>48</v>
      </c>
      <c r="F39" s="319">
        <v>500</v>
      </c>
      <c r="G39" s="319"/>
      <c r="H39" s="320"/>
      <c r="I39" s="320"/>
      <c r="J39" s="319" t="s">
        <v>1496</v>
      </c>
      <c r="K39" s="320" t="s">
        <v>1497</v>
      </c>
    </row>
    <row r="40" spans="1:11" ht="45" x14ac:dyDescent="0.2">
      <c r="A40" s="318">
        <v>32</v>
      </c>
      <c r="B40" s="352" t="s">
        <v>1498</v>
      </c>
      <c r="C40" s="319" t="s">
        <v>1364</v>
      </c>
      <c r="D40" s="352" t="s">
        <v>1499</v>
      </c>
      <c r="E40" s="319">
        <v>108</v>
      </c>
      <c r="F40" s="319">
        <v>800</v>
      </c>
      <c r="G40" s="319" t="s">
        <v>1500</v>
      </c>
      <c r="H40" s="320" t="s">
        <v>1339</v>
      </c>
      <c r="I40" s="320" t="s">
        <v>1501</v>
      </c>
      <c r="J40" s="319"/>
      <c r="K40" s="320"/>
    </row>
    <row r="41" spans="1:11" ht="30" x14ac:dyDescent="0.2">
      <c r="A41" s="318">
        <v>33</v>
      </c>
      <c r="B41" s="319" t="s">
        <v>1502</v>
      </c>
      <c r="C41" s="319" t="s">
        <v>1364</v>
      </c>
      <c r="D41" s="319" t="s">
        <v>1503</v>
      </c>
      <c r="E41" s="319">
        <v>67.03</v>
      </c>
      <c r="F41" s="319">
        <v>258</v>
      </c>
      <c r="G41" s="319"/>
      <c r="H41" s="320"/>
      <c r="I41" s="320"/>
      <c r="J41" s="319">
        <v>235447343</v>
      </c>
      <c r="K41" s="320" t="s">
        <v>1493</v>
      </c>
    </row>
    <row r="42" spans="1:11" ht="45" x14ac:dyDescent="0.2">
      <c r="A42" s="318">
        <v>34</v>
      </c>
      <c r="B42" s="352" t="s">
        <v>1504</v>
      </c>
      <c r="C42" s="319" t="s">
        <v>1364</v>
      </c>
      <c r="D42" s="319" t="s">
        <v>1505</v>
      </c>
      <c r="E42" s="319">
        <v>50</v>
      </c>
      <c r="F42" s="319">
        <v>148</v>
      </c>
      <c r="G42" s="319"/>
      <c r="H42" s="320"/>
      <c r="I42" s="320"/>
      <c r="J42" s="320" t="s">
        <v>1506</v>
      </c>
      <c r="K42" s="320" t="s">
        <v>1507</v>
      </c>
    </row>
    <row r="43" spans="1:11" ht="45" x14ac:dyDescent="0.2">
      <c r="A43" s="318">
        <v>35</v>
      </c>
      <c r="B43" s="319" t="s">
        <v>1508</v>
      </c>
      <c r="C43" s="319" t="s">
        <v>1364</v>
      </c>
      <c r="D43" s="319" t="s">
        <v>1509</v>
      </c>
      <c r="E43" s="319">
        <v>35</v>
      </c>
      <c r="F43" s="319">
        <v>400</v>
      </c>
      <c r="G43" s="319" t="s">
        <v>1510</v>
      </c>
      <c r="H43" s="320" t="s">
        <v>1511</v>
      </c>
      <c r="I43" s="319" t="s">
        <v>1512</v>
      </c>
      <c r="J43" s="320"/>
      <c r="K43" s="319"/>
    </row>
    <row r="44" spans="1:11" ht="45" x14ac:dyDescent="0.2">
      <c r="A44" s="318">
        <v>36</v>
      </c>
      <c r="B44" s="319" t="s">
        <v>1513</v>
      </c>
      <c r="C44" s="319" t="s">
        <v>1364</v>
      </c>
      <c r="D44" s="319" t="s">
        <v>1514</v>
      </c>
      <c r="E44" s="319">
        <v>76</v>
      </c>
      <c r="F44" s="319">
        <v>228</v>
      </c>
      <c r="G44" s="319"/>
      <c r="H44" s="320"/>
      <c r="I44" s="319"/>
      <c r="J44" s="319" t="s">
        <v>1515</v>
      </c>
      <c r="K44" s="320" t="s">
        <v>1516</v>
      </c>
    </row>
    <row r="45" spans="1:11" ht="30" x14ac:dyDescent="0.2">
      <c r="A45" s="318">
        <v>37</v>
      </c>
      <c r="B45" s="319" t="s">
        <v>1517</v>
      </c>
      <c r="C45" s="319" t="s">
        <v>1364</v>
      </c>
      <c r="D45" s="319" t="s">
        <v>1518</v>
      </c>
      <c r="E45" s="319">
        <v>35</v>
      </c>
      <c r="F45" s="319">
        <v>375</v>
      </c>
      <c r="G45" s="319" t="s">
        <v>1519</v>
      </c>
      <c r="H45" s="320" t="s">
        <v>944</v>
      </c>
      <c r="I45" s="319" t="s">
        <v>1520</v>
      </c>
      <c r="J45" s="320"/>
      <c r="K45" s="319"/>
    </row>
    <row r="46" spans="1:11" ht="30" x14ac:dyDescent="0.2">
      <c r="A46" s="318">
        <v>38</v>
      </c>
      <c r="B46" s="319" t="s">
        <v>1521</v>
      </c>
      <c r="C46" s="319" t="s">
        <v>1364</v>
      </c>
      <c r="D46" s="319" t="s">
        <v>1522</v>
      </c>
      <c r="E46" s="319">
        <v>231.37</v>
      </c>
      <c r="F46" s="319">
        <v>375</v>
      </c>
      <c r="G46" s="319">
        <v>49001000182</v>
      </c>
      <c r="H46" s="320" t="s">
        <v>733</v>
      </c>
      <c r="I46" s="319" t="s">
        <v>1523</v>
      </c>
      <c r="J46" s="320"/>
      <c r="K46" s="319"/>
    </row>
    <row r="47" spans="1:11" ht="30" x14ac:dyDescent="0.2">
      <c r="A47" s="318">
        <v>39</v>
      </c>
      <c r="B47" s="319" t="s">
        <v>1524</v>
      </c>
      <c r="C47" s="319" t="s">
        <v>1364</v>
      </c>
      <c r="D47" s="319" t="s">
        <v>1525</v>
      </c>
      <c r="E47" s="319">
        <v>93</v>
      </c>
      <c r="F47" s="319">
        <v>312.5</v>
      </c>
      <c r="G47" s="319" t="s">
        <v>1526</v>
      </c>
      <c r="H47" s="320" t="s">
        <v>1527</v>
      </c>
      <c r="I47" s="319" t="s">
        <v>1223</v>
      </c>
      <c r="J47" s="320"/>
      <c r="K47" s="319"/>
    </row>
    <row r="48" spans="1:11" ht="30" x14ac:dyDescent="0.2">
      <c r="A48" s="318">
        <v>40</v>
      </c>
      <c r="B48" s="352" t="s">
        <v>1528</v>
      </c>
      <c r="C48" s="319" t="s">
        <v>1364</v>
      </c>
      <c r="D48" s="352" t="s">
        <v>1529</v>
      </c>
      <c r="E48" s="319">
        <v>67</v>
      </c>
      <c r="F48" s="319">
        <v>490</v>
      </c>
      <c r="G48" s="319" t="s">
        <v>1530</v>
      </c>
      <c r="H48" s="320" t="s">
        <v>1531</v>
      </c>
      <c r="I48" s="320" t="s">
        <v>827</v>
      </c>
      <c r="J48" s="320"/>
      <c r="K48" s="319"/>
    </row>
    <row r="49" spans="1:11" ht="30" x14ac:dyDescent="0.2">
      <c r="A49" s="318">
        <v>41</v>
      </c>
      <c r="B49" s="319" t="s">
        <v>1532</v>
      </c>
      <c r="C49" s="319" t="s">
        <v>1364</v>
      </c>
      <c r="D49" s="319" t="s">
        <v>1533</v>
      </c>
      <c r="E49" s="319">
        <v>68.400000000000006</v>
      </c>
      <c r="F49" s="319">
        <v>375</v>
      </c>
      <c r="G49" s="319" t="s">
        <v>1534</v>
      </c>
      <c r="H49" s="320" t="s">
        <v>1535</v>
      </c>
      <c r="I49" s="320" t="s">
        <v>1536</v>
      </c>
      <c r="J49" s="320"/>
      <c r="K49" s="319"/>
    </row>
    <row r="50" spans="1:11" ht="30" x14ac:dyDescent="0.2">
      <c r="A50" s="318">
        <v>42</v>
      </c>
      <c r="B50" s="319" t="s">
        <v>1537</v>
      </c>
      <c r="C50" s="319" t="s">
        <v>1364</v>
      </c>
      <c r="D50" s="319" t="s">
        <v>1538</v>
      </c>
      <c r="E50" s="319">
        <v>96</v>
      </c>
      <c r="F50" s="319">
        <v>200</v>
      </c>
      <c r="G50" s="319" t="s">
        <v>1082</v>
      </c>
      <c r="H50" s="320" t="s">
        <v>1539</v>
      </c>
      <c r="I50" s="320" t="s">
        <v>942</v>
      </c>
      <c r="J50" s="320"/>
      <c r="K50" s="319"/>
    </row>
    <row r="51" spans="1:11" ht="30" x14ac:dyDescent="0.2">
      <c r="A51" s="318">
        <v>43</v>
      </c>
      <c r="B51" s="319" t="s">
        <v>1540</v>
      </c>
      <c r="C51" s="319" t="s">
        <v>1364</v>
      </c>
      <c r="D51" s="319" t="s">
        <v>1541</v>
      </c>
      <c r="E51" s="319"/>
      <c r="F51" s="319">
        <v>400</v>
      </c>
      <c r="G51" s="319" t="s">
        <v>1542</v>
      </c>
      <c r="H51" s="320" t="s">
        <v>1543</v>
      </c>
      <c r="I51" s="320" t="s">
        <v>1544</v>
      </c>
      <c r="J51" s="320"/>
      <c r="K51" s="319"/>
    </row>
    <row r="52" spans="1:11" ht="30" x14ac:dyDescent="0.2">
      <c r="A52" s="318">
        <v>44</v>
      </c>
      <c r="B52" s="319" t="s">
        <v>1545</v>
      </c>
      <c r="C52" s="319" t="s">
        <v>1364</v>
      </c>
      <c r="D52" s="319" t="s">
        <v>1546</v>
      </c>
      <c r="E52" s="319">
        <v>48.8</v>
      </c>
      <c r="F52" s="319">
        <v>665</v>
      </c>
      <c r="G52" s="319" t="s">
        <v>1547</v>
      </c>
      <c r="H52" s="320" t="s">
        <v>1548</v>
      </c>
      <c r="I52" s="320" t="s">
        <v>1549</v>
      </c>
      <c r="J52" s="320"/>
      <c r="K52" s="319"/>
    </row>
    <row r="53" spans="1:11" ht="30" x14ac:dyDescent="0.2">
      <c r="A53" s="318">
        <v>45</v>
      </c>
      <c r="B53" s="319" t="s">
        <v>1550</v>
      </c>
      <c r="C53" s="319" t="s">
        <v>1364</v>
      </c>
      <c r="D53" s="319" t="s">
        <v>1551</v>
      </c>
      <c r="E53" s="319">
        <v>90.4</v>
      </c>
      <c r="F53" s="319">
        <v>665</v>
      </c>
      <c r="G53" s="319" t="s">
        <v>1552</v>
      </c>
      <c r="H53" s="320" t="s">
        <v>1548</v>
      </c>
      <c r="I53" s="320" t="s">
        <v>1553</v>
      </c>
      <c r="J53" s="320"/>
      <c r="K53" s="319"/>
    </row>
    <row r="54" spans="1:11" ht="30" x14ac:dyDescent="0.2">
      <c r="A54" s="318">
        <v>46</v>
      </c>
      <c r="B54" s="319" t="s">
        <v>1554</v>
      </c>
      <c r="C54" s="319" t="s">
        <v>1364</v>
      </c>
      <c r="D54" s="319" t="s">
        <v>1555</v>
      </c>
      <c r="E54" s="319"/>
      <c r="F54" s="319">
        <v>500</v>
      </c>
      <c r="G54" s="319"/>
      <c r="H54" s="320"/>
      <c r="I54" s="320"/>
      <c r="J54" s="320" t="s">
        <v>1556</v>
      </c>
      <c r="K54" s="319" t="s">
        <v>1557</v>
      </c>
    </row>
    <row r="55" spans="1:11" ht="30" x14ac:dyDescent="0.2">
      <c r="A55" s="318">
        <v>47</v>
      </c>
      <c r="B55" s="319" t="s">
        <v>1558</v>
      </c>
      <c r="C55" s="319" t="s">
        <v>1364</v>
      </c>
      <c r="D55" s="319" t="s">
        <v>1559</v>
      </c>
      <c r="E55" s="319">
        <v>212.5</v>
      </c>
      <c r="F55" s="319">
        <v>250</v>
      </c>
      <c r="G55" s="319" t="s">
        <v>1560</v>
      </c>
      <c r="H55" s="320" t="s">
        <v>1561</v>
      </c>
      <c r="I55" s="320" t="s">
        <v>1562</v>
      </c>
      <c r="J55" s="320"/>
      <c r="K55" s="319"/>
    </row>
    <row r="56" spans="1:11" ht="30" x14ac:dyDescent="0.2">
      <c r="A56" s="318">
        <v>48</v>
      </c>
      <c r="B56" s="319" t="s">
        <v>1563</v>
      </c>
      <c r="C56" s="319" t="s">
        <v>1364</v>
      </c>
      <c r="D56" s="319" t="s">
        <v>1564</v>
      </c>
      <c r="E56" s="319">
        <v>242.2</v>
      </c>
      <c r="F56" s="319">
        <v>665</v>
      </c>
      <c r="G56" s="319">
        <v>5001001777</v>
      </c>
      <c r="H56" s="320" t="s">
        <v>1565</v>
      </c>
      <c r="I56" s="320" t="s">
        <v>1566</v>
      </c>
      <c r="J56" s="320"/>
      <c r="K56" s="319"/>
    </row>
    <row r="57" spans="1:11" ht="30" x14ac:dyDescent="0.2">
      <c r="A57" s="318">
        <v>49</v>
      </c>
      <c r="B57" s="319" t="s">
        <v>1567</v>
      </c>
      <c r="C57" s="319" t="s">
        <v>1364</v>
      </c>
      <c r="D57" s="352" t="s">
        <v>1568</v>
      </c>
      <c r="E57" s="319">
        <v>70.2</v>
      </c>
      <c r="F57" s="319">
        <v>750</v>
      </c>
      <c r="G57" s="319" t="s">
        <v>1569</v>
      </c>
      <c r="H57" s="320" t="s">
        <v>1570</v>
      </c>
      <c r="I57" s="320" t="s">
        <v>1571</v>
      </c>
      <c r="J57" s="320"/>
      <c r="K57" s="319"/>
    </row>
    <row r="58" spans="1:11" ht="30" x14ac:dyDescent="0.2">
      <c r="A58" s="318">
        <v>50</v>
      </c>
      <c r="B58" s="319" t="s">
        <v>1572</v>
      </c>
      <c r="C58" s="319" t="s">
        <v>1364</v>
      </c>
      <c r="D58" s="319" t="s">
        <v>1573</v>
      </c>
      <c r="E58" s="319">
        <v>87</v>
      </c>
      <c r="F58" s="319">
        <v>650</v>
      </c>
      <c r="G58" s="319" t="s">
        <v>1574</v>
      </c>
      <c r="H58" s="320" t="s">
        <v>1575</v>
      </c>
      <c r="I58" s="320" t="s">
        <v>1576</v>
      </c>
      <c r="J58" s="320"/>
      <c r="K58" s="319"/>
    </row>
    <row r="59" spans="1:11" ht="45" x14ac:dyDescent="0.2">
      <c r="A59" s="318">
        <v>51</v>
      </c>
      <c r="B59" s="319" t="s">
        <v>1577</v>
      </c>
      <c r="C59" s="319" t="s">
        <v>1364</v>
      </c>
      <c r="D59" s="319" t="s">
        <v>1578</v>
      </c>
      <c r="E59" s="319">
        <v>156</v>
      </c>
      <c r="F59" s="319">
        <v>500</v>
      </c>
      <c r="G59" s="319"/>
      <c r="H59" s="320"/>
      <c r="I59" s="320"/>
      <c r="J59" s="319" t="s">
        <v>1579</v>
      </c>
      <c r="K59" s="320" t="s">
        <v>1580</v>
      </c>
    </row>
    <row r="60" spans="1:11" ht="30" x14ac:dyDescent="0.2">
      <c r="A60" s="318">
        <v>52</v>
      </c>
      <c r="B60" s="352" t="s">
        <v>1581</v>
      </c>
      <c r="C60" s="319" t="s">
        <v>1364</v>
      </c>
      <c r="D60" s="352" t="s">
        <v>1582</v>
      </c>
      <c r="E60" s="319">
        <v>129.02000000000001</v>
      </c>
      <c r="F60" s="319">
        <v>625</v>
      </c>
      <c r="G60" s="353" t="s">
        <v>1583</v>
      </c>
      <c r="H60" s="320" t="s">
        <v>1584</v>
      </c>
      <c r="I60" s="320" t="s">
        <v>790</v>
      </c>
      <c r="J60" s="320"/>
      <c r="K60" s="320"/>
    </row>
    <row r="61" spans="1:11" ht="30" x14ac:dyDescent="0.2">
      <c r="A61" s="318">
        <v>53</v>
      </c>
      <c r="B61" s="319" t="s">
        <v>1585</v>
      </c>
      <c r="C61" s="319" t="s">
        <v>1364</v>
      </c>
      <c r="D61" s="319" t="s">
        <v>1586</v>
      </c>
      <c r="E61" s="319">
        <v>277</v>
      </c>
      <c r="F61" s="319">
        <v>375</v>
      </c>
      <c r="G61" s="319" t="s">
        <v>1587</v>
      </c>
      <c r="H61" s="320" t="s">
        <v>1588</v>
      </c>
      <c r="I61" s="320" t="s">
        <v>1589</v>
      </c>
      <c r="J61" s="320"/>
      <c r="K61" s="319"/>
    </row>
    <row r="62" spans="1:11" ht="30" x14ac:dyDescent="0.2">
      <c r="A62" s="318">
        <v>54</v>
      </c>
      <c r="B62" s="319" t="s">
        <v>1590</v>
      </c>
      <c r="C62" s="319" t="s">
        <v>1364</v>
      </c>
      <c r="D62" s="319" t="s">
        <v>1591</v>
      </c>
      <c r="E62" s="319">
        <v>48</v>
      </c>
      <c r="F62" s="319">
        <v>300</v>
      </c>
      <c r="G62" s="319"/>
      <c r="H62" s="320"/>
      <c r="I62" s="320"/>
      <c r="J62" s="319" t="s">
        <v>1592</v>
      </c>
      <c r="K62" s="320" t="s">
        <v>1593</v>
      </c>
    </row>
    <row r="63" spans="1:11" ht="30" x14ac:dyDescent="0.2">
      <c r="A63" s="318">
        <v>55</v>
      </c>
      <c r="B63" s="319" t="s">
        <v>1594</v>
      </c>
      <c r="C63" s="319" t="s">
        <v>1364</v>
      </c>
      <c r="D63" s="319" t="s">
        <v>1595</v>
      </c>
      <c r="E63" s="319">
        <v>45</v>
      </c>
      <c r="F63" s="319">
        <v>500</v>
      </c>
      <c r="G63" s="319" t="s">
        <v>1596</v>
      </c>
      <c r="H63" s="320" t="s">
        <v>1597</v>
      </c>
      <c r="I63" s="320" t="s">
        <v>1598</v>
      </c>
      <c r="J63" s="320"/>
      <c r="K63" s="319"/>
    </row>
    <row r="64" spans="1:11" ht="30" x14ac:dyDescent="0.2">
      <c r="A64" s="318">
        <v>56</v>
      </c>
      <c r="B64" s="319" t="s">
        <v>1599</v>
      </c>
      <c r="C64" s="319" t="s">
        <v>1364</v>
      </c>
      <c r="D64" s="319" t="s">
        <v>1600</v>
      </c>
      <c r="E64" s="319">
        <v>137.43</v>
      </c>
      <c r="F64" s="319">
        <v>1000</v>
      </c>
      <c r="G64" s="319" t="s">
        <v>1601</v>
      </c>
      <c r="H64" s="320" t="s">
        <v>1437</v>
      </c>
      <c r="I64" s="320" t="s">
        <v>1602</v>
      </c>
      <c r="J64" s="320"/>
      <c r="K64" s="319"/>
    </row>
    <row r="65" spans="1:11" ht="30" x14ac:dyDescent="0.2">
      <c r="A65" s="318">
        <v>57</v>
      </c>
      <c r="B65" s="319" t="s">
        <v>1603</v>
      </c>
      <c r="C65" s="319" t="s">
        <v>1364</v>
      </c>
      <c r="D65" s="319" t="s">
        <v>1604</v>
      </c>
      <c r="E65" s="319">
        <v>92.25</v>
      </c>
      <c r="F65" s="319">
        <v>250</v>
      </c>
      <c r="G65" s="319" t="s">
        <v>1605</v>
      </c>
      <c r="H65" s="320" t="s">
        <v>1531</v>
      </c>
      <c r="I65" s="320" t="s">
        <v>1606</v>
      </c>
      <c r="J65" s="320"/>
      <c r="K65" s="319"/>
    </row>
    <row r="66" spans="1:11" ht="30" x14ac:dyDescent="0.2">
      <c r="A66" s="318">
        <v>58</v>
      </c>
      <c r="B66" s="319" t="s">
        <v>1607</v>
      </c>
      <c r="C66" s="319" t="s">
        <v>1364</v>
      </c>
      <c r="D66" s="319" t="s">
        <v>1608</v>
      </c>
      <c r="E66" s="319">
        <v>72</v>
      </c>
      <c r="F66" s="319">
        <v>375</v>
      </c>
      <c r="G66" s="319" t="s">
        <v>1609</v>
      </c>
      <c r="H66" s="320" t="s">
        <v>1610</v>
      </c>
      <c r="I66" s="320" t="s">
        <v>1611</v>
      </c>
      <c r="J66" s="320"/>
      <c r="K66" s="319"/>
    </row>
    <row r="67" spans="1:11" ht="30" x14ac:dyDescent="0.2">
      <c r="A67" s="318">
        <v>59</v>
      </c>
      <c r="B67" s="319" t="s">
        <v>1612</v>
      </c>
      <c r="C67" s="319" t="s">
        <v>1364</v>
      </c>
      <c r="D67" s="352" t="s">
        <v>1613</v>
      </c>
      <c r="E67" s="319">
        <v>100</v>
      </c>
      <c r="F67" s="319">
        <v>150</v>
      </c>
      <c r="G67" s="319"/>
      <c r="H67" s="320"/>
      <c r="I67" s="320"/>
      <c r="J67" s="320" t="s">
        <v>1614</v>
      </c>
      <c r="K67" s="320" t="s">
        <v>1615</v>
      </c>
    </row>
    <row r="68" spans="1:11" ht="30" x14ac:dyDescent="0.2">
      <c r="A68" s="318">
        <v>60</v>
      </c>
      <c r="B68" s="319" t="s">
        <v>1616</v>
      </c>
      <c r="C68" s="319" t="s">
        <v>1364</v>
      </c>
      <c r="D68" s="319" t="s">
        <v>1617</v>
      </c>
      <c r="E68" s="319">
        <v>446</v>
      </c>
      <c r="F68" s="319">
        <v>500</v>
      </c>
      <c r="G68" s="319" t="s">
        <v>1618</v>
      </c>
      <c r="H68" s="320" t="s">
        <v>1619</v>
      </c>
      <c r="I68" s="320" t="s">
        <v>1620</v>
      </c>
      <c r="J68" s="320"/>
      <c r="K68" s="319"/>
    </row>
    <row r="69" spans="1:11" ht="30" x14ac:dyDescent="0.2">
      <c r="A69" s="318">
        <v>61</v>
      </c>
      <c r="B69" s="319" t="s">
        <v>1621</v>
      </c>
      <c r="C69" s="319" t="s">
        <v>1364</v>
      </c>
      <c r="D69" s="319" t="s">
        <v>1622</v>
      </c>
      <c r="E69" s="319">
        <v>128.19999999999999</v>
      </c>
      <c r="F69" s="319">
        <v>250</v>
      </c>
      <c r="G69" s="319"/>
      <c r="H69" s="320"/>
      <c r="I69" s="320"/>
      <c r="J69" s="319" t="s">
        <v>1623</v>
      </c>
      <c r="K69" s="320" t="s">
        <v>1615</v>
      </c>
    </row>
    <row r="70" spans="1:11" ht="30" x14ac:dyDescent="0.2">
      <c r="A70" s="318">
        <v>62</v>
      </c>
      <c r="B70" s="319" t="s">
        <v>1624</v>
      </c>
      <c r="C70" s="319" t="s">
        <v>1364</v>
      </c>
      <c r="D70" s="319" t="s">
        <v>1625</v>
      </c>
      <c r="E70" s="319">
        <v>43.7</v>
      </c>
      <c r="F70" s="319">
        <v>375</v>
      </c>
      <c r="G70" s="319" t="s">
        <v>1626</v>
      </c>
      <c r="H70" s="320" t="s">
        <v>1627</v>
      </c>
      <c r="I70" s="320" t="s">
        <v>1628</v>
      </c>
      <c r="J70" s="320"/>
      <c r="K70" s="319"/>
    </row>
    <row r="71" spans="1:11" ht="30" x14ac:dyDescent="0.2">
      <c r="A71" s="318">
        <v>63</v>
      </c>
      <c r="B71" s="319" t="s">
        <v>1629</v>
      </c>
      <c r="C71" s="319" t="s">
        <v>1364</v>
      </c>
      <c r="D71" s="319" t="s">
        <v>1630</v>
      </c>
      <c r="E71" s="319">
        <v>66</v>
      </c>
      <c r="F71" s="319">
        <v>700</v>
      </c>
      <c r="G71" s="319" t="s">
        <v>1631</v>
      </c>
      <c r="H71" s="320" t="s">
        <v>1610</v>
      </c>
      <c r="I71" s="320" t="s">
        <v>1632</v>
      </c>
      <c r="J71" s="320"/>
      <c r="K71" s="319"/>
    </row>
    <row r="72" spans="1:11" ht="30" x14ac:dyDescent="0.2">
      <c r="A72" s="318">
        <v>64</v>
      </c>
      <c r="B72" s="319" t="s">
        <v>1633</v>
      </c>
      <c r="C72" s="319" t="s">
        <v>1364</v>
      </c>
      <c r="D72" s="319" t="s">
        <v>1634</v>
      </c>
      <c r="E72" s="319">
        <v>187</v>
      </c>
      <c r="F72" s="319">
        <v>311.67</v>
      </c>
      <c r="G72" s="319"/>
      <c r="H72" s="320"/>
      <c r="I72" s="320"/>
      <c r="J72" s="320" t="s">
        <v>1635</v>
      </c>
      <c r="K72" s="319" t="s">
        <v>1415</v>
      </c>
    </row>
    <row r="73" spans="1:11" ht="15" x14ac:dyDescent="0.2">
      <c r="A73" s="65" t="s">
        <v>278</v>
      </c>
      <c r="B73" s="25"/>
      <c r="C73" s="25"/>
      <c r="D73" s="25"/>
      <c r="E73" s="25"/>
      <c r="F73" s="25"/>
      <c r="G73" s="25"/>
      <c r="H73" s="208"/>
      <c r="I73" s="208"/>
      <c r="J73" s="208"/>
      <c r="K73" s="25"/>
    </row>
    <row r="74" spans="1:1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 x14ac:dyDescent="0.2">
      <c r="A76" s="24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5" x14ac:dyDescent="0.3">
      <c r="A77" s="2"/>
      <c r="B77" s="68" t="s">
        <v>107</v>
      </c>
      <c r="C77" s="2"/>
      <c r="D77" s="2"/>
      <c r="E77" s="5"/>
      <c r="F77" s="2"/>
      <c r="G77" s="2"/>
      <c r="H77" s="2"/>
      <c r="I77" s="2"/>
      <c r="J77" s="2"/>
      <c r="K77" s="2"/>
    </row>
    <row r="78" spans="1:11" ht="15" x14ac:dyDescent="0.3">
      <c r="A78" s="2"/>
      <c r="B78" s="2"/>
      <c r="C78" s="503"/>
      <c r="D78" s="503"/>
      <c r="F78" s="67"/>
      <c r="G78" s="70"/>
    </row>
    <row r="79" spans="1:11" ht="15" x14ac:dyDescent="0.3">
      <c r="B79" s="2"/>
      <c r="C79" s="66" t="s">
        <v>268</v>
      </c>
      <c r="D79" s="2"/>
      <c r="F79" s="12" t="s">
        <v>273</v>
      </c>
    </row>
    <row r="80" spans="1:11" ht="15" x14ac:dyDescent="0.3">
      <c r="B80" s="2"/>
      <c r="C80" s="2"/>
      <c r="D80" s="2"/>
      <c r="F80" s="2" t="s">
        <v>269</v>
      </c>
    </row>
    <row r="81" spans="2:3" ht="15" x14ac:dyDescent="0.3">
      <c r="B81" s="2"/>
      <c r="C81" s="63" t="s">
        <v>140</v>
      </c>
    </row>
  </sheetData>
  <mergeCells count="1">
    <mergeCell ref="C78:D78"/>
  </mergeCells>
  <pageMargins left="0.7" right="0.7" top="0.75" bottom="0.75" header="0.3" footer="0.3"/>
  <pageSetup scale="57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="90" zoomScaleNormal="90" zoomScaleSheetLayoutView="80" workbookViewId="0">
      <selection activeCell="A5" sqref="A5"/>
    </sheetView>
  </sheetViews>
  <sheetFormatPr defaultRowHeight="12.75" x14ac:dyDescent="0.2"/>
  <cols>
    <col min="1" max="1" width="8" style="173" customWidth="1"/>
    <col min="2" max="2" width="21.140625" style="173" customWidth="1"/>
    <col min="3" max="3" width="21.5703125" style="173" customWidth="1"/>
    <col min="4" max="4" width="19.140625" style="173" customWidth="1"/>
    <col min="5" max="5" width="15.140625" style="173" customWidth="1"/>
    <col min="6" max="6" width="20.85546875" style="173" customWidth="1"/>
    <col min="7" max="7" width="23.85546875" style="173" customWidth="1"/>
    <col min="8" max="8" width="19" style="173" customWidth="1"/>
    <col min="9" max="9" width="21.140625" style="173" customWidth="1"/>
    <col min="10" max="10" width="17" style="173" customWidth="1"/>
    <col min="11" max="11" width="21.5703125" style="173" customWidth="1"/>
    <col min="12" max="12" width="24.42578125" style="173" customWidth="1"/>
    <col min="13" max="16384" width="9.140625" style="173"/>
  </cols>
  <sheetData>
    <row r="1" spans="1:13" customFormat="1" ht="15" x14ac:dyDescent="0.2">
      <c r="A1" s="133" t="s">
        <v>444</v>
      </c>
      <c r="B1" s="133"/>
      <c r="C1" s="134"/>
      <c r="D1" s="134"/>
      <c r="E1" s="134"/>
      <c r="F1" s="134"/>
      <c r="G1" s="134"/>
      <c r="H1" s="134"/>
      <c r="I1" s="134"/>
      <c r="J1" s="134"/>
      <c r="K1" s="140"/>
      <c r="L1" s="75" t="s">
        <v>110</v>
      </c>
    </row>
    <row r="2" spans="1:13" customFormat="1" ht="15" x14ac:dyDescent="0.3">
      <c r="A2" s="101" t="s">
        <v>141</v>
      </c>
      <c r="B2" s="101"/>
      <c r="C2" s="134"/>
      <c r="D2" s="134"/>
      <c r="E2" s="134"/>
      <c r="F2" s="134"/>
      <c r="G2" s="134"/>
      <c r="H2" s="134"/>
      <c r="I2" s="134"/>
      <c r="J2" s="134"/>
      <c r="K2" s="491" t="s">
        <v>464</v>
      </c>
      <c r="L2" s="492"/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7"/>
      <c r="L3" s="137"/>
      <c r="M3" s="173"/>
    </row>
    <row r="4" spans="1:13" customFormat="1" ht="15" x14ac:dyDescent="0.3">
      <c r="A4" s="73" t="str">
        <f>'[1]ფორმა N2'!A4</f>
        <v>ანგარიშვალდებული პირის დასახელება:</v>
      </c>
      <c r="B4" s="73"/>
      <c r="C4" s="73"/>
      <c r="D4" s="73"/>
      <c r="E4" s="74"/>
      <c r="F4" s="142"/>
      <c r="G4" s="134"/>
      <c r="H4" s="134"/>
      <c r="I4" s="134"/>
      <c r="J4" s="134"/>
      <c r="K4" s="134"/>
      <c r="L4" s="134"/>
    </row>
    <row r="5" spans="1:13" ht="15" x14ac:dyDescent="0.3">
      <c r="A5" s="115" t="s">
        <v>469</v>
      </c>
      <c r="B5" s="210"/>
      <c r="C5" s="77"/>
      <c r="D5" s="77"/>
      <c r="E5" s="77"/>
      <c r="F5" s="211"/>
      <c r="G5" s="212"/>
      <c r="H5" s="212"/>
      <c r="I5" s="212"/>
      <c r="J5" s="212"/>
      <c r="K5" s="212"/>
      <c r="L5" s="211"/>
    </row>
    <row r="6" spans="1:13" customFormat="1" ht="13.5" x14ac:dyDescent="0.2">
      <c r="A6" s="138"/>
      <c r="B6" s="138"/>
      <c r="C6" s="139"/>
      <c r="D6" s="139"/>
      <c r="E6" s="139"/>
      <c r="F6" s="134"/>
      <c r="G6" s="134"/>
      <c r="H6" s="134"/>
      <c r="I6" s="134"/>
      <c r="J6" s="134"/>
      <c r="K6" s="134"/>
      <c r="L6" s="134"/>
    </row>
    <row r="7" spans="1:13" customFormat="1" ht="60" x14ac:dyDescent="0.2">
      <c r="A7" s="315" t="s">
        <v>64</v>
      </c>
      <c r="B7" s="317" t="s">
        <v>248</v>
      </c>
      <c r="C7" s="316" t="s">
        <v>244</v>
      </c>
      <c r="D7" s="316" t="s">
        <v>245</v>
      </c>
      <c r="E7" s="316" t="s">
        <v>348</v>
      </c>
      <c r="F7" s="316" t="s">
        <v>247</v>
      </c>
      <c r="G7" s="316" t="s">
        <v>385</v>
      </c>
      <c r="H7" s="316" t="s">
        <v>387</v>
      </c>
      <c r="I7" s="316" t="s">
        <v>381</v>
      </c>
      <c r="J7" s="316" t="s">
        <v>382</v>
      </c>
      <c r="K7" s="316" t="s">
        <v>394</v>
      </c>
      <c r="L7" s="316" t="s">
        <v>383</v>
      </c>
    </row>
    <row r="8" spans="1:13" customFormat="1" ht="15" x14ac:dyDescent="0.2">
      <c r="A8" s="317">
        <v>1</v>
      </c>
      <c r="B8" s="317">
        <v>2</v>
      </c>
      <c r="C8" s="316">
        <v>3</v>
      </c>
      <c r="D8" s="317">
        <v>4</v>
      </c>
      <c r="E8" s="316">
        <v>5</v>
      </c>
      <c r="F8" s="317">
        <v>6</v>
      </c>
      <c r="G8" s="316">
        <v>7</v>
      </c>
      <c r="H8" s="317">
        <v>8</v>
      </c>
      <c r="I8" s="317">
        <v>9</v>
      </c>
      <c r="J8" s="317">
        <v>10</v>
      </c>
      <c r="K8" s="316">
        <v>11</v>
      </c>
      <c r="L8" s="316">
        <v>12</v>
      </c>
    </row>
    <row r="9" spans="1:13" customFormat="1" ht="15" x14ac:dyDescent="0.2">
      <c r="A9" s="318">
        <v>1</v>
      </c>
      <c r="B9" s="318" t="s">
        <v>459</v>
      </c>
      <c r="C9" s="319" t="s">
        <v>460</v>
      </c>
      <c r="D9" s="319" t="s">
        <v>461</v>
      </c>
      <c r="E9" s="319">
        <v>2002</v>
      </c>
      <c r="F9" s="319" t="s">
        <v>462</v>
      </c>
      <c r="G9" s="319">
        <v>625</v>
      </c>
      <c r="H9" s="319"/>
      <c r="I9" s="320"/>
      <c r="J9" s="320"/>
      <c r="K9" s="320">
        <v>204987933</v>
      </c>
      <c r="L9" s="319" t="s">
        <v>463</v>
      </c>
    </row>
    <row r="10" spans="1:13" customFormat="1" ht="15" x14ac:dyDescent="0.2">
      <c r="A10" s="318"/>
      <c r="B10" s="318"/>
      <c r="C10" s="319"/>
      <c r="D10" s="319"/>
      <c r="E10" s="319"/>
      <c r="F10" s="319"/>
      <c r="G10" s="319"/>
      <c r="H10" s="319"/>
      <c r="I10" s="320"/>
      <c r="J10" s="320"/>
      <c r="K10" s="320"/>
      <c r="L10" s="319"/>
    </row>
    <row r="11" spans="1:13" customFormat="1" ht="15" x14ac:dyDescent="0.2">
      <c r="A11" s="318" t="s">
        <v>278</v>
      </c>
      <c r="B11" s="318"/>
      <c r="C11" s="319"/>
      <c r="D11" s="319"/>
      <c r="E11" s="319"/>
      <c r="F11" s="319"/>
      <c r="G11" s="319"/>
      <c r="H11" s="319"/>
      <c r="I11" s="320"/>
      <c r="J11" s="320"/>
      <c r="K11" s="320"/>
      <c r="L11" s="319"/>
    </row>
    <row r="12" spans="1:13" x14ac:dyDescent="0.2">
      <c r="A12" s="213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</row>
    <row r="13" spans="1:13" x14ac:dyDescent="0.2">
      <c r="A13" s="213"/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</row>
    <row r="14" spans="1:13" x14ac:dyDescent="0.2">
      <c r="A14" s="321"/>
      <c r="B14" s="321"/>
      <c r="C14" s="213"/>
      <c r="D14" s="213"/>
      <c r="E14" s="213"/>
      <c r="F14" s="213"/>
      <c r="G14" s="213"/>
      <c r="H14" s="213"/>
      <c r="I14" s="213"/>
      <c r="J14" s="213"/>
      <c r="K14" s="213"/>
      <c r="L14" s="213"/>
    </row>
    <row r="15" spans="1:13" ht="15" x14ac:dyDescent="0.3">
      <c r="A15" s="172"/>
      <c r="B15" s="172"/>
      <c r="C15" s="174" t="s">
        <v>107</v>
      </c>
      <c r="D15" s="172"/>
      <c r="E15" s="172"/>
      <c r="F15" s="175"/>
      <c r="G15" s="172"/>
      <c r="H15" s="172"/>
      <c r="I15" s="172"/>
      <c r="J15" s="172"/>
      <c r="K15" s="172"/>
      <c r="L15" s="172"/>
    </row>
    <row r="16" spans="1:13" ht="15" x14ac:dyDescent="0.3">
      <c r="A16" s="172"/>
      <c r="B16" s="172"/>
      <c r="C16" s="172"/>
      <c r="D16" s="176"/>
      <c r="E16" s="172"/>
      <c r="G16" s="176"/>
      <c r="H16" s="218"/>
    </row>
    <row r="17" spans="3:7" ht="15" x14ac:dyDescent="0.3">
      <c r="C17" s="172"/>
      <c r="D17" s="178" t="s">
        <v>268</v>
      </c>
      <c r="E17" s="172"/>
      <c r="G17" s="179" t="s">
        <v>273</v>
      </c>
    </row>
    <row r="18" spans="3:7" ht="15" x14ac:dyDescent="0.3">
      <c r="C18" s="172"/>
      <c r="D18" s="180" t="s">
        <v>140</v>
      </c>
      <c r="E18" s="172"/>
      <c r="G18" s="172" t="s">
        <v>269</v>
      </c>
    </row>
    <row r="19" spans="3:7" ht="15" x14ac:dyDescent="0.3">
      <c r="C19" s="172"/>
      <c r="D19" s="180"/>
    </row>
  </sheetData>
  <mergeCells count="1">
    <mergeCell ref="K2:L2"/>
  </mergeCells>
  <pageMargins left="0.7" right="0.7" top="0.75" bottom="0.75" header="0.3" footer="0.3"/>
  <pageSetup scale="5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view="pageBreakPreview" zoomScale="70" zoomScaleSheetLayoutView="70" workbookViewId="0">
      <selection activeCell="D12" sqref="D12"/>
    </sheetView>
  </sheetViews>
  <sheetFormatPr defaultRowHeight="12.75" x14ac:dyDescent="0.2"/>
  <cols>
    <col min="1" max="1" width="11.7109375" style="173" customWidth="1"/>
    <col min="2" max="2" width="21.5703125" style="173" customWidth="1"/>
    <col min="3" max="3" width="19.140625" style="173" customWidth="1"/>
    <col min="4" max="4" width="23.7109375" style="173" customWidth="1"/>
    <col min="5" max="6" width="16.5703125" style="173" bestFit="1" customWidth="1"/>
    <col min="7" max="7" width="17" style="173" customWidth="1"/>
    <col min="8" max="8" width="19" style="173" customWidth="1"/>
    <col min="9" max="9" width="24.42578125" style="173" customWidth="1"/>
    <col min="10" max="16384" width="9.140625" style="173"/>
  </cols>
  <sheetData>
    <row r="1" spans="1:13" customFormat="1" ht="15" x14ac:dyDescent="0.2">
      <c r="A1" s="133" t="s">
        <v>445</v>
      </c>
      <c r="B1" s="134"/>
      <c r="C1" s="134"/>
      <c r="D1" s="134"/>
      <c r="E1" s="134"/>
      <c r="F1" s="134"/>
      <c r="G1" s="134"/>
      <c r="H1" s="140"/>
      <c r="I1" s="75" t="s">
        <v>110</v>
      </c>
    </row>
    <row r="2" spans="1:13" customFormat="1" ht="15" x14ac:dyDescent="0.3">
      <c r="A2" s="101" t="s">
        <v>141</v>
      </c>
      <c r="B2" s="134"/>
      <c r="C2" s="134"/>
      <c r="D2" s="134"/>
      <c r="E2" s="134"/>
      <c r="F2" s="134"/>
      <c r="G2" s="134"/>
      <c r="H2" s="491" t="s">
        <v>464</v>
      </c>
      <c r="I2" s="492"/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73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134"/>
      <c r="E4" s="134"/>
      <c r="F4" s="134"/>
      <c r="G4" s="134"/>
      <c r="H4" s="134"/>
      <c r="I4" s="142"/>
    </row>
    <row r="5" spans="1:13" ht="15" x14ac:dyDescent="0.3">
      <c r="A5" s="115" t="s">
        <v>469</v>
      </c>
      <c r="B5" s="77"/>
      <c r="C5" s="77"/>
      <c r="D5" s="212"/>
      <c r="E5" s="212"/>
      <c r="F5" s="212"/>
      <c r="G5" s="212"/>
      <c r="H5" s="212"/>
      <c r="I5" s="211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60" x14ac:dyDescent="0.2">
      <c r="A7" s="143" t="s">
        <v>64</v>
      </c>
      <c r="B7" s="132" t="s">
        <v>379</v>
      </c>
      <c r="C7" s="132" t="s">
        <v>380</v>
      </c>
      <c r="D7" s="132" t="s">
        <v>385</v>
      </c>
      <c r="E7" s="132" t="s">
        <v>387</v>
      </c>
      <c r="F7" s="132" t="s">
        <v>381</v>
      </c>
      <c r="G7" s="132" t="s">
        <v>382</v>
      </c>
      <c r="H7" s="132" t="s">
        <v>394</v>
      </c>
      <c r="I7" s="132" t="s">
        <v>383</v>
      </c>
    </row>
    <row r="8" spans="1:13" customFormat="1" ht="1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" x14ac:dyDescent="0.2">
      <c r="A9" s="65">
        <v>1</v>
      </c>
      <c r="B9" s="25"/>
      <c r="C9" s="25"/>
      <c r="D9" s="25"/>
      <c r="E9" s="25"/>
      <c r="F9" s="208"/>
      <c r="G9" s="208"/>
      <c r="H9" s="208"/>
      <c r="I9" s="25"/>
    </row>
    <row r="10" spans="1:13" customFormat="1" ht="15" x14ac:dyDescent="0.2">
      <c r="A10" s="65">
        <v>2</v>
      </c>
      <c r="B10" s="25"/>
      <c r="C10" s="25"/>
      <c r="D10" s="25"/>
      <c r="E10" s="25"/>
      <c r="F10" s="208"/>
      <c r="G10" s="208"/>
      <c r="H10" s="208"/>
      <c r="I10" s="25"/>
    </row>
    <row r="11" spans="1:13" customFormat="1" ht="15" x14ac:dyDescent="0.2">
      <c r="A11" s="65">
        <v>3</v>
      </c>
      <c r="B11" s="25"/>
      <c r="C11" s="25"/>
      <c r="D11" s="25"/>
      <c r="E11" s="25"/>
      <c r="F11" s="208"/>
      <c r="G11" s="208"/>
      <c r="H11" s="208"/>
      <c r="I11" s="25"/>
    </row>
    <row r="12" spans="1:13" customFormat="1" ht="15" x14ac:dyDescent="0.2">
      <c r="A12" s="65">
        <v>4</v>
      </c>
      <c r="B12" s="25"/>
      <c r="C12" s="25"/>
      <c r="D12" s="25"/>
      <c r="E12" s="25"/>
      <c r="F12" s="208"/>
      <c r="G12" s="208"/>
      <c r="H12" s="208"/>
      <c r="I12" s="25"/>
    </row>
    <row r="13" spans="1:13" customFormat="1" ht="15" x14ac:dyDescent="0.2">
      <c r="A13" s="65">
        <v>5</v>
      </c>
      <c r="B13" s="25"/>
      <c r="C13" s="25"/>
      <c r="D13" s="25"/>
      <c r="E13" s="25"/>
      <c r="F13" s="208"/>
      <c r="G13" s="208"/>
      <c r="H13" s="208"/>
      <c r="I13" s="25"/>
    </row>
    <row r="14" spans="1:13" customFormat="1" ht="15" x14ac:dyDescent="0.2">
      <c r="A14" s="65">
        <v>6</v>
      </c>
      <c r="B14" s="25"/>
      <c r="C14" s="25"/>
      <c r="D14" s="25"/>
      <c r="E14" s="25"/>
      <c r="F14" s="208"/>
      <c r="G14" s="208"/>
      <c r="H14" s="208"/>
      <c r="I14" s="25"/>
    </row>
    <row r="15" spans="1:13" customFormat="1" ht="15" x14ac:dyDescent="0.2">
      <c r="A15" s="65">
        <v>7</v>
      </c>
      <c r="B15" s="25"/>
      <c r="C15" s="25"/>
      <c r="D15" s="25"/>
      <c r="E15" s="25"/>
      <c r="F15" s="208"/>
      <c r="G15" s="208"/>
      <c r="H15" s="208"/>
      <c r="I15" s="25"/>
    </row>
    <row r="16" spans="1:13" customFormat="1" ht="15" x14ac:dyDescent="0.2">
      <c r="A16" s="65">
        <v>8</v>
      </c>
      <c r="B16" s="25"/>
      <c r="C16" s="25"/>
      <c r="D16" s="25"/>
      <c r="E16" s="25"/>
      <c r="F16" s="208"/>
      <c r="G16" s="208"/>
      <c r="H16" s="208"/>
      <c r="I16" s="25"/>
    </row>
    <row r="17" spans="1:9" customFormat="1" ht="15" x14ac:dyDescent="0.2">
      <c r="A17" s="65">
        <v>9</v>
      </c>
      <c r="B17" s="25"/>
      <c r="C17" s="25"/>
      <c r="D17" s="25"/>
      <c r="E17" s="25"/>
      <c r="F17" s="208"/>
      <c r="G17" s="208"/>
      <c r="H17" s="208"/>
      <c r="I17" s="25"/>
    </row>
    <row r="18" spans="1:9" customFormat="1" ht="15" x14ac:dyDescent="0.2">
      <c r="A18" s="65">
        <v>10</v>
      </c>
      <c r="B18" s="25"/>
      <c r="C18" s="25"/>
      <c r="D18" s="25"/>
      <c r="E18" s="25"/>
      <c r="F18" s="208"/>
      <c r="G18" s="208"/>
      <c r="H18" s="208"/>
      <c r="I18" s="25"/>
    </row>
    <row r="19" spans="1:9" customFormat="1" ht="15" x14ac:dyDescent="0.2">
      <c r="A19" s="65" t="s">
        <v>278</v>
      </c>
      <c r="B19" s="25"/>
      <c r="C19" s="25"/>
      <c r="D19" s="25"/>
      <c r="E19" s="25"/>
      <c r="F19" s="208"/>
      <c r="G19" s="208"/>
      <c r="H19" s="208"/>
      <c r="I19" s="25"/>
    </row>
    <row r="20" spans="1:9" x14ac:dyDescent="0.2">
      <c r="A20" s="213"/>
      <c r="B20" s="213"/>
      <c r="C20" s="213"/>
      <c r="D20" s="213"/>
      <c r="E20" s="213"/>
      <c r="F20" s="213"/>
      <c r="G20" s="213"/>
      <c r="H20" s="213"/>
      <c r="I20" s="213"/>
    </row>
    <row r="21" spans="1:9" x14ac:dyDescent="0.2">
      <c r="A21" s="213"/>
      <c r="B21" s="213"/>
      <c r="C21" s="213"/>
      <c r="D21" s="213"/>
      <c r="E21" s="213"/>
      <c r="F21" s="213"/>
      <c r="G21" s="213"/>
      <c r="H21" s="213"/>
      <c r="I21" s="213"/>
    </row>
    <row r="22" spans="1:9" x14ac:dyDescent="0.2">
      <c r="A22" s="214"/>
      <c r="B22" s="213"/>
      <c r="C22" s="213"/>
      <c r="D22" s="213"/>
      <c r="E22" s="213"/>
      <c r="F22" s="213"/>
      <c r="G22" s="213"/>
      <c r="H22" s="213"/>
      <c r="I22" s="213"/>
    </row>
    <row r="23" spans="1:9" ht="15" x14ac:dyDescent="0.3">
      <c r="A23" s="172"/>
      <c r="B23" s="174" t="s">
        <v>107</v>
      </c>
      <c r="C23" s="172"/>
      <c r="D23" s="172"/>
      <c r="E23" s="175"/>
      <c r="F23" s="172"/>
      <c r="G23" s="172"/>
      <c r="H23" s="172"/>
      <c r="I23" s="172"/>
    </row>
    <row r="24" spans="1:9" ht="15" x14ac:dyDescent="0.3">
      <c r="A24" s="172"/>
      <c r="B24" s="172"/>
      <c r="C24" s="176"/>
      <c r="D24" s="172"/>
      <c r="F24" s="176"/>
      <c r="G24" s="218"/>
    </row>
    <row r="25" spans="1:9" ht="15" x14ac:dyDescent="0.3">
      <c r="B25" s="172"/>
      <c r="C25" s="178" t="s">
        <v>268</v>
      </c>
      <c r="D25" s="172"/>
      <c r="F25" s="179" t="s">
        <v>273</v>
      </c>
    </row>
    <row r="26" spans="1:9" ht="15" x14ac:dyDescent="0.3">
      <c r="B26" s="172"/>
      <c r="C26" s="180" t="s">
        <v>140</v>
      </c>
      <c r="D26" s="172"/>
      <c r="F26" s="172" t="s">
        <v>269</v>
      </c>
    </row>
    <row r="27" spans="1:9" ht="15" x14ac:dyDescent="0.3">
      <c r="B27" s="172"/>
      <c r="C27" s="180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zoomScaleSheetLayoutView="70" workbookViewId="0">
      <selection activeCell="H51" sqref="H51"/>
    </sheetView>
  </sheetViews>
  <sheetFormatPr defaultRowHeight="15" x14ac:dyDescent="0.3"/>
  <cols>
    <col min="1" max="1" width="5.28515625" style="172" customWidth="1"/>
    <col min="2" max="2" width="14" style="172" customWidth="1"/>
    <col min="3" max="3" width="30" style="172" customWidth="1"/>
    <col min="4" max="4" width="19.140625" style="172" customWidth="1"/>
    <col min="5" max="5" width="49.5703125" style="172" customWidth="1"/>
    <col min="6" max="6" width="14.7109375" style="172" customWidth="1"/>
    <col min="7" max="7" width="14.28515625" style="172" customWidth="1"/>
    <col min="8" max="8" width="12.85546875" style="172" customWidth="1"/>
    <col min="9" max="9" width="18.85546875" style="172" customWidth="1"/>
    <col min="10" max="10" width="0.5703125" style="172" customWidth="1"/>
    <col min="11" max="16384" width="9.140625" style="172"/>
  </cols>
  <sheetData>
    <row r="1" spans="1:10" x14ac:dyDescent="0.3">
      <c r="A1" s="71" t="s">
        <v>399</v>
      </c>
      <c r="B1" s="73"/>
      <c r="C1" s="73"/>
      <c r="D1" s="73"/>
      <c r="E1" s="73"/>
      <c r="F1" s="73"/>
      <c r="G1" s="73"/>
      <c r="H1" s="73"/>
      <c r="I1" s="404" t="s">
        <v>199</v>
      </c>
      <c r="J1" s="158"/>
    </row>
    <row r="2" spans="1:10" x14ac:dyDescent="0.3">
      <c r="A2" s="73" t="s">
        <v>141</v>
      </c>
      <c r="B2" s="73"/>
      <c r="C2" s="73"/>
      <c r="D2" s="73"/>
      <c r="E2" s="73"/>
      <c r="F2" s="73"/>
      <c r="G2" s="73"/>
      <c r="H2" s="73"/>
      <c r="I2" s="491" t="s">
        <v>465</v>
      </c>
      <c r="J2" s="492"/>
    </row>
    <row r="3" spans="1:10" x14ac:dyDescent="0.3">
      <c r="A3" s="73"/>
      <c r="B3" s="73"/>
      <c r="C3" s="73"/>
      <c r="D3" s="73"/>
      <c r="E3" s="73"/>
      <c r="F3" s="73"/>
      <c r="G3" s="73"/>
      <c r="H3" s="73"/>
      <c r="I3" s="98"/>
      <c r="J3" s="158"/>
    </row>
    <row r="4" spans="1:10" x14ac:dyDescent="0.3">
      <c r="A4" s="74" t="str">
        <f>'[3]ფორმა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73"/>
      <c r="I4" s="73"/>
      <c r="J4" s="100"/>
    </row>
    <row r="5" spans="1:10" x14ac:dyDescent="0.3">
      <c r="A5" s="115" t="s">
        <v>469</v>
      </c>
      <c r="B5" s="210"/>
      <c r="C5" s="210"/>
      <c r="D5" s="210"/>
      <c r="E5" s="210"/>
      <c r="F5" s="210"/>
      <c r="G5" s="210"/>
      <c r="H5" s="210"/>
      <c r="I5" s="210"/>
      <c r="J5" s="179"/>
    </row>
    <row r="6" spans="1:10" x14ac:dyDescent="0.3">
      <c r="A6" s="74"/>
      <c r="B6" s="73"/>
      <c r="C6" s="73"/>
      <c r="D6" s="73"/>
      <c r="E6" s="73"/>
      <c r="F6" s="73"/>
      <c r="G6" s="73"/>
      <c r="H6" s="73"/>
      <c r="I6" s="73"/>
      <c r="J6" s="100"/>
    </row>
    <row r="7" spans="1:10" x14ac:dyDescent="0.3">
      <c r="A7" s="73"/>
      <c r="B7" s="73"/>
      <c r="C7" s="73"/>
      <c r="D7" s="73"/>
      <c r="E7" s="73"/>
      <c r="F7" s="73"/>
      <c r="G7" s="73"/>
      <c r="H7" s="73"/>
      <c r="I7" s="73"/>
      <c r="J7" s="101"/>
    </row>
    <row r="8" spans="1:10" ht="63.75" customHeight="1" x14ac:dyDescent="0.3">
      <c r="A8" s="159" t="s">
        <v>64</v>
      </c>
      <c r="B8" s="159" t="s">
        <v>371</v>
      </c>
      <c r="C8" s="308" t="s">
        <v>423</v>
      </c>
      <c r="D8" s="160" t="s">
        <v>424</v>
      </c>
      <c r="E8" s="160" t="s">
        <v>372</v>
      </c>
      <c r="F8" s="160" t="s">
        <v>391</v>
      </c>
      <c r="G8" s="308" t="s">
        <v>392</v>
      </c>
      <c r="H8" s="308" t="s">
        <v>425</v>
      </c>
      <c r="I8" s="160" t="s">
        <v>393</v>
      </c>
      <c r="J8" s="101"/>
    </row>
    <row r="9" spans="1:10" x14ac:dyDescent="0.3">
      <c r="A9" s="409">
        <v>1</v>
      </c>
      <c r="B9" s="410" t="s">
        <v>1911</v>
      </c>
      <c r="C9" s="311" t="s">
        <v>1912</v>
      </c>
      <c r="D9" s="411">
        <v>204447544</v>
      </c>
      <c r="E9" s="412" t="s">
        <v>1913</v>
      </c>
      <c r="F9" s="413"/>
      <c r="G9" s="309"/>
      <c r="H9" s="310"/>
      <c r="I9" s="414">
        <v>700</v>
      </c>
      <c r="J9" s="101"/>
    </row>
    <row r="10" spans="1:10" x14ac:dyDescent="0.3">
      <c r="A10" s="409">
        <v>2</v>
      </c>
      <c r="B10" s="410" t="s">
        <v>1914</v>
      </c>
      <c r="C10" s="311" t="s">
        <v>1915</v>
      </c>
      <c r="D10" s="411">
        <v>205075014</v>
      </c>
      <c r="E10" s="412" t="s">
        <v>1916</v>
      </c>
      <c r="F10" s="413"/>
      <c r="G10" s="309"/>
      <c r="H10" s="310"/>
      <c r="I10" s="414">
        <v>501</v>
      </c>
      <c r="J10" s="101"/>
    </row>
    <row r="11" spans="1:10" x14ac:dyDescent="0.3">
      <c r="A11" s="409">
        <v>3</v>
      </c>
      <c r="B11" s="410" t="s">
        <v>1917</v>
      </c>
      <c r="C11" s="311" t="s">
        <v>1918</v>
      </c>
      <c r="D11" s="411">
        <v>205119762</v>
      </c>
      <c r="E11" s="412" t="s">
        <v>1919</v>
      </c>
      <c r="F11" s="413"/>
      <c r="G11" s="309"/>
      <c r="H11" s="310"/>
      <c r="I11" s="414">
        <v>200</v>
      </c>
      <c r="J11" s="101"/>
    </row>
    <row r="12" spans="1:10" x14ac:dyDescent="0.3">
      <c r="A12" s="409">
        <v>4</v>
      </c>
      <c r="B12" s="410" t="s">
        <v>1920</v>
      </c>
      <c r="C12" s="311" t="s">
        <v>1921</v>
      </c>
      <c r="D12" s="411">
        <v>211350928</v>
      </c>
      <c r="E12" s="412" t="s">
        <v>1919</v>
      </c>
      <c r="F12" s="413"/>
      <c r="G12" s="309"/>
      <c r="H12" s="310"/>
      <c r="I12" s="414">
        <v>145</v>
      </c>
      <c r="J12" s="101"/>
    </row>
    <row r="13" spans="1:10" x14ac:dyDescent="0.3">
      <c r="A13" s="409">
        <v>5</v>
      </c>
      <c r="B13" s="410" t="s">
        <v>1922</v>
      </c>
      <c r="C13" s="311" t="s">
        <v>1923</v>
      </c>
      <c r="D13" s="411" t="s">
        <v>1924</v>
      </c>
      <c r="E13" s="412" t="s">
        <v>1925</v>
      </c>
      <c r="F13" s="413"/>
      <c r="G13" s="309"/>
      <c r="H13" s="310"/>
      <c r="I13" s="414">
        <v>625</v>
      </c>
      <c r="J13" s="101"/>
    </row>
    <row r="14" spans="1:10" x14ac:dyDescent="0.3">
      <c r="A14" s="409">
        <v>6</v>
      </c>
      <c r="B14" s="410" t="s">
        <v>1926</v>
      </c>
      <c r="C14" s="311" t="s">
        <v>1927</v>
      </c>
      <c r="D14" s="411">
        <v>406119178</v>
      </c>
      <c r="E14" s="412" t="s">
        <v>1928</v>
      </c>
      <c r="F14" s="413"/>
      <c r="G14" s="309"/>
      <c r="H14" s="310"/>
      <c r="I14" s="414">
        <v>61.32</v>
      </c>
      <c r="J14" s="101"/>
    </row>
    <row r="15" spans="1:10" x14ac:dyDescent="0.3">
      <c r="A15" s="409">
        <v>7</v>
      </c>
      <c r="B15" s="410" t="s">
        <v>1929</v>
      </c>
      <c r="C15" s="311" t="s">
        <v>1930</v>
      </c>
      <c r="D15" s="411">
        <v>404383779</v>
      </c>
      <c r="E15" s="412" t="s">
        <v>1931</v>
      </c>
      <c r="F15" s="413"/>
      <c r="G15" s="309"/>
      <c r="H15" s="310"/>
      <c r="I15" s="414">
        <v>207.86</v>
      </c>
      <c r="J15" s="101"/>
    </row>
    <row r="16" spans="1:10" x14ac:dyDescent="0.3">
      <c r="A16" s="409">
        <v>8</v>
      </c>
      <c r="B16" s="410" t="s">
        <v>1932</v>
      </c>
      <c r="C16" s="311" t="s">
        <v>1933</v>
      </c>
      <c r="D16" s="411">
        <v>404882953</v>
      </c>
      <c r="E16" s="412" t="s">
        <v>1934</v>
      </c>
      <c r="F16" s="413"/>
      <c r="G16" s="309"/>
      <c r="H16" s="310"/>
      <c r="I16" s="414">
        <v>407.7</v>
      </c>
      <c r="J16" s="101"/>
    </row>
    <row r="17" spans="1:10" x14ac:dyDescent="0.3">
      <c r="A17" s="409">
        <v>9</v>
      </c>
      <c r="B17" s="410" t="s">
        <v>1935</v>
      </c>
      <c r="C17" s="311" t="s">
        <v>1936</v>
      </c>
      <c r="D17" s="411">
        <v>404391136</v>
      </c>
      <c r="E17" s="412" t="s">
        <v>1937</v>
      </c>
      <c r="F17" s="413"/>
      <c r="G17" s="309"/>
      <c r="H17" s="310"/>
      <c r="I17" s="414">
        <v>19745</v>
      </c>
      <c r="J17" s="101"/>
    </row>
    <row r="18" spans="1:10" x14ac:dyDescent="0.3">
      <c r="A18" s="409">
        <v>10</v>
      </c>
      <c r="B18" s="410" t="s">
        <v>1938</v>
      </c>
      <c r="C18" s="311" t="s">
        <v>1939</v>
      </c>
      <c r="D18" s="411" t="s">
        <v>1940</v>
      </c>
      <c r="E18" s="412" t="s">
        <v>1941</v>
      </c>
      <c r="F18" s="413"/>
      <c r="G18" s="309"/>
      <c r="H18" s="310"/>
      <c r="I18" s="414">
        <v>55</v>
      </c>
      <c r="J18" s="101"/>
    </row>
    <row r="19" spans="1:10" x14ac:dyDescent="0.3">
      <c r="A19" s="409">
        <v>11</v>
      </c>
      <c r="B19" s="410" t="s">
        <v>1942</v>
      </c>
      <c r="C19" s="311" t="s">
        <v>1943</v>
      </c>
      <c r="D19" s="411">
        <v>1021006953</v>
      </c>
      <c r="E19" s="412" t="s">
        <v>1944</v>
      </c>
      <c r="F19" s="413"/>
      <c r="G19" s="309"/>
      <c r="H19" s="310"/>
      <c r="I19" s="414">
        <v>1000</v>
      </c>
      <c r="J19" s="101"/>
    </row>
    <row r="20" spans="1:10" x14ac:dyDescent="0.3">
      <c r="A20" s="409">
        <v>12</v>
      </c>
      <c r="B20" s="410" t="s">
        <v>1945</v>
      </c>
      <c r="C20" s="311" t="s">
        <v>1946</v>
      </c>
      <c r="D20" s="411">
        <v>208147423</v>
      </c>
      <c r="E20" s="412" t="s">
        <v>1944</v>
      </c>
      <c r="F20" s="413"/>
      <c r="G20" s="309"/>
      <c r="H20" s="310"/>
      <c r="I20" s="414">
        <v>800</v>
      </c>
      <c r="J20" s="101"/>
    </row>
    <row r="21" spans="1:10" x14ac:dyDescent="0.3">
      <c r="A21" s="409">
        <v>13</v>
      </c>
      <c r="B21" s="410" t="s">
        <v>1947</v>
      </c>
      <c r="C21" s="311" t="s">
        <v>1948</v>
      </c>
      <c r="D21" s="411">
        <v>209437420</v>
      </c>
      <c r="E21" s="412" t="s">
        <v>1944</v>
      </c>
      <c r="F21" s="413"/>
      <c r="G21" s="309"/>
      <c r="H21" s="310"/>
      <c r="I21" s="414">
        <v>1250</v>
      </c>
      <c r="J21" s="101"/>
    </row>
    <row r="22" spans="1:10" x14ac:dyDescent="0.3">
      <c r="A22" s="409">
        <v>14</v>
      </c>
      <c r="B22" s="410" t="s">
        <v>1949</v>
      </c>
      <c r="C22" s="311" t="s">
        <v>1950</v>
      </c>
      <c r="D22" s="411">
        <v>1023010318</v>
      </c>
      <c r="E22" s="412" t="s">
        <v>1944</v>
      </c>
      <c r="F22" s="413"/>
      <c r="G22" s="309"/>
      <c r="H22" s="310"/>
      <c r="I22" s="414">
        <v>1000</v>
      </c>
      <c r="J22" s="101"/>
    </row>
    <row r="23" spans="1:10" x14ac:dyDescent="0.3">
      <c r="A23" s="409">
        <v>15</v>
      </c>
      <c r="B23" s="410" t="s">
        <v>1949</v>
      </c>
      <c r="C23" s="311" t="s">
        <v>1951</v>
      </c>
      <c r="D23" s="411">
        <v>1016000928</v>
      </c>
      <c r="E23" s="412" t="s">
        <v>1944</v>
      </c>
      <c r="F23" s="413"/>
      <c r="G23" s="309"/>
      <c r="H23" s="310"/>
      <c r="I23" s="414">
        <v>625</v>
      </c>
      <c r="J23" s="101"/>
    </row>
    <row r="24" spans="1:10" x14ac:dyDescent="0.3">
      <c r="A24" s="409">
        <v>16</v>
      </c>
      <c r="B24" s="410" t="s">
        <v>1952</v>
      </c>
      <c r="C24" s="311" t="s">
        <v>1953</v>
      </c>
      <c r="D24" s="411">
        <v>1001012149</v>
      </c>
      <c r="E24" s="412" t="s">
        <v>1944</v>
      </c>
      <c r="F24" s="413"/>
      <c r="G24" s="309"/>
      <c r="H24" s="310"/>
      <c r="I24" s="414">
        <v>1250</v>
      </c>
      <c r="J24" s="101"/>
    </row>
    <row r="25" spans="1:10" x14ac:dyDescent="0.3">
      <c r="A25" s="409">
        <v>17</v>
      </c>
      <c r="B25" s="410" t="s">
        <v>1954</v>
      </c>
      <c r="C25" s="311" t="s">
        <v>1955</v>
      </c>
      <c r="D25" s="411">
        <v>225064471</v>
      </c>
      <c r="E25" s="412" t="s">
        <v>1944</v>
      </c>
      <c r="F25" s="413"/>
      <c r="G25" s="309"/>
      <c r="H25" s="310"/>
      <c r="I25" s="414">
        <v>250</v>
      </c>
      <c r="J25" s="101"/>
    </row>
    <row r="26" spans="1:10" x14ac:dyDescent="0.3">
      <c r="A26" s="409">
        <v>18</v>
      </c>
      <c r="B26" s="410" t="s">
        <v>1956</v>
      </c>
      <c r="C26" s="311" t="s">
        <v>1957</v>
      </c>
      <c r="D26" s="411">
        <v>18001053471</v>
      </c>
      <c r="E26" s="412" t="s">
        <v>1944</v>
      </c>
      <c r="F26" s="413"/>
      <c r="G26" s="309"/>
      <c r="H26" s="310"/>
      <c r="I26" s="414">
        <v>687.5</v>
      </c>
      <c r="J26" s="101"/>
    </row>
    <row r="27" spans="1:10" x14ac:dyDescent="0.3">
      <c r="A27" s="409">
        <v>19</v>
      </c>
      <c r="B27" s="410" t="s">
        <v>1958</v>
      </c>
      <c r="C27" s="311" t="s">
        <v>1959</v>
      </c>
      <c r="D27" s="411">
        <v>60002007956</v>
      </c>
      <c r="E27" s="412" t="s">
        <v>1944</v>
      </c>
      <c r="F27" s="413"/>
      <c r="G27" s="309"/>
      <c r="H27" s="310"/>
      <c r="I27" s="414">
        <v>375</v>
      </c>
      <c r="J27" s="101"/>
    </row>
    <row r="28" spans="1:10" x14ac:dyDescent="0.3">
      <c r="A28" s="409">
        <v>20</v>
      </c>
      <c r="B28" s="410" t="s">
        <v>1960</v>
      </c>
      <c r="C28" s="311" t="s">
        <v>1961</v>
      </c>
      <c r="D28" s="411">
        <v>238769025</v>
      </c>
      <c r="E28" s="412" t="s">
        <v>1944</v>
      </c>
      <c r="F28" s="413"/>
      <c r="G28" s="309"/>
      <c r="H28" s="310"/>
      <c r="I28" s="414">
        <v>400</v>
      </c>
      <c r="J28" s="101"/>
    </row>
    <row r="29" spans="1:10" x14ac:dyDescent="0.3">
      <c r="A29" s="409">
        <v>21</v>
      </c>
      <c r="B29" s="410" t="s">
        <v>1962</v>
      </c>
      <c r="C29" s="311" t="s">
        <v>1963</v>
      </c>
      <c r="D29" s="411">
        <v>53001003144</v>
      </c>
      <c r="E29" s="412" t="s">
        <v>1944</v>
      </c>
      <c r="F29" s="413"/>
      <c r="G29" s="309"/>
      <c r="H29" s="310"/>
      <c r="I29" s="414">
        <v>375</v>
      </c>
      <c r="J29" s="101"/>
    </row>
    <row r="30" spans="1:10" x14ac:dyDescent="0.3">
      <c r="A30" s="409">
        <v>22</v>
      </c>
      <c r="B30" s="410" t="s">
        <v>1964</v>
      </c>
      <c r="C30" s="311" t="s">
        <v>1965</v>
      </c>
      <c r="D30" s="411">
        <v>56001002800</v>
      </c>
      <c r="E30" s="412" t="s">
        <v>1944</v>
      </c>
      <c r="F30" s="413"/>
      <c r="G30" s="309"/>
      <c r="H30" s="310"/>
      <c r="I30" s="414">
        <v>750</v>
      </c>
      <c r="J30" s="101"/>
    </row>
    <row r="31" spans="1:10" x14ac:dyDescent="0.3">
      <c r="A31" s="409">
        <v>23</v>
      </c>
      <c r="B31" s="410" t="s">
        <v>1966</v>
      </c>
      <c r="C31" s="311" t="s">
        <v>1967</v>
      </c>
      <c r="D31" s="411">
        <v>1027035837</v>
      </c>
      <c r="E31" s="412" t="s">
        <v>1944</v>
      </c>
      <c r="F31" s="413"/>
      <c r="G31" s="309"/>
      <c r="H31" s="310"/>
      <c r="I31" s="414">
        <v>625</v>
      </c>
      <c r="J31" s="101"/>
    </row>
    <row r="32" spans="1:10" x14ac:dyDescent="0.3">
      <c r="A32" s="409">
        <v>24</v>
      </c>
      <c r="B32" s="410" t="s">
        <v>1968</v>
      </c>
      <c r="C32" s="311" t="s">
        <v>1969</v>
      </c>
      <c r="D32" s="411">
        <v>48001002406</v>
      </c>
      <c r="E32" s="412" t="s">
        <v>1944</v>
      </c>
      <c r="F32" s="413"/>
      <c r="G32" s="309"/>
      <c r="H32" s="310"/>
      <c r="I32" s="414">
        <v>375</v>
      </c>
      <c r="J32" s="101"/>
    </row>
    <row r="33" spans="1:10" x14ac:dyDescent="0.3">
      <c r="A33" s="409">
        <v>25</v>
      </c>
      <c r="B33" s="410" t="s">
        <v>1970</v>
      </c>
      <c r="C33" s="311" t="s">
        <v>1971</v>
      </c>
      <c r="D33" s="411">
        <v>2001043897</v>
      </c>
      <c r="E33" s="412" t="s">
        <v>1944</v>
      </c>
      <c r="F33" s="413"/>
      <c r="G33" s="309"/>
      <c r="H33" s="310"/>
      <c r="I33" s="414">
        <v>437.5</v>
      </c>
      <c r="J33" s="101"/>
    </row>
    <row r="34" spans="1:10" x14ac:dyDescent="0.3">
      <c r="A34" s="409">
        <v>26</v>
      </c>
      <c r="B34" s="410" t="s">
        <v>1972</v>
      </c>
      <c r="C34" s="311" t="s">
        <v>1973</v>
      </c>
      <c r="D34" s="411">
        <v>244688600</v>
      </c>
      <c r="E34" s="412" t="s">
        <v>1944</v>
      </c>
      <c r="F34" s="413"/>
      <c r="G34" s="309"/>
      <c r="H34" s="310"/>
      <c r="I34" s="414">
        <v>180</v>
      </c>
      <c r="J34" s="101"/>
    </row>
    <row r="35" spans="1:10" x14ac:dyDescent="0.3">
      <c r="A35" s="409">
        <v>27</v>
      </c>
      <c r="B35" s="410" t="s">
        <v>1974</v>
      </c>
      <c r="C35" s="311" t="s">
        <v>1975</v>
      </c>
      <c r="D35" s="411">
        <v>222438271</v>
      </c>
      <c r="E35" s="412" t="s">
        <v>1944</v>
      </c>
      <c r="F35" s="413"/>
      <c r="G35" s="309"/>
      <c r="H35" s="310"/>
      <c r="I35" s="414">
        <v>500</v>
      </c>
      <c r="J35" s="101"/>
    </row>
    <row r="36" spans="1:10" x14ac:dyDescent="0.3">
      <c r="A36" s="409">
        <v>28</v>
      </c>
      <c r="B36" s="410" t="s">
        <v>1976</v>
      </c>
      <c r="C36" s="311" t="s">
        <v>1977</v>
      </c>
      <c r="D36" s="411">
        <v>204566978</v>
      </c>
      <c r="E36" s="412" t="s">
        <v>1944</v>
      </c>
      <c r="F36" s="413"/>
      <c r="G36" s="309"/>
      <c r="H36" s="310"/>
      <c r="I36" s="414">
        <v>228</v>
      </c>
      <c r="J36" s="101"/>
    </row>
    <row r="37" spans="1:10" x14ac:dyDescent="0.3">
      <c r="A37" s="409">
        <v>29</v>
      </c>
      <c r="B37" s="410" t="s">
        <v>1978</v>
      </c>
      <c r="C37" s="311" t="s">
        <v>1979</v>
      </c>
      <c r="D37" s="411">
        <v>26001008890</v>
      </c>
      <c r="E37" s="412" t="s">
        <v>1944</v>
      </c>
      <c r="F37" s="413"/>
      <c r="G37" s="309"/>
      <c r="H37" s="310"/>
      <c r="I37" s="414">
        <v>375</v>
      </c>
      <c r="J37" s="101"/>
    </row>
    <row r="38" spans="1:10" x14ac:dyDescent="0.3">
      <c r="A38" s="409">
        <v>30</v>
      </c>
      <c r="B38" s="410" t="s">
        <v>1947</v>
      </c>
      <c r="C38" s="311" t="s">
        <v>1980</v>
      </c>
      <c r="D38" s="411">
        <v>1026014514</v>
      </c>
      <c r="E38" s="412" t="s">
        <v>1944</v>
      </c>
      <c r="F38" s="413"/>
      <c r="G38" s="309"/>
      <c r="H38" s="310"/>
      <c r="I38" s="414">
        <v>400</v>
      </c>
      <c r="J38" s="101"/>
    </row>
    <row r="39" spans="1:10" x14ac:dyDescent="0.3">
      <c r="A39" s="409">
        <v>31</v>
      </c>
      <c r="B39" s="410" t="s">
        <v>1981</v>
      </c>
      <c r="C39" s="311" t="s">
        <v>1982</v>
      </c>
      <c r="D39" s="411">
        <v>3001001833</v>
      </c>
      <c r="E39" s="412" t="s">
        <v>1944</v>
      </c>
      <c r="F39" s="413"/>
      <c r="G39" s="309"/>
      <c r="H39" s="310"/>
      <c r="I39" s="414">
        <v>250</v>
      </c>
      <c r="J39" s="101"/>
    </row>
    <row r="40" spans="1:10" x14ac:dyDescent="0.3">
      <c r="A40" s="409">
        <v>32</v>
      </c>
      <c r="B40" s="410" t="s">
        <v>1983</v>
      </c>
      <c r="C40" s="311" t="s">
        <v>1984</v>
      </c>
      <c r="D40" s="411">
        <v>50010017777</v>
      </c>
      <c r="E40" s="412" t="s">
        <v>1944</v>
      </c>
      <c r="F40" s="413"/>
      <c r="G40" s="309"/>
      <c r="H40" s="310"/>
      <c r="I40" s="414">
        <v>665</v>
      </c>
      <c r="J40" s="101"/>
    </row>
    <row r="41" spans="1:10" x14ac:dyDescent="0.3">
      <c r="A41" s="409">
        <v>33</v>
      </c>
      <c r="B41" s="410" t="s">
        <v>1978</v>
      </c>
      <c r="C41" s="311" t="s">
        <v>1985</v>
      </c>
      <c r="D41" s="411">
        <v>225359046</v>
      </c>
      <c r="E41" s="412" t="s">
        <v>1944</v>
      </c>
      <c r="F41" s="413"/>
      <c r="G41" s="309"/>
      <c r="H41" s="310"/>
      <c r="I41" s="414">
        <v>500</v>
      </c>
      <c r="J41" s="101"/>
    </row>
    <row r="42" spans="1:10" x14ac:dyDescent="0.3">
      <c r="A42" s="409">
        <v>34</v>
      </c>
      <c r="B42" s="410" t="s">
        <v>1986</v>
      </c>
      <c r="C42" s="311" t="s">
        <v>1987</v>
      </c>
      <c r="D42" s="411">
        <v>228926062</v>
      </c>
      <c r="E42" s="412" t="s">
        <v>1944</v>
      </c>
      <c r="F42" s="413"/>
      <c r="G42" s="309"/>
      <c r="H42" s="310"/>
      <c r="I42" s="414">
        <v>300</v>
      </c>
      <c r="J42" s="101"/>
    </row>
    <row r="43" spans="1:10" x14ac:dyDescent="0.3">
      <c r="A43" s="409">
        <v>35</v>
      </c>
      <c r="B43" s="410" t="s">
        <v>1988</v>
      </c>
      <c r="C43" s="311" t="s">
        <v>1989</v>
      </c>
      <c r="D43" s="411">
        <v>43001014473</v>
      </c>
      <c r="E43" s="412" t="s">
        <v>1944</v>
      </c>
      <c r="F43" s="413"/>
      <c r="G43" s="309"/>
      <c r="H43" s="310"/>
      <c r="I43" s="414">
        <v>250</v>
      </c>
      <c r="J43" s="101"/>
    </row>
    <row r="44" spans="1:10" x14ac:dyDescent="0.3">
      <c r="A44" s="409">
        <v>36</v>
      </c>
      <c r="B44" s="410" t="s">
        <v>1942</v>
      </c>
      <c r="C44" s="311" t="s">
        <v>1990</v>
      </c>
      <c r="D44" s="411">
        <v>1030030249</v>
      </c>
      <c r="E44" s="412" t="s">
        <v>1944</v>
      </c>
      <c r="F44" s="413"/>
      <c r="G44" s="309"/>
      <c r="H44" s="310"/>
      <c r="I44" s="414">
        <v>375</v>
      </c>
      <c r="J44" s="101"/>
    </row>
    <row r="45" spans="1:10" x14ac:dyDescent="0.3">
      <c r="A45" s="409">
        <v>37</v>
      </c>
      <c r="B45" s="410" t="s">
        <v>1991</v>
      </c>
      <c r="C45" s="311" t="s">
        <v>1992</v>
      </c>
      <c r="D45" s="411">
        <v>233144987</v>
      </c>
      <c r="E45" s="412" t="s">
        <v>1944</v>
      </c>
      <c r="F45" s="413"/>
      <c r="G45" s="309"/>
      <c r="H45" s="310"/>
      <c r="I45" s="414">
        <v>250</v>
      </c>
      <c r="J45" s="101"/>
    </row>
    <row r="46" spans="1:10" x14ac:dyDescent="0.3">
      <c r="A46" s="409">
        <v>38</v>
      </c>
      <c r="B46" s="410" t="s">
        <v>1993</v>
      </c>
      <c r="C46" s="311" t="s">
        <v>1994</v>
      </c>
      <c r="D46" s="411">
        <v>45001000755</v>
      </c>
      <c r="E46" s="412" t="s">
        <v>1944</v>
      </c>
      <c r="F46" s="413"/>
      <c r="G46" s="310"/>
      <c r="H46" s="310"/>
      <c r="I46" s="414">
        <v>700</v>
      </c>
      <c r="J46" s="101"/>
    </row>
    <row r="47" spans="1:10" x14ac:dyDescent="0.3">
      <c r="A47" s="409">
        <v>39</v>
      </c>
      <c r="B47" s="410" t="s">
        <v>1995</v>
      </c>
      <c r="C47" s="311" t="s">
        <v>1996</v>
      </c>
      <c r="D47" s="411"/>
      <c r="E47" s="412" t="s">
        <v>1997</v>
      </c>
      <c r="F47" s="413"/>
      <c r="G47" s="310"/>
      <c r="H47" s="309"/>
      <c r="I47" s="414">
        <v>16764.3</v>
      </c>
      <c r="J47" s="101"/>
    </row>
    <row r="48" spans="1:10" x14ac:dyDescent="0.3">
      <c r="A48" s="409">
        <v>40</v>
      </c>
      <c r="B48" s="410"/>
      <c r="C48" s="415"/>
      <c r="D48" s="416"/>
      <c r="E48" s="412"/>
      <c r="F48" s="412"/>
      <c r="G48" s="417"/>
      <c r="H48" s="417"/>
      <c r="I48" s="412"/>
      <c r="J48" s="101"/>
    </row>
    <row r="49" spans="1:12" x14ac:dyDescent="0.3">
      <c r="A49" s="409" t="s">
        <v>278</v>
      </c>
      <c r="B49" s="410"/>
      <c r="C49" s="418"/>
      <c r="D49" s="418"/>
      <c r="E49" s="419"/>
      <c r="F49" s="419"/>
      <c r="G49" s="420"/>
      <c r="H49" s="255" t="s">
        <v>417</v>
      </c>
      <c r="I49" s="414">
        <f>SUM(I9:I48)</f>
        <v>54585.180000000008</v>
      </c>
      <c r="J49" s="101"/>
    </row>
    <row r="51" spans="1:12" x14ac:dyDescent="0.3">
      <c r="A51" s="172" t="s">
        <v>446</v>
      </c>
    </row>
    <row r="53" spans="1:12" x14ac:dyDescent="0.3">
      <c r="B53" s="174" t="s">
        <v>107</v>
      </c>
      <c r="F53" s="175"/>
    </row>
    <row r="54" spans="1:12" x14ac:dyDescent="0.3">
      <c r="F54" s="421"/>
      <c r="I54" s="421"/>
      <c r="J54" s="421"/>
      <c r="K54" s="421"/>
      <c r="L54" s="421"/>
    </row>
    <row r="55" spans="1:12" x14ac:dyDescent="0.3">
      <c r="C55" s="176"/>
      <c r="F55" s="176"/>
      <c r="G55" s="176"/>
      <c r="H55" s="179"/>
      <c r="I55" s="422"/>
      <c r="J55" s="421"/>
      <c r="K55" s="421"/>
      <c r="L55" s="421"/>
    </row>
    <row r="56" spans="1:12" x14ac:dyDescent="0.3">
      <c r="A56" s="421"/>
      <c r="C56" s="178" t="s">
        <v>268</v>
      </c>
      <c r="F56" s="179" t="s">
        <v>273</v>
      </c>
      <c r="G56" s="178"/>
      <c r="H56" s="178"/>
      <c r="I56" s="422"/>
      <c r="J56" s="421"/>
      <c r="K56" s="421"/>
      <c r="L56" s="421"/>
    </row>
    <row r="57" spans="1:12" x14ac:dyDescent="0.3">
      <c r="A57" s="421"/>
      <c r="C57" s="423" t="s">
        <v>140</v>
      </c>
      <c r="F57" s="172" t="s">
        <v>269</v>
      </c>
      <c r="I57" s="421"/>
      <c r="J57" s="421"/>
      <c r="K57" s="421"/>
      <c r="L57" s="421"/>
    </row>
    <row r="58" spans="1:12" s="421" customFormat="1" x14ac:dyDescent="0.3">
      <c r="B58" s="172"/>
      <c r="C58" s="423"/>
      <c r="G58" s="423"/>
      <c r="H58" s="423"/>
    </row>
    <row r="59" spans="1:12" s="421" customFormat="1" x14ac:dyDescent="0.3"/>
    <row r="60" spans="1:12" s="421" customFormat="1" x14ac:dyDescent="0.3"/>
    <row r="61" spans="1:12" s="421" customFormat="1" x14ac:dyDescent="0.3"/>
    <row r="62" spans="1:12" s="421" customFormat="1" x14ac:dyDescent="0.3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9 I2"/>
  </dataValidations>
  <printOptions gridLines="1"/>
  <pageMargins left="0.7" right="0.7" top="0.75" bottom="0.75" header="0.3" footer="0.3"/>
  <pageSetup scale="5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view="pageBreakPreview" zoomScale="70" zoomScaleSheetLayoutView="70" workbookViewId="0">
      <selection activeCell="I19" sqref="I19"/>
    </sheetView>
  </sheetViews>
  <sheetFormatPr defaultRowHeight="12.75" x14ac:dyDescent="0.2"/>
  <cols>
    <col min="1" max="1" width="3.140625" style="184" customWidth="1"/>
    <col min="2" max="2" width="9" style="184" customWidth="1"/>
    <col min="3" max="3" width="23.42578125" style="184" customWidth="1"/>
    <col min="4" max="4" width="13.28515625" style="184" customWidth="1"/>
    <col min="5" max="5" width="9.5703125" style="184" customWidth="1"/>
    <col min="6" max="6" width="11.5703125" style="184" customWidth="1"/>
    <col min="7" max="7" width="12.28515625" style="184" customWidth="1"/>
    <col min="8" max="8" width="15.28515625" style="184" customWidth="1"/>
    <col min="9" max="9" width="17.5703125" style="184" customWidth="1"/>
    <col min="10" max="11" width="12.42578125" style="184" customWidth="1"/>
    <col min="12" max="12" width="23.5703125" style="184" customWidth="1"/>
    <col min="13" max="13" width="18.5703125" style="184" customWidth="1"/>
    <col min="14" max="14" width="0.85546875" style="184" customWidth="1"/>
    <col min="15" max="16384" width="9.140625" style="184"/>
  </cols>
  <sheetData>
    <row r="1" spans="1:14" ht="13.5" x14ac:dyDescent="0.2">
      <c r="A1" s="181" t="s">
        <v>448</v>
      </c>
      <c r="B1" s="182"/>
      <c r="C1" s="182"/>
      <c r="D1" s="182"/>
      <c r="E1" s="182"/>
      <c r="F1" s="182"/>
      <c r="G1" s="182"/>
      <c r="H1" s="182"/>
      <c r="I1" s="185"/>
      <c r="J1" s="237"/>
      <c r="K1" s="237"/>
      <c r="L1" s="237"/>
      <c r="M1" s="237" t="s">
        <v>406</v>
      </c>
      <c r="N1" s="185"/>
    </row>
    <row r="2" spans="1:14" ht="15" x14ac:dyDescent="0.2">
      <c r="A2" s="185" t="s">
        <v>317</v>
      </c>
      <c r="B2" s="182"/>
      <c r="C2" s="182"/>
      <c r="D2" s="183"/>
      <c r="E2" s="183"/>
      <c r="F2" s="183"/>
      <c r="G2" s="183"/>
      <c r="H2" s="183"/>
      <c r="I2" s="182"/>
      <c r="J2" s="182"/>
      <c r="K2" s="182"/>
      <c r="L2" s="182"/>
      <c r="M2" s="491" t="s">
        <v>465</v>
      </c>
      <c r="N2" s="492"/>
    </row>
    <row r="3" spans="1:14" x14ac:dyDescent="0.2">
      <c r="A3" s="185"/>
      <c r="B3" s="182"/>
      <c r="C3" s="182"/>
      <c r="D3" s="183"/>
      <c r="E3" s="183"/>
      <c r="F3" s="183"/>
      <c r="G3" s="183"/>
      <c r="H3" s="183"/>
      <c r="I3" s="182"/>
      <c r="J3" s="182"/>
      <c r="K3" s="182"/>
      <c r="L3" s="182"/>
      <c r="M3" s="182"/>
      <c r="N3" s="185"/>
    </row>
    <row r="4" spans="1:14" ht="15" x14ac:dyDescent="0.3">
      <c r="A4" s="110" t="s">
        <v>274</v>
      </c>
      <c r="B4" s="182"/>
      <c r="C4" s="182"/>
      <c r="D4" s="186"/>
      <c r="E4" s="238"/>
      <c r="F4" s="186"/>
      <c r="G4" s="183"/>
      <c r="H4" s="183"/>
      <c r="I4" s="183"/>
      <c r="J4" s="183"/>
      <c r="K4" s="183"/>
      <c r="L4" s="182"/>
      <c r="M4" s="183"/>
      <c r="N4" s="185"/>
    </row>
    <row r="5" spans="1:14" ht="15" x14ac:dyDescent="0.3">
      <c r="A5" s="115" t="s">
        <v>469</v>
      </c>
      <c r="B5" s="187"/>
      <c r="C5" s="187"/>
      <c r="D5" s="187"/>
      <c r="E5" s="188"/>
      <c r="F5" s="188"/>
      <c r="G5" s="188"/>
      <c r="H5" s="188"/>
      <c r="I5" s="188"/>
      <c r="J5" s="188"/>
      <c r="K5" s="188"/>
      <c r="L5" s="188"/>
      <c r="M5" s="188"/>
      <c r="N5" s="185"/>
    </row>
    <row r="6" spans="1:14" ht="13.5" thickBot="1" x14ac:dyDescent="0.25">
      <c r="A6" s="239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185"/>
    </row>
    <row r="7" spans="1:14" ht="51" x14ac:dyDescent="0.2">
      <c r="A7" s="240" t="s">
        <v>64</v>
      </c>
      <c r="B7" s="241" t="s">
        <v>407</v>
      </c>
      <c r="C7" s="241" t="s">
        <v>408</v>
      </c>
      <c r="D7" s="242" t="s">
        <v>409</v>
      </c>
      <c r="E7" s="242" t="s">
        <v>275</v>
      </c>
      <c r="F7" s="242" t="s">
        <v>410</v>
      </c>
      <c r="G7" s="242" t="s">
        <v>411</v>
      </c>
      <c r="H7" s="241" t="s">
        <v>412</v>
      </c>
      <c r="I7" s="243" t="s">
        <v>413</v>
      </c>
      <c r="J7" s="243" t="s">
        <v>414</v>
      </c>
      <c r="K7" s="244" t="s">
        <v>415</v>
      </c>
      <c r="L7" s="244" t="s">
        <v>416</v>
      </c>
      <c r="M7" s="242" t="s">
        <v>406</v>
      </c>
      <c r="N7" s="185"/>
    </row>
    <row r="8" spans="1:14" x14ac:dyDescent="0.2">
      <c r="A8" s="190">
        <v>1</v>
      </c>
      <c r="B8" s="191">
        <v>2</v>
      </c>
      <c r="C8" s="191">
        <v>3</v>
      </c>
      <c r="D8" s="192">
        <v>4</v>
      </c>
      <c r="E8" s="192">
        <v>5</v>
      </c>
      <c r="F8" s="192">
        <v>6</v>
      </c>
      <c r="G8" s="192">
        <v>7</v>
      </c>
      <c r="H8" s="192">
        <v>8</v>
      </c>
      <c r="I8" s="192">
        <v>9</v>
      </c>
      <c r="J8" s="192">
        <v>10</v>
      </c>
      <c r="K8" s="192">
        <v>11</v>
      </c>
      <c r="L8" s="192">
        <v>12</v>
      </c>
      <c r="M8" s="192">
        <v>13</v>
      </c>
      <c r="N8" s="185"/>
    </row>
    <row r="9" spans="1:14" ht="15" x14ac:dyDescent="0.25">
      <c r="A9" s="193">
        <v>1</v>
      </c>
      <c r="B9" s="194"/>
      <c r="C9" s="245"/>
      <c r="D9" s="193"/>
      <c r="E9" s="193"/>
      <c r="F9" s="193"/>
      <c r="G9" s="193"/>
      <c r="H9" s="193"/>
      <c r="I9" s="193"/>
      <c r="J9" s="193"/>
      <c r="K9" s="193"/>
      <c r="L9" s="193"/>
      <c r="M9" s="246" t="str">
        <f t="shared" ref="M9:M23" si="0">IF(ISBLANK(B9),"",$M$2)</f>
        <v/>
      </c>
      <c r="N9" s="185"/>
    </row>
    <row r="10" spans="1:14" ht="15" x14ac:dyDescent="0.25">
      <c r="A10" s="193">
        <v>2</v>
      </c>
      <c r="B10" s="194"/>
      <c r="C10" s="245"/>
      <c r="D10" s="193"/>
      <c r="E10" s="193"/>
      <c r="F10" s="193"/>
      <c r="G10" s="193"/>
      <c r="H10" s="193"/>
      <c r="I10" s="193"/>
      <c r="J10" s="193"/>
      <c r="K10" s="193"/>
      <c r="L10" s="193"/>
      <c r="M10" s="246" t="str">
        <f t="shared" si="0"/>
        <v/>
      </c>
      <c r="N10" s="185"/>
    </row>
    <row r="11" spans="1:14" ht="15" x14ac:dyDescent="0.25">
      <c r="A11" s="193">
        <v>3</v>
      </c>
      <c r="B11" s="194"/>
      <c r="C11" s="245"/>
      <c r="D11" s="193"/>
      <c r="E11" s="193"/>
      <c r="F11" s="193"/>
      <c r="G11" s="193"/>
      <c r="H11" s="193"/>
      <c r="I11" s="193"/>
      <c r="J11" s="193"/>
      <c r="K11" s="193"/>
      <c r="L11" s="193"/>
      <c r="M11" s="246" t="str">
        <f t="shared" si="0"/>
        <v/>
      </c>
      <c r="N11" s="185"/>
    </row>
    <row r="12" spans="1:14" ht="15" x14ac:dyDescent="0.25">
      <c r="A12" s="193">
        <v>4</v>
      </c>
      <c r="B12" s="194"/>
      <c r="C12" s="245"/>
      <c r="D12" s="193"/>
      <c r="E12" s="193"/>
      <c r="F12" s="193"/>
      <c r="G12" s="193"/>
      <c r="H12" s="193"/>
      <c r="I12" s="193"/>
      <c r="J12" s="193"/>
      <c r="K12" s="193"/>
      <c r="L12" s="193"/>
      <c r="M12" s="246" t="str">
        <f t="shared" si="0"/>
        <v/>
      </c>
      <c r="N12" s="185"/>
    </row>
    <row r="13" spans="1:14" ht="15" x14ac:dyDescent="0.25">
      <c r="A13" s="193">
        <v>5</v>
      </c>
      <c r="B13" s="194"/>
      <c r="C13" s="245"/>
      <c r="D13" s="193"/>
      <c r="E13" s="193"/>
      <c r="F13" s="193"/>
      <c r="G13" s="193"/>
      <c r="H13" s="193"/>
      <c r="I13" s="193"/>
      <c r="J13" s="193"/>
      <c r="K13" s="193"/>
      <c r="L13" s="193"/>
      <c r="M13" s="246" t="str">
        <f t="shared" si="0"/>
        <v/>
      </c>
      <c r="N13" s="185"/>
    </row>
    <row r="14" spans="1:14" ht="15" x14ac:dyDescent="0.25">
      <c r="A14" s="193">
        <v>6</v>
      </c>
      <c r="B14" s="194"/>
      <c r="C14" s="245"/>
      <c r="D14" s="193"/>
      <c r="E14" s="193"/>
      <c r="F14" s="193"/>
      <c r="G14" s="193"/>
      <c r="H14" s="193"/>
      <c r="I14" s="193"/>
      <c r="J14" s="193"/>
      <c r="K14" s="193"/>
      <c r="L14" s="193"/>
      <c r="M14" s="246" t="str">
        <f t="shared" si="0"/>
        <v/>
      </c>
      <c r="N14" s="185"/>
    </row>
    <row r="15" spans="1:14" ht="15" x14ac:dyDescent="0.25">
      <c r="A15" s="193">
        <v>7</v>
      </c>
      <c r="B15" s="194"/>
      <c r="C15" s="245"/>
      <c r="D15" s="193"/>
      <c r="E15" s="193"/>
      <c r="F15" s="193"/>
      <c r="G15" s="193"/>
      <c r="H15" s="193"/>
      <c r="I15" s="193"/>
      <c r="J15" s="193"/>
      <c r="K15" s="193"/>
      <c r="L15" s="193"/>
      <c r="M15" s="246" t="str">
        <f t="shared" si="0"/>
        <v/>
      </c>
      <c r="N15" s="185"/>
    </row>
    <row r="16" spans="1:14" ht="15" x14ac:dyDescent="0.25">
      <c r="A16" s="193">
        <v>8</v>
      </c>
      <c r="B16" s="194"/>
      <c r="C16" s="245"/>
      <c r="D16" s="193"/>
      <c r="E16" s="193"/>
      <c r="F16" s="193"/>
      <c r="G16" s="193"/>
      <c r="H16" s="193"/>
      <c r="I16" s="193"/>
      <c r="J16" s="193"/>
      <c r="K16" s="193"/>
      <c r="L16" s="193"/>
      <c r="M16" s="246" t="str">
        <f t="shared" si="0"/>
        <v/>
      </c>
      <c r="N16" s="185"/>
    </row>
    <row r="17" spans="1:14" ht="15" x14ac:dyDescent="0.25">
      <c r="A17" s="193">
        <v>9</v>
      </c>
      <c r="B17" s="194"/>
      <c r="C17" s="245"/>
      <c r="D17" s="193"/>
      <c r="E17" s="193"/>
      <c r="F17" s="193"/>
      <c r="G17" s="193"/>
      <c r="H17" s="193"/>
      <c r="I17" s="193"/>
      <c r="J17" s="193"/>
      <c r="K17" s="193"/>
      <c r="L17" s="193"/>
      <c r="M17" s="246" t="str">
        <f t="shared" si="0"/>
        <v/>
      </c>
      <c r="N17" s="185"/>
    </row>
    <row r="18" spans="1:14" ht="15" x14ac:dyDescent="0.25">
      <c r="A18" s="193">
        <v>10</v>
      </c>
      <c r="B18" s="194"/>
      <c r="C18" s="245"/>
      <c r="D18" s="193"/>
      <c r="E18" s="193"/>
      <c r="F18" s="193"/>
      <c r="G18" s="193"/>
      <c r="H18" s="193"/>
      <c r="I18" s="193"/>
      <c r="J18" s="193"/>
      <c r="K18" s="193"/>
      <c r="L18" s="193"/>
      <c r="M18" s="246" t="str">
        <f t="shared" si="0"/>
        <v/>
      </c>
      <c r="N18" s="185"/>
    </row>
    <row r="19" spans="1:14" ht="15" x14ac:dyDescent="0.25">
      <c r="A19" s="193">
        <v>11</v>
      </c>
      <c r="B19" s="194"/>
      <c r="C19" s="245"/>
      <c r="D19" s="193"/>
      <c r="E19" s="193"/>
      <c r="F19" s="193"/>
      <c r="G19" s="193"/>
      <c r="H19" s="193"/>
      <c r="I19" s="193"/>
      <c r="J19" s="193"/>
      <c r="K19" s="193"/>
      <c r="L19" s="193"/>
      <c r="M19" s="246" t="str">
        <f t="shared" si="0"/>
        <v/>
      </c>
      <c r="N19" s="185"/>
    </row>
    <row r="20" spans="1:14" ht="15" x14ac:dyDescent="0.25">
      <c r="A20" s="193">
        <v>12</v>
      </c>
      <c r="B20" s="194"/>
      <c r="C20" s="245"/>
      <c r="D20" s="193"/>
      <c r="E20" s="193"/>
      <c r="F20" s="193"/>
      <c r="G20" s="193"/>
      <c r="H20" s="193"/>
      <c r="I20" s="193"/>
      <c r="J20" s="193"/>
      <c r="K20" s="193"/>
      <c r="L20" s="193"/>
      <c r="M20" s="246" t="str">
        <f t="shared" si="0"/>
        <v/>
      </c>
      <c r="N20" s="185"/>
    </row>
    <row r="21" spans="1:14" ht="15" x14ac:dyDescent="0.25">
      <c r="A21" s="193">
        <v>13</v>
      </c>
      <c r="B21" s="194"/>
      <c r="C21" s="245"/>
      <c r="D21" s="193"/>
      <c r="E21" s="193"/>
      <c r="F21" s="193"/>
      <c r="G21" s="193"/>
      <c r="H21" s="193"/>
      <c r="I21" s="193"/>
      <c r="J21" s="193"/>
      <c r="K21" s="193"/>
      <c r="L21" s="193"/>
      <c r="M21" s="246" t="str">
        <f t="shared" si="0"/>
        <v/>
      </c>
      <c r="N21" s="185"/>
    </row>
    <row r="22" spans="1:14" ht="15" x14ac:dyDescent="0.25">
      <c r="A22" s="193">
        <v>14</v>
      </c>
      <c r="B22" s="194"/>
      <c r="C22" s="245"/>
      <c r="D22" s="193"/>
      <c r="E22" s="193"/>
      <c r="F22" s="193"/>
      <c r="G22" s="193"/>
      <c r="H22" s="193"/>
      <c r="I22" s="193"/>
      <c r="J22" s="193"/>
      <c r="K22" s="193"/>
      <c r="L22" s="193"/>
      <c r="M22" s="246" t="str">
        <f t="shared" si="0"/>
        <v/>
      </c>
      <c r="N22" s="185"/>
    </row>
    <row r="23" spans="1:14" ht="15" x14ac:dyDescent="0.25">
      <c r="A23" s="247" t="s">
        <v>278</v>
      </c>
      <c r="B23" s="194"/>
      <c r="C23" s="245"/>
      <c r="D23" s="193"/>
      <c r="E23" s="193"/>
      <c r="F23" s="193"/>
      <c r="G23" s="193"/>
      <c r="H23" s="193"/>
      <c r="I23" s="193"/>
      <c r="J23" s="193"/>
      <c r="K23" s="193"/>
      <c r="L23" s="193"/>
      <c r="M23" s="246" t="str">
        <f t="shared" si="0"/>
        <v/>
      </c>
      <c r="N23" s="185"/>
    </row>
    <row r="24" spans="1:14" s="200" customFormat="1" x14ac:dyDescent="0.2"/>
    <row r="27" spans="1:14" s="21" customFormat="1" ht="15" x14ac:dyDescent="0.3">
      <c r="B27" s="195" t="s">
        <v>107</v>
      </c>
    </row>
    <row r="28" spans="1:14" s="21" customFormat="1" ht="15" x14ac:dyDescent="0.3">
      <c r="B28" s="195"/>
    </row>
    <row r="29" spans="1:14" s="21" customFormat="1" ht="15" x14ac:dyDescent="0.3">
      <c r="C29" s="197"/>
      <c r="D29" s="196"/>
      <c r="E29" s="196"/>
      <c r="H29" s="197"/>
      <c r="I29" s="197"/>
      <c r="J29" s="196"/>
      <c r="K29" s="196"/>
      <c r="L29" s="196"/>
    </row>
    <row r="30" spans="1:14" s="21" customFormat="1" ht="15" x14ac:dyDescent="0.3">
      <c r="C30" s="198" t="s">
        <v>268</v>
      </c>
      <c r="D30" s="196"/>
      <c r="E30" s="196"/>
      <c r="H30" s="195" t="s">
        <v>319</v>
      </c>
      <c r="M30" s="196"/>
    </row>
    <row r="31" spans="1:14" s="21" customFormat="1" ht="15" x14ac:dyDescent="0.3">
      <c r="C31" s="198" t="s">
        <v>140</v>
      </c>
      <c r="D31" s="196"/>
      <c r="E31" s="196"/>
      <c r="H31" s="199" t="s">
        <v>269</v>
      </c>
      <c r="M31" s="196"/>
    </row>
    <row r="32" spans="1:14" ht="15" x14ac:dyDescent="0.3">
      <c r="C32" s="198"/>
      <c r="F32" s="199"/>
      <c r="J32" s="201"/>
      <c r="K32" s="201"/>
      <c r="L32" s="201"/>
      <c r="M32" s="201"/>
    </row>
    <row r="33" spans="3:3" ht="15" x14ac:dyDescent="0.3">
      <c r="C33" s="19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1">
        <v>40907</v>
      </c>
      <c r="C2" t="s">
        <v>201</v>
      </c>
      <c r="E2" t="s">
        <v>232</v>
      </c>
      <c r="G2" s="62" t="s">
        <v>238</v>
      </c>
    </row>
    <row r="3" spans="1:7" ht="15" x14ac:dyDescent="0.2">
      <c r="A3" s="61">
        <v>40908</v>
      </c>
      <c r="C3" t="s">
        <v>202</v>
      </c>
      <c r="E3" t="s">
        <v>233</v>
      </c>
      <c r="G3" s="62" t="s">
        <v>239</v>
      </c>
    </row>
    <row r="4" spans="1:7" ht="15" x14ac:dyDescent="0.2">
      <c r="A4" s="61">
        <v>40909</v>
      </c>
      <c r="C4" t="s">
        <v>203</v>
      </c>
      <c r="E4" t="s">
        <v>234</v>
      </c>
      <c r="G4" s="62" t="s">
        <v>240</v>
      </c>
    </row>
    <row r="5" spans="1:7" x14ac:dyDescent="0.2">
      <c r="A5" s="61">
        <v>40910</v>
      </c>
      <c r="C5" t="s">
        <v>204</v>
      </c>
      <c r="E5" t="s">
        <v>235</v>
      </c>
    </row>
    <row r="6" spans="1:7" x14ac:dyDescent="0.2">
      <c r="A6" s="61">
        <v>40911</v>
      </c>
      <c r="C6" t="s">
        <v>205</v>
      </c>
    </row>
    <row r="7" spans="1:7" x14ac:dyDescent="0.2">
      <c r="A7" s="61">
        <v>40912</v>
      </c>
      <c r="C7" t="s">
        <v>206</v>
      </c>
    </row>
    <row r="8" spans="1:7" x14ac:dyDescent="0.2">
      <c r="A8" s="61">
        <v>40913</v>
      </c>
      <c r="C8" t="s">
        <v>207</v>
      </c>
    </row>
    <row r="9" spans="1:7" x14ac:dyDescent="0.2">
      <c r="A9" s="61">
        <v>40914</v>
      </c>
      <c r="C9" t="s">
        <v>208</v>
      </c>
    </row>
    <row r="10" spans="1:7" x14ac:dyDescent="0.2">
      <c r="A10" s="61">
        <v>40915</v>
      </c>
      <c r="C10" t="s">
        <v>209</v>
      </c>
    </row>
    <row r="11" spans="1:7" x14ac:dyDescent="0.2">
      <c r="A11" s="61">
        <v>40916</v>
      </c>
      <c r="C11" t="s">
        <v>210</v>
      </c>
    </row>
    <row r="12" spans="1:7" x14ac:dyDescent="0.2">
      <c r="A12" s="61">
        <v>40917</v>
      </c>
      <c r="C12" t="s">
        <v>211</v>
      </c>
    </row>
    <row r="13" spans="1:7" x14ac:dyDescent="0.2">
      <c r="A13" s="61">
        <v>40918</v>
      </c>
      <c r="C13" t="s">
        <v>212</v>
      </c>
    </row>
    <row r="14" spans="1:7" x14ac:dyDescent="0.2">
      <c r="A14" s="61">
        <v>40919</v>
      </c>
      <c r="C14" t="s">
        <v>213</v>
      </c>
    </row>
    <row r="15" spans="1:7" x14ac:dyDescent="0.2">
      <c r="A15" s="61">
        <v>40920</v>
      </c>
      <c r="C15" t="s">
        <v>214</v>
      </c>
    </row>
    <row r="16" spans="1:7" x14ac:dyDescent="0.2">
      <c r="A16" s="61">
        <v>40921</v>
      </c>
      <c r="C16" t="s">
        <v>215</v>
      </c>
    </row>
    <row r="17" spans="1:3" x14ac:dyDescent="0.2">
      <c r="A17" s="61">
        <v>40922</v>
      </c>
      <c r="C17" t="s">
        <v>216</v>
      </c>
    </row>
    <row r="18" spans="1:3" x14ac:dyDescent="0.2">
      <c r="A18" s="61">
        <v>40923</v>
      </c>
      <c r="C18" t="s">
        <v>217</v>
      </c>
    </row>
    <row r="19" spans="1:3" x14ac:dyDescent="0.2">
      <c r="A19" s="61">
        <v>40924</v>
      </c>
      <c r="C19" t="s">
        <v>218</v>
      </c>
    </row>
    <row r="20" spans="1:3" x14ac:dyDescent="0.2">
      <c r="A20" s="61">
        <v>40925</v>
      </c>
      <c r="C20" t="s">
        <v>219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zoomScaleNormal="100" zoomScaleSheetLayoutView="70" workbookViewId="0">
      <selection activeCell="D9" sqref="D9"/>
    </sheetView>
  </sheetViews>
  <sheetFormatPr defaultRowHeight="15" x14ac:dyDescent="0.3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6" width="10.42578125" style="21" customWidth="1"/>
    <col min="7" max="7" width="11.85546875" style="21" customWidth="1"/>
    <col min="8" max="8" width="11.85546875" style="21" bestFit="1" customWidth="1"/>
    <col min="9" max="9" width="9.140625" style="21" customWidth="1"/>
    <col min="10" max="10" width="9.140625" style="21"/>
    <col min="11" max="11" width="10.7109375" style="21" bestFit="1" customWidth="1"/>
    <col min="12" max="16384" width="9.140625" style="21"/>
  </cols>
  <sheetData>
    <row r="1" spans="1:11" s="6" customFormat="1" x14ac:dyDescent="0.3">
      <c r="A1" s="71" t="s">
        <v>272</v>
      </c>
      <c r="B1" s="228"/>
      <c r="C1" s="493" t="s">
        <v>110</v>
      </c>
      <c r="D1" s="493"/>
      <c r="E1" s="109"/>
    </row>
    <row r="2" spans="1:11" s="6" customFormat="1" x14ac:dyDescent="0.3">
      <c r="A2" s="73" t="s">
        <v>141</v>
      </c>
      <c r="B2" s="228"/>
      <c r="C2" s="491" t="s">
        <v>464</v>
      </c>
      <c r="D2" s="492"/>
      <c r="E2" s="109"/>
    </row>
    <row r="3" spans="1:11" s="6" customFormat="1" x14ac:dyDescent="0.3">
      <c r="A3" s="73"/>
      <c r="B3" s="228"/>
      <c r="C3" s="328"/>
      <c r="D3" s="328"/>
      <c r="E3" s="109"/>
    </row>
    <row r="4" spans="1:11" s="2" customFormat="1" x14ac:dyDescent="0.3">
      <c r="A4" s="494" t="s">
        <v>274</v>
      </c>
      <c r="B4" s="495"/>
      <c r="C4" s="495"/>
      <c r="D4" s="495"/>
      <c r="E4" s="104"/>
      <c r="J4" s="6"/>
    </row>
    <row r="5" spans="1:11" s="2" customFormat="1" x14ac:dyDescent="0.3">
      <c r="A5" s="329" t="s">
        <v>500</v>
      </c>
      <c r="B5" s="330"/>
      <c r="C5" s="330"/>
      <c r="D5" s="330"/>
      <c r="E5" s="331"/>
    </row>
    <row r="6" spans="1:11" s="2" customFormat="1" x14ac:dyDescent="0.3">
      <c r="A6" s="74"/>
      <c r="B6" s="229"/>
      <c r="C6" s="73"/>
      <c r="D6" s="73"/>
      <c r="E6" s="104"/>
    </row>
    <row r="7" spans="1:11" s="6" customFormat="1" ht="18" x14ac:dyDescent="0.3">
      <c r="A7" s="327"/>
      <c r="B7" s="108"/>
      <c r="C7" s="75"/>
      <c r="D7" s="75"/>
      <c r="E7" s="109"/>
    </row>
    <row r="8" spans="1:11" s="6" customFormat="1" ht="30" x14ac:dyDescent="0.3">
      <c r="A8" s="102" t="s">
        <v>64</v>
      </c>
      <c r="B8" s="76" t="s">
        <v>249</v>
      </c>
      <c r="C8" s="76" t="s">
        <v>66</v>
      </c>
      <c r="D8" s="76" t="s">
        <v>67</v>
      </c>
      <c r="E8" s="109"/>
      <c r="F8" s="20"/>
    </row>
    <row r="9" spans="1:11" s="7" customFormat="1" x14ac:dyDescent="0.3">
      <c r="A9" s="226">
        <v>1</v>
      </c>
      <c r="B9" s="226" t="s">
        <v>65</v>
      </c>
      <c r="C9" s="82">
        <f>SUM(C10,C25)</f>
        <v>1831950.6099999999</v>
      </c>
      <c r="D9" s="82">
        <f>SUM(D10,D25)</f>
        <v>1831950.6099999999</v>
      </c>
      <c r="E9" s="109"/>
      <c r="F9" s="402"/>
      <c r="G9" s="291"/>
      <c r="H9" s="291"/>
      <c r="K9" s="291"/>
    </row>
    <row r="10" spans="1:11" s="7" customFormat="1" x14ac:dyDescent="0.3">
      <c r="A10" s="84">
        <v>1.1000000000000001</v>
      </c>
      <c r="B10" s="84" t="s">
        <v>80</v>
      </c>
      <c r="C10" s="82">
        <f>SUM(C11,C12,C15,C18,C24)</f>
        <v>1827076.45</v>
      </c>
      <c r="D10" s="82">
        <f>SUM(D11,D12,D15,D18,D23,D24)</f>
        <v>1827076.45</v>
      </c>
      <c r="E10" s="109"/>
      <c r="H10" s="291"/>
    </row>
    <row r="11" spans="1:11" s="9" customFormat="1" ht="18" x14ac:dyDescent="0.3">
      <c r="A11" s="85" t="s">
        <v>30</v>
      </c>
      <c r="B11" s="85" t="s">
        <v>79</v>
      </c>
      <c r="C11" s="8"/>
      <c r="D11" s="8"/>
      <c r="E11" s="109"/>
      <c r="H11" s="291"/>
      <c r="J11" s="7"/>
      <c r="K11" s="7"/>
    </row>
    <row r="12" spans="1:11" s="10" customFormat="1" x14ac:dyDescent="0.3">
      <c r="A12" s="85" t="s">
        <v>31</v>
      </c>
      <c r="B12" s="85" t="s">
        <v>308</v>
      </c>
      <c r="C12" s="103">
        <f>SUM(C13:C14)</f>
        <v>196446.5</v>
      </c>
      <c r="D12" s="103">
        <f>SUM(D13:D14)</f>
        <v>196446.5</v>
      </c>
      <c r="E12" s="109"/>
      <c r="H12" s="291"/>
      <c r="J12" s="7"/>
      <c r="K12" s="7"/>
    </row>
    <row r="13" spans="1:11" s="3" customFormat="1" x14ac:dyDescent="0.3">
      <c r="A13" s="94" t="s">
        <v>81</v>
      </c>
      <c r="B13" s="94" t="s">
        <v>311</v>
      </c>
      <c r="C13" s="8">
        <v>196446.5</v>
      </c>
      <c r="D13" s="8">
        <v>196446.5</v>
      </c>
      <c r="E13" s="109"/>
      <c r="H13" s="291"/>
      <c r="J13" s="7"/>
      <c r="K13" s="7"/>
    </row>
    <row r="14" spans="1:11" s="3" customFormat="1" x14ac:dyDescent="0.3">
      <c r="A14" s="94" t="s">
        <v>109</v>
      </c>
      <c r="B14" s="94" t="s">
        <v>97</v>
      </c>
      <c r="C14" s="8"/>
      <c r="D14" s="8"/>
      <c r="E14" s="109"/>
      <c r="H14" s="291"/>
      <c r="J14" s="7"/>
      <c r="K14" s="7"/>
    </row>
    <row r="15" spans="1:11" s="3" customFormat="1" x14ac:dyDescent="0.3">
      <c r="A15" s="85" t="s">
        <v>82</v>
      </c>
      <c r="B15" s="85" t="s">
        <v>83</v>
      </c>
      <c r="C15" s="103">
        <f>SUM(C16:C17)</f>
        <v>1534344</v>
      </c>
      <c r="D15" s="103">
        <f>SUM(D16:D17)</f>
        <v>1534344</v>
      </c>
      <c r="E15" s="109"/>
      <c r="H15" s="291"/>
      <c r="J15" s="7"/>
      <c r="K15" s="7"/>
    </row>
    <row r="16" spans="1:11" s="3" customFormat="1" x14ac:dyDescent="0.3">
      <c r="A16" s="94" t="s">
        <v>84</v>
      </c>
      <c r="B16" s="94" t="s">
        <v>86</v>
      </c>
      <c r="C16" s="8">
        <v>1238437</v>
      </c>
      <c r="D16" s="8">
        <v>1238437</v>
      </c>
      <c r="E16" s="109"/>
      <c r="H16" s="291"/>
      <c r="J16" s="7"/>
      <c r="K16" s="7"/>
    </row>
    <row r="17" spans="1:11" s="3" customFormat="1" ht="30" x14ac:dyDescent="0.3">
      <c r="A17" s="94" t="s">
        <v>85</v>
      </c>
      <c r="B17" s="94" t="s">
        <v>111</v>
      </c>
      <c r="C17" s="8">
        <v>295907</v>
      </c>
      <c r="D17" s="8">
        <v>295907</v>
      </c>
      <c r="E17" s="109"/>
      <c r="H17" s="291"/>
      <c r="J17" s="7"/>
      <c r="K17" s="7"/>
    </row>
    <row r="18" spans="1:11" s="3" customFormat="1" x14ac:dyDescent="0.3">
      <c r="A18" s="85" t="s">
        <v>87</v>
      </c>
      <c r="B18" s="85" t="s">
        <v>405</v>
      </c>
      <c r="C18" s="103">
        <f>SUM(C19:C22)</f>
        <v>0</v>
      </c>
      <c r="D18" s="103">
        <f>SUM(D19:D22)</f>
        <v>0</v>
      </c>
      <c r="E18" s="109"/>
      <c r="H18" s="291"/>
      <c r="J18" s="7"/>
      <c r="K18" s="7"/>
    </row>
    <row r="19" spans="1:11" s="3" customFormat="1" x14ac:dyDescent="0.3">
      <c r="A19" s="94" t="s">
        <v>88</v>
      </c>
      <c r="B19" s="94" t="s">
        <v>89</v>
      </c>
      <c r="C19" s="8"/>
      <c r="D19" s="8"/>
      <c r="E19" s="109"/>
      <c r="H19" s="291"/>
      <c r="J19" s="7"/>
      <c r="K19" s="7"/>
    </row>
    <row r="20" spans="1:11" s="3" customFormat="1" ht="30" x14ac:dyDescent="0.3">
      <c r="A20" s="94" t="s">
        <v>92</v>
      </c>
      <c r="B20" s="94" t="s">
        <v>90</v>
      </c>
      <c r="C20" s="8"/>
      <c r="D20" s="8"/>
      <c r="E20" s="109"/>
      <c r="H20" s="291"/>
      <c r="J20" s="7"/>
      <c r="K20" s="7"/>
    </row>
    <row r="21" spans="1:11" s="3" customFormat="1" x14ac:dyDescent="0.3">
      <c r="A21" s="94" t="s">
        <v>93</v>
      </c>
      <c r="B21" s="94" t="s">
        <v>91</v>
      </c>
      <c r="C21" s="8"/>
      <c r="D21" s="8"/>
      <c r="E21" s="109"/>
      <c r="H21" s="291"/>
      <c r="J21" s="7"/>
      <c r="K21" s="7"/>
    </row>
    <row r="22" spans="1:11" s="3" customFormat="1" x14ac:dyDescent="0.3">
      <c r="A22" s="94" t="s">
        <v>94</v>
      </c>
      <c r="B22" s="94" t="s">
        <v>427</v>
      </c>
      <c r="C22" s="8"/>
      <c r="D22" s="8"/>
      <c r="E22" s="109"/>
      <c r="H22" s="291"/>
      <c r="J22" s="7"/>
      <c r="K22" s="7"/>
    </row>
    <row r="23" spans="1:11" s="3" customFormat="1" x14ac:dyDescent="0.3">
      <c r="A23" s="85" t="s">
        <v>95</v>
      </c>
      <c r="B23" s="85" t="s">
        <v>428</v>
      </c>
      <c r="C23" s="345"/>
      <c r="D23" s="8"/>
      <c r="E23" s="109"/>
      <c r="H23" s="291"/>
      <c r="J23" s="7"/>
      <c r="K23" s="7"/>
    </row>
    <row r="24" spans="1:11" s="3" customFormat="1" x14ac:dyDescent="0.3">
      <c r="A24" s="85" t="s">
        <v>251</v>
      </c>
      <c r="B24" s="85" t="s">
        <v>434</v>
      </c>
      <c r="C24" s="8">
        <v>96285.95</v>
      </c>
      <c r="D24" s="8">
        <v>96285.95</v>
      </c>
      <c r="E24" s="109"/>
      <c r="H24" s="291"/>
      <c r="J24" s="7"/>
      <c r="K24" s="7"/>
    </row>
    <row r="25" spans="1:11" s="3" customFormat="1" ht="15.75" x14ac:dyDescent="0.3">
      <c r="A25" s="84">
        <v>1.2</v>
      </c>
      <c r="B25" s="226" t="s">
        <v>96</v>
      </c>
      <c r="C25" s="82">
        <f>SUM(C26,C30)</f>
        <v>4874.1599999999926</v>
      </c>
      <c r="D25" s="82">
        <f>SUM(D26,D30)</f>
        <v>4874.1599999999926</v>
      </c>
      <c r="E25" s="109"/>
      <c r="G25" s="344"/>
      <c r="H25" s="291"/>
      <c r="J25" s="7"/>
      <c r="K25" s="7"/>
    </row>
    <row r="26" spans="1:11" x14ac:dyDescent="0.3">
      <c r="A26" s="85" t="s">
        <v>32</v>
      </c>
      <c r="B26" s="85" t="s">
        <v>311</v>
      </c>
      <c r="C26" s="103">
        <f>SUM(C27:C29)</f>
        <v>0</v>
      </c>
      <c r="D26" s="103">
        <f>SUM(D27:D29)</f>
        <v>0</v>
      </c>
      <c r="E26" s="109"/>
      <c r="H26" s="291"/>
      <c r="J26" s="7"/>
      <c r="K26" s="7"/>
    </row>
    <row r="27" spans="1:11" x14ac:dyDescent="0.3">
      <c r="A27" s="227" t="s">
        <v>98</v>
      </c>
      <c r="B27" s="94" t="s">
        <v>309</v>
      </c>
      <c r="C27" s="8"/>
      <c r="D27" s="8"/>
      <c r="E27" s="109"/>
      <c r="H27" s="291"/>
      <c r="J27" s="7"/>
      <c r="K27" s="7"/>
    </row>
    <row r="28" spans="1:11" x14ac:dyDescent="0.3">
      <c r="A28" s="227" t="s">
        <v>99</v>
      </c>
      <c r="B28" s="94" t="s">
        <v>312</v>
      </c>
      <c r="C28" s="8"/>
      <c r="D28" s="8"/>
      <c r="E28" s="109"/>
      <c r="H28" s="291"/>
      <c r="J28" s="7"/>
      <c r="K28" s="7"/>
    </row>
    <row r="29" spans="1:11" x14ac:dyDescent="0.3">
      <c r="A29" s="227" t="s">
        <v>437</v>
      </c>
      <c r="B29" s="94" t="s">
        <v>310</v>
      </c>
      <c r="C29" s="8"/>
      <c r="D29" s="8"/>
      <c r="E29" s="109"/>
      <c r="H29" s="291"/>
      <c r="J29" s="7"/>
      <c r="K29" s="7"/>
    </row>
    <row r="30" spans="1:11" x14ac:dyDescent="0.3">
      <c r="A30" s="85" t="s">
        <v>33</v>
      </c>
      <c r="B30" s="248" t="s">
        <v>435</v>
      </c>
      <c r="C30" s="8">
        <v>4874.1599999999926</v>
      </c>
      <c r="D30" s="8">
        <v>4874.1599999999926</v>
      </c>
      <c r="E30" s="109"/>
      <c r="H30" s="291"/>
      <c r="J30" s="7"/>
      <c r="K30" s="7"/>
    </row>
    <row r="31" spans="1:11" s="22" customFormat="1" ht="12.75" x14ac:dyDescent="0.2">
      <c r="B31" s="230"/>
    </row>
    <row r="32" spans="1:11" s="2" customFormat="1" x14ac:dyDescent="0.3">
      <c r="A32" s="1"/>
      <c r="B32" s="231"/>
      <c r="E32" s="5"/>
    </row>
    <row r="33" spans="1:7" s="2" customFormat="1" x14ac:dyDescent="0.3">
      <c r="B33" s="231"/>
      <c r="E33" s="5"/>
    </row>
    <row r="34" spans="1:7" x14ac:dyDescent="0.3">
      <c r="A34" s="1"/>
    </row>
    <row r="35" spans="1:7" x14ac:dyDescent="0.3">
      <c r="A35" s="2"/>
    </row>
    <row r="36" spans="1:7" s="2" customFormat="1" x14ac:dyDescent="0.3">
      <c r="A36" s="66" t="s">
        <v>107</v>
      </c>
      <c r="B36" s="231"/>
      <c r="E36" s="5"/>
    </row>
    <row r="37" spans="1:7" s="2" customFormat="1" x14ac:dyDescent="0.3">
      <c r="B37" s="231"/>
      <c r="E37"/>
      <c r="F37"/>
      <c r="G37"/>
    </row>
    <row r="38" spans="1:7" s="2" customFormat="1" x14ac:dyDescent="0.3">
      <c r="B38" s="231"/>
      <c r="D38" s="12"/>
      <c r="E38"/>
      <c r="F38"/>
      <c r="G38"/>
    </row>
    <row r="39" spans="1:7" s="2" customFormat="1" x14ac:dyDescent="0.3">
      <c r="A39"/>
      <c r="B39" s="233" t="s">
        <v>431</v>
      </c>
      <c r="D39" s="12"/>
      <c r="E39"/>
      <c r="F39"/>
      <c r="G39"/>
    </row>
    <row r="40" spans="1:7" s="2" customFormat="1" x14ac:dyDescent="0.3">
      <c r="A40"/>
      <c r="B40" s="231" t="s">
        <v>270</v>
      </c>
      <c r="D40" s="12"/>
      <c r="E40"/>
      <c r="F40"/>
      <c r="G40"/>
    </row>
    <row r="41" spans="1:7" customFormat="1" ht="12.75" x14ac:dyDescent="0.2">
      <c r="B41" s="234" t="s">
        <v>140</v>
      </c>
    </row>
    <row r="42" spans="1:7" customFormat="1" ht="12.75" x14ac:dyDescent="0.2">
      <c r="B42" s="235"/>
    </row>
  </sheetData>
  <mergeCells count="3">
    <mergeCell ref="C1:D1"/>
    <mergeCell ref="C2:D2"/>
    <mergeCell ref="A4:D4"/>
  </mergeCells>
  <printOptions gridLines="1"/>
  <pageMargins left="0.25" right="0.25" top="0.75" bottom="0.75" header="0.3" footer="0.3"/>
  <pageSetup scale="82" orientation="portrait" r:id="rId1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showGridLines="0" topLeftCell="A7" zoomScaleSheetLayoutView="70" workbookViewId="0">
      <selection activeCell="B36" sqref="B36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13.7109375" style="21" customWidth="1"/>
    <col min="8" max="8" width="10.140625" style="21" customWidth="1"/>
    <col min="9" max="11" width="9.140625" style="21" customWidth="1"/>
    <col min="12" max="13" width="12.28515625" style="21" bestFit="1" customWidth="1"/>
    <col min="14" max="16384" width="9.140625" style="21"/>
  </cols>
  <sheetData>
    <row r="1" spans="1:13" x14ac:dyDescent="0.3">
      <c r="A1" s="71" t="s">
        <v>501</v>
      </c>
      <c r="B1" s="110"/>
      <c r="C1" s="493" t="s">
        <v>110</v>
      </c>
      <c r="D1" s="493"/>
      <c r="E1" s="145"/>
    </row>
    <row r="2" spans="1:13" x14ac:dyDescent="0.3">
      <c r="A2" s="73" t="s">
        <v>141</v>
      </c>
      <c r="B2" s="110"/>
      <c r="C2" s="491" t="s">
        <v>464</v>
      </c>
      <c r="D2" s="492"/>
      <c r="E2" s="145"/>
    </row>
    <row r="3" spans="1:13" x14ac:dyDescent="0.3">
      <c r="A3" s="73"/>
      <c r="B3" s="110"/>
      <c r="C3" s="328"/>
      <c r="D3" s="328"/>
      <c r="E3" s="145"/>
    </row>
    <row r="4" spans="1:13" s="2" customFormat="1" x14ac:dyDescent="0.3">
      <c r="A4" s="74" t="str">
        <f>'[7]ფორმა N2'!A4</f>
        <v>ანგარიშვალდებული პირის დასახელება:</v>
      </c>
      <c r="B4" s="74"/>
      <c r="C4" s="73"/>
      <c r="D4" s="73"/>
      <c r="E4" s="104"/>
      <c r="L4" s="21"/>
    </row>
    <row r="5" spans="1:13" s="2" customFormat="1" x14ac:dyDescent="0.3">
      <c r="A5" s="115" t="s">
        <v>469</v>
      </c>
      <c r="B5" s="330"/>
      <c r="C5" s="330"/>
      <c r="D5" s="330"/>
      <c r="E5" s="331"/>
    </row>
    <row r="6" spans="1:13" s="2" customFormat="1" x14ac:dyDescent="0.3">
      <c r="A6" s="74"/>
      <c r="B6" s="74"/>
      <c r="C6" s="73"/>
      <c r="D6" s="73"/>
      <c r="E6" s="104"/>
    </row>
    <row r="7" spans="1:13" s="6" customFormat="1" x14ac:dyDescent="0.3">
      <c r="A7" s="327"/>
      <c r="B7" s="327"/>
      <c r="C7" s="75"/>
      <c r="D7" s="75"/>
      <c r="E7" s="146"/>
    </row>
    <row r="8" spans="1:13" s="6" customFormat="1" ht="30" x14ac:dyDescent="0.3">
      <c r="A8" s="102" t="s">
        <v>64</v>
      </c>
      <c r="B8" s="76" t="s">
        <v>11</v>
      </c>
      <c r="C8" s="76" t="s">
        <v>10</v>
      </c>
      <c r="D8" s="76" t="s">
        <v>9</v>
      </c>
      <c r="E8" s="146"/>
    </row>
    <row r="9" spans="1:13" s="9" customFormat="1" ht="18" x14ac:dyDescent="0.2">
      <c r="A9" s="13">
        <v>1</v>
      </c>
      <c r="B9" s="13" t="s">
        <v>57</v>
      </c>
      <c r="C9" s="79">
        <f>SUM(C10,C13,C53,C56,C57,C58,C75)</f>
        <v>1969671.84</v>
      </c>
      <c r="D9" s="79">
        <f>SUM(D10,D13,D53,D56,D57,D58,D64,D71,D72)</f>
        <v>2098155.96</v>
      </c>
      <c r="E9" s="147"/>
      <c r="F9" s="333"/>
      <c r="G9" s="332"/>
      <c r="H9" s="334"/>
      <c r="I9" s="334"/>
      <c r="J9" s="333"/>
      <c r="K9" s="333"/>
      <c r="L9" s="334"/>
      <c r="M9" s="333"/>
    </row>
    <row r="10" spans="1:13" s="9" customFormat="1" ht="18" x14ac:dyDescent="0.2">
      <c r="A10" s="14">
        <v>1.1000000000000001</v>
      </c>
      <c r="B10" s="14" t="s">
        <v>58</v>
      </c>
      <c r="C10" s="81">
        <f>SUM(C11:C12)</f>
        <v>1046484.03</v>
      </c>
      <c r="D10" s="81">
        <f>SUM(D11:D12)</f>
        <v>1046484.03</v>
      </c>
      <c r="E10" s="147"/>
      <c r="F10" s="333"/>
      <c r="G10" s="333"/>
      <c r="H10" s="333"/>
      <c r="I10" s="333"/>
      <c r="J10" s="333"/>
      <c r="K10" s="333"/>
      <c r="L10" s="333"/>
      <c r="M10" s="333"/>
    </row>
    <row r="11" spans="1:13" s="9" customFormat="1" ht="16.5" customHeight="1" x14ac:dyDescent="0.2">
      <c r="A11" s="16" t="s">
        <v>30</v>
      </c>
      <c r="B11" s="16" t="s">
        <v>59</v>
      </c>
      <c r="C11" s="34">
        <v>1046484.03</v>
      </c>
      <c r="D11" s="34">
        <v>1046484.03</v>
      </c>
      <c r="E11" s="147"/>
      <c r="F11" s="333"/>
      <c r="G11" s="333"/>
      <c r="H11" s="334"/>
      <c r="I11" s="333"/>
      <c r="J11" s="333"/>
      <c r="K11" s="334"/>
      <c r="L11" s="334"/>
      <c r="M11" s="333"/>
    </row>
    <row r="12" spans="1:13" ht="16.5" customHeight="1" x14ac:dyDescent="0.3">
      <c r="A12" s="16" t="s">
        <v>31</v>
      </c>
      <c r="B12" s="16" t="s">
        <v>0</v>
      </c>
      <c r="C12" s="33"/>
      <c r="D12" s="34"/>
      <c r="E12" s="145"/>
      <c r="H12" s="334"/>
      <c r="L12" s="333"/>
      <c r="M12" s="333"/>
    </row>
    <row r="13" spans="1:13" x14ac:dyDescent="0.3">
      <c r="A13" s="14">
        <v>1.2</v>
      </c>
      <c r="B13" s="14" t="s">
        <v>60</v>
      </c>
      <c r="C13" s="81">
        <f>SUM(C14,C17,C29:C32,C35,C36,C43,C44,C45,C46,C47,C51,C52)</f>
        <v>898825.11</v>
      </c>
      <c r="D13" s="81">
        <f>SUM(D14,D17,D29:D32,D35,D36,D43,D44,D45,D46,D47,D51,D52)</f>
        <v>1024410.23</v>
      </c>
      <c r="E13" s="145"/>
      <c r="H13" s="334"/>
      <c r="L13" s="333"/>
      <c r="M13" s="333"/>
    </row>
    <row r="14" spans="1:13" x14ac:dyDescent="0.3">
      <c r="A14" s="16" t="s">
        <v>32</v>
      </c>
      <c r="B14" s="16" t="s">
        <v>1</v>
      </c>
      <c r="C14" s="80">
        <f>SUM(C15:C16)</f>
        <v>12608.68</v>
      </c>
      <c r="D14" s="80">
        <f>SUM(D15:D16)</f>
        <v>12608.68</v>
      </c>
      <c r="E14" s="145"/>
      <c r="H14" s="334"/>
      <c r="L14" s="333"/>
      <c r="M14" s="333"/>
    </row>
    <row r="15" spans="1:13" ht="17.25" customHeight="1" x14ac:dyDescent="0.3">
      <c r="A15" s="17" t="s">
        <v>98</v>
      </c>
      <c r="B15" s="17" t="s">
        <v>61</v>
      </c>
      <c r="C15" s="35">
        <v>1803.75</v>
      </c>
      <c r="D15" s="35">
        <v>1803.75</v>
      </c>
      <c r="E15" s="145"/>
      <c r="G15" s="339"/>
      <c r="H15" s="334"/>
      <c r="L15" s="333"/>
      <c r="M15" s="333"/>
    </row>
    <row r="16" spans="1:13" ht="17.25" customHeight="1" x14ac:dyDescent="0.3">
      <c r="A16" s="17" t="s">
        <v>99</v>
      </c>
      <c r="B16" s="17" t="s">
        <v>62</v>
      </c>
      <c r="C16" s="35">
        <v>10804.93</v>
      </c>
      <c r="D16" s="35">
        <v>10804.93</v>
      </c>
      <c r="E16" s="145"/>
      <c r="G16" s="314"/>
      <c r="H16" s="334"/>
      <c r="L16" s="333"/>
      <c r="M16" s="333"/>
    </row>
    <row r="17" spans="1:13" x14ac:dyDescent="0.3">
      <c r="A17" s="16" t="s">
        <v>33</v>
      </c>
      <c r="B17" s="16" t="s">
        <v>2</v>
      </c>
      <c r="C17" s="80">
        <f>SUM(C18:C23,C28)</f>
        <v>248744.28999999998</v>
      </c>
      <c r="D17" s="80">
        <f>SUM(D18:D23,D28)</f>
        <v>248744.28999999998</v>
      </c>
      <c r="E17" s="145"/>
      <c r="H17" s="334"/>
      <c r="L17" s="333"/>
      <c r="M17" s="333"/>
    </row>
    <row r="18" spans="1:13" ht="30" x14ac:dyDescent="0.3">
      <c r="A18" s="17" t="s">
        <v>12</v>
      </c>
      <c r="B18" s="17" t="s">
        <v>250</v>
      </c>
      <c r="C18" s="37">
        <v>72699.58</v>
      </c>
      <c r="D18" s="37">
        <v>72699.58</v>
      </c>
      <c r="E18" s="145"/>
      <c r="H18" s="334"/>
      <c r="L18" s="333"/>
      <c r="M18" s="333"/>
    </row>
    <row r="19" spans="1:13" x14ac:dyDescent="0.3">
      <c r="A19" s="17" t="s">
        <v>13</v>
      </c>
      <c r="B19" s="17" t="s">
        <v>14</v>
      </c>
      <c r="C19" s="36">
        <v>0</v>
      </c>
      <c r="D19" s="36">
        <v>0</v>
      </c>
      <c r="E19" s="145"/>
      <c r="H19" s="334"/>
      <c r="L19" s="333"/>
      <c r="M19" s="333"/>
    </row>
    <row r="20" spans="1:13" ht="30" x14ac:dyDescent="0.3">
      <c r="A20" s="17" t="s">
        <v>281</v>
      </c>
      <c r="B20" s="17" t="s">
        <v>22</v>
      </c>
      <c r="C20" s="39">
        <v>20540.849999999999</v>
      </c>
      <c r="D20" s="39">
        <v>20540.849999999999</v>
      </c>
      <c r="E20" s="145"/>
      <c r="H20" s="334"/>
      <c r="L20" s="333"/>
      <c r="M20" s="333"/>
    </row>
    <row r="21" spans="1:13" x14ac:dyDescent="0.3">
      <c r="A21" s="17" t="s">
        <v>282</v>
      </c>
      <c r="B21" s="17" t="s">
        <v>15</v>
      </c>
      <c r="C21" s="39">
        <v>83141.53</v>
      </c>
      <c r="D21" s="39">
        <v>83141.53</v>
      </c>
      <c r="E21" s="145"/>
      <c r="H21" s="334"/>
      <c r="L21" s="333"/>
      <c r="M21" s="333"/>
    </row>
    <row r="22" spans="1:13" x14ac:dyDescent="0.3">
      <c r="A22" s="17" t="s">
        <v>283</v>
      </c>
      <c r="B22" s="17" t="s">
        <v>16</v>
      </c>
      <c r="C22" s="39">
        <v>704.4</v>
      </c>
      <c r="D22" s="39">
        <v>704.4</v>
      </c>
      <c r="E22" s="145"/>
      <c r="H22" s="334"/>
      <c r="L22" s="333"/>
      <c r="M22" s="333"/>
    </row>
    <row r="23" spans="1:13" x14ac:dyDescent="0.3">
      <c r="A23" s="17" t="s">
        <v>284</v>
      </c>
      <c r="B23" s="17" t="s">
        <v>17</v>
      </c>
      <c r="C23" s="113">
        <f>SUM(C24:C27)</f>
        <v>71657.930000000008</v>
      </c>
      <c r="D23" s="113">
        <f>SUM(D24:D27)</f>
        <v>71657.930000000008</v>
      </c>
      <c r="E23" s="145"/>
      <c r="H23" s="334"/>
      <c r="L23" s="333"/>
      <c r="M23" s="333"/>
    </row>
    <row r="24" spans="1:13" ht="16.5" customHeight="1" x14ac:dyDescent="0.3">
      <c r="A24" s="18" t="s">
        <v>285</v>
      </c>
      <c r="B24" s="18" t="s">
        <v>18</v>
      </c>
      <c r="C24" s="39">
        <v>35123.65</v>
      </c>
      <c r="D24" s="39">
        <v>35123.65</v>
      </c>
      <c r="E24" s="145"/>
      <c r="H24" s="334"/>
      <c r="L24" s="333"/>
      <c r="M24" s="333"/>
    </row>
    <row r="25" spans="1:13" ht="16.5" customHeight="1" x14ac:dyDescent="0.3">
      <c r="A25" s="18" t="s">
        <v>286</v>
      </c>
      <c r="B25" s="18" t="s">
        <v>19</v>
      </c>
      <c r="C25" s="39">
        <v>8858.0499999999993</v>
      </c>
      <c r="D25" s="39">
        <v>8858.0499999999993</v>
      </c>
      <c r="E25" s="145"/>
      <c r="H25" s="334"/>
      <c r="L25" s="333"/>
      <c r="M25" s="333"/>
    </row>
    <row r="26" spans="1:13" ht="16.5" customHeight="1" x14ac:dyDescent="0.3">
      <c r="A26" s="18" t="s">
        <v>287</v>
      </c>
      <c r="B26" s="18" t="s">
        <v>20</v>
      </c>
      <c r="C26" s="39">
        <v>27434.870000000003</v>
      </c>
      <c r="D26" s="39">
        <v>27434.870000000003</v>
      </c>
      <c r="E26" s="145"/>
      <c r="H26" s="334"/>
      <c r="L26" s="333"/>
      <c r="M26" s="333"/>
    </row>
    <row r="27" spans="1:13" ht="16.5" customHeight="1" x14ac:dyDescent="0.3">
      <c r="A27" s="18" t="s">
        <v>288</v>
      </c>
      <c r="B27" s="18" t="s">
        <v>23</v>
      </c>
      <c r="C27" s="39">
        <v>241.35999999999999</v>
      </c>
      <c r="D27" s="39">
        <v>241.35999999999999</v>
      </c>
      <c r="E27" s="145"/>
      <c r="H27" s="334"/>
      <c r="L27" s="333"/>
      <c r="M27" s="333"/>
    </row>
    <row r="28" spans="1:13" x14ac:dyDescent="0.3">
      <c r="A28" s="17" t="s">
        <v>289</v>
      </c>
      <c r="B28" s="17" t="s">
        <v>21</v>
      </c>
      <c r="C28" s="36">
        <v>0</v>
      </c>
      <c r="D28" s="36">
        <v>0</v>
      </c>
      <c r="E28" s="145"/>
      <c r="H28" s="334"/>
      <c r="L28" s="333"/>
      <c r="M28" s="333"/>
    </row>
    <row r="29" spans="1:13" x14ac:dyDescent="0.3">
      <c r="A29" s="16" t="s">
        <v>34</v>
      </c>
      <c r="B29" s="16" t="s">
        <v>3</v>
      </c>
      <c r="C29" s="34">
        <v>12435.310000000001</v>
      </c>
      <c r="D29" s="34">
        <v>12435.310000000001</v>
      </c>
      <c r="E29" s="145"/>
      <c r="H29" s="334"/>
      <c r="L29" s="333"/>
      <c r="M29" s="333"/>
    </row>
    <row r="30" spans="1:13" x14ac:dyDescent="0.3">
      <c r="A30" s="16" t="s">
        <v>35</v>
      </c>
      <c r="B30" s="16" t="s">
        <v>4</v>
      </c>
      <c r="C30" s="33"/>
      <c r="D30" s="34"/>
      <c r="E30" s="145"/>
      <c r="H30" s="334"/>
      <c r="L30" s="333"/>
      <c r="M30" s="333"/>
    </row>
    <row r="31" spans="1:13" x14ac:dyDescent="0.3">
      <c r="A31" s="16" t="s">
        <v>36</v>
      </c>
      <c r="B31" s="16" t="s">
        <v>5</v>
      </c>
      <c r="C31" s="33"/>
      <c r="D31" s="34"/>
      <c r="E31" s="145"/>
      <c r="H31" s="334"/>
      <c r="L31" s="333"/>
      <c r="M31" s="333"/>
    </row>
    <row r="32" spans="1:13" x14ac:dyDescent="0.3">
      <c r="A32" s="16" t="s">
        <v>37</v>
      </c>
      <c r="B32" s="16" t="s">
        <v>63</v>
      </c>
      <c r="C32" s="80">
        <f>SUM(C33:C34)</f>
        <v>169629.66</v>
      </c>
      <c r="D32" s="80">
        <f>SUM(D33:D34)</f>
        <v>169629.66</v>
      </c>
      <c r="E32" s="145"/>
      <c r="H32" s="334"/>
      <c r="L32" s="333"/>
      <c r="M32" s="333"/>
    </row>
    <row r="33" spans="1:13" x14ac:dyDescent="0.3">
      <c r="A33" s="17" t="s">
        <v>290</v>
      </c>
      <c r="B33" s="17" t="s">
        <v>56</v>
      </c>
      <c r="C33" s="34">
        <v>130953</v>
      </c>
      <c r="D33" s="34">
        <v>130953</v>
      </c>
      <c r="E33" s="145"/>
      <c r="H33" s="334"/>
      <c r="L33" s="333"/>
      <c r="M33" s="333"/>
    </row>
    <row r="34" spans="1:13" x14ac:dyDescent="0.3">
      <c r="A34" s="17" t="s">
        <v>291</v>
      </c>
      <c r="B34" s="17" t="s">
        <v>55</v>
      </c>
      <c r="C34" s="34">
        <v>38676.660000000003</v>
      </c>
      <c r="D34" s="34">
        <v>38676.660000000003</v>
      </c>
      <c r="E34" s="145"/>
      <c r="H34" s="334"/>
      <c r="L34" s="333"/>
      <c r="M34" s="333"/>
    </row>
    <row r="35" spans="1:13" x14ac:dyDescent="0.3">
      <c r="A35" s="16" t="s">
        <v>38</v>
      </c>
      <c r="B35" s="16" t="s">
        <v>49</v>
      </c>
      <c r="C35" s="34">
        <v>210.25</v>
      </c>
      <c r="D35" s="34">
        <v>210.25</v>
      </c>
      <c r="E35" s="145"/>
      <c r="G35" s="314"/>
      <c r="H35" s="334"/>
      <c r="L35" s="333"/>
      <c r="M35" s="333"/>
    </row>
    <row r="36" spans="1:13" x14ac:dyDescent="0.3">
      <c r="A36" s="16" t="s">
        <v>39</v>
      </c>
      <c r="B36" s="16" t="s">
        <v>352</v>
      </c>
      <c r="C36" s="80">
        <f>SUM(C37:C42)</f>
        <v>0</v>
      </c>
      <c r="D36" s="80">
        <f>SUM(D37:D42)</f>
        <v>122585.12</v>
      </c>
      <c r="E36" s="145"/>
      <c r="H36" s="334"/>
      <c r="L36" s="333"/>
      <c r="M36" s="333"/>
    </row>
    <row r="37" spans="1:13" x14ac:dyDescent="0.3">
      <c r="A37" s="17" t="s">
        <v>349</v>
      </c>
      <c r="B37" s="17" t="s">
        <v>353</v>
      </c>
      <c r="C37" s="33"/>
      <c r="D37" s="33">
        <v>122585.12</v>
      </c>
      <c r="E37" s="145"/>
      <c r="H37" s="334"/>
      <c r="L37" s="333"/>
      <c r="M37" s="333"/>
    </row>
    <row r="38" spans="1:13" x14ac:dyDescent="0.3">
      <c r="A38" s="17" t="s">
        <v>350</v>
      </c>
      <c r="B38" s="17" t="s">
        <v>354</v>
      </c>
      <c r="C38" s="33"/>
      <c r="D38" s="33"/>
      <c r="E38" s="145"/>
      <c r="H38" s="334"/>
      <c r="L38" s="333"/>
      <c r="M38" s="333"/>
    </row>
    <row r="39" spans="1:13" x14ac:dyDescent="0.3">
      <c r="A39" s="17" t="s">
        <v>351</v>
      </c>
      <c r="B39" s="17" t="s">
        <v>357</v>
      </c>
      <c r="C39" s="33"/>
      <c r="D39" s="34"/>
      <c r="E39" s="145"/>
      <c r="H39" s="334"/>
      <c r="L39" s="333"/>
      <c r="M39" s="333"/>
    </row>
    <row r="40" spans="1:13" x14ac:dyDescent="0.3">
      <c r="A40" s="17" t="s">
        <v>356</v>
      </c>
      <c r="B40" s="17" t="s">
        <v>358</v>
      </c>
      <c r="C40" s="33"/>
      <c r="D40" s="34"/>
      <c r="E40" s="145"/>
      <c r="H40" s="334"/>
      <c r="L40" s="333"/>
      <c r="M40" s="333"/>
    </row>
    <row r="41" spans="1:13" x14ac:dyDescent="0.3">
      <c r="A41" s="17" t="s">
        <v>359</v>
      </c>
      <c r="B41" s="17" t="s">
        <v>480</v>
      </c>
      <c r="C41" s="33"/>
      <c r="D41" s="34"/>
      <c r="E41" s="145"/>
      <c r="H41" s="334"/>
      <c r="L41" s="333"/>
      <c r="M41" s="333"/>
    </row>
    <row r="42" spans="1:13" x14ac:dyDescent="0.3">
      <c r="A42" s="17" t="s">
        <v>481</v>
      </c>
      <c r="B42" s="17" t="s">
        <v>355</v>
      </c>
      <c r="C42" s="33"/>
      <c r="D42" s="34"/>
      <c r="E42" s="145"/>
      <c r="H42" s="334"/>
      <c r="L42" s="333"/>
      <c r="M42" s="333"/>
    </row>
    <row r="43" spans="1:13" ht="30" x14ac:dyDescent="0.3">
      <c r="A43" s="16" t="s">
        <v>40</v>
      </c>
      <c r="B43" s="16" t="s">
        <v>28</v>
      </c>
      <c r="C43" s="34">
        <v>159791.99</v>
      </c>
      <c r="D43" s="34">
        <v>159791.99</v>
      </c>
      <c r="E43" s="145"/>
      <c r="H43" s="334"/>
      <c r="L43" s="333"/>
      <c r="M43" s="333"/>
    </row>
    <row r="44" spans="1:13" x14ac:dyDescent="0.3">
      <c r="A44" s="16" t="s">
        <v>41</v>
      </c>
      <c r="B44" s="16" t="s">
        <v>24</v>
      </c>
      <c r="C44" s="34">
        <v>6542.62</v>
      </c>
      <c r="D44" s="34">
        <v>6542.62</v>
      </c>
      <c r="E44" s="145"/>
      <c r="H44" s="334"/>
      <c r="L44" s="333"/>
      <c r="M44" s="333"/>
    </row>
    <row r="45" spans="1:13" x14ac:dyDescent="0.3">
      <c r="A45" s="16" t="s">
        <v>42</v>
      </c>
      <c r="B45" s="16" t="s">
        <v>25</v>
      </c>
      <c r="C45" s="33">
        <v>15000</v>
      </c>
      <c r="D45" s="34">
        <v>18000</v>
      </c>
      <c r="E45" s="145"/>
      <c r="H45" s="334"/>
      <c r="L45" s="333"/>
      <c r="M45" s="333"/>
    </row>
    <row r="46" spans="1:13" x14ac:dyDescent="0.3">
      <c r="A46" s="16" t="s">
        <v>43</v>
      </c>
      <c r="B46" s="16" t="s">
        <v>26</v>
      </c>
      <c r="C46" s="34">
        <v>2415</v>
      </c>
      <c r="D46" s="34">
        <v>2415</v>
      </c>
      <c r="E46" s="145"/>
      <c r="H46" s="334"/>
      <c r="I46" s="314"/>
      <c r="L46" s="333"/>
      <c r="M46" s="333"/>
    </row>
    <row r="47" spans="1:13" x14ac:dyDescent="0.3">
      <c r="A47" s="16" t="s">
        <v>44</v>
      </c>
      <c r="B47" s="16" t="s">
        <v>296</v>
      </c>
      <c r="C47" s="80">
        <f>SUM(C48:C50)</f>
        <v>261240.67</v>
      </c>
      <c r="D47" s="80">
        <f>SUM(D48:D50)</f>
        <v>261240.67</v>
      </c>
      <c r="E47" s="145"/>
      <c r="H47" s="334"/>
      <c r="L47" s="333"/>
      <c r="M47" s="333"/>
    </row>
    <row r="48" spans="1:13" x14ac:dyDescent="0.3">
      <c r="A48" s="94" t="s">
        <v>365</v>
      </c>
      <c r="B48" s="94" t="s">
        <v>368</v>
      </c>
      <c r="C48" s="34">
        <v>260615.67</v>
      </c>
      <c r="D48" s="34">
        <v>260615.67</v>
      </c>
      <c r="E48" s="145"/>
      <c r="G48" s="314"/>
      <c r="H48" s="334"/>
      <c r="L48" s="333"/>
      <c r="M48" s="333"/>
    </row>
    <row r="49" spans="1:13" x14ac:dyDescent="0.3">
      <c r="A49" s="94" t="s">
        <v>366</v>
      </c>
      <c r="B49" s="94" t="s">
        <v>367</v>
      </c>
      <c r="C49" s="33">
        <v>625</v>
      </c>
      <c r="D49" s="34">
        <v>625</v>
      </c>
      <c r="E49" s="145"/>
      <c r="H49" s="334"/>
      <c r="L49" s="333"/>
      <c r="M49" s="333"/>
    </row>
    <row r="50" spans="1:13" x14ac:dyDescent="0.3">
      <c r="A50" s="94" t="s">
        <v>369</v>
      </c>
      <c r="B50" s="94" t="s">
        <v>370</v>
      </c>
      <c r="C50" s="33"/>
      <c r="D50" s="34"/>
      <c r="E50" s="145"/>
      <c r="H50" s="334"/>
      <c r="L50" s="333"/>
      <c r="M50" s="333"/>
    </row>
    <row r="51" spans="1:13" ht="26.25" customHeight="1" x14ac:dyDescent="0.3">
      <c r="A51" s="16" t="s">
        <v>45</v>
      </c>
      <c r="B51" s="16" t="s">
        <v>29</v>
      </c>
      <c r="C51" s="34">
        <v>1264</v>
      </c>
      <c r="D51" s="34">
        <v>1264</v>
      </c>
      <c r="E51" s="145"/>
      <c r="H51" s="334"/>
      <c r="L51" s="333"/>
      <c r="M51" s="333"/>
    </row>
    <row r="52" spans="1:13" x14ac:dyDescent="0.3">
      <c r="A52" s="16" t="s">
        <v>46</v>
      </c>
      <c r="B52" s="16" t="s">
        <v>6</v>
      </c>
      <c r="C52" s="346">
        <v>8942.64</v>
      </c>
      <c r="D52" s="346">
        <v>8942.64</v>
      </c>
      <c r="E52" s="145"/>
      <c r="H52" s="334"/>
      <c r="L52" s="333"/>
      <c r="M52" s="333"/>
    </row>
    <row r="53" spans="1:13" ht="30" x14ac:dyDescent="0.3">
      <c r="A53" s="14">
        <v>1.3</v>
      </c>
      <c r="B53" s="84" t="s">
        <v>402</v>
      </c>
      <c r="C53" s="81">
        <f>SUM(C54:C55)</f>
        <v>0</v>
      </c>
      <c r="D53" s="81">
        <f>SUM(D54:D55)</f>
        <v>0</v>
      </c>
      <c r="E53" s="145"/>
      <c r="H53" s="334"/>
      <c r="L53" s="333"/>
      <c r="M53" s="333"/>
    </row>
    <row r="54" spans="1:13" ht="30" x14ac:dyDescent="0.3">
      <c r="A54" s="16" t="s">
        <v>50</v>
      </c>
      <c r="B54" s="16" t="s">
        <v>48</v>
      </c>
      <c r="C54" s="33"/>
      <c r="D54" s="34"/>
      <c r="E54" s="145"/>
      <c r="H54" s="334"/>
      <c r="L54" s="333"/>
      <c r="M54" s="333"/>
    </row>
    <row r="55" spans="1:13" x14ac:dyDescent="0.3">
      <c r="A55" s="16" t="s">
        <v>51</v>
      </c>
      <c r="B55" s="16" t="s">
        <v>47</v>
      </c>
      <c r="C55" s="33"/>
      <c r="D55" s="34"/>
      <c r="E55" s="145"/>
      <c r="H55" s="334"/>
      <c r="L55" s="333"/>
      <c r="M55" s="333"/>
    </row>
    <row r="56" spans="1:13" x14ac:dyDescent="0.3">
      <c r="A56" s="14">
        <v>1.4</v>
      </c>
      <c r="B56" s="14" t="s">
        <v>404</v>
      </c>
      <c r="C56" s="33"/>
      <c r="D56" s="34"/>
      <c r="E56" s="145"/>
      <c r="H56" s="334"/>
      <c r="L56" s="333"/>
      <c r="M56" s="333"/>
    </row>
    <row r="57" spans="1:13" x14ac:dyDescent="0.3">
      <c r="A57" s="14">
        <v>1.5</v>
      </c>
      <c r="B57" s="14" t="s">
        <v>7</v>
      </c>
      <c r="C57" s="36"/>
      <c r="D57" s="39"/>
      <c r="E57" s="145"/>
      <c r="H57" s="334"/>
      <c r="L57" s="333"/>
      <c r="M57" s="333"/>
    </row>
    <row r="58" spans="1:13" x14ac:dyDescent="0.3">
      <c r="A58" s="14">
        <v>1.6</v>
      </c>
      <c r="B58" s="44" t="s">
        <v>8</v>
      </c>
      <c r="C58" s="81">
        <f>SUM(C59:C63)</f>
        <v>24362.7</v>
      </c>
      <c r="D58" s="81">
        <f>SUM(D59:D63)</f>
        <v>24362.7</v>
      </c>
      <c r="E58" s="145"/>
      <c r="H58" s="334"/>
      <c r="L58" s="333"/>
      <c r="M58" s="333"/>
    </row>
    <row r="59" spans="1:13" x14ac:dyDescent="0.3">
      <c r="A59" s="16" t="s">
        <v>297</v>
      </c>
      <c r="B59" s="45" t="s">
        <v>52</v>
      </c>
      <c r="C59" s="39">
        <v>8167.6900000000005</v>
      </c>
      <c r="D59" s="39">
        <v>8167.6900000000005</v>
      </c>
      <c r="E59" s="145"/>
      <c r="H59" s="334"/>
      <c r="L59" s="333"/>
      <c r="M59" s="333"/>
    </row>
    <row r="60" spans="1:13" ht="30" x14ac:dyDescent="0.3">
      <c r="A60" s="16" t="s">
        <v>298</v>
      </c>
      <c r="B60" s="45" t="s">
        <v>54</v>
      </c>
      <c r="C60" s="39">
        <v>0</v>
      </c>
      <c r="D60" s="39">
        <v>0</v>
      </c>
      <c r="E60" s="145"/>
      <c r="H60" s="334"/>
      <c r="L60" s="333"/>
      <c r="M60" s="333"/>
    </row>
    <row r="61" spans="1:13" x14ac:dyDescent="0.3">
      <c r="A61" s="16" t="s">
        <v>299</v>
      </c>
      <c r="B61" s="45" t="s">
        <v>53</v>
      </c>
      <c r="C61" s="39">
        <v>0</v>
      </c>
      <c r="D61" s="39">
        <v>0</v>
      </c>
      <c r="E61" s="145"/>
      <c r="H61" s="334"/>
      <c r="L61" s="333"/>
      <c r="M61" s="333"/>
    </row>
    <row r="62" spans="1:13" x14ac:dyDescent="0.3">
      <c r="A62" s="16" t="s">
        <v>300</v>
      </c>
      <c r="B62" s="45" t="s">
        <v>27</v>
      </c>
      <c r="C62" s="39">
        <v>16195.01</v>
      </c>
      <c r="D62" s="39">
        <v>16195.01</v>
      </c>
      <c r="E62" s="145"/>
      <c r="H62" s="334"/>
      <c r="L62" s="333"/>
      <c r="M62" s="333"/>
    </row>
    <row r="63" spans="1:13" x14ac:dyDescent="0.3">
      <c r="A63" s="16" t="s">
        <v>332</v>
      </c>
      <c r="B63" s="204" t="s">
        <v>333</v>
      </c>
      <c r="C63" s="36"/>
      <c r="D63" s="205"/>
      <c r="E63" s="145"/>
      <c r="H63" s="334"/>
      <c r="L63" s="333"/>
      <c r="M63" s="333"/>
    </row>
    <row r="64" spans="1:13" x14ac:dyDescent="0.3">
      <c r="A64" s="13">
        <v>2</v>
      </c>
      <c r="B64" s="46" t="s">
        <v>106</v>
      </c>
      <c r="C64" s="252"/>
      <c r="D64" s="114">
        <f>SUM(D65:D70)</f>
        <v>2899</v>
      </c>
      <c r="E64" s="145"/>
      <c r="H64" s="334"/>
      <c r="L64" s="333"/>
      <c r="M64" s="333"/>
    </row>
    <row r="65" spans="1:13" x14ac:dyDescent="0.3">
      <c r="A65" s="15">
        <v>2.1</v>
      </c>
      <c r="B65" s="47" t="s">
        <v>100</v>
      </c>
      <c r="C65" s="252"/>
      <c r="D65" s="41"/>
      <c r="E65" s="145"/>
      <c r="H65" s="334"/>
      <c r="L65" s="333"/>
      <c r="M65" s="333"/>
    </row>
    <row r="66" spans="1:13" x14ac:dyDescent="0.3">
      <c r="A66" s="15">
        <v>2.2000000000000002</v>
      </c>
      <c r="B66" s="47" t="s">
        <v>104</v>
      </c>
      <c r="C66" s="254"/>
      <c r="D66" s="42"/>
      <c r="E66" s="145"/>
      <c r="H66" s="334"/>
      <c r="L66" s="333"/>
      <c r="M66" s="333"/>
    </row>
    <row r="67" spans="1:13" x14ac:dyDescent="0.3">
      <c r="A67" s="15">
        <v>2.2999999999999998</v>
      </c>
      <c r="B67" s="47" t="s">
        <v>103</v>
      </c>
      <c r="C67" s="254"/>
      <c r="D67" s="42"/>
      <c r="E67" s="145"/>
      <c r="H67" s="334"/>
      <c r="L67" s="333"/>
      <c r="M67" s="333"/>
    </row>
    <row r="68" spans="1:13" x14ac:dyDescent="0.3">
      <c r="A68" s="15">
        <v>2.4</v>
      </c>
      <c r="B68" s="47" t="s">
        <v>105</v>
      </c>
      <c r="C68" s="254"/>
      <c r="D68" s="42">
        <v>2899</v>
      </c>
      <c r="E68" s="145"/>
      <c r="H68" s="334"/>
      <c r="L68" s="333"/>
      <c r="M68" s="333"/>
    </row>
    <row r="69" spans="1:13" x14ac:dyDescent="0.3">
      <c r="A69" s="15">
        <v>2.5</v>
      </c>
      <c r="B69" s="47" t="s">
        <v>101</v>
      </c>
      <c r="C69" s="254"/>
      <c r="D69" s="42"/>
      <c r="E69" s="145"/>
      <c r="H69" s="334"/>
      <c r="L69" s="333"/>
      <c r="M69" s="333"/>
    </row>
    <row r="70" spans="1:13" x14ac:dyDescent="0.3">
      <c r="A70" s="15">
        <v>2.6</v>
      </c>
      <c r="B70" s="47" t="s">
        <v>102</v>
      </c>
      <c r="C70" s="254"/>
      <c r="D70" s="42"/>
      <c r="E70" s="145"/>
      <c r="H70" s="334"/>
      <c r="L70" s="333"/>
      <c r="M70" s="333"/>
    </row>
    <row r="71" spans="1:13" s="2" customFormat="1" x14ac:dyDescent="0.3">
      <c r="A71" s="13">
        <v>3</v>
      </c>
      <c r="B71" s="250" t="s">
        <v>432</v>
      </c>
      <c r="C71" s="253"/>
      <c r="D71" s="251"/>
      <c r="E71" s="101"/>
      <c r="F71" s="21"/>
      <c r="G71" s="21"/>
      <c r="H71" s="334"/>
      <c r="I71" s="21"/>
      <c r="L71" s="333"/>
      <c r="M71" s="333"/>
    </row>
    <row r="72" spans="1:13" s="2" customFormat="1" x14ac:dyDescent="0.3">
      <c r="A72" s="13">
        <v>4</v>
      </c>
      <c r="B72" s="13" t="s">
        <v>252</v>
      </c>
      <c r="C72" s="253">
        <f>SUM(C73:C74)</f>
        <v>0</v>
      </c>
      <c r="D72" s="82">
        <f>SUM(D73:D74)</f>
        <v>0</v>
      </c>
      <c r="E72" s="101"/>
      <c r="L72" s="333"/>
      <c r="M72" s="333"/>
    </row>
    <row r="73" spans="1:13" s="2" customFormat="1" x14ac:dyDescent="0.3">
      <c r="A73" s="15">
        <v>4.0999999999999996</v>
      </c>
      <c r="B73" s="15" t="s">
        <v>253</v>
      </c>
      <c r="C73" s="8"/>
      <c r="D73" s="8"/>
      <c r="E73" s="101"/>
      <c r="L73" s="333"/>
      <c r="M73" s="333"/>
    </row>
    <row r="74" spans="1:13" s="2" customFormat="1" x14ac:dyDescent="0.3">
      <c r="A74" s="15">
        <v>4.2</v>
      </c>
      <c r="B74" s="15" t="s">
        <v>254</v>
      </c>
      <c r="C74" s="8"/>
      <c r="D74" s="8"/>
      <c r="E74" s="101"/>
      <c r="L74" s="333"/>
      <c r="M74" s="333"/>
    </row>
    <row r="75" spans="1:13" s="2" customFormat="1" x14ac:dyDescent="0.3">
      <c r="A75" s="13">
        <v>5</v>
      </c>
      <c r="B75" s="249" t="s">
        <v>279</v>
      </c>
      <c r="C75" s="8"/>
      <c r="D75" s="82"/>
      <c r="E75" s="101"/>
      <c r="L75" s="333"/>
      <c r="M75" s="333"/>
    </row>
    <row r="76" spans="1:13" s="2" customFormat="1" x14ac:dyDescent="0.3">
      <c r="A76" s="340"/>
      <c r="B76" s="340"/>
      <c r="C76" s="12"/>
      <c r="D76" s="12"/>
      <c r="E76" s="101"/>
      <c r="L76" s="333"/>
      <c r="M76" s="333"/>
    </row>
    <row r="77" spans="1:13" s="2" customFormat="1" x14ac:dyDescent="0.3">
      <c r="A77" s="496" t="s">
        <v>482</v>
      </c>
      <c r="B77" s="496"/>
      <c r="C77" s="496"/>
      <c r="D77" s="496"/>
      <c r="E77" s="101"/>
    </row>
    <row r="78" spans="1:13" s="2" customFormat="1" x14ac:dyDescent="0.3">
      <c r="A78" s="340"/>
      <c r="B78" s="340"/>
      <c r="C78" s="12"/>
      <c r="D78" s="12"/>
      <c r="E78" s="101"/>
    </row>
    <row r="79" spans="1:13" s="22" customFormat="1" ht="12.75" x14ac:dyDescent="0.2"/>
    <row r="80" spans="1:13" s="2" customFormat="1" x14ac:dyDescent="0.3">
      <c r="A80" s="66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483</v>
      </c>
      <c r="D83" s="12"/>
      <c r="E83"/>
      <c r="F83"/>
      <c r="G83"/>
      <c r="H83"/>
      <c r="I83"/>
    </row>
    <row r="84" spans="1:9" s="2" customFormat="1" x14ac:dyDescent="0.3">
      <c r="A84"/>
      <c r="B84" s="497" t="s">
        <v>484</v>
      </c>
      <c r="C84" s="497"/>
      <c r="D84" s="497"/>
      <c r="E84"/>
      <c r="F84"/>
      <c r="G84"/>
      <c r="H84"/>
      <c r="I84"/>
    </row>
    <row r="85" spans="1:9" customFormat="1" ht="12.75" x14ac:dyDescent="0.2">
      <c r="B85" s="63" t="s">
        <v>485</v>
      </c>
    </row>
    <row r="86" spans="1:9" s="2" customFormat="1" x14ac:dyDescent="0.3">
      <c r="A86" s="11"/>
      <c r="B86" s="497" t="s">
        <v>486</v>
      </c>
      <c r="C86" s="497"/>
      <c r="D86" s="49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2.75" x14ac:dyDescent="0.2"/>
  <cols>
    <col min="1" max="1" width="8.7109375" bestFit="1" customWidth="1"/>
    <col min="2" max="2" width="59.5703125" bestFit="1" customWidth="1"/>
    <col min="3" max="3" width="20.5703125" bestFit="1" customWidth="1"/>
    <col min="4" max="4" width="14.5703125" bestFit="1" customWidth="1"/>
  </cols>
  <sheetData>
    <row r="1" spans="1:4" ht="13.5" thickBot="1" x14ac:dyDescent="0.25">
      <c r="A1" s="482" t="s">
        <v>64</v>
      </c>
      <c r="B1" s="482" t="s">
        <v>329</v>
      </c>
      <c r="C1" s="482" t="s">
        <v>10</v>
      </c>
      <c r="D1" s="482" t="s">
        <v>9</v>
      </c>
    </row>
    <row r="2" spans="1:4" x14ac:dyDescent="0.2">
      <c r="A2" s="480" t="s">
        <v>2126</v>
      </c>
      <c r="B2" s="480" t="s">
        <v>2092</v>
      </c>
      <c r="C2" s="480">
        <v>18.2</v>
      </c>
      <c r="D2" s="480">
        <v>18.2</v>
      </c>
    </row>
    <row r="3" spans="1:4" x14ac:dyDescent="0.2">
      <c r="A3" s="480" t="s">
        <v>2121</v>
      </c>
      <c r="B3" s="480" t="s">
        <v>2092</v>
      </c>
      <c r="C3" s="480">
        <v>6.5</v>
      </c>
      <c r="D3" s="480">
        <v>6.5</v>
      </c>
    </row>
    <row r="4" spans="1:4" x14ac:dyDescent="0.2">
      <c r="A4" s="480" t="s">
        <v>2116</v>
      </c>
      <c r="B4" s="480" t="s">
        <v>2092</v>
      </c>
      <c r="C4" s="480">
        <v>11.7</v>
      </c>
      <c r="D4" s="480">
        <v>11.7</v>
      </c>
    </row>
    <row r="5" spans="1:4" x14ac:dyDescent="0.2">
      <c r="A5" s="480" t="s">
        <v>2115</v>
      </c>
      <c r="B5" s="480" t="s">
        <v>2092</v>
      </c>
      <c r="C5" s="480">
        <v>9.1</v>
      </c>
      <c r="D5" s="480">
        <v>9.1</v>
      </c>
    </row>
    <row r="6" spans="1:4" x14ac:dyDescent="0.2">
      <c r="A6" s="480" t="s">
        <v>2107</v>
      </c>
      <c r="B6" s="480" t="s">
        <v>2092</v>
      </c>
      <c r="C6" s="480">
        <v>19.5</v>
      </c>
      <c r="D6" s="480">
        <v>19.5</v>
      </c>
    </row>
    <row r="7" spans="1:4" ht="13.5" thickBot="1" x14ac:dyDescent="0.25">
      <c r="A7" s="481" t="s">
        <v>2102</v>
      </c>
      <c r="B7" s="481" t="s">
        <v>2092</v>
      </c>
      <c r="C7" s="481">
        <v>3.9</v>
      </c>
      <c r="D7" s="481">
        <v>3.9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B7" activeCellId="1" sqref="B7"/>
    </sheetView>
  </sheetViews>
  <sheetFormatPr defaultRowHeight="12.75" x14ac:dyDescent="0.2"/>
  <cols>
    <col min="1" max="1" width="55.140625" customWidth="1"/>
    <col min="2" max="2" width="19.5703125" customWidth="1"/>
    <col min="3" max="3" width="20.5703125" customWidth="1"/>
  </cols>
  <sheetData>
    <row r="3" spans="1:3" x14ac:dyDescent="0.2">
      <c r="A3" s="471"/>
      <c r="B3" s="473" t="s">
        <v>2132</v>
      </c>
      <c r="C3" s="472"/>
    </row>
    <row r="4" spans="1:3" x14ac:dyDescent="0.2">
      <c r="A4" s="473" t="s">
        <v>329</v>
      </c>
      <c r="B4" s="471" t="s">
        <v>2133</v>
      </c>
      <c r="C4" s="475" t="s">
        <v>2131</v>
      </c>
    </row>
    <row r="5" spans="1:3" x14ac:dyDescent="0.2">
      <c r="A5" s="471" t="s">
        <v>495</v>
      </c>
      <c r="B5" s="476">
        <v>3.6</v>
      </c>
      <c r="C5" s="477">
        <v>1</v>
      </c>
    </row>
    <row r="6" spans="1:3" x14ac:dyDescent="0.2">
      <c r="A6" s="474" t="s">
        <v>2130</v>
      </c>
      <c r="B6" s="478">
        <v>3.6</v>
      </c>
      <c r="C6" s="47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04"/>
  <sheetViews>
    <sheetView showGridLines="0" view="pageBreakPreview" topLeftCell="A9" zoomScale="90" zoomScaleSheetLayoutView="90" workbookViewId="0">
      <selection activeCell="D42" sqref="D42:D83"/>
    </sheetView>
  </sheetViews>
  <sheetFormatPr defaultRowHeight="15" x14ac:dyDescent="0.3"/>
  <cols>
    <col min="1" max="1" width="11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327</v>
      </c>
      <c r="B1" s="74"/>
      <c r="C1" s="493" t="s">
        <v>110</v>
      </c>
      <c r="D1" s="493"/>
      <c r="E1" s="88"/>
    </row>
    <row r="2" spans="1:5" s="6" customFormat="1" x14ac:dyDescent="0.3">
      <c r="A2" s="71" t="s">
        <v>328</v>
      </c>
      <c r="B2" s="74"/>
      <c r="C2" s="491" t="s">
        <v>464</v>
      </c>
      <c r="D2" s="492"/>
      <c r="E2" s="88"/>
    </row>
    <row r="3" spans="1:5" s="6" customFormat="1" x14ac:dyDescent="0.3">
      <c r="A3" s="73" t="s">
        <v>141</v>
      </c>
      <c r="B3" s="71"/>
      <c r="C3" s="328"/>
      <c r="D3" s="328"/>
      <c r="E3" s="88"/>
    </row>
    <row r="4" spans="1:5" s="6" customFormat="1" x14ac:dyDescent="0.3">
      <c r="A4" s="73"/>
      <c r="B4" s="73"/>
      <c r="C4" s="328"/>
      <c r="D4" s="328"/>
      <c r="E4" s="88"/>
    </row>
    <row r="5" spans="1:5" x14ac:dyDescent="0.3">
      <c r="A5" s="494" t="s">
        <v>274</v>
      </c>
      <c r="B5" s="495"/>
      <c r="C5" s="495"/>
      <c r="D5" s="495"/>
      <c r="E5" s="89"/>
    </row>
    <row r="6" spans="1:5" x14ac:dyDescent="0.3">
      <c r="A6" s="115" t="s">
        <v>469</v>
      </c>
      <c r="B6" s="330"/>
      <c r="C6" s="330"/>
      <c r="D6" s="330"/>
      <c r="E6" s="331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327"/>
      <c r="B8" s="327"/>
      <c r="C8" s="75"/>
      <c r="D8" s="75"/>
      <c r="E8" s="88"/>
    </row>
    <row r="9" spans="1:5" s="6" customFormat="1" ht="30" x14ac:dyDescent="0.3">
      <c r="A9" s="86" t="s">
        <v>64</v>
      </c>
      <c r="B9" s="86" t="s">
        <v>329</v>
      </c>
      <c r="C9" s="76" t="s">
        <v>10</v>
      </c>
      <c r="D9" s="76" t="s">
        <v>9</v>
      </c>
      <c r="E9" s="88"/>
    </row>
    <row r="10" spans="1:5" s="9" customFormat="1" ht="18" hidden="1" x14ac:dyDescent="0.2">
      <c r="A10" s="95" t="s">
        <v>467</v>
      </c>
      <c r="B10" s="95" t="s">
        <v>502</v>
      </c>
      <c r="C10" s="4">
        <v>150</v>
      </c>
      <c r="D10" s="4">
        <v>150</v>
      </c>
      <c r="E10" s="90"/>
    </row>
    <row r="11" spans="1:5" s="9" customFormat="1" ht="18" hidden="1" x14ac:dyDescent="0.2">
      <c r="A11" s="95" t="s">
        <v>503</v>
      </c>
      <c r="B11" s="95" t="s">
        <v>504</v>
      </c>
      <c r="C11" s="4">
        <v>1012.7</v>
      </c>
      <c r="D11" s="4">
        <v>1012.7</v>
      </c>
      <c r="E11" s="90"/>
    </row>
    <row r="12" spans="1:5" s="9" customFormat="1" ht="18" hidden="1" x14ac:dyDescent="0.2">
      <c r="A12" s="95" t="s">
        <v>505</v>
      </c>
      <c r="B12" s="95" t="s">
        <v>506</v>
      </c>
      <c r="C12" s="4">
        <v>291.60000000000002</v>
      </c>
      <c r="D12" s="4">
        <v>291.60000000000002</v>
      </c>
      <c r="E12" s="90"/>
    </row>
    <row r="13" spans="1:5" s="9" customFormat="1" ht="18" hidden="1" x14ac:dyDescent="0.2">
      <c r="A13" s="95" t="s">
        <v>507</v>
      </c>
      <c r="B13" s="95" t="s">
        <v>506</v>
      </c>
      <c r="C13" s="4">
        <v>150</v>
      </c>
      <c r="D13" s="4">
        <v>150</v>
      </c>
      <c r="E13" s="90"/>
    </row>
    <row r="14" spans="1:5" s="9" customFormat="1" ht="18" hidden="1" x14ac:dyDescent="0.2">
      <c r="A14" s="95" t="s">
        <v>508</v>
      </c>
      <c r="B14" s="95" t="s">
        <v>509</v>
      </c>
      <c r="C14" s="4">
        <v>20</v>
      </c>
      <c r="D14" s="4">
        <v>20</v>
      </c>
      <c r="E14" s="90"/>
    </row>
    <row r="15" spans="1:5" s="9" customFormat="1" ht="18" hidden="1" x14ac:dyDescent="0.2">
      <c r="A15" s="95" t="s">
        <v>510</v>
      </c>
      <c r="B15" s="95" t="s">
        <v>511</v>
      </c>
      <c r="C15" s="4">
        <v>66.05</v>
      </c>
      <c r="D15" s="4">
        <v>66.05</v>
      </c>
      <c r="E15" s="90"/>
    </row>
    <row r="16" spans="1:5" s="9" customFormat="1" ht="18" hidden="1" x14ac:dyDescent="0.2">
      <c r="A16" s="95" t="s">
        <v>512</v>
      </c>
      <c r="B16" s="95" t="s">
        <v>502</v>
      </c>
      <c r="C16" s="4">
        <v>300</v>
      </c>
      <c r="D16" s="4">
        <v>300</v>
      </c>
      <c r="E16" s="90"/>
    </row>
    <row r="17" spans="1:5" s="9" customFormat="1" ht="18" hidden="1" x14ac:dyDescent="0.2">
      <c r="A17" s="95" t="s">
        <v>2067</v>
      </c>
      <c r="B17" s="95" t="s">
        <v>2053</v>
      </c>
      <c r="C17" s="4">
        <v>5</v>
      </c>
      <c r="D17" s="4">
        <v>5</v>
      </c>
      <c r="E17" s="90"/>
    </row>
    <row r="18" spans="1:5" s="9" customFormat="1" ht="18" hidden="1" x14ac:dyDescent="0.2">
      <c r="A18" s="95" t="s">
        <v>2068</v>
      </c>
      <c r="B18" s="95" t="s">
        <v>232</v>
      </c>
      <c r="C18" s="4">
        <v>681.3</v>
      </c>
      <c r="D18" s="4">
        <v>681.3</v>
      </c>
      <c r="E18" s="90"/>
    </row>
    <row r="19" spans="1:5" s="9" customFormat="1" ht="18" hidden="1" x14ac:dyDescent="0.2">
      <c r="A19" s="95" t="s">
        <v>2069</v>
      </c>
      <c r="B19" s="95" t="s">
        <v>232</v>
      </c>
      <c r="C19" s="4">
        <v>3161.91</v>
      </c>
      <c r="D19" s="4">
        <v>3161.91</v>
      </c>
      <c r="E19" s="90"/>
    </row>
    <row r="20" spans="1:5" s="9" customFormat="1" ht="18" hidden="1" x14ac:dyDescent="0.2">
      <c r="A20" s="95" t="s">
        <v>2070</v>
      </c>
      <c r="B20" s="95" t="s">
        <v>232</v>
      </c>
      <c r="C20" s="4">
        <v>6968.1</v>
      </c>
      <c r="D20" s="4">
        <v>6968.1</v>
      </c>
      <c r="E20" s="90"/>
    </row>
    <row r="21" spans="1:5" s="9" customFormat="1" ht="18" hidden="1" x14ac:dyDescent="0.2">
      <c r="A21" s="95" t="s">
        <v>2071</v>
      </c>
      <c r="B21" s="95" t="s">
        <v>2054</v>
      </c>
      <c r="C21" s="4">
        <v>50</v>
      </c>
      <c r="D21" s="4">
        <v>50</v>
      </c>
      <c r="E21" s="90"/>
    </row>
    <row r="22" spans="1:5" s="9" customFormat="1" ht="18" hidden="1" x14ac:dyDescent="0.2">
      <c r="A22" s="95" t="s">
        <v>2072</v>
      </c>
      <c r="B22" s="95" t="s">
        <v>2055</v>
      </c>
      <c r="C22" s="4">
        <v>108.06</v>
      </c>
      <c r="D22" s="4">
        <v>108.06</v>
      </c>
      <c r="E22" s="90"/>
    </row>
    <row r="23" spans="1:5" s="9" customFormat="1" ht="18" hidden="1" x14ac:dyDescent="0.2">
      <c r="A23" s="95" t="s">
        <v>2073</v>
      </c>
      <c r="B23" s="95" t="s">
        <v>2055</v>
      </c>
      <c r="C23" s="4">
        <v>108.06</v>
      </c>
      <c r="D23" s="4">
        <v>108.06</v>
      </c>
      <c r="E23" s="90"/>
    </row>
    <row r="24" spans="1:5" s="9" customFormat="1" ht="18" hidden="1" x14ac:dyDescent="0.2">
      <c r="A24" s="95" t="s">
        <v>2074</v>
      </c>
      <c r="B24" s="95" t="s">
        <v>2056</v>
      </c>
      <c r="C24" s="4">
        <v>5</v>
      </c>
      <c r="D24" s="4">
        <v>5</v>
      </c>
      <c r="E24" s="90"/>
    </row>
    <row r="25" spans="1:5" s="9" customFormat="1" ht="18" hidden="1" x14ac:dyDescent="0.2">
      <c r="A25" s="95" t="s">
        <v>2075</v>
      </c>
      <c r="B25" s="95" t="s">
        <v>487</v>
      </c>
      <c r="C25" s="4">
        <v>150</v>
      </c>
      <c r="D25" s="4">
        <v>150</v>
      </c>
      <c r="E25" s="90"/>
    </row>
    <row r="26" spans="1:5" s="9" customFormat="1" ht="18" x14ac:dyDescent="0.2">
      <c r="A26" s="95" t="s">
        <v>2076</v>
      </c>
      <c r="B26" s="95" t="s">
        <v>2057</v>
      </c>
      <c r="C26" s="4">
        <v>10</v>
      </c>
      <c r="D26" s="4">
        <v>10</v>
      </c>
      <c r="E26" s="90"/>
    </row>
    <row r="27" spans="1:5" s="9" customFormat="1" ht="18" x14ac:dyDescent="0.2">
      <c r="A27" s="95" t="s">
        <v>2077</v>
      </c>
      <c r="B27" s="95" t="s">
        <v>2057</v>
      </c>
      <c r="C27" s="4">
        <v>10</v>
      </c>
      <c r="D27" s="4">
        <v>10</v>
      </c>
      <c r="E27" s="90"/>
    </row>
    <row r="28" spans="1:5" s="9" customFormat="1" ht="18" hidden="1" x14ac:dyDescent="0.2">
      <c r="A28" s="95" t="s">
        <v>2078</v>
      </c>
      <c r="B28" s="95" t="s">
        <v>2058</v>
      </c>
      <c r="C28" s="4">
        <v>100</v>
      </c>
      <c r="D28" s="4">
        <v>100</v>
      </c>
      <c r="E28" s="90"/>
    </row>
    <row r="29" spans="1:5" s="9" customFormat="1" ht="18" hidden="1" x14ac:dyDescent="0.2">
      <c r="A29" s="95" t="s">
        <v>2079</v>
      </c>
      <c r="B29" s="95" t="s">
        <v>2059</v>
      </c>
      <c r="C29" s="4">
        <v>50</v>
      </c>
      <c r="D29" s="4">
        <v>50</v>
      </c>
      <c r="E29" s="90"/>
    </row>
    <row r="30" spans="1:5" s="9" customFormat="1" ht="18" hidden="1" x14ac:dyDescent="0.2">
      <c r="A30" s="95" t="s">
        <v>2080</v>
      </c>
      <c r="B30" s="95" t="s">
        <v>2059</v>
      </c>
      <c r="C30" s="4">
        <v>50</v>
      </c>
      <c r="D30" s="4">
        <v>50</v>
      </c>
      <c r="E30" s="90"/>
    </row>
    <row r="31" spans="1:5" s="9" customFormat="1" ht="18" hidden="1" x14ac:dyDescent="0.2">
      <c r="A31" s="95" t="s">
        <v>2081</v>
      </c>
      <c r="B31" s="95" t="s">
        <v>2060</v>
      </c>
      <c r="C31" s="4">
        <v>5</v>
      </c>
      <c r="D31" s="4">
        <v>5</v>
      </c>
      <c r="E31" s="90"/>
    </row>
    <row r="32" spans="1:5" s="9" customFormat="1" ht="18" hidden="1" x14ac:dyDescent="0.2">
      <c r="A32" s="95" t="s">
        <v>2082</v>
      </c>
      <c r="B32" s="95" t="s">
        <v>2060</v>
      </c>
      <c r="C32" s="4">
        <v>5</v>
      </c>
      <c r="D32" s="4">
        <v>5</v>
      </c>
      <c r="E32" s="90"/>
    </row>
    <row r="33" spans="1:5" s="9" customFormat="1" ht="18" hidden="1" x14ac:dyDescent="0.2">
      <c r="A33" s="95" t="s">
        <v>2083</v>
      </c>
      <c r="B33" s="95" t="s">
        <v>2059</v>
      </c>
      <c r="C33" s="4">
        <v>50</v>
      </c>
      <c r="D33" s="4">
        <v>50</v>
      </c>
      <c r="E33" s="90"/>
    </row>
    <row r="34" spans="1:5" s="9" customFormat="1" ht="18" hidden="1" x14ac:dyDescent="0.2">
      <c r="A34" s="95" t="s">
        <v>2084</v>
      </c>
      <c r="B34" s="95" t="s">
        <v>2061</v>
      </c>
      <c r="C34" s="4">
        <v>5</v>
      </c>
      <c r="D34" s="4">
        <v>5</v>
      </c>
      <c r="E34" s="90"/>
    </row>
    <row r="35" spans="1:5" s="9" customFormat="1" ht="18" hidden="1" x14ac:dyDescent="0.2">
      <c r="A35" s="95" t="s">
        <v>2085</v>
      </c>
      <c r="B35" s="95" t="s">
        <v>2062</v>
      </c>
      <c r="C35" s="4">
        <v>150</v>
      </c>
      <c r="D35" s="4">
        <v>150</v>
      </c>
      <c r="E35" s="90"/>
    </row>
    <row r="36" spans="1:5" s="9" customFormat="1" ht="18" hidden="1" x14ac:dyDescent="0.2">
      <c r="A36" s="95" t="s">
        <v>2086</v>
      </c>
      <c r="B36" s="95" t="s">
        <v>2054</v>
      </c>
      <c r="C36" s="4">
        <v>50</v>
      </c>
      <c r="D36" s="4">
        <v>50</v>
      </c>
      <c r="E36" s="90"/>
    </row>
    <row r="37" spans="1:5" s="9" customFormat="1" ht="18" hidden="1" x14ac:dyDescent="0.2">
      <c r="A37" s="95" t="s">
        <v>2087</v>
      </c>
      <c r="B37" s="95" t="s">
        <v>2053</v>
      </c>
      <c r="C37" s="4">
        <v>5</v>
      </c>
      <c r="D37" s="4">
        <v>5</v>
      </c>
      <c r="E37" s="90"/>
    </row>
    <row r="38" spans="1:5" s="9" customFormat="1" ht="18" hidden="1" x14ac:dyDescent="0.2">
      <c r="A38" s="95" t="s">
        <v>2088</v>
      </c>
      <c r="B38" s="95" t="s">
        <v>2063</v>
      </c>
      <c r="C38" s="4">
        <v>50</v>
      </c>
      <c r="D38" s="4">
        <v>50</v>
      </c>
      <c r="E38" s="90"/>
    </row>
    <row r="39" spans="1:5" s="9" customFormat="1" ht="18" hidden="1" x14ac:dyDescent="0.2">
      <c r="A39" s="95" t="s">
        <v>2089</v>
      </c>
      <c r="B39" s="95" t="s">
        <v>2064</v>
      </c>
      <c r="C39" s="4">
        <v>100</v>
      </c>
      <c r="D39" s="4">
        <v>100</v>
      </c>
      <c r="E39" s="90"/>
    </row>
    <row r="40" spans="1:5" s="9" customFormat="1" ht="18" hidden="1" x14ac:dyDescent="0.2">
      <c r="A40" s="95" t="s">
        <v>2090</v>
      </c>
      <c r="B40" s="95" t="s">
        <v>2065</v>
      </c>
      <c r="C40" s="4">
        <v>100</v>
      </c>
      <c r="D40" s="4">
        <v>100</v>
      </c>
      <c r="E40" s="90"/>
    </row>
    <row r="41" spans="1:5" s="9" customFormat="1" ht="18" hidden="1" x14ac:dyDescent="0.2">
      <c r="A41" s="95" t="s">
        <v>2091</v>
      </c>
      <c r="B41" s="95" t="s">
        <v>2066</v>
      </c>
      <c r="C41" s="4">
        <v>2227.23</v>
      </c>
      <c r="D41" s="4">
        <v>2227.23</v>
      </c>
      <c r="E41" s="90"/>
    </row>
    <row r="42" spans="1:5" s="9" customFormat="1" ht="18" x14ac:dyDescent="0.2">
      <c r="A42" s="95" t="s">
        <v>466</v>
      </c>
      <c r="B42" s="95" t="s">
        <v>513</v>
      </c>
      <c r="C42" s="4">
        <v>100</v>
      </c>
      <c r="D42" s="4">
        <v>100</v>
      </c>
      <c r="E42" s="90"/>
    </row>
    <row r="43" spans="1:5" s="9" customFormat="1" ht="18" hidden="1" x14ac:dyDescent="0.2">
      <c r="A43" s="95" t="s">
        <v>490</v>
      </c>
      <c r="B43" s="95" t="s">
        <v>514</v>
      </c>
      <c r="C43" s="4">
        <v>60</v>
      </c>
      <c r="D43" s="4">
        <v>60</v>
      </c>
      <c r="E43" s="90"/>
    </row>
    <row r="44" spans="1:5" s="9" customFormat="1" ht="18" hidden="1" x14ac:dyDescent="0.2">
      <c r="A44" s="95" t="s">
        <v>492</v>
      </c>
      <c r="B44" s="95" t="s">
        <v>497</v>
      </c>
      <c r="C44" s="4">
        <v>600</v>
      </c>
      <c r="D44" s="4">
        <v>600</v>
      </c>
      <c r="E44" s="90"/>
    </row>
    <row r="45" spans="1:5" s="9" customFormat="1" ht="18" x14ac:dyDescent="0.2">
      <c r="A45" s="95" t="s">
        <v>494</v>
      </c>
      <c r="B45" s="95" t="s">
        <v>515</v>
      </c>
      <c r="C45" s="4">
        <v>50</v>
      </c>
      <c r="D45" s="4">
        <v>50</v>
      </c>
      <c r="E45" s="90"/>
    </row>
    <row r="46" spans="1:5" s="9" customFormat="1" ht="18" hidden="1" x14ac:dyDescent="0.2">
      <c r="A46" s="95" t="s">
        <v>496</v>
      </c>
      <c r="B46" s="95" t="s">
        <v>489</v>
      </c>
      <c r="C46" s="4">
        <v>501.5</v>
      </c>
      <c r="D46" s="4">
        <v>501.5</v>
      </c>
      <c r="E46" s="90"/>
    </row>
    <row r="47" spans="1:5" s="9" customFormat="1" ht="18" hidden="1" x14ac:dyDescent="0.2">
      <c r="A47" s="95" t="s">
        <v>498</v>
      </c>
      <c r="B47" s="95" t="s">
        <v>516</v>
      </c>
      <c r="C47" s="4">
        <v>11</v>
      </c>
      <c r="D47" s="4">
        <v>11</v>
      </c>
      <c r="E47" s="90"/>
    </row>
    <row r="48" spans="1:5" s="9" customFormat="1" ht="18" hidden="1" x14ac:dyDescent="0.2">
      <c r="A48" s="95" t="s">
        <v>517</v>
      </c>
      <c r="B48" s="95" t="s">
        <v>489</v>
      </c>
      <c r="C48" s="4">
        <v>15.6</v>
      </c>
      <c r="D48" s="4">
        <v>15.6</v>
      </c>
      <c r="E48" s="90"/>
    </row>
    <row r="49" spans="1:5" s="9" customFormat="1" ht="18" hidden="1" x14ac:dyDescent="0.2">
      <c r="A49" s="95" t="s">
        <v>518</v>
      </c>
      <c r="B49" s="95" t="s">
        <v>519</v>
      </c>
      <c r="C49" s="4">
        <v>50</v>
      </c>
      <c r="D49" s="4">
        <v>50</v>
      </c>
      <c r="E49" s="90"/>
    </row>
    <row r="50" spans="1:5" s="9" customFormat="1" ht="18" hidden="1" x14ac:dyDescent="0.2">
      <c r="A50" s="95" t="s">
        <v>520</v>
      </c>
      <c r="B50" s="95" t="s">
        <v>519</v>
      </c>
      <c r="C50" s="4">
        <v>5</v>
      </c>
      <c r="D50" s="4">
        <v>5</v>
      </c>
      <c r="E50" s="90"/>
    </row>
    <row r="51" spans="1:5" s="9" customFormat="1" ht="18" hidden="1" x14ac:dyDescent="0.2">
      <c r="A51" s="95" t="s">
        <v>521</v>
      </c>
      <c r="B51" s="95" t="s">
        <v>514</v>
      </c>
      <c r="C51" s="4">
        <v>60</v>
      </c>
      <c r="D51" s="4">
        <v>60</v>
      </c>
      <c r="E51" s="90"/>
    </row>
    <row r="52" spans="1:5" s="9" customFormat="1" ht="18" hidden="1" x14ac:dyDescent="0.2">
      <c r="A52" s="95" t="s">
        <v>522</v>
      </c>
      <c r="B52" s="95" t="s">
        <v>489</v>
      </c>
      <c r="C52" s="4">
        <v>501</v>
      </c>
      <c r="D52" s="4">
        <v>501</v>
      </c>
      <c r="E52" s="90"/>
    </row>
    <row r="53" spans="1:5" s="9" customFormat="1" ht="18" hidden="1" x14ac:dyDescent="0.2">
      <c r="A53" s="95" t="s">
        <v>523</v>
      </c>
      <c r="B53" s="95" t="s">
        <v>497</v>
      </c>
      <c r="C53" s="4">
        <v>600</v>
      </c>
      <c r="D53" s="4">
        <v>600</v>
      </c>
      <c r="E53" s="90"/>
    </row>
    <row r="54" spans="1:5" s="9" customFormat="1" ht="18" x14ac:dyDescent="0.2">
      <c r="A54" s="95" t="s">
        <v>524</v>
      </c>
      <c r="B54" s="95" t="s">
        <v>525</v>
      </c>
      <c r="C54" s="4">
        <v>150</v>
      </c>
      <c r="D54" s="4">
        <v>150</v>
      </c>
      <c r="E54" s="90"/>
    </row>
    <row r="55" spans="1:5" s="9" customFormat="1" ht="18" hidden="1" x14ac:dyDescent="0.2">
      <c r="A55" s="95" t="s">
        <v>526</v>
      </c>
      <c r="B55" s="95" t="s">
        <v>527</v>
      </c>
      <c r="C55" s="4">
        <v>66</v>
      </c>
      <c r="D55" s="4">
        <v>66</v>
      </c>
      <c r="E55" s="90"/>
    </row>
    <row r="56" spans="1:5" s="10" customFormat="1" hidden="1" x14ac:dyDescent="0.2">
      <c r="A56" s="95" t="s">
        <v>528</v>
      </c>
      <c r="B56" s="95" t="s">
        <v>489</v>
      </c>
      <c r="C56" s="4">
        <v>505.4</v>
      </c>
      <c r="D56" s="4">
        <v>505.4</v>
      </c>
      <c r="E56" s="91"/>
    </row>
    <row r="57" spans="1:5" s="10" customFormat="1" hidden="1" x14ac:dyDescent="0.2">
      <c r="A57" s="95" t="s">
        <v>529</v>
      </c>
      <c r="B57" s="95" t="s">
        <v>530</v>
      </c>
      <c r="C57" s="4">
        <v>110</v>
      </c>
      <c r="D57" s="4">
        <v>110</v>
      </c>
      <c r="E57" s="91"/>
    </row>
    <row r="58" spans="1:5" s="10" customFormat="1" hidden="1" x14ac:dyDescent="0.2">
      <c r="A58" s="95" t="s">
        <v>531</v>
      </c>
      <c r="B58" s="95" t="s">
        <v>497</v>
      </c>
      <c r="C58" s="4">
        <v>600</v>
      </c>
      <c r="D58" s="4">
        <v>600</v>
      </c>
      <c r="E58" s="91"/>
    </row>
    <row r="59" spans="1:5" s="10" customFormat="1" hidden="1" x14ac:dyDescent="0.2">
      <c r="A59" s="95" t="s">
        <v>532</v>
      </c>
      <c r="B59" s="95" t="s">
        <v>514</v>
      </c>
      <c r="C59" s="4">
        <v>60</v>
      </c>
      <c r="D59" s="4">
        <v>60</v>
      </c>
      <c r="E59" s="91"/>
    </row>
    <row r="60" spans="1:5" s="10" customFormat="1" hidden="1" x14ac:dyDescent="0.2">
      <c r="A60" s="95" t="s">
        <v>533</v>
      </c>
      <c r="B60" s="313" t="s">
        <v>534</v>
      </c>
      <c r="C60" s="4">
        <v>100</v>
      </c>
      <c r="D60" s="4">
        <v>100</v>
      </c>
      <c r="E60" s="91"/>
    </row>
    <row r="61" spans="1:5" s="10" customFormat="1" hidden="1" x14ac:dyDescent="0.2">
      <c r="A61" s="95" t="s">
        <v>2101</v>
      </c>
      <c r="B61" s="313" t="s">
        <v>514</v>
      </c>
      <c r="C61" s="4">
        <v>60</v>
      </c>
      <c r="D61" s="4">
        <v>60</v>
      </c>
      <c r="E61" s="91"/>
    </row>
    <row r="62" spans="1:5" s="10" customFormat="1" hidden="1" x14ac:dyDescent="0.2">
      <c r="A62" s="95" t="s">
        <v>2102</v>
      </c>
      <c r="B62" s="313" t="s">
        <v>2092</v>
      </c>
      <c r="C62" s="4">
        <v>3.9</v>
      </c>
      <c r="D62" s="4">
        <v>3.9</v>
      </c>
      <c r="E62" s="91"/>
    </row>
    <row r="63" spans="1:5" s="10" customFormat="1" hidden="1" x14ac:dyDescent="0.2">
      <c r="A63" s="95" t="s">
        <v>2103</v>
      </c>
      <c r="B63" s="313" t="s">
        <v>2093</v>
      </c>
      <c r="C63" s="4">
        <v>600</v>
      </c>
      <c r="D63" s="4">
        <v>600</v>
      </c>
      <c r="E63" s="91"/>
    </row>
    <row r="64" spans="1:5" s="10" customFormat="1" x14ac:dyDescent="0.2">
      <c r="A64" s="95" t="s">
        <v>2104</v>
      </c>
      <c r="B64" s="313" t="s">
        <v>2094</v>
      </c>
      <c r="C64" s="4">
        <v>25</v>
      </c>
      <c r="D64" s="4">
        <v>25</v>
      </c>
      <c r="E64" s="91"/>
    </row>
    <row r="65" spans="1:5" s="10" customFormat="1" hidden="1" x14ac:dyDescent="0.2">
      <c r="A65" s="95" t="s">
        <v>2105</v>
      </c>
      <c r="B65" s="313" t="s">
        <v>514</v>
      </c>
      <c r="C65" s="4">
        <v>60</v>
      </c>
      <c r="D65" s="4">
        <v>60</v>
      </c>
      <c r="E65" s="91"/>
    </row>
    <row r="66" spans="1:5" s="10" customFormat="1" x14ac:dyDescent="0.2">
      <c r="A66" s="95" t="s">
        <v>2106</v>
      </c>
      <c r="B66" s="313" t="s">
        <v>2094</v>
      </c>
      <c r="C66" s="4">
        <v>25</v>
      </c>
      <c r="D66" s="4">
        <v>25</v>
      </c>
      <c r="E66" s="91"/>
    </row>
    <row r="67" spans="1:5" s="10" customFormat="1" hidden="1" x14ac:dyDescent="0.2">
      <c r="A67" s="95" t="s">
        <v>2107</v>
      </c>
      <c r="B67" s="313" t="s">
        <v>2092</v>
      </c>
      <c r="C67" s="4">
        <v>19.5</v>
      </c>
      <c r="D67" s="4">
        <v>19.5</v>
      </c>
      <c r="E67" s="91"/>
    </row>
    <row r="68" spans="1:5" s="10" customFormat="1" hidden="1" x14ac:dyDescent="0.2">
      <c r="A68" s="95" t="s">
        <v>2108</v>
      </c>
      <c r="B68" s="313" t="s">
        <v>2095</v>
      </c>
      <c r="C68" s="4">
        <v>114.56</v>
      </c>
      <c r="D68" s="4">
        <v>114.56</v>
      </c>
      <c r="E68" s="91"/>
    </row>
    <row r="69" spans="1:5" s="10" customFormat="1" hidden="1" x14ac:dyDescent="0.2">
      <c r="A69" s="95" t="s">
        <v>2109</v>
      </c>
      <c r="B69" s="313" t="s">
        <v>2095</v>
      </c>
      <c r="C69" s="4">
        <v>37.4</v>
      </c>
      <c r="D69" s="4">
        <v>37.4</v>
      </c>
      <c r="E69" s="91"/>
    </row>
    <row r="70" spans="1:5" s="10" customFormat="1" x14ac:dyDescent="0.2">
      <c r="A70" s="95" t="s">
        <v>2110</v>
      </c>
      <c r="B70" s="313" t="s">
        <v>2096</v>
      </c>
      <c r="C70" s="4">
        <v>50</v>
      </c>
      <c r="D70" s="4">
        <v>50</v>
      </c>
      <c r="E70" s="91"/>
    </row>
    <row r="71" spans="1:5" s="10" customFormat="1" hidden="1" x14ac:dyDescent="0.2">
      <c r="A71" s="95" t="s">
        <v>2111</v>
      </c>
      <c r="B71" s="313" t="s">
        <v>514</v>
      </c>
      <c r="C71" s="4">
        <v>60</v>
      </c>
      <c r="D71" s="4">
        <v>60</v>
      </c>
      <c r="E71" s="91"/>
    </row>
    <row r="72" spans="1:5" s="10" customFormat="1" hidden="1" x14ac:dyDescent="0.2">
      <c r="A72" s="95" t="s">
        <v>2112</v>
      </c>
      <c r="B72" s="313" t="s">
        <v>497</v>
      </c>
      <c r="C72" s="4">
        <v>600</v>
      </c>
      <c r="D72" s="4">
        <v>600</v>
      </c>
      <c r="E72" s="91"/>
    </row>
    <row r="73" spans="1:5" s="10" customFormat="1" hidden="1" x14ac:dyDescent="0.2">
      <c r="A73" s="95" t="s">
        <v>2113</v>
      </c>
      <c r="B73" s="313" t="s">
        <v>2097</v>
      </c>
      <c r="C73" s="4">
        <v>501.5</v>
      </c>
      <c r="D73" s="4">
        <v>501.5</v>
      </c>
      <c r="E73" s="91"/>
    </row>
    <row r="74" spans="1:5" s="10" customFormat="1" x14ac:dyDescent="0.2">
      <c r="A74" s="95" t="s">
        <v>2114</v>
      </c>
      <c r="B74" s="313" t="s">
        <v>2098</v>
      </c>
      <c r="C74" s="4">
        <v>150</v>
      </c>
      <c r="D74" s="4">
        <v>150</v>
      </c>
      <c r="E74" s="91"/>
    </row>
    <row r="75" spans="1:5" s="10" customFormat="1" hidden="1" x14ac:dyDescent="0.2">
      <c r="A75" s="95" t="s">
        <v>2115</v>
      </c>
      <c r="B75" s="313" t="s">
        <v>2092</v>
      </c>
      <c r="C75" s="4">
        <v>9.1</v>
      </c>
      <c r="D75" s="4">
        <v>9.1</v>
      </c>
      <c r="E75" s="91"/>
    </row>
    <row r="76" spans="1:5" s="10" customFormat="1" hidden="1" x14ac:dyDescent="0.2">
      <c r="A76" s="95" t="s">
        <v>2116</v>
      </c>
      <c r="B76" s="313" t="s">
        <v>2092</v>
      </c>
      <c r="C76" s="4">
        <v>11.7</v>
      </c>
      <c r="D76" s="4">
        <v>11.7</v>
      </c>
      <c r="E76" s="91"/>
    </row>
    <row r="77" spans="1:5" s="10" customFormat="1" hidden="1" x14ac:dyDescent="0.2">
      <c r="A77" s="95" t="s">
        <v>2117</v>
      </c>
      <c r="B77" s="313" t="s">
        <v>514</v>
      </c>
      <c r="C77" s="4">
        <v>60</v>
      </c>
      <c r="D77" s="4">
        <v>60</v>
      </c>
      <c r="E77" s="91"/>
    </row>
    <row r="78" spans="1:5" s="10" customFormat="1" hidden="1" x14ac:dyDescent="0.2">
      <c r="A78" s="95" t="s">
        <v>2118</v>
      </c>
      <c r="B78" s="313" t="s">
        <v>2097</v>
      </c>
      <c r="C78" s="4">
        <v>501.5</v>
      </c>
      <c r="D78" s="4">
        <v>501.5</v>
      </c>
      <c r="E78" s="91"/>
    </row>
    <row r="79" spans="1:5" s="10" customFormat="1" hidden="1" x14ac:dyDescent="0.2">
      <c r="A79" s="95" t="s">
        <v>2119</v>
      </c>
      <c r="B79" s="313" t="s">
        <v>2099</v>
      </c>
      <c r="C79" s="4">
        <v>600</v>
      </c>
      <c r="D79" s="4">
        <v>600</v>
      </c>
      <c r="E79" s="91"/>
    </row>
    <row r="80" spans="1:5" s="10" customFormat="1" hidden="1" x14ac:dyDescent="0.2">
      <c r="A80" s="95" t="s">
        <v>2120</v>
      </c>
      <c r="B80" s="313" t="s">
        <v>495</v>
      </c>
      <c r="C80" s="4">
        <v>3.6</v>
      </c>
      <c r="D80" s="4">
        <v>3.6</v>
      </c>
      <c r="E80" s="91"/>
    </row>
    <row r="81" spans="1:5" s="10" customFormat="1" hidden="1" x14ac:dyDescent="0.2">
      <c r="A81" s="95" t="s">
        <v>2121</v>
      </c>
      <c r="B81" s="313" t="s">
        <v>2092</v>
      </c>
      <c r="C81" s="4">
        <v>6.5</v>
      </c>
      <c r="D81" s="4">
        <v>6.5</v>
      </c>
      <c r="E81" s="91"/>
    </row>
    <row r="82" spans="1:5" s="10" customFormat="1" hidden="1" x14ac:dyDescent="0.2">
      <c r="A82" s="95" t="s">
        <v>2122</v>
      </c>
      <c r="B82" s="313" t="s">
        <v>2095</v>
      </c>
      <c r="C82" s="4">
        <v>32.68</v>
      </c>
      <c r="D82" s="4">
        <v>32.68</v>
      </c>
      <c r="E82" s="91"/>
    </row>
    <row r="83" spans="1:5" s="10" customFormat="1" x14ac:dyDescent="0.2">
      <c r="A83" s="95" t="s">
        <v>2123</v>
      </c>
      <c r="B83" s="313" t="s">
        <v>2100</v>
      </c>
      <c r="C83" s="4">
        <v>25</v>
      </c>
      <c r="D83" s="4">
        <v>25</v>
      </c>
      <c r="E83" s="91"/>
    </row>
    <row r="84" spans="1:5" s="10" customFormat="1" hidden="1" x14ac:dyDescent="0.2">
      <c r="A84" s="95" t="s">
        <v>2124</v>
      </c>
      <c r="B84" s="313" t="s">
        <v>514</v>
      </c>
      <c r="C84" s="4">
        <v>60</v>
      </c>
      <c r="D84" s="4">
        <v>60</v>
      </c>
      <c r="E84" s="91"/>
    </row>
    <row r="85" spans="1:5" s="10" customFormat="1" hidden="1" x14ac:dyDescent="0.2">
      <c r="A85" s="95" t="s">
        <v>2125</v>
      </c>
      <c r="B85" s="313" t="s">
        <v>2097</v>
      </c>
      <c r="C85" s="4">
        <v>502</v>
      </c>
      <c r="D85" s="4">
        <v>502</v>
      </c>
      <c r="E85" s="91"/>
    </row>
    <row r="86" spans="1:5" s="10" customFormat="1" hidden="1" x14ac:dyDescent="0.2">
      <c r="A86" s="95" t="s">
        <v>2126</v>
      </c>
      <c r="B86" s="313" t="s">
        <v>2092</v>
      </c>
      <c r="C86" s="4">
        <v>18.2</v>
      </c>
      <c r="D86" s="4">
        <v>18.2</v>
      </c>
      <c r="E86" s="91"/>
    </row>
    <row r="87" spans="1:5" s="10" customFormat="1" hidden="1" x14ac:dyDescent="0.2">
      <c r="A87" s="95" t="s">
        <v>2127</v>
      </c>
      <c r="B87" s="313" t="s">
        <v>497</v>
      </c>
      <c r="C87" s="4">
        <v>600</v>
      </c>
      <c r="D87" s="4">
        <v>600</v>
      </c>
      <c r="E87" s="91"/>
    </row>
    <row r="88" spans="1:5" s="10" customFormat="1" hidden="1" x14ac:dyDescent="0.2">
      <c r="A88" s="95" t="s">
        <v>2128</v>
      </c>
      <c r="B88" s="313" t="s">
        <v>514</v>
      </c>
      <c r="C88" s="4">
        <v>60</v>
      </c>
      <c r="D88" s="4">
        <v>60</v>
      </c>
      <c r="E88" s="91"/>
    </row>
    <row r="89" spans="1:5" s="10" customFormat="1" hidden="1" x14ac:dyDescent="0.2">
      <c r="A89" s="84" t="s">
        <v>278</v>
      </c>
      <c r="B89" s="84"/>
      <c r="C89" s="4"/>
      <c r="D89" s="4"/>
      <c r="E89" s="91"/>
    </row>
    <row r="90" spans="1:5" hidden="1" x14ac:dyDescent="0.3">
      <c r="A90" s="96"/>
      <c r="B90" s="96" t="s">
        <v>331</v>
      </c>
      <c r="C90" s="83">
        <f>SUM(C10:C89)</f>
        <v>25137.65</v>
      </c>
      <c r="D90" s="83">
        <f>SUM(D10:D89)</f>
        <v>25137.65</v>
      </c>
      <c r="E90" s="93"/>
    </row>
    <row r="91" spans="1:5" x14ac:dyDescent="0.3">
      <c r="A91" s="43"/>
      <c r="B91" s="43"/>
    </row>
    <row r="92" spans="1:5" x14ac:dyDescent="0.3">
      <c r="A92" s="2" t="s">
        <v>535</v>
      </c>
      <c r="E92" s="5"/>
    </row>
    <row r="93" spans="1:5" x14ac:dyDescent="0.3">
      <c r="A93" s="2" t="s">
        <v>536</v>
      </c>
    </row>
    <row r="94" spans="1:5" x14ac:dyDescent="0.3">
      <c r="A94" s="203" t="s">
        <v>537</v>
      </c>
    </row>
    <row r="95" spans="1:5" x14ac:dyDescent="0.3">
      <c r="A95" s="203"/>
    </row>
    <row r="96" spans="1:5" x14ac:dyDescent="0.3">
      <c r="A96" s="203" t="s">
        <v>346</v>
      </c>
    </row>
    <row r="97" spans="1:9" s="22" customFormat="1" ht="12.75" x14ac:dyDescent="0.2"/>
    <row r="98" spans="1:9" x14ac:dyDescent="0.3">
      <c r="A98" s="66" t="s">
        <v>107</v>
      </c>
      <c r="E98" s="5"/>
    </row>
    <row r="99" spans="1:9" x14ac:dyDescent="0.3">
      <c r="E99"/>
      <c r="F99"/>
      <c r="G99"/>
      <c r="H99"/>
      <c r="I99"/>
    </row>
    <row r="100" spans="1:9" x14ac:dyDescent="0.3">
      <c r="D100" s="12"/>
      <c r="E100"/>
      <c r="F100"/>
      <c r="G100"/>
      <c r="H100"/>
      <c r="I100"/>
    </row>
    <row r="101" spans="1:9" x14ac:dyDescent="0.3">
      <c r="A101" s="66"/>
      <c r="B101" s="66" t="s">
        <v>271</v>
      </c>
      <c r="D101" s="12"/>
      <c r="E101"/>
      <c r="F101"/>
      <c r="G101"/>
      <c r="H101"/>
      <c r="I101"/>
    </row>
    <row r="102" spans="1:9" x14ac:dyDescent="0.3">
      <c r="B102" s="2" t="s">
        <v>270</v>
      </c>
      <c r="D102" s="12"/>
      <c r="E102"/>
      <c r="F102"/>
      <c r="G102"/>
      <c r="H102"/>
      <c r="I102"/>
    </row>
    <row r="103" spans="1:9" customFormat="1" ht="12.75" x14ac:dyDescent="0.2">
      <c r="A103" s="63"/>
      <c r="B103" s="63" t="s">
        <v>140</v>
      </c>
    </row>
    <row r="104" spans="1:9" s="22" customFormat="1" ht="12.75" x14ac:dyDescent="0.2"/>
  </sheetData>
  <autoFilter ref="A9:D90">
    <filterColumn colId="1">
      <filters>
        <filter val="ა/მ პარკირების"/>
        <filter val="ა/მ პარკირების (2 ავტომანანა)"/>
        <filter val="მანქანის პარკირების ხარჯი ILI 455"/>
        <filter val="მანქანის პარკირების ხარჯი ILI 455 6 თვე"/>
        <filter val="მანქანის პარკირების ხარჯი KEK 506, KEK-507, KEK 508"/>
        <filter val="მანქანის პარკირების ხარჯი UNM 005"/>
        <filter val="პარკირების გადასახადი (3 ავტომანქანა)"/>
        <filter val="სიტი პარკის ჯარიმა"/>
      </filters>
    </filterColumn>
  </autoFilter>
  <mergeCells count="3">
    <mergeCell ref="C1:D1"/>
    <mergeCell ref="C2:D2"/>
    <mergeCell ref="A5:D5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7"/>
  <sheetViews>
    <sheetView view="pageBreakPreview" topLeftCell="A133" zoomScale="80" zoomScaleNormal="100" zoomScaleSheetLayoutView="80" workbookViewId="0">
      <selection activeCell="G325" sqref="G325"/>
    </sheetView>
  </sheetViews>
  <sheetFormatPr defaultRowHeight="12.75" x14ac:dyDescent="0.2"/>
  <cols>
    <col min="1" max="1" width="7.28515625" style="173" customWidth="1"/>
    <col min="2" max="2" width="34.140625" style="173" customWidth="1"/>
    <col min="3" max="3" width="37.28515625" style="173" customWidth="1"/>
    <col min="4" max="4" width="17" style="173" customWidth="1"/>
    <col min="5" max="5" width="59.140625" style="173" customWidth="1"/>
    <col min="6" max="6" width="14.7109375" style="173" customWidth="1"/>
    <col min="7" max="7" width="15.5703125" style="173" customWidth="1"/>
    <col min="8" max="8" width="14.7109375" style="173" customWidth="1"/>
    <col min="9" max="9" width="29.7109375" style="173" customWidth="1"/>
    <col min="10" max="10" width="0" style="173" hidden="1" customWidth="1"/>
    <col min="11" max="16384" width="9.140625" style="173"/>
  </cols>
  <sheetData>
    <row r="1" spans="1:10" ht="15" x14ac:dyDescent="0.3">
      <c r="A1" s="71" t="s">
        <v>401</v>
      </c>
      <c r="B1" s="71"/>
      <c r="C1" s="74"/>
      <c r="D1" s="74"/>
      <c r="E1" s="74"/>
      <c r="F1" s="74"/>
      <c r="G1" s="343"/>
      <c r="H1" s="343"/>
      <c r="I1" s="493" t="s">
        <v>110</v>
      </c>
      <c r="J1" s="493"/>
    </row>
    <row r="2" spans="1:10" ht="15" x14ac:dyDescent="0.3">
      <c r="A2" s="73" t="s">
        <v>141</v>
      </c>
      <c r="B2" s="71"/>
      <c r="C2" s="74"/>
      <c r="D2" s="74"/>
      <c r="E2" s="74"/>
      <c r="F2" s="74"/>
      <c r="G2" s="343"/>
      <c r="H2" s="343"/>
      <c r="I2" s="491" t="s">
        <v>464</v>
      </c>
      <c r="J2" s="491"/>
    </row>
    <row r="3" spans="1:10" ht="15" x14ac:dyDescent="0.3">
      <c r="A3" s="73"/>
      <c r="B3" s="73"/>
      <c r="C3" s="71"/>
      <c r="D3" s="71"/>
      <c r="E3" s="71"/>
      <c r="F3" s="71"/>
      <c r="G3" s="343"/>
      <c r="H3" s="343"/>
      <c r="I3" s="343"/>
    </row>
    <row r="4" spans="1:10" ht="15" x14ac:dyDescent="0.3">
      <c r="A4" s="74" t="str">
        <f>'[9]ფორმა N2'!A4</f>
        <v>ანგარიშვალდებული პირის დასახელება:</v>
      </c>
      <c r="B4" s="74"/>
      <c r="C4" s="272"/>
      <c r="D4" s="74"/>
      <c r="E4" s="74"/>
      <c r="F4" s="74"/>
      <c r="G4" s="73"/>
      <c r="H4" s="73"/>
      <c r="I4" s="73"/>
    </row>
    <row r="5" spans="1:10" ht="15" x14ac:dyDescent="0.3">
      <c r="A5" s="210" t="s">
        <v>538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15" x14ac:dyDescent="0.2">
      <c r="A7" s="342"/>
      <c r="B7" s="342"/>
      <c r="C7" s="342"/>
      <c r="D7" s="342"/>
      <c r="E7" s="342"/>
      <c r="F7" s="342"/>
      <c r="G7" s="75"/>
      <c r="H7" s="75"/>
      <c r="I7" s="75"/>
    </row>
    <row r="8" spans="1:10" ht="45" x14ac:dyDescent="0.2">
      <c r="A8" s="87" t="s">
        <v>64</v>
      </c>
      <c r="B8" s="87" t="s">
        <v>335</v>
      </c>
      <c r="C8" s="87" t="s">
        <v>336</v>
      </c>
      <c r="D8" s="87" t="s">
        <v>228</v>
      </c>
      <c r="E8" s="87" t="s">
        <v>340</v>
      </c>
      <c r="F8" s="87" t="s">
        <v>344</v>
      </c>
      <c r="G8" s="76" t="s">
        <v>10</v>
      </c>
      <c r="H8" s="76" t="s">
        <v>9</v>
      </c>
      <c r="I8" s="76" t="s">
        <v>390</v>
      </c>
      <c r="J8" s="217" t="s">
        <v>343</v>
      </c>
    </row>
    <row r="9" spans="1:10" ht="15" x14ac:dyDescent="0.2">
      <c r="A9" s="95">
        <v>1</v>
      </c>
      <c r="B9" s="84" t="s">
        <v>539</v>
      </c>
      <c r="C9" s="84" t="s">
        <v>540</v>
      </c>
      <c r="D9" s="347" t="s">
        <v>541</v>
      </c>
      <c r="E9" s="84" t="s">
        <v>542</v>
      </c>
      <c r="F9" s="95" t="s">
        <v>343</v>
      </c>
      <c r="G9" s="4">
        <v>34875</v>
      </c>
      <c r="H9" s="4">
        <v>34875</v>
      </c>
      <c r="I9" s="4">
        <v>6975</v>
      </c>
      <c r="J9" s="173" t="s">
        <v>0</v>
      </c>
    </row>
    <row r="10" spans="1:10" ht="15" x14ac:dyDescent="0.2">
      <c r="A10" s="95">
        <v>2</v>
      </c>
      <c r="B10" s="84" t="s">
        <v>543</v>
      </c>
      <c r="C10" s="84" t="s">
        <v>544</v>
      </c>
      <c r="D10" s="347" t="s">
        <v>545</v>
      </c>
      <c r="E10" s="84" t="s">
        <v>546</v>
      </c>
      <c r="F10" s="95" t="s">
        <v>343</v>
      </c>
      <c r="G10" s="4">
        <v>37500</v>
      </c>
      <c r="H10" s="4">
        <v>37500</v>
      </c>
      <c r="I10" s="4">
        <v>7500</v>
      </c>
    </row>
    <row r="11" spans="1:10" ht="15" x14ac:dyDescent="0.2">
      <c r="A11" s="95">
        <v>3</v>
      </c>
      <c r="B11" s="84" t="s">
        <v>547</v>
      </c>
      <c r="C11" s="84" t="s">
        <v>548</v>
      </c>
      <c r="D11" s="347" t="s">
        <v>549</v>
      </c>
      <c r="E11" s="84" t="s">
        <v>550</v>
      </c>
      <c r="F11" s="95" t="s">
        <v>343</v>
      </c>
      <c r="G11" s="4">
        <v>37500</v>
      </c>
      <c r="H11" s="4">
        <v>37500</v>
      </c>
      <c r="I11" s="4">
        <v>7500</v>
      </c>
    </row>
    <row r="12" spans="1:10" ht="15" x14ac:dyDescent="0.2">
      <c r="A12" s="95">
        <v>4</v>
      </c>
      <c r="B12" s="84" t="s">
        <v>551</v>
      </c>
      <c r="C12" s="84" t="s">
        <v>552</v>
      </c>
      <c r="D12" s="347" t="s">
        <v>553</v>
      </c>
      <c r="E12" s="84" t="s">
        <v>554</v>
      </c>
      <c r="F12" s="95" t="s">
        <v>343</v>
      </c>
      <c r="G12" s="4">
        <v>25000</v>
      </c>
      <c r="H12" s="4">
        <v>25000</v>
      </c>
      <c r="I12" s="4">
        <v>5000</v>
      </c>
    </row>
    <row r="13" spans="1:10" ht="15" x14ac:dyDescent="0.2">
      <c r="A13" s="95">
        <v>5</v>
      </c>
      <c r="B13" s="84" t="s">
        <v>555</v>
      </c>
      <c r="C13" s="84" t="s">
        <v>556</v>
      </c>
      <c r="D13" s="347" t="s">
        <v>557</v>
      </c>
      <c r="E13" s="84" t="s">
        <v>558</v>
      </c>
      <c r="F13" s="95" t="s">
        <v>343</v>
      </c>
      <c r="G13" s="4">
        <v>28125</v>
      </c>
      <c r="H13" s="4">
        <v>28125</v>
      </c>
      <c r="I13" s="4">
        <v>5625</v>
      </c>
    </row>
    <row r="14" spans="1:10" ht="15" x14ac:dyDescent="0.2">
      <c r="A14" s="95">
        <v>6</v>
      </c>
      <c r="B14" s="84" t="s">
        <v>559</v>
      </c>
      <c r="C14" s="84" t="s">
        <v>560</v>
      </c>
      <c r="D14" s="347" t="s">
        <v>561</v>
      </c>
      <c r="E14" s="84" t="s">
        <v>562</v>
      </c>
      <c r="F14" s="95" t="s">
        <v>343</v>
      </c>
      <c r="G14" s="4">
        <v>20000</v>
      </c>
      <c r="H14" s="4">
        <v>20000</v>
      </c>
      <c r="I14" s="4">
        <v>4000</v>
      </c>
    </row>
    <row r="15" spans="1:10" ht="15" x14ac:dyDescent="0.2">
      <c r="A15" s="95">
        <v>7</v>
      </c>
      <c r="B15" s="84" t="s">
        <v>563</v>
      </c>
      <c r="C15" s="84" t="s">
        <v>564</v>
      </c>
      <c r="D15" s="347" t="s">
        <v>565</v>
      </c>
      <c r="E15" s="84" t="s">
        <v>566</v>
      </c>
      <c r="F15" s="95" t="s">
        <v>343</v>
      </c>
      <c r="G15" s="4">
        <v>9000</v>
      </c>
      <c r="H15" s="4">
        <v>9000</v>
      </c>
      <c r="I15" s="4">
        <v>1800</v>
      </c>
    </row>
    <row r="16" spans="1:10" ht="15" x14ac:dyDescent="0.2">
      <c r="A16" s="95">
        <v>8</v>
      </c>
      <c r="B16" s="84" t="s">
        <v>567</v>
      </c>
      <c r="C16" s="84" t="s">
        <v>568</v>
      </c>
      <c r="D16" s="347" t="s">
        <v>569</v>
      </c>
      <c r="E16" s="84" t="s">
        <v>570</v>
      </c>
      <c r="F16" s="95" t="s">
        <v>343</v>
      </c>
      <c r="G16" s="4">
        <v>2500</v>
      </c>
      <c r="H16" s="4">
        <v>2500</v>
      </c>
      <c r="I16" s="4">
        <v>500</v>
      </c>
    </row>
    <row r="17" spans="1:9" ht="15" x14ac:dyDescent="0.2">
      <c r="A17" s="95">
        <v>9</v>
      </c>
      <c r="B17" s="84" t="s">
        <v>571</v>
      </c>
      <c r="C17" s="84" t="s">
        <v>572</v>
      </c>
      <c r="D17" s="347" t="s">
        <v>573</v>
      </c>
      <c r="E17" s="84" t="s">
        <v>558</v>
      </c>
      <c r="F17" s="95" t="s">
        <v>343</v>
      </c>
      <c r="G17" s="4">
        <v>23750</v>
      </c>
      <c r="H17" s="4">
        <v>23750</v>
      </c>
      <c r="I17" s="4">
        <v>4750</v>
      </c>
    </row>
    <row r="18" spans="1:9" ht="15" x14ac:dyDescent="0.2">
      <c r="A18" s="95">
        <v>10</v>
      </c>
      <c r="B18" s="84" t="s">
        <v>543</v>
      </c>
      <c r="C18" s="84" t="s">
        <v>574</v>
      </c>
      <c r="D18" s="347" t="s">
        <v>575</v>
      </c>
      <c r="E18" s="84" t="s">
        <v>570</v>
      </c>
      <c r="F18" s="95" t="s">
        <v>343</v>
      </c>
      <c r="G18" s="4">
        <v>2500</v>
      </c>
      <c r="H18" s="4">
        <v>2500</v>
      </c>
      <c r="I18" s="4">
        <v>500</v>
      </c>
    </row>
    <row r="19" spans="1:9" ht="15" x14ac:dyDescent="0.2">
      <c r="A19" s="95">
        <v>11</v>
      </c>
      <c r="B19" s="84" t="s">
        <v>576</v>
      </c>
      <c r="C19" s="84" t="s">
        <v>577</v>
      </c>
      <c r="D19" s="347" t="s">
        <v>578</v>
      </c>
      <c r="E19" s="84" t="s">
        <v>579</v>
      </c>
      <c r="F19" s="95" t="s">
        <v>343</v>
      </c>
      <c r="G19" s="4">
        <v>9187.5</v>
      </c>
      <c r="H19" s="4">
        <v>9187.5</v>
      </c>
      <c r="I19" s="4">
        <v>1837.5</v>
      </c>
    </row>
    <row r="20" spans="1:9" ht="15" x14ac:dyDescent="0.2">
      <c r="A20" s="95">
        <v>12</v>
      </c>
      <c r="B20" s="84" t="s">
        <v>580</v>
      </c>
      <c r="C20" s="84" t="s">
        <v>581</v>
      </c>
      <c r="D20" s="347" t="s">
        <v>582</v>
      </c>
      <c r="E20" s="84" t="s">
        <v>583</v>
      </c>
      <c r="F20" s="95" t="s">
        <v>343</v>
      </c>
      <c r="G20" s="4">
        <v>10000</v>
      </c>
      <c r="H20" s="4">
        <v>10000</v>
      </c>
      <c r="I20" s="4">
        <v>2000</v>
      </c>
    </row>
    <row r="21" spans="1:9" ht="15" x14ac:dyDescent="0.2">
      <c r="A21" s="95">
        <v>13</v>
      </c>
      <c r="B21" s="84" t="s">
        <v>543</v>
      </c>
      <c r="C21" s="84" t="s">
        <v>584</v>
      </c>
      <c r="D21" s="347" t="s">
        <v>585</v>
      </c>
      <c r="E21" s="84" t="s">
        <v>586</v>
      </c>
      <c r="F21" s="95" t="s">
        <v>343</v>
      </c>
      <c r="G21" s="4">
        <v>11875</v>
      </c>
      <c r="H21" s="4">
        <v>11875</v>
      </c>
      <c r="I21" s="4">
        <v>2375</v>
      </c>
    </row>
    <row r="22" spans="1:9" ht="15" x14ac:dyDescent="0.2">
      <c r="A22" s="95">
        <v>14</v>
      </c>
      <c r="B22" s="84" t="s">
        <v>587</v>
      </c>
      <c r="C22" s="84" t="s">
        <v>588</v>
      </c>
      <c r="D22" s="347" t="s">
        <v>589</v>
      </c>
      <c r="E22" s="84" t="s">
        <v>558</v>
      </c>
      <c r="F22" s="95" t="s">
        <v>343</v>
      </c>
      <c r="G22" s="4">
        <v>9500</v>
      </c>
      <c r="H22" s="4">
        <v>9500</v>
      </c>
      <c r="I22" s="4">
        <v>1900</v>
      </c>
    </row>
    <row r="23" spans="1:9" ht="15" x14ac:dyDescent="0.2">
      <c r="A23" s="95">
        <v>15</v>
      </c>
      <c r="B23" s="84" t="s">
        <v>590</v>
      </c>
      <c r="C23" s="84" t="s">
        <v>591</v>
      </c>
      <c r="D23" s="347" t="s">
        <v>592</v>
      </c>
      <c r="E23" s="84" t="s">
        <v>593</v>
      </c>
      <c r="F23" s="95" t="s">
        <v>343</v>
      </c>
      <c r="G23" s="4">
        <v>4925.42</v>
      </c>
      <c r="H23" s="4">
        <v>4925.42</v>
      </c>
      <c r="I23" s="4">
        <v>985.08400000000006</v>
      </c>
    </row>
    <row r="24" spans="1:9" ht="15" x14ac:dyDescent="0.2">
      <c r="A24" s="95">
        <v>16</v>
      </c>
      <c r="B24" s="84" t="s">
        <v>594</v>
      </c>
      <c r="C24" s="84" t="s">
        <v>595</v>
      </c>
      <c r="D24" s="347" t="s">
        <v>596</v>
      </c>
      <c r="E24" s="84" t="s">
        <v>597</v>
      </c>
      <c r="F24" s="95" t="s">
        <v>343</v>
      </c>
      <c r="G24" s="4">
        <v>23750</v>
      </c>
      <c r="H24" s="4">
        <v>23750</v>
      </c>
      <c r="I24" s="4">
        <v>4750</v>
      </c>
    </row>
    <row r="25" spans="1:9" ht="15" x14ac:dyDescent="0.2">
      <c r="A25" s="95">
        <v>17</v>
      </c>
      <c r="B25" s="84" t="s">
        <v>598</v>
      </c>
      <c r="C25" s="84" t="s">
        <v>599</v>
      </c>
      <c r="D25" s="347" t="s">
        <v>600</v>
      </c>
      <c r="E25" s="84" t="s">
        <v>601</v>
      </c>
      <c r="F25" s="95" t="s">
        <v>343</v>
      </c>
      <c r="G25" s="4">
        <v>6290.34</v>
      </c>
      <c r="H25" s="4">
        <v>6290.34</v>
      </c>
      <c r="I25" s="4">
        <v>1258.068</v>
      </c>
    </row>
    <row r="26" spans="1:9" ht="15" x14ac:dyDescent="0.2">
      <c r="A26" s="95">
        <v>18</v>
      </c>
      <c r="B26" s="84" t="s">
        <v>594</v>
      </c>
      <c r="C26" s="84" t="s">
        <v>602</v>
      </c>
      <c r="D26" s="347" t="s">
        <v>603</v>
      </c>
      <c r="E26" s="84" t="s">
        <v>604</v>
      </c>
      <c r="F26" s="95" t="s">
        <v>343</v>
      </c>
      <c r="G26" s="4">
        <v>8750</v>
      </c>
      <c r="H26" s="4">
        <v>8750</v>
      </c>
      <c r="I26" s="4">
        <v>1750</v>
      </c>
    </row>
    <row r="27" spans="1:9" ht="15" x14ac:dyDescent="0.2">
      <c r="A27" s="95">
        <v>19</v>
      </c>
      <c r="B27" s="84" t="s">
        <v>539</v>
      </c>
      <c r="C27" s="84" t="s">
        <v>605</v>
      </c>
      <c r="D27" s="347" t="s">
        <v>606</v>
      </c>
      <c r="E27" s="84" t="s">
        <v>607</v>
      </c>
      <c r="F27" s="95" t="s">
        <v>343</v>
      </c>
      <c r="G27" s="4">
        <v>20000</v>
      </c>
      <c r="H27" s="4">
        <v>20000</v>
      </c>
      <c r="I27" s="4">
        <v>4000</v>
      </c>
    </row>
    <row r="28" spans="1:9" ht="15" x14ac:dyDescent="0.2">
      <c r="A28" s="95">
        <v>20</v>
      </c>
      <c r="B28" s="84" t="s">
        <v>543</v>
      </c>
      <c r="C28" s="84" t="s">
        <v>608</v>
      </c>
      <c r="D28" s="347" t="s">
        <v>609</v>
      </c>
      <c r="E28" s="84" t="s">
        <v>610</v>
      </c>
      <c r="F28" s="95" t="s">
        <v>343</v>
      </c>
      <c r="G28" s="4">
        <v>9500</v>
      </c>
      <c r="H28" s="4">
        <v>9500</v>
      </c>
      <c r="I28" s="4">
        <v>1900</v>
      </c>
    </row>
    <row r="29" spans="1:9" ht="15" x14ac:dyDescent="0.2">
      <c r="A29" s="95">
        <v>21</v>
      </c>
      <c r="B29" s="84" t="s">
        <v>590</v>
      </c>
      <c r="C29" s="84" t="s">
        <v>611</v>
      </c>
      <c r="D29" s="347" t="s">
        <v>612</v>
      </c>
      <c r="E29" s="84" t="s">
        <v>613</v>
      </c>
      <c r="F29" s="95" t="s">
        <v>343</v>
      </c>
      <c r="G29" s="4">
        <v>9625</v>
      </c>
      <c r="H29" s="4">
        <v>9625</v>
      </c>
      <c r="I29" s="4">
        <v>1925</v>
      </c>
    </row>
    <row r="30" spans="1:9" ht="15" x14ac:dyDescent="0.2">
      <c r="A30" s="95">
        <v>22</v>
      </c>
      <c r="B30" s="84" t="s">
        <v>614</v>
      </c>
      <c r="C30" s="84" t="s">
        <v>615</v>
      </c>
      <c r="D30" s="347" t="s">
        <v>616</v>
      </c>
      <c r="E30" s="84" t="s">
        <v>617</v>
      </c>
      <c r="F30" s="95" t="s">
        <v>343</v>
      </c>
      <c r="G30" s="4">
        <v>8312.5</v>
      </c>
      <c r="H30" s="4">
        <v>8312.5</v>
      </c>
      <c r="I30" s="4">
        <v>1662.5</v>
      </c>
    </row>
    <row r="31" spans="1:9" ht="15" x14ac:dyDescent="0.2">
      <c r="A31" s="95">
        <v>23</v>
      </c>
      <c r="B31" s="84" t="s">
        <v>543</v>
      </c>
      <c r="C31" s="84" t="s">
        <v>618</v>
      </c>
      <c r="D31" s="347" t="s">
        <v>619</v>
      </c>
      <c r="E31" s="84" t="s">
        <v>617</v>
      </c>
      <c r="F31" s="95" t="s">
        <v>343</v>
      </c>
      <c r="G31" s="4">
        <v>7000</v>
      </c>
      <c r="H31" s="4">
        <v>7000</v>
      </c>
      <c r="I31" s="4">
        <v>1400</v>
      </c>
    </row>
    <row r="32" spans="1:9" ht="15" x14ac:dyDescent="0.2">
      <c r="A32" s="95">
        <v>24</v>
      </c>
      <c r="B32" s="84" t="s">
        <v>620</v>
      </c>
      <c r="C32" s="84" t="s">
        <v>577</v>
      </c>
      <c r="D32" s="347" t="s">
        <v>621</v>
      </c>
      <c r="E32" s="84" t="s">
        <v>617</v>
      </c>
      <c r="F32" s="95" t="s">
        <v>343</v>
      </c>
      <c r="G32" s="4">
        <v>7875</v>
      </c>
      <c r="H32" s="4">
        <v>7875</v>
      </c>
      <c r="I32" s="4">
        <v>1575</v>
      </c>
    </row>
    <row r="33" spans="1:9" ht="15" x14ac:dyDescent="0.2">
      <c r="A33" s="95">
        <v>25</v>
      </c>
      <c r="B33" s="84" t="s">
        <v>622</v>
      </c>
      <c r="C33" s="84" t="s">
        <v>584</v>
      </c>
      <c r="D33" s="347" t="s">
        <v>623</v>
      </c>
      <c r="E33" s="84" t="s">
        <v>617</v>
      </c>
      <c r="F33" s="95" t="s">
        <v>343</v>
      </c>
      <c r="G33" s="4">
        <v>8750</v>
      </c>
      <c r="H33" s="4">
        <v>8750</v>
      </c>
      <c r="I33" s="4">
        <v>1750</v>
      </c>
    </row>
    <row r="34" spans="1:9" ht="15" x14ac:dyDescent="0.2">
      <c r="A34" s="95">
        <v>26</v>
      </c>
      <c r="B34" s="84" t="s">
        <v>624</v>
      </c>
      <c r="C34" s="84" t="s">
        <v>625</v>
      </c>
      <c r="D34" s="347" t="s">
        <v>626</v>
      </c>
      <c r="E34" s="84" t="s">
        <v>566</v>
      </c>
      <c r="F34" s="95" t="s">
        <v>343</v>
      </c>
      <c r="G34" s="4">
        <v>9000</v>
      </c>
      <c r="H34" s="4">
        <v>9000</v>
      </c>
      <c r="I34" s="4">
        <v>1800</v>
      </c>
    </row>
    <row r="35" spans="1:9" ht="15" x14ac:dyDescent="0.2">
      <c r="A35" s="95">
        <v>27</v>
      </c>
      <c r="B35" s="84" t="s">
        <v>543</v>
      </c>
      <c r="C35" s="84" t="s">
        <v>627</v>
      </c>
      <c r="D35" s="347" t="s">
        <v>628</v>
      </c>
      <c r="E35" s="84" t="s">
        <v>566</v>
      </c>
      <c r="F35" s="95" t="s">
        <v>343</v>
      </c>
      <c r="G35" s="4">
        <v>9000</v>
      </c>
      <c r="H35" s="4">
        <v>9000</v>
      </c>
      <c r="I35" s="4">
        <v>1800</v>
      </c>
    </row>
    <row r="36" spans="1:9" ht="15" x14ac:dyDescent="0.2">
      <c r="A36" s="95">
        <v>28</v>
      </c>
      <c r="B36" s="84" t="s">
        <v>629</v>
      </c>
      <c r="C36" s="84" t="s">
        <v>630</v>
      </c>
      <c r="D36" s="347" t="s">
        <v>631</v>
      </c>
      <c r="E36" s="84" t="s">
        <v>566</v>
      </c>
      <c r="F36" s="95" t="s">
        <v>343</v>
      </c>
      <c r="G36" s="4">
        <v>9000</v>
      </c>
      <c r="H36" s="4">
        <v>9000</v>
      </c>
      <c r="I36" s="4">
        <v>1800</v>
      </c>
    </row>
    <row r="37" spans="1:9" ht="15" x14ac:dyDescent="0.2">
      <c r="A37" s="95">
        <v>29</v>
      </c>
      <c r="B37" s="84" t="s">
        <v>632</v>
      </c>
      <c r="C37" s="84" t="s">
        <v>633</v>
      </c>
      <c r="D37" s="347" t="s">
        <v>634</v>
      </c>
      <c r="E37" s="84" t="s">
        <v>566</v>
      </c>
      <c r="F37" s="95" t="s">
        <v>343</v>
      </c>
      <c r="G37" s="4">
        <v>9000</v>
      </c>
      <c r="H37" s="4">
        <v>9000</v>
      </c>
      <c r="I37" s="4">
        <v>1800</v>
      </c>
    </row>
    <row r="38" spans="1:9" ht="15" x14ac:dyDescent="0.2">
      <c r="A38" s="95">
        <v>30</v>
      </c>
      <c r="B38" s="84" t="s">
        <v>635</v>
      </c>
      <c r="C38" s="84" t="s">
        <v>636</v>
      </c>
      <c r="D38" s="347" t="s">
        <v>637</v>
      </c>
      <c r="E38" s="84" t="s">
        <v>566</v>
      </c>
      <c r="F38" s="95" t="s">
        <v>343</v>
      </c>
      <c r="G38" s="4">
        <v>9000</v>
      </c>
      <c r="H38" s="4">
        <v>9000</v>
      </c>
      <c r="I38" s="4">
        <v>1800</v>
      </c>
    </row>
    <row r="39" spans="1:9" ht="15" x14ac:dyDescent="0.2">
      <c r="A39" s="95">
        <v>31</v>
      </c>
      <c r="B39" s="84" t="s">
        <v>638</v>
      </c>
      <c r="C39" s="84" t="s">
        <v>639</v>
      </c>
      <c r="D39" s="347" t="s">
        <v>640</v>
      </c>
      <c r="E39" s="84" t="s">
        <v>566</v>
      </c>
      <c r="F39" s="95" t="s">
        <v>343</v>
      </c>
      <c r="G39" s="4">
        <v>9000</v>
      </c>
      <c r="H39" s="4">
        <v>9000</v>
      </c>
      <c r="I39" s="4">
        <v>1800</v>
      </c>
    </row>
    <row r="40" spans="1:9" ht="15" x14ac:dyDescent="0.2">
      <c r="A40" s="95">
        <v>32</v>
      </c>
      <c r="B40" s="84" t="s">
        <v>641</v>
      </c>
      <c r="C40" s="84" t="s">
        <v>642</v>
      </c>
      <c r="D40" s="347" t="s">
        <v>643</v>
      </c>
      <c r="E40" s="84" t="s">
        <v>644</v>
      </c>
      <c r="F40" s="95" t="s">
        <v>343</v>
      </c>
      <c r="G40" s="4">
        <v>16500</v>
      </c>
      <c r="H40" s="4">
        <v>16500</v>
      </c>
      <c r="I40" s="4">
        <v>3300</v>
      </c>
    </row>
    <row r="41" spans="1:9" ht="15" x14ac:dyDescent="0.2">
      <c r="A41" s="95">
        <v>33</v>
      </c>
      <c r="B41" s="84" t="s">
        <v>645</v>
      </c>
      <c r="C41" s="84" t="s">
        <v>646</v>
      </c>
      <c r="D41" s="347" t="s">
        <v>647</v>
      </c>
      <c r="E41" s="84" t="s">
        <v>648</v>
      </c>
      <c r="F41" s="95" t="s">
        <v>343</v>
      </c>
      <c r="G41" s="4">
        <v>10000</v>
      </c>
      <c r="H41" s="4">
        <v>10000</v>
      </c>
      <c r="I41" s="4">
        <v>2000</v>
      </c>
    </row>
    <row r="42" spans="1:9" ht="15" x14ac:dyDescent="0.2">
      <c r="A42" s="95">
        <v>34</v>
      </c>
      <c r="B42" s="84" t="s">
        <v>649</v>
      </c>
      <c r="C42" s="84" t="s">
        <v>650</v>
      </c>
      <c r="D42" s="347" t="s">
        <v>651</v>
      </c>
      <c r="E42" s="84" t="s">
        <v>648</v>
      </c>
      <c r="F42" s="95" t="s">
        <v>343</v>
      </c>
      <c r="G42" s="4">
        <v>28012.5</v>
      </c>
      <c r="H42" s="4">
        <v>28012.5</v>
      </c>
      <c r="I42" s="4">
        <v>5602.5</v>
      </c>
    </row>
    <row r="43" spans="1:9" ht="15" x14ac:dyDescent="0.2">
      <c r="A43" s="95">
        <v>35</v>
      </c>
      <c r="B43" s="84" t="s">
        <v>614</v>
      </c>
      <c r="C43" s="84" t="s">
        <v>652</v>
      </c>
      <c r="D43" s="347" t="s">
        <v>653</v>
      </c>
      <c r="E43" s="84" t="s">
        <v>654</v>
      </c>
      <c r="F43" s="95" t="s">
        <v>343</v>
      </c>
      <c r="G43" s="4">
        <v>6562.5</v>
      </c>
      <c r="H43" s="4">
        <v>6562.5</v>
      </c>
      <c r="I43" s="4">
        <v>1312.5</v>
      </c>
    </row>
    <row r="44" spans="1:9" ht="15" x14ac:dyDescent="0.2">
      <c r="A44" s="95">
        <v>36</v>
      </c>
      <c r="B44" s="84" t="s">
        <v>655</v>
      </c>
      <c r="C44" s="84" t="s">
        <v>656</v>
      </c>
      <c r="D44" s="347" t="s">
        <v>657</v>
      </c>
      <c r="E44" s="84" t="s">
        <v>658</v>
      </c>
      <c r="F44" s="95" t="s">
        <v>343</v>
      </c>
      <c r="G44" s="4">
        <v>625</v>
      </c>
      <c r="H44" s="4">
        <v>625</v>
      </c>
      <c r="I44" s="4">
        <v>125</v>
      </c>
    </row>
    <row r="45" spans="1:9" ht="15" x14ac:dyDescent="0.2">
      <c r="A45" s="95">
        <v>37</v>
      </c>
      <c r="B45" s="84" t="s">
        <v>563</v>
      </c>
      <c r="C45" s="84" t="s">
        <v>659</v>
      </c>
      <c r="D45" s="347" t="s">
        <v>660</v>
      </c>
      <c r="E45" s="84" t="s">
        <v>654</v>
      </c>
      <c r="F45" s="95" t="s">
        <v>343</v>
      </c>
      <c r="G45" s="4">
        <v>5625</v>
      </c>
      <c r="H45" s="4">
        <v>5625</v>
      </c>
      <c r="I45" s="4">
        <v>1125</v>
      </c>
    </row>
    <row r="46" spans="1:9" ht="15" x14ac:dyDescent="0.2">
      <c r="A46" s="95">
        <v>38</v>
      </c>
      <c r="B46" s="84" t="s">
        <v>655</v>
      </c>
      <c r="C46" s="84" t="s">
        <v>661</v>
      </c>
      <c r="D46" s="347" t="s">
        <v>662</v>
      </c>
      <c r="E46" s="84" t="s">
        <v>663</v>
      </c>
      <c r="F46" s="95" t="s">
        <v>343</v>
      </c>
      <c r="G46" s="4">
        <v>4500</v>
      </c>
      <c r="H46" s="4">
        <v>4500</v>
      </c>
      <c r="I46" s="4">
        <v>900</v>
      </c>
    </row>
    <row r="47" spans="1:9" ht="15" x14ac:dyDescent="0.2">
      <c r="A47" s="95">
        <v>39</v>
      </c>
      <c r="B47" s="84" t="s">
        <v>664</v>
      </c>
      <c r="C47" s="84" t="s">
        <v>661</v>
      </c>
      <c r="D47" s="347" t="s">
        <v>665</v>
      </c>
      <c r="E47" s="84" t="s">
        <v>663</v>
      </c>
      <c r="F47" s="95" t="s">
        <v>343</v>
      </c>
      <c r="G47" s="4">
        <v>5000</v>
      </c>
      <c r="H47" s="4">
        <v>5000</v>
      </c>
      <c r="I47" s="4">
        <v>1000</v>
      </c>
    </row>
    <row r="48" spans="1:9" ht="15" x14ac:dyDescent="0.2">
      <c r="A48" s="95">
        <v>40</v>
      </c>
      <c r="B48" s="84" t="s">
        <v>543</v>
      </c>
      <c r="C48" s="84" t="s">
        <v>666</v>
      </c>
      <c r="D48" s="347" t="s">
        <v>667</v>
      </c>
      <c r="E48" s="84" t="s">
        <v>663</v>
      </c>
      <c r="F48" s="95" t="s">
        <v>343</v>
      </c>
      <c r="G48" s="4">
        <v>5000</v>
      </c>
      <c r="H48" s="4">
        <v>5000</v>
      </c>
      <c r="I48" s="4">
        <v>1000</v>
      </c>
    </row>
    <row r="49" spans="1:9" ht="15" x14ac:dyDescent="0.2">
      <c r="A49" s="95">
        <v>41</v>
      </c>
      <c r="B49" s="84" t="s">
        <v>567</v>
      </c>
      <c r="C49" s="84" t="s">
        <v>668</v>
      </c>
      <c r="D49" s="347" t="s">
        <v>669</v>
      </c>
      <c r="E49" s="84" t="s">
        <v>663</v>
      </c>
      <c r="F49" s="95" t="s">
        <v>343</v>
      </c>
      <c r="G49" s="4">
        <v>5500</v>
      </c>
      <c r="H49" s="4">
        <v>5500</v>
      </c>
      <c r="I49" s="4">
        <v>500</v>
      </c>
    </row>
    <row r="50" spans="1:9" ht="15" x14ac:dyDescent="0.2">
      <c r="A50" s="95">
        <v>42</v>
      </c>
      <c r="B50" s="84" t="s">
        <v>655</v>
      </c>
      <c r="C50" s="84" t="s">
        <v>670</v>
      </c>
      <c r="D50" s="347" t="s">
        <v>671</v>
      </c>
      <c r="E50" s="84" t="s">
        <v>658</v>
      </c>
      <c r="F50" s="95" t="s">
        <v>343</v>
      </c>
      <c r="G50" s="4">
        <v>2041.67</v>
      </c>
      <c r="H50" s="4">
        <v>2041.67</v>
      </c>
      <c r="I50" s="4">
        <v>408.334</v>
      </c>
    </row>
    <row r="51" spans="1:9" ht="15" x14ac:dyDescent="0.2">
      <c r="A51" s="95">
        <v>43</v>
      </c>
      <c r="B51" s="84" t="s">
        <v>672</v>
      </c>
      <c r="C51" s="84" t="s">
        <v>673</v>
      </c>
      <c r="D51" s="347" t="s">
        <v>674</v>
      </c>
      <c r="E51" s="84" t="s">
        <v>663</v>
      </c>
      <c r="F51" s="95" t="s">
        <v>343</v>
      </c>
      <c r="G51" s="4">
        <v>5074.08</v>
      </c>
      <c r="H51" s="4">
        <v>5074.08</v>
      </c>
      <c r="I51" s="4">
        <v>1014.816</v>
      </c>
    </row>
    <row r="52" spans="1:9" ht="15" x14ac:dyDescent="0.2">
      <c r="A52" s="95">
        <v>44</v>
      </c>
      <c r="B52" s="84" t="s">
        <v>655</v>
      </c>
      <c r="C52" s="84" t="s">
        <v>675</v>
      </c>
      <c r="D52" s="347" t="s">
        <v>676</v>
      </c>
      <c r="E52" s="84" t="s">
        <v>663</v>
      </c>
      <c r="F52" s="95" t="s">
        <v>343</v>
      </c>
      <c r="G52" s="4">
        <v>5500</v>
      </c>
      <c r="H52" s="4">
        <v>5500</v>
      </c>
      <c r="I52" s="4">
        <v>1100</v>
      </c>
    </row>
    <row r="53" spans="1:9" ht="15" x14ac:dyDescent="0.2">
      <c r="A53" s="95">
        <v>45</v>
      </c>
      <c r="B53" s="84" t="s">
        <v>620</v>
      </c>
      <c r="C53" s="84" t="s">
        <v>677</v>
      </c>
      <c r="D53" s="347" t="s">
        <v>678</v>
      </c>
      <c r="E53" s="84" t="s">
        <v>663</v>
      </c>
      <c r="F53" s="95" t="s">
        <v>343</v>
      </c>
      <c r="G53" s="4">
        <v>5500</v>
      </c>
      <c r="H53" s="4">
        <v>5500</v>
      </c>
      <c r="I53" s="4">
        <v>1100</v>
      </c>
    </row>
    <row r="54" spans="1:9" ht="15" x14ac:dyDescent="0.2">
      <c r="A54" s="95">
        <v>46</v>
      </c>
      <c r="B54" s="84" t="s">
        <v>679</v>
      </c>
      <c r="C54" s="84" t="s">
        <v>680</v>
      </c>
      <c r="D54" s="347" t="s">
        <v>681</v>
      </c>
      <c r="E54" s="84" t="s">
        <v>658</v>
      </c>
      <c r="F54" s="95" t="s">
        <v>343</v>
      </c>
      <c r="G54" s="4">
        <v>3037.04</v>
      </c>
      <c r="H54" s="4">
        <v>3037.04</v>
      </c>
      <c r="I54" s="4">
        <v>607.40800000000002</v>
      </c>
    </row>
    <row r="55" spans="1:9" ht="15" x14ac:dyDescent="0.2">
      <c r="A55" s="95">
        <v>47</v>
      </c>
      <c r="B55" s="84" t="s">
        <v>682</v>
      </c>
      <c r="C55" s="84" t="s">
        <v>666</v>
      </c>
      <c r="D55" s="347" t="s">
        <v>683</v>
      </c>
      <c r="E55" s="84" t="s">
        <v>684</v>
      </c>
      <c r="F55" s="95" t="s">
        <v>343</v>
      </c>
      <c r="G55" s="4">
        <v>3712.5</v>
      </c>
      <c r="H55" s="4">
        <v>3712.5</v>
      </c>
      <c r="I55" s="4">
        <v>742.5</v>
      </c>
    </row>
    <row r="56" spans="1:9" ht="15" x14ac:dyDescent="0.2">
      <c r="A56" s="95">
        <v>48</v>
      </c>
      <c r="B56" s="84" t="s">
        <v>685</v>
      </c>
      <c r="C56" s="84" t="s">
        <v>652</v>
      </c>
      <c r="D56" s="347" t="s">
        <v>686</v>
      </c>
      <c r="E56" s="84" t="s">
        <v>684</v>
      </c>
      <c r="F56" s="95" t="s">
        <v>343</v>
      </c>
      <c r="G56" s="4">
        <v>3375</v>
      </c>
      <c r="H56" s="4">
        <v>3375</v>
      </c>
      <c r="I56" s="4">
        <v>675</v>
      </c>
    </row>
    <row r="57" spans="1:9" ht="15" x14ac:dyDescent="0.2">
      <c r="A57" s="95">
        <v>49</v>
      </c>
      <c r="B57" s="84" t="s">
        <v>543</v>
      </c>
      <c r="C57" s="84" t="s">
        <v>687</v>
      </c>
      <c r="D57" s="347" t="s">
        <v>688</v>
      </c>
      <c r="E57" s="84" t="s">
        <v>689</v>
      </c>
      <c r="F57" s="95" t="s">
        <v>343</v>
      </c>
      <c r="G57" s="4">
        <v>30000</v>
      </c>
      <c r="H57" s="4">
        <v>30000</v>
      </c>
      <c r="I57" s="4">
        <v>6000</v>
      </c>
    </row>
    <row r="58" spans="1:9" ht="15" x14ac:dyDescent="0.2">
      <c r="A58" s="95">
        <v>50</v>
      </c>
      <c r="B58" s="84" t="s">
        <v>690</v>
      </c>
      <c r="C58" s="84" t="s">
        <v>691</v>
      </c>
      <c r="D58" s="347" t="s">
        <v>692</v>
      </c>
      <c r="E58" s="84" t="s">
        <v>693</v>
      </c>
      <c r="F58" s="95" t="s">
        <v>343</v>
      </c>
      <c r="G58" s="4">
        <v>17097.5</v>
      </c>
      <c r="H58" s="4">
        <v>17097.5</v>
      </c>
      <c r="I58" s="4">
        <v>3419.5</v>
      </c>
    </row>
    <row r="59" spans="1:9" ht="15" x14ac:dyDescent="0.2">
      <c r="A59" s="95">
        <v>51</v>
      </c>
      <c r="B59" s="84" t="s">
        <v>655</v>
      </c>
      <c r="C59" s="84" t="s">
        <v>694</v>
      </c>
      <c r="D59" s="347" t="s">
        <v>695</v>
      </c>
      <c r="E59" s="84" t="s">
        <v>689</v>
      </c>
      <c r="F59" s="95" t="s">
        <v>343</v>
      </c>
      <c r="G59" s="4">
        <v>9705</v>
      </c>
      <c r="H59" s="4">
        <v>9705</v>
      </c>
      <c r="I59" s="4">
        <v>1941</v>
      </c>
    </row>
    <row r="60" spans="1:9" ht="15" x14ac:dyDescent="0.2">
      <c r="A60" s="95">
        <v>52</v>
      </c>
      <c r="B60" s="84" t="s">
        <v>696</v>
      </c>
      <c r="C60" s="84" t="s">
        <v>697</v>
      </c>
      <c r="D60" s="347" t="s">
        <v>698</v>
      </c>
      <c r="E60" s="84" t="s">
        <v>689</v>
      </c>
      <c r="F60" s="95" t="s">
        <v>343</v>
      </c>
      <c r="G60" s="4">
        <v>3615</v>
      </c>
      <c r="H60" s="4">
        <v>3615</v>
      </c>
      <c r="I60" s="4">
        <v>723</v>
      </c>
    </row>
    <row r="61" spans="1:9" ht="15" x14ac:dyDescent="0.2">
      <c r="A61" s="95">
        <v>53</v>
      </c>
      <c r="B61" s="84" t="s">
        <v>699</v>
      </c>
      <c r="C61" s="84" t="s">
        <v>700</v>
      </c>
      <c r="D61" s="347" t="s">
        <v>701</v>
      </c>
      <c r="E61" s="84" t="s">
        <v>689</v>
      </c>
      <c r="F61" s="95" t="s">
        <v>343</v>
      </c>
      <c r="G61" s="4">
        <v>4475</v>
      </c>
      <c r="H61" s="4">
        <v>4475</v>
      </c>
      <c r="I61" s="4">
        <v>895</v>
      </c>
    </row>
    <row r="62" spans="1:9" ht="15" x14ac:dyDescent="0.2">
      <c r="A62" s="95">
        <v>54</v>
      </c>
      <c r="B62" s="84" t="s">
        <v>699</v>
      </c>
      <c r="C62" s="84" t="s">
        <v>702</v>
      </c>
      <c r="D62" s="347" t="s">
        <v>703</v>
      </c>
      <c r="E62" s="84" t="s">
        <v>689</v>
      </c>
      <c r="F62" s="95" t="s">
        <v>343</v>
      </c>
      <c r="G62" s="4">
        <v>6865</v>
      </c>
      <c r="H62" s="4">
        <v>6865</v>
      </c>
      <c r="I62" s="4">
        <v>1373</v>
      </c>
    </row>
    <row r="63" spans="1:9" ht="15" x14ac:dyDescent="0.2">
      <c r="A63" s="95">
        <v>55</v>
      </c>
      <c r="B63" s="84" t="s">
        <v>704</v>
      </c>
      <c r="C63" s="84" t="s">
        <v>705</v>
      </c>
      <c r="D63" s="347" t="s">
        <v>706</v>
      </c>
      <c r="E63" s="84" t="s">
        <v>689</v>
      </c>
      <c r="F63" s="95" t="s">
        <v>343</v>
      </c>
      <c r="G63" s="4">
        <v>6130</v>
      </c>
      <c r="H63" s="4">
        <v>6130</v>
      </c>
      <c r="I63" s="4">
        <v>1226</v>
      </c>
    </row>
    <row r="64" spans="1:9" ht="15" x14ac:dyDescent="0.2">
      <c r="A64" s="95">
        <v>56</v>
      </c>
      <c r="B64" s="84" t="s">
        <v>707</v>
      </c>
      <c r="C64" s="84" t="s">
        <v>708</v>
      </c>
      <c r="D64" s="347" t="s">
        <v>709</v>
      </c>
      <c r="E64" s="84" t="s">
        <v>689</v>
      </c>
      <c r="F64" s="95" t="s">
        <v>343</v>
      </c>
      <c r="G64" s="4">
        <v>12660</v>
      </c>
      <c r="H64" s="4">
        <v>12660</v>
      </c>
      <c r="I64" s="4">
        <v>2532</v>
      </c>
    </row>
    <row r="65" spans="1:9" ht="15" x14ac:dyDescent="0.2">
      <c r="A65" s="95">
        <v>57</v>
      </c>
      <c r="B65" s="84" t="s">
        <v>710</v>
      </c>
      <c r="C65" s="84" t="s">
        <v>711</v>
      </c>
      <c r="D65" s="347" t="s">
        <v>712</v>
      </c>
      <c r="E65" s="84" t="s">
        <v>689</v>
      </c>
      <c r="F65" s="95" t="s">
        <v>343</v>
      </c>
      <c r="G65" s="4">
        <v>6825</v>
      </c>
      <c r="H65" s="4">
        <v>6825</v>
      </c>
      <c r="I65" s="4">
        <v>1365</v>
      </c>
    </row>
    <row r="66" spans="1:9" ht="15" x14ac:dyDescent="0.2">
      <c r="A66" s="95">
        <v>58</v>
      </c>
      <c r="B66" s="84" t="s">
        <v>655</v>
      </c>
      <c r="C66" s="84" t="s">
        <v>713</v>
      </c>
      <c r="D66" s="347" t="s">
        <v>714</v>
      </c>
      <c r="E66" s="84" t="s">
        <v>689</v>
      </c>
      <c r="F66" s="95" t="s">
        <v>343</v>
      </c>
      <c r="G66" s="4">
        <v>720</v>
      </c>
      <c r="H66" s="4">
        <v>720</v>
      </c>
      <c r="I66" s="4">
        <v>144</v>
      </c>
    </row>
    <row r="67" spans="1:9" ht="15" x14ac:dyDescent="0.2">
      <c r="A67" s="95">
        <v>59</v>
      </c>
      <c r="B67" s="84" t="s">
        <v>655</v>
      </c>
      <c r="C67" s="84" t="s">
        <v>715</v>
      </c>
      <c r="D67" s="347" t="s">
        <v>716</v>
      </c>
      <c r="E67" s="84" t="s">
        <v>689</v>
      </c>
      <c r="F67" s="95" t="s">
        <v>343</v>
      </c>
      <c r="G67" s="4">
        <v>42520</v>
      </c>
      <c r="H67" s="4">
        <v>42520</v>
      </c>
      <c r="I67" s="4">
        <v>8504</v>
      </c>
    </row>
    <row r="68" spans="1:9" ht="15" x14ac:dyDescent="0.2">
      <c r="A68" s="95">
        <v>60</v>
      </c>
      <c r="B68" s="84" t="s">
        <v>717</v>
      </c>
      <c r="C68" s="84" t="s">
        <v>718</v>
      </c>
      <c r="D68" s="347" t="s">
        <v>719</v>
      </c>
      <c r="E68" s="84" t="s">
        <v>689</v>
      </c>
      <c r="F68" s="95" t="s">
        <v>343</v>
      </c>
      <c r="G68" s="4">
        <v>10100</v>
      </c>
      <c r="H68" s="4">
        <v>10100</v>
      </c>
      <c r="I68" s="4">
        <v>2020</v>
      </c>
    </row>
    <row r="69" spans="1:9" ht="15" x14ac:dyDescent="0.2">
      <c r="A69" s="95">
        <v>61</v>
      </c>
      <c r="B69" s="84" t="s">
        <v>720</v>
      </c>
      <c r="C69" s="84" t="s">
        <v>721</v>
      </c>
      <c r="D69" s="347" t="s">
        <v>722</v>
      </c>
      <c r="E69" s="84" t="s">
        <v>689</v>
      </c>
      <c r="F69" s="95" t="s">
        <v>343</v>
      </c>
      <c r="G69" s="4">
        <v>4895</v>
      </c>
      <c r="H69" s="4">
        <v>4895</v>
      </c>
      <c r="I69" s="4">
        <v>979</v>
      </c>
    </row>
    <row r="70" spans="1:9" ht="15" x14ac:dyDescent="0.2">
      <c r="A70" s="95">
        <v>62</v>
      </c>
      <c r="B70" s="84" t="s">
        <v>723</v>
      </c>
      <c r="C70" s="84" t="s">
        <v>724</v>
      </c>
      <c r="D70" s="347" t="s">
        <v>725</v>
      </c>
      <c r="E70" s="84" t="s">
        <v>689</v>
      </c>
      <c r="F70" s="95" t="s">
        <v>343</v>
      </c>
      <c r="G70" s="4">
        <v>7245</v>
      </c>
      <c r="H70" s="4">
        <v>7245</v>
      </c>
      <c r="I70" s="4">
        <v>1449</v>
      </c>
    </row>
    <row r="71" spans="1:9" ht="15" x14ac:dyDescent="0.2">
      <c r="A71" s="95">
        <v>63</v>
      </c>
      <c r="B71" s="84" t="s">
        <v>571</v>
      </c>
      <c r="C71" s="84" t="s">
        <v>726</v>
      </c>
      <c r="D71" s="347" t="s">
        <v>727</v>
      </c>
      <c r="E71" s="84" t="s">
        <v>689</v>
      </c>
      <c r="F71" s="95" t="s">
        <v>343</v>
      </c>
      <c r="G71" s="4">
        <v>15055</v>
      </c>
      <c r="H71" s="4">
        <v>15055</v>
      </c>
      <c r="I71" s="4">
        <v>3011</v>
      </c>
    </row>
    <row r="72" spans="1:9" ht="15" x14ac:dyDescent="0.2">
      <c r="A72" s="95">
        <v>64</v>
      </c>
      <c r="B72" s="84" t="s">
        <v>594</v>
      </c>
      <c r="C72" s="84" t="s">
        <v>728</v>
      </c>
      <c r="D72" s="347" t="s">
        <v>729</v>
      </c>
      <c r="E72" s="84" t="s">
        <v>693</v>
      </c>
      <c r="F72" s="95" t="s">
        <v>343</v>
      </c>
      <c r="G72" s="4">
        <v>5280</v>
      </c>
      <c r="H72" s="4">
        <v>5280</v>
      </c>
      <c r="I72" s="4">
        <v>1056</v>
      </c>
    </row>
    <row r="73" spans="1:9" ht="15" x14ac:dyDescent="0.2">
      <c r="A73" s="95">
        <v>65</v>
      </c>
      <c r="B73" s="84" t="s">
        <v>710</v>
      </c>
      <c r="C73" s="84" t="s">
        <v>730</v>
      </c>
      <c r="D73" s="347" t="s">
        <v>731</v>
      </c>
      <c r="E73" s="84" t="s">
        <v>732</v>
      </c>
      <c r="F73" s="95" t="s">
        <v>343</v>
      </c>
      <c r="G73" s="4">
        <v>1240</v>
      </c>
      <c r="H73" s="4">
        <v>1240</v>
      </c>
      <c r="I73" s="4">
        <v>248</v>
      </c>
    </row>
    <row r="74" spans="1:9" ht="15" x14ac:dyDescent="0.2">
      <c r="A74" s="95">
        <v>66</v>
      </c>
      <c r="B74" s="84" t="s">
        <v>733</v>
      </c>
      <c r="C74" s="84" t="s">
        <v>734</v>
      </c>
      <c r="D74" s="347" t="s">
        <v>735</v>
      </c>
      <c r="E74" s="84" t="s">
        <v>693</v>
      </c>
      <c r="F74" s="95" t="s">
        <v>343</v>
      </c>
      <c r="G74" s="4">
        <v>1500</v>
      </c>
      <c r="H74" s="4">
        <v>1500</v>
      </c>
      <c r="I74" s="4">
        <v>300</v>
      </c>
    </row>
    <row r="75" spans="1:9" ht="15" x14ac:dyDescent="0.2">
      <c r="A75" s="95">
        <v>67</v>
      </c>
      <c r="B75" s="84" t="s">
        <v>736</v>
      </c>
      <c r="C75" s="84" t="s">
        <v>737</v>
      </c>
      <c r="D75" s="347" t="s">
        <v>738</v>
      </c>
      <c r="E75" s="84" t="s">
        <v>739</v>
      </c>
      <c r="F75" s="95" t="s">
        <v>343</v>
      </c>
      <c r="G75" s="4">
        <v>3000</v>
      </c>
      <c r="H75" s="4">
        <v>3000</v>
      </c>
      <c r="I75" s="4">
        <v>600</v>
      </c>
    </row>
    <row r="76" spans="1:9" ht="15" x14ac:dyDescent="0.2">
      <c r="A76" s="95">
        <v>68</v>
      </c>
      <c r="B76" s="84" t="s">
        <v>723</v>
      </c>
      <c r="C76" s="84" t="s">
        <v>740</v>
      </c>
      <c r="D76" s="347" t="s">
        <v>741</v>
      </c>
      <c r="E76" s="84" t="s">
        <v>693</v>
      </c>
      <c r="F76" s="95" t="s">
        <v>343</v>
      </c>
      <c r="G76" s="4">
        <v>5400</v>
      </c>
      <c r="H76" s="4">
        <v>5400</v>
      </c>
      <c r="I76" s="4">
        <v>1080</v>
      </c>
    </row>
    <row r="77" spans="1:9" ht="15" x14ac:dyDescent="0.2">
      <c r="A77" s="95">
        <v>69</v>
      </c>
      <c r="B77" s="84" t="s">
        <v>742</v>
      </c>
      <c r="C77" s="84" t="s">
        <v>743</v>
      </c>
      <c r="D77" s="347" t="s">
        <v>744</v>
      </c>
      <c r="E77" s="84" t="s">
        <v>739</v>
      </c>
      <c r="F77" s="95" t="s">
        <v>343</v>
      </c>
      <c r="G77" s="4">
        <v>3587.5</v>
      </c>
      <c r="H77" s="4">
        <v>3587.5</v>
      </c>
      <c r="I77" s="4">
        <v>717.5</v>
      </c>
    </row>
    <row r="78" spans="1:9" ht="15" x14ac:dyDescent="0.2">
      <c r="A78" s="95">
        <v>70</v>
      </c>
      <c r="B78" s="84" t="s">
        <v>745</v>
      </c>
      <c r="C78" s="84" t="s">
        <v>746</v>
      </c>
      <c r="D78" s="347" t="s">
        <v>747</v>
      </c>
      <c r="E78" s="84" t="s">
        <v>693</v>
      </c>
      <c r="F78" s="95" t="s">
        <v>343</v>
      </c>
      <c r="G78" s="4">
        <v>5250</v>
      </c>
      <c r="H78" s="4">
        <v>5250</v>
      </c>
      <c r="I78" s="4">
        <v>1050</v>
      </c>
    </row>
    <row r="79" spans="1:9" ht="15" x14ac:dyDescent="0.2">
      <c r="A79" s="95">
        <v>71</v>
      </c>
      <c r="B79" s="84" t="s">
        <v>748</v>
      </c>
      <c r="C79" s="84" t="s">
        <v>749</v>
      </c>
      <c r="D79" s="347" t="s">
        <v>750</v>
      </c>
      <c r="E79" s="84" t="s">
        <v>732</v>
      </c>
      <c r="F79" s="95" t="s">
        <v>343</v>
      </c>
      <c r="G79" s="4">
        <v>3750</v>
      </c>
      <c r="H79" s="4">
        <v>3750</v>
      </c>
      <c r="I79" s="4">
        <v>750</v>
      </c>
    </row>
    <row r="80" spans="1:9" ht="15" x14ac:dyDescent="0.2">
      <c r="A80" s="95">
        <v>72</v>
      </c>
      <c r="B80" s="84" t="s">
        <v>751</v>
      </c>
      <c r="C80" s="84" t="s">
        <v>752</v>
      </c>
      <c r="D80" s="347" t="s">
        <v>753</v>
      </c>
      <c r="E80" s="84" t="s">
        <v>693</v>
      </c>
      <c r="F80" s="95" t="s">
        <v>343</v>
      </c>
      <c r="G80" s="4">
        <v>5400</v>
      </c>
      <c r="H80" s="4">
        <v>5400</v>
      </c>
      <c r="I80" s="4">
        <v>1080</v>
      </c>
    </row>
    <row r="81" spans="1:9" ht="15" x14ac:dyDescent="0.2">
      <c r="A81" s="95">
        <v>73</v>
      </c>
      <c r="B81" s="84" t="s">
        <v>754</v>
      </c>
      <c r="C81" s="84" t="s">
        <v>755</v>
      </c>
      <c r="D81" s="347" t="s">
        <v>756</v>
      </c>
      <c r="E81" s="84" t="s">
        <v>739</v>
      </c>
      <c r="F81" s="95" t="s">
        <v>343</v>
      </c>
      <c r="G81" s="4">
        <v>1800</v>
      </c>
      <c r="H81" s="4">
        <v>1800</v>
      </c>
      <c r="I81" s="4">
        <v>360</v>
      </c>
    </row>
    <row r="82" spans="1:9" ht="15" x14ac:dyDescent="0.2">
      <c r="A82" s="95">
        <v>74</v>
      </c>
      <c r="B82" s="84" t="s">
        <v>757</v>
      </c>
      <c r="C82" s="84" t="s">
        <v>758</v>
      </c>
      <c r="D82" s="347" t="s">
        <v>759</v>
      </c>
      <c r="E82" s="84" t="s">
        <v>732</v>
      </c>
      <c r="F82" s="95" t="s">
        <v>343</v>
      </c>
      <c r="G82" s="4">
        <v>1800</v>
      </c>
      <c r="H82" s="4">
        <v>1800</v>
      </c>
      <c r="I82" s="4">
        <v>360</v>
      </c>
    </row>
    <row r="83" spans="1:9" ht="15" x14ac:dyDescent="0.2">
      <c r="A83" s="95">
        <v>75</v>
      </c>
      <c r="B83" s="84" t="s">
        <v>760</v>
      </c>
      <c r="C83" s="84" t="s">
        <v>761</v>
      </c>
      <c r="D83" s="347" t="s">
        <v>762</v>
      </c>
      <c r="E83" s="84" t="s">
        <v>693</v>
      </c>
      <c r="F83" s="95" t="s">
        <v>343</v>
      </c>
      <c r="G83" s="4">
        <v>6600</v>
      </c>
      <c r="H83" s="4">
        <v>6600</v>
      </c>
      <c r="I83" s="4">
        <v>1320</v>
      </c>
    </row>
    <row r="84" spans="1:9" ht="15" x14ac:dyDescent="0.2">
      <c r="A84" s="95">
        <v>76</v>
      </c>
      <c r="B84" s="84" t="s">
        <v>763</v>
      </c>
      <c r="C84" s="84" t="s">
        <v>764</v>
      </c>
      <c r="D84" s="347" t="s">
        <v>765</v>
      </c>
      <c r="E84" s="84" t="s">
        <v>732</v>
      </c>
      <c r="F84" s="95" t="s">
        <v>343</v>
      </c>
      <c r="G84" s="4">
        <v>2400</v>
      </c>
      <c r="H84" s="4">
        <v>2400</v>
      </c>
      <c r="I84" s="4">
        <v>480</v>
      </c>
    </row>
    <row r="85" spans="1:9" ht="15" x14ac:dyDescent="0.2">
      <c r="A85" s="95">
        <v>77</v>
      </c>
      <c r="B85" s="84" t="s">
        <v>766</v>
      </c>
      <c r="C85" s="84" t="s">
        <v>767</v>
      </c>
      <c r="D85" s="347" t="s">
        <v>768</v>
      </c>
      <c r="E85" s="84" t="s">
        <v>693</v>
      </c>
      <c r="F85" s="95" t="s">
        <v>343</v>
      </c>
      <c r="G85" s="4">
        <v>4800</v>
      </c>
      <c r="H85" s="4">
        <v>4800</v>
      </c>
      <c r="I85" s="4">
        <v>960</v>
      </c>
    </row>
    <row r="86" spans="1:9" ht="15" x14ac:dyDescent="0.2">
      <c r="A86" s="95">
        <v>78</v>
      </c>
      <c r="B86" s="84" t="s">
        <v>769</v>
      </c>
      <c r="C86" s="84" t="s">
        <v>770</v>
      </c>
      <c r="D86" s="347" t="s">
        <v>771</v>
      </c>
      <c r="E86" s="84" t="s">
        <v>732</v>
      </c>
      <c r="F86" s="95" t="s">
        <v>343</v>
      </c>
      <c r="G86" s="4">
        <v>4200</v>
      </c>
      <c r="H86" s="4">
        <v>4200</v>
      </c>
      <c r="I86" s="4">
        <v>840</v>
      </c>
    </row>
    <row r="87" spans="1:9" ht="15" x14ac:dyDescent="0.2">
      <c r="A87" s="95">
        <v>79</v>
      </c>
      <c r="B87" s="84" t="s">
        <v>772</v>
      </c>
      <c r="C87" s="84" t="s">
        <v>773</v>
      </c>
      <c r="D87" s="347" t="s">
        <v>774</v>
      </c>
      <c r="E87" s="84" t="s">
        <v>689</v>
      </c>
      <c r="F87" s="95" t="s">
        <v>343</v>
      </c>
      <c r="G87" s="4">
        <v>1687.5</v>
      </c>
      <c r="H87" s="4">
        <v>1687.5</v>
      </c>
      <c r="I87" s="4">
        <v>337.5</v>
      </c>
    </row>
    <row r="88" spans="1:9" ht="15" x14ac:dyDescent="0.2">
      <c r="A88" s="95">
        <v>80</v>
      </c>
      <c r="B88" s="84" t="s">
        <v>775</v>
      </c>
      <c r="C88" s="84" t="s">
        <v>776</v>
      </c>
      <c r="D88" s="347" t="s">
        <v>777</v>
      </c>
      <c r="E88" s="84" t="s">
        <v>778</v>
      </c>
      <c r="F88" s="95" t="s">
        <v>343</v>
      </c>
      <c r="G88" s="4">
        <v>2250</v>
      </c>
      <c r="H88" s="4">
        <v>2250</v>
      </c>
      <c r="I88" s="4">
        <v>450</v>
      </c>
    </row>
    <row r="89" spans="1:9" ht="15" x14ac:dyDescent="0.2">
      <c r="A89" s="95">
        <v>81</v>
      </c>
      <c r="B89" s="84" t="s">
        <v>779</v>
      </c>
      <c r="C89" s="84" t="s">
        <v>780</v>
      </c>
      <c r="D89" s="347" t="s">
        <v>781</v>
      </c>
      <c r="E89" s="84" t="s">
        <v>739</v>
      </c>
      <c r="F89" s="95" t="s">
        <v>343</v>
      </c>
      <c r="G89" s="4">
        <v>2812.5</v>
      </c>
      <c r="H89" s="4">
        <v>2812.5</v>
      </c>
      <c r="I89" s="4">
        <v>562.5</v>
      </c>
    </row>
    <row r="90" spans="1:9" ht="15" x14ac:dyDescent="0.2">
      <c r="A90" s="95">
        <v>82</v>
      </c>
      <c r="B90" s="84" t="s">
        <v>590</v>
      </c>
      <c r="C90" s="84" t="s">
        <v>782</v>
      </c>
      <c r="D90" s="347" t="s">
        <v>783</v>
      </c>
      <c r="E90" s="84" t="s">
        <v>732</v>
      </c>
      <c r="F90" s="95" t="s">
        <v>343</v>
      </c>
      <c r="G90" s="4">
        <v>2250</v>
      </c>
      <c r="H90" s="4">
        <v>2250</v>
      </c>
      <c r="I90" s="4">
        <v>450</v>
      </c>
    </row>
    <row r="91" spans="1:9" ht="15" x14ac:dyDescent="0.2">
      <c r="A91" s="95">
        <v>83</v>
      </c>
      <c r="B91" s="84" t="s">
        <v>622</v>
      </c>
      <c r="C91" s="84" t="s">
        <v>784</v>
      </c>
      <c r="D91" s="347" t="s">
        <v>785</v>
      </c>
      <c r="E91" s="84" t="s">
        <v>693</v>
      </c>
      <c r="F91" s="95" t="s">
        <v>343</v>
      </c>
      <c r="G91" s="4">
        <v>5250</v>
      </c>
      <c r="H91" s="4">
        <v>5250</v>
      </c>
      <c r="I91" s="4">
        <v>1050</v>
      </c>
    </row>
    <row r="92" spans="1:9" ht="15" x14ac:dyDescent="0.2">
      <c r="A92" s="95">
        <v>84</v>
      </c>
      <c r="B92" s="84" t="s">
        <v>786</v>
      </c>
      <c r="C92" s="84" t="s">
        <v>787</v>
      </c>
      <c r="D92" s="347" t="s">
        <v>788</v>
      </c>
      <c r="E92" s="84" t="s">
        <v>732</v>
      </c>
      <c r="F92" s="95" t="s">
        <v>343</v>
      </c>
      <c r="G92" s="4">
        <v>3750</v>
      </c>
      <c r="H92" s="4">
        <v>3750</v>
      </c>
      <c r="I92" s="4">
        <v>750</v>
      </c>
    </row>
    <row r="93" spans="1:9" ht="15" x14ac:dyDescent="0.2">
      <c r="A93" s="95">
        <v>85</v>
      </c>
      <c r="B93" s="84" t="s">
        <v>789</v>
      </c>
      <c r="C93" s="84" t="s">
        <v>790</v>
      </c>
      <c r="D93" s="347" t="s">
        <v>791</v>
      </c>
      <c r="E93" s="84" t="s">
        <v>693</v>
      </c>
      <c r="F93" s="95" t="s">
        <v>343</v>
      </c>
      <c r="G93" s="4">
        <v>5250</v>
      </c>
      <c r="H93" s="4">
        <v>5250</v>
      </c>
      <c r="I93" s="4">
        <v>1050</v>
      </c>
    </row>
    <row r="94" spans="1:9" ht="15" x14ac:dyDescent="0.2">
      <c r="A94" s="95">
        <v>86</v>
      </c>
      <c r="B94" s="84" t="s">
        <v>576</v>
      </c>
      <c r="C94" s="84" t="s">
        <v>792</v>
      </c>
      <c r="D94" s="347" t="s">
        <v>793</v>
      </c>
      <c r="E94" s="84" t="s">
        <v>732</v>
      </c>
      <c r="F94" s="95" t="s">
        <v>343</v>
      </c>
      <c r="G94" s="4">
        <v>3750</v>
      </c>
      <c r="H94" s="4">
        <v>3750</v>
      </c>
      <c r="I94" s="4">
        <v>750</v>
      </c>
    </row>
    <row r="95" spans="1:9" ht="15" x14ac:dyDescent="0.2">
      <c r="A95" s="95">
        <v>87</v>
      </c>
      <c r="B95" s="84" t="s">
        <v>794</v>
      </c>
      <c r="C95" s="84" t="s">
        <v>795</v>
      </c>
      <c r="D95" s="347" t="s">
        <v>796</v>
      </c>
      <c r="E95" s="84" t="s">
        <v>693</v>
      </c>
      <c r="F95" s="95" t="s">
        <v>343</v>
      </c>
      <c r="G95" s="4">
        <v>5250</v>
      </c>
      <c r="H95" s="4">
        <v>5250</v>
      </c>
      <c r="I95" s="4">
        <v>1050</v>
      </c>
    </row>
    <row r="96" spans="1:9" ht="15" x14ac:dyDescent="0.2">
      <c r="A96" s="95">
        <v>88</v>
      </c>
      <c r="B96" s="84" t="s">
        <v>748</v>
      </c>
      <c r="C96" s="84" t="s">
        <v>797</v>
      </c>
      <c r="D96" s="347" t="s">
        <v>798</v>
      </c>
      <c r="E96" s="84" t="s">
        <v>732</v>
      </c>
      <c r="F96" s="95" t="s">
        <v>343</v>
      </c>
      <c r="G96" s="4">
        <v>3750</v>
      </c>
      <c r="H96" s="4">
        <v>3750</v>
      </c>
      <c r="I96" s="4">
        <v>750</v>
      </c>
    </row>
    <row r="97" spans="1:9" ht="15" x14ac:dyDescent="0.2">
      <c r="A97" s="95">
        <v>89</v>
      </c>
      <c r="B97" s="84" t="s">
        <v>590</v>
      </c>
      <c r="C97" s="84" t="s">
        <v>799</v>
      </c>
      <c r="D97" s="347" t="s">
        <v>800</v>
      </c>
      <c r="E97" s="84" t="s">
        <v>689</v>
      </c>
      <c r="F97" s="95" t="s">
        <v>343</v>
      </c>
      <c r="G97" s="4">
        <v>5250</v>
      </c>
      <c r="H97" s="4">
        <v>5250</v>
      </c>
      <c r="I97" s="4">
        <v>1050</v>
      </c>
    </row>
    <row r="98" spans="1:9" ht="15" x14ac:dyDescent="0.2">
      <c r="A98" s="95">
        <v>90</v>
      </c>
      <c r="B98" s="84" t="s">
        <v>801</v>
      </c>
      <c r="C98" s="84" t="s">
        <v>802</v>
      </c>
      <c r="D98" s="347" t="s">
        <v>803</v>
      </c>
      <c r="E98" s="84" t="s">
        <v>739</v>
      </c>
      <c r="F98" s="95" t="s">
        <v>343</v>
      </c>
      <c r="G98" s="4">
        <v>4500</v>
      </c>
      <c r="H98" s="4">
        <v>4500</v>
      </c>
      <c r="I98" s="4">
        <v>900</v>
      </c>
    </row>
    <row r="99" spans="1:9" ht="15" x14ac:dyDescent="0.2">
      <c r="A99" s="95">
        <v>91</v>
      </c>
      <c r="B99" s="84" t="s">
        <v>590</v>
      </c>
      <c r="C99" s="84" t="s">
        <v>804</v>
      </c>
      <c r="D99" s="347" t="s">
        <v>805</v>
      </c>
      <c r="E99" s="84" t="s">
        <v>732</v>
      </c>
      <c r="F99" s="95" t="s">
        <v>343</v>
      </c>
      <c r="G99" s="4">
        <v>4500</v>
      </c>
      <c r="H99" s="4">
        <v>4500</v>
      </c>
      <c r="I99" s="4">
        <v>900</v>
      </c>
    </row>
    <row r="100" spans="1:9" ht="15" x14ac:dyDescent="0.2">
      <c r="A100" s="95">
        <v>92</v>
      </c>
      <c r="B100" s="84" t="s">
        <v>563</v>
      </c>
      <c r="C100" s="84" t="s">
        <v>806</v>
      </c>
      <c r="D100" s="347" t="s">
        <v>807</v>
      </c>
      <c r="E100" s="84" t="s">
        <v>693</v>
      </c>
      <c r="F100" s="95" t="s">
        <v>343</v>
      </c>
      <c r="G100" s="4">
        <v>5250</v>
      </c>
      <c r="H100" s="4">
        <v>5250</v>
      </c>
      <c r="I100" s="4">
        <v>1050</v>
      </c>
    </row>
    <row r="101" spans="1:9" ht="15" x14ac:dyDescent="0.2">
      <c r="A101" s="95">
        <v>93</v>
      </c>
      <c r="B101" s="84" t="s">
        <v>808</v>
      </c>
      <c r="C101" s="84" t="s">
        <v>809</v>
      </c>
      <c r="D101" s="347" t="s">
        <v>810</v>
      </c>
      <c r="E101" s="84" t="s">
        <v>732</v>
      </c>
      <c r="F101" s="95" t="s">
        <v>343</v>
      </c>
      <c r="G101" s="4">
        <v>3750</v>
      </c>
      <c r="H101" s="4">
        <v>3750</v>
      </c>
      <c r="I101" s="4">
        <v>750</v>
      </c>
    </row>
    <row r="102" spans="1:9" ht="15" x14ac:dyDescent="0.2">
      <c r="A102" s="95">
        <v>94</v>
      </c>
      <c r="B102" s="84" t="s">
        <v>811</v>
      </c>
      <c r="C102" s="84" t="s">
        <v>812</v>
      </c>
      <c r="D102" s="347" t="s">
        <v>813</v>
      </c>
      <c r="E102" s="84" t="s">
        <v>689</v>
      </c>
      <c r="F102" s="95" t="s">
        <v>343</v>
      </c>
      <c r="G102" s="4">
        <v>9000</v>
      </c>
      <c r="H102" s="4">
        <v>9000</v>
      </c>
      <c r="I102" s="4">
        <v>1800</v>
      </c>
    </row>
    <row r="103" spans="1:9" ht="15" x14ac:dyDescent="0.2">
      <c r="A103" s="95">
        <v>95</v>
      </c>
      <c r="B103" s="84" t="s">
        <v>814</v>
      </c>
      <c r="C103" s="84" t="s">
        <v>815</v>
      </c>
      <c r="D103" s="347" t="s">
        <v>816</v>
      </c>
      <c r="E103" s="84" t="s">
        <v>689</v>
      </c>
      <c r="F103" s="95" t="s">
        <v>343</v>
      </c>
      <c r="G103" s="4">
        <v>2250</v>
      </c>
      <c r="H103" s="4">
        <v>2250</v>
      </c>
      <c r="I103" s="4">
        <v>450</v>
      </c>
    </row>
    <row r="104" spans="1:9" ht="15" x14ac:dyDescent="0.2">
      <c r="A104" s="95">
        <v>96</v>
      </c>
      <c r="B104" s="84" t="s">
        <v>817</v>
      </c>
      <c r="C104" s="84" t="s">
        <v>818</v>
      </c>
      <c r="D104" s="347" t="s">
        <v>819</v>
      </c>
      <c r="E104" s="84" t="s">
        <v>693</v>
      </c>
      <c r="F104" s="95" t="s">
        <v>343</v>
      </c>
      <c r="G104" s="4">
        <v>3675</v>
      </c>
      <c r="H104" s="4">
        <v>3675</v>
      </c>
      <c r="I104" s="4">
        <v>735</v>
      </c>
    </row>
    <row r="105" spans="1:9" ht="15" x14ac:dyDescent="0.2">
      <c r="A105" s="95">
        <v>97</v>
      </c>
      <c r="B105" s="84" t="s">
        <v>820</v>
      </c>
      <c r="C105" s="84" t="s">
        <v>821</v>
      </c>
      <c r="D105" s="347" t="s">
        <v>822</v>
      </c>
      <c r="E105" s="84" t="s">
        <v>689</v>
      </c>
      <c r="F105" s="95" t="s">
        <v>343</v>
      </c>
      <c r="G105" s="4">
        <v>4200</v>
      </c>
      <c r="H105" s="4">
        <v>4200</v>
      </c>
      <c r="I105" s="4">
        <v>840</v>
      </c>
    </row>
    <row r="106" spans="1:9" ht="15" x14ac:dyDescent="0.2">
      <c r="A106" s="95">
        <v>98</v>
      </c>
      <c r="B106" s="84" t="s">
        <v>823</v>
      </c>
      <c r="C106" s="84" t="s">
        <v>824</v>
      </c>
      <c r="D106" s="347" t="s">
        <v>825</v>
      </c>
      <c r="E106" s="84" t="s">
        <v>693</v>
      </c>
      <c r="F106" s="95" t="s">
        <v>343</v>
      </c>
      <c r="G106" s="4">
        <v>2400</v>
      </c>
      <c r="H106" s="4">
        <v>2400</v>
      </c>
      <c r="I106" s="4">
        <v>480</v>
      </c>
    </row>
    <row r="107" spans="1:9" ht="15" x14ac:dyDescent="0.2">
      <c r="A107" s="95">
        <v>99</v>
      </c>
      <c r="B107" s="84" t="s">
        <v>826</v>
      </c>
      <c r="C107" s="84" t="s">
        <v>827</v>
      </c>
      <c r="D107" s="347" t="s">
        <v>828</v>
      </c>
      <c r="E107" s="84" t="s">
        <v>732</v>
      </c>
      <c r="F107" s="95" t="s">
        <v>343</v>
      </c>
      <c r="G107" s="4">
        <v>2400</v>
      </c>
      <c r="H107" s="4">
        <v>2400</v>
      </c>
      <c r="I107" s="4">
        <v>480</v>
      </c>
    </row>
    <row r="108" spans="1:9" ht="15" x14ac:dyDescent="0.2">
      <c r="A108" s="95">
        <v>100</v>
      </c>
      <c r="B108" s="84" t="s">
        <v>829</v>
      </c>
      <c r="C108" s="84" t="s">
        <v>830</v>
      </c>
      <c r="D108" s="347" t="s">
        <v>831</v>
      </c>
      <c r="E108" s="84" t="s">
        <v>689</v>
      </c>
      <c r="F108" s="95" t="s">
        <v>343</v>
      </c>
      <c r="G108" s="4">
        <v>4800</v>
      </c>
      <c r="H108" s="4">
        <v>4800</v>
      </c>
      <c r="I108" s="4">
        <v>960</v>
      </c>
    </row>
    <row r="109" spans="1:9" ht="15" x14ac:dyDescent="0.2">
      <c r="A109" s="95">
        <v>101</v>
      </c>
      <c r="B109" s="84" t="s">
        <v>543</v>
      </c>
      <c r="C109" s="84" t="s">
        <v>832</v>
      </c>
      <c r="D109" s="347" t="s">
        <v>833</v>
      </c>
      <c r="E109" s="84" t="s">
        <v>693</v>
      </c>
      <c r="F109" s="95" t="s">
        <v>343</v>
      </c>
      <c r="G109" s="4">
        <v>4200</v>
      </c>
      <c r="H109" s="4">
        <v>4200</v>
      </c>
      <c r="I109" s="4">
        <v>840</v>
      </c>
    </row>
    <row r="110" spans="1:9" ht="15" x14ac:dyDescent="0.2">
      <c r="A110" s="95">
        <v>102</v>
      </c>
      <c r="B110" s="84" t="s">
        <v>772</v>
      </c>
      <c r="C110" s="84" t="s">
        <v>834</v>
      </c>
      <c r="D110" s="347" t="s">
        <v>835</v>
      </c>
      <c r="E110" s="84" t="s">
        <v>689</v>
      </c>
      <c r="F110" s="95" t="s">
        <v>343</v>
      </c>
      <c r="G110" s="4">
        <v>978.54</v>
      </c>
      <c r="H110" s="4">
        <v>978.54</v>
      </c>
      <c r="I110" s="4">
        <v>195.70800000000006</v>
      </c>
    </row>
    <row r="111" spans="1:9" ht="15" x14ac:dyDescent="0.2">
      <c r="A111" s="95">
        <v>103</v>
      </c>
      <c r="B111" s="84" t="s">
        <v>836</v>
      </c>
      <c r="C111" s="84" t="s">
        <v>837</v>
      </c>
      <c r="D111" s="347" t="s">
        <v>838</v>
      </c>
      <c r="E111" s="84" t="s">
        <v>693</v>
      </c>
      <c r="F111" s="95" t="s">
        <v>343</v>
      </c>
      <c r="G111" s="4">
        <v>177.1</v>
      </c>
      <c r="H111" s="4">
        <v>177.1</v>
      </c>
      <c r="I111" s="4">
        <v>35.42</v>
      </c>
    </row>
    <row r="112" spans="1:9" ht="15" x14ac:dyDescent="0.2">
      <c r="A112" s="95">
        <v>104</v>
      </c>
      <c r="B112" s="84" t="s">
        <v>839</v>
      </c>
      <c r="C112" s="84" t="s">
        <v>840</v>
      </c>
      <c r="D112" s="347" t="s">
        <v>841</v>
      </c>
      <c r="E112" s="84" t="s">
        <v>732</v>
      </c>
      <c r="F112" s="95" t="s">
        <v>343</v>
      </c>
      <c r="G112" s="4">
        <v>1765.6399999999999</v>
      </c>
      <c r="H112" s="4">
        <v>1765.6399999999999</v>
      </c>
      <c r="I112" s="4">
        <v>353.12799999999999</v>
      </c>
    </row>
    <row r="113" spans="1:9" ht="15" x14ac:dyDescent="0.2">
      <c r="A113" s="95">
        <v>105</v>
      </c>
      <c r="B113" s="84" t="s">
        <v>842</v>
      </c>
      <c r="C113" s="84" t="s">
        <v>843</v>
      </c>
      <c r="D113" s="347" t="s">
        <v>844</v>
      </c>
      <c r="E113" s="84" t="s">
        <v>689</v>
      </c>
      <c r="F113" s="95" t="s">
        <v>343</v>
      </c>
      <c r="G113" s="4">
        <v>3375</v>
      </c>
      <c r="H113" s="4">
        <v>3375</v>
      </c>
      <c r="I113" s="4">
        <v>675</v>
      </c>
    </row>
    <row r="114" spans="1:9" ht="15" x14ac:dyDescent="0.2">
      <c r="A114" s="95">
        <v>106</v>
      </c>
      <c r="B114" s="84" t="s">
        <v>845</v>
      </c>
      <c r="C114" s="84" t="s">
        <v>846</v>
      </c>
      <c r="D114" s="347" t="s">
        <v>847</v>
      </c>
      <c r="E114" s="84" t="s">
        <v>739</v>
      </c>
      <c r="F114" s="95" t="s">
        <v>343</v>
      </c>
      <c r="G114" s="4">
        <v>2250</v>
      </c>
      <c r="H114" s="4">
        <v>2250</v>
      </c>
      <c r="I114" s="4">
        <v>450</v>
      </c>
    </row>
    <row r="115" spans="1:9" ht="15" x14ac:dyDescent="0.2">
      <c r="A115" s="95">
        <v>107</v>
      </c>
      <c r="B115" s="84" t="s">
        <v>848</v>
      </c>
      <c r="C115" s="84" t="s">
        <v>846</v>
      </c>
      <c r="D115" s="347" t="s">
        <v>849</v>
      </c>
      <c r="E115" s="84" t="s">
        <v>732</v>
      </c>
      <c r="F115" s="95" t="s">
        <v>343</v>
      </c>
      <c r="G115" s="4">
        <v>3375</v>
      </c>
      <c r="H115" s="4">
        <v>3375</v>
      </c>
      <c r="I115" s="4">
        <v>675</v>
      </c>
    </row>
    <row r="116" spans="1:9" ht="15" x14ac:dyDescent="0.2">
      <c r="A116" s="95">
        <v>108</v>
      </c>
      <c r="B116" s="84" t="s">
        <v>850</v>
      </c>
      <c r="C116" s="84" t="s">
        <v>851</v>
      </c>
      <c r="D116" s="347" t="s">
        <v>852</v>
      </c>
      <c r="E116" s="84" t="s">
        <v>693</v>
      </c>
      <c r="F116" s="95" t="s">
        <v>343</v>
      </c>
      <c r="G116" s="4">
        <v>4500</v>
      </c>
      <c r="H116" s="4">
        <v>4500</v>
      </c>
      <c r="I116" s="4">
        <v>900</v>
      </c>
    </row>
    <row r="117" spans="1:9" ht="15" x14ac:dyDescent="0.2">
      <c r="A117" s="95">
        <v>109</v>
      </c>
      <c r="B117" s="84" t="s">
        <v>853</v>
      </c>
      <c r="C117" s="84" t="s">
        <v>854</v>
      </c>
      <c r="D117" s="347" t="s">
        <v>855</v>
      </c>
      <c r="E117" s="84" t="s">
        <v>778</v>
      </c>
      <c r="F117" s="95" t="s">
        <v>343</v>
      </c>
      <c r="G117" s="4">
        <v>4500</v>
      </c>
      <c r="H117" s="4">
        <v>4500</v>
      </c>
      <c r="I117" s="4">
        <v>900</v>
      </c>
    </row>
    <row r="118" spans="1:9" ht="15" x14ac:dyDescent="0.2">
      <c r="A118" s="95">
        <v>110</v>
      </c>
      <c r="B118" s="84" t="s">
        <v>571</v>
      </c>
      <c r="C118" s="84" t="s">
        <v>856</v>
      </c>
      <c r="D118" s="347" t="s">
        <v>857</v>
      </c>
      <c r="E118" s="84" t="s">
        <v>739</v>
      </c>
      <c r="F118" s="95" t="s">
        <v>343</v>
      </c>
      <c r="G118" s="4">
        <v>5250</v>
      </c>
      <c r="H118" s="4">
        <v>5250</v>
      </c>
      <c r="I118" s="4">
        <v>1050</v>
      </c>
    </row>
    <row r="119" spans="1:9" ht="15" x14ac:dyDescent="0.2">
      <c r="A119" s="95">
        <v>111</v>
      </c>
      <c r="B119" s="84" t="s">
        <v>748</v>
      </c>
      <c r="C119" s="84" t="s">
        <v>858</v>
      </c>
      <c r="D119" s="347" t="s">
        <v>859</v>
      </c>
      <c r="E119" s="84" t="s">
        <v>732</v>
      </c>
      <c r="F119" s="95" t="s">
        <v>343</v>
      </c>
      <c r="G119" s="4">
        <v>3750</v>
      </c>
      <c r="H119" s="4">
        <v>3750</v>
      </c>
      <c r="I119" s="4">
        <v>750</v>
      </c>
    </row>
    <row r="120" spans="1:9" ht="15" x14ac:dyDescent="0.2">
      <c r="A120" s="95">
        <v>112</v>
      </c>
      <c r="B120" s="84" t="s">
        <v>860</v>
      </c>
      <c r="C120" s="84" t="s">
        <v>861</v>
      </c>
      <c r="D120" s="347" t="s">
        <v>862</v>
      </c>
      <c r="E120" s="84" t="s">
        <v>693</v>
      </c>
      <c r="F120" s="95" t="s">
        <v>343</v>
      </c>
      <c r="G120" s="4">
        <v>5250</v>
      </c>
      <c r="H120" s="4">
        <v>5250</v>
      </c>
      <c r="I120" s="4">
        <v>1050</v>
      </c>
    </row>
    <row r="121" spans="1:9" ht="15" x14ac:dyDescent="0.2">
      <c r="A121" s="95">
        <v>113</v>
      </c>
      <c r="B121" s="84" t="s">
        <v>863</v>
      </c>
      <c r="C121" s="84" t="s">
        <v>864</v>
      </c>
      <c r="D121" s="347" t="s">
        <v>865</v>
      </c>
      <c r="E121" s="84" t="s">
        <v>732</v>
      </c>
      <c r="F121" s="95" t="s">
        <v>343</v>
      </c>
      <c r="G121" s="4">
        <v>3750</v>
      </c>
      <c r="H121" s="4">
        <v>3750</v>
      </c>
      <c r="I121" s="4">
        <v>750</v>
      </c>
    </row>
    <row r="122" spans="1:9" ht="15" x14ac:dyDescent="0.2">
      <c r="A122" s="95">
        <v>114</v>
      </c>
      <c r="B122" s="84" t="s">
        <v>866</v>
      </c>
      <c r="C122" s="84" t="s">
        <v>867</v>
      </c>
      <c r="D122" s="347" t="s">
        <v>868</v>
      </c>
      <c r="E122" s="84" t="s">
        <v>693</v>
      </c>
      <c r="F122" s="95" t="s">
        <v>343</v>
      </c>
      <c r="G122" s="4">
        <v>2160</v>
      </c>
      <c r="H122" s="4">
        <v>2160</v>
      </c>
      <c r="I122" s="4">
        <v>432</v>
      </c>
    </row>
    <row r="123" spans="1:9" ht="15" x14ac:dyDescent="0.2">
      <c r="A123" s="95">
        <v>115</v>
      </c>
      <c r="B123" s="84" t="s">
        <v>869</v>
      </c>
      <c r="C123" s="84" t="s">
        <v>870</v>
      </c>
      <c r="D123" s="347" t="s">
        <v>871</v>
      </c>
      <c r="E123" s="84" t="s">
        <v>739</v>
      </c>
      <c r="F123" s="95" t="s">
        <v>343</v>
      </c>
      <c r="G123" s="4">
        <v>2000</v>
      </c>
      <c r="H123" s="4">
        <v>2000</v>
      </c>
      <c r="I123" s="4">
        <v>400</v>
      </c>
    </row>
    <row r="124" spans="1:9" ht="15" x14ac:dyDescent="0.2">
      <c r="A124" s="95">
        <v>116</v>
      </c>
      <c r="B124" s="84" t="s">
        <v>679</v>
      </c>
      <c r="C124" s="84" t="s">
        <v>872</v>
      </c>
      <c r="D124" s="347" t="s">
        <v>873</v>
      </c>
      <c r="E124" s="84" t="s">
        <v>732</v>
      </c>
      <c r="F124" s="95" t="s">
        <v>343</v>
      </c>
      <c r="G124" s="4">
        <v>1840</v>
      </c>
      <c r="H124" s="4">
        <v>1840</v>
      </c>
      <c r="I124" s="4">
        <v>368</v>
      </c>
    </row>
    <row r="125" spans="1:9" ht="15" x14ac:dyDescent="0.2">
      <c r="A125" s="95">
        <v>117</v>
      </c>
      <c r="B125" s="84" t="s">
        <v>620</v>
      </c>
      <c r="C125" s="84" t="s">
        <v>874</v>
      </c>
      <c r="D125" s="347" t="s">
        <v>875</v>
      </c>
      <c r="E125" s="84" t="s">
        <v>693</v>
      </c>
      <c r="F125" s="95" t="s">
        <v>343</v>
      </c>
      <c r="G125" s="4">
        <v>2250</v>
      </c>
      <c r="H125" s="4">
        <v>2250</v>
      </c>
      <c r="I125" s="4">
        <v>450</v>
      </c>
    </row>
    <row r="126" spans="1:9" ht="15" x14ac:dyDescent="0.2">
      <c r="A126" s="95">
        <v>118</v>
      </c>
      <c r="B126" s="84" t="s">
        <v>696</v>
      </c>
      <c r="C126" s="84" t="s">
        <v>876</v>
      </c>
      <c r="D126" s="347" t="s">
        <v>877</v>
      </c>
      <c r="E126" s="84" t="s">
        <v>739</v>
      </c>
      <c r="F126" s="95" t="s">
        <v>343</v>
      </c>
      <c r="G126" s="4">
        <v>4500</v>
      </c>
      <c r="H126" s="4">
        <v>4500</v>
      </c>
      <c r="I126" s="4">
        <v>900</v>
      </c>
    </row>
    <row r="127" spans="1:9" ht="15" x14ac:dyDescent="0.2">
      <c r="A127" s="95">
        <v>119</v>
      </c>
      <c r="B127" s="84" t="s">
        <v>878</v>
      </c>
      <c r="C127" s="84" t="s">
        <v>879</v>
      </c>
      <c r="D127" s="347" t="s">
        <v>880</v>
      </c>
      <c r="E127" s="84" t="s">
        <v>732</v>
      </c>
      <c r="F127" s="95" t="s">
        <v>343</v>
      </c>
      <c r="G127" s="4">
        <v>2250</v>
      </c>
      <c r="H127" s="4">
        <v>2250</v>
      </c>
      <c r="I127" s="4">
        <v>450</v>
      </c>
    </row>
    <row r="128" spans="1:9" ht="15" x14ac:dyDescent="0.2">
      <c r="A128" s="95">
        <v>120</v>
      </c>
      <c r="B128" s="84" t="s">
        <v>881</v>
      </c>
      <c r="C128" s="84" t="s">
        <v>882</v>
      </c>
      <c r="D128" s="347" t="s">
        <v>883</v>
      </c>
      <c r="E128" s="84" t="s">
        <v>689</v>
      </c>
      <c r="F128" s="95" t="s">
        <v>343</v>
      </c>
      <c r="G128" s="4">
        <v>7500</v>
      </c>
      <c r="H128" s="4">
        <v>7500</v>
      </c>
      <c r="I128" s="4">
        <v>1500</v>
      </c>
    </row>
    <row r="129" spans="1:9" ht="15" x14ac:dyDescent="0.2">
      <c r="A129" s="95">
        <v>121</v>
      </c>
      <c r="B129" s="84" t="s">
        <v>884</v>
      </c>
      <c r="C129" s="84" t="s">
        <v>885</v>
      </c>
      <c r="D129" s="347" t="s">
        <v>886</v>
      </c>
      <c r="E129" s="84" t="s">
        <v>732</v>
      </c>
      <c r="F129" s="95" t="s">
        <v>343</v>
      </c>
      <c r="G129" s="4">
        <v>1500</v>
      </c>
      <c r="H129" s="4">
        <v>1500</v>
      </c>
      <c r="I129" s="4">
        <v>300</v>
      </c>
    </row>
    <row r="130" spans="1:9" ht="15" x14ac:dyDescent="0.2">
      <c r="A130" s="95">
        <v>122</v>
      </c>
      <c r="B130" s="84" t="s">
        <v>760</v>
      </c>
      <c r="C130" s="84" t="s">
        <v>887</v>
      </c>
      <c r="D130" s="347" t="s">
        <v>888</v>
      </c>
      <c r="E130" s="84" t="s">
        <v>689</v>
      </c>
      <c r="F130" s="95" t="s">
        <v>343</v>
      </c>
      <c r="G130" s="4">
        <v>2812.5</v>
      </c>
      <c r="H130" s="4">
        <v>2812.5</v>
      </c>
      <c r="I130" s="4">
        <v>562.5</v>
      </c>
    </row>
    <row r="131" spans="1:9" ht="15" x14ac:dyDescent="0.2">
      <c r="A131" s="95">
        <v>123</v>
      </c>
      <c r="B131" s="84" t="s">
        <v>889</v>
      </c>
      <c r="C131" s="84" t="s">
        <v>890</v>
      </c>
      <c r="D131" s="347" t="s">
        <v>891</v>
      </c>
      <c r="E131" s="84" t="s">
        <v>693</v>
      </c>
      <c r="F131" s="95" t="s">
        <v>343</v>
      </c>
      <c r="G131" s="4">
        <v>2812.5</v>
      </c>
      <c r="H131" s="4">
        <v>2812.5</v>
      </c>
      <c r="I131" s="4">
        <v>562.5</v>
      </c>
    </row>
    <row r="132" spans="1:9" ht="15" x14ac:dyDescent="0.2">
      <c r="A132" s="95">
        <v>124</v>
      </c>
      <c r="B132" s="84" t="s">
        <v>892</v>
      </c>
      <c r="C132" s="84" t="s">
        <v>893</v>
      </c>
      <c r="D132" s="347" t="s">
        <v>894</v>
      </c>
      <c r="E132" s="84" t="s">
        <v>693</v>
      </c>
      <c r="F132" s="95" t="s">
        <v>343</v>
      </c>
      <c r="G132" s="4">
        <v>5250</v>
      </c>
      <c r="H132" s="4">
        <v>5250</v>
      </c>
      <c r="I132" s="4">
        <v>1050</v>
      </c>
    </row>
    <row r="133" spans="1:9" ht="15" x14ac:dyDescent="0.2">
      <c r="A133" s="95">
        <v>125</v>
      </c>
      <c r="B133" s="84" t="s">
        <v>895</v>
      </c>
      <c r="C133" s="84" t="s">
        <v>896</v>
      </c>
      <c r="D133" s="347" t="s">
        <v>897</v>
      </c>
      <c r="E133" s="84" t="s">
        <v>732</v>
      </c>
      <c r="F133" s="95" t="s">
        <v>343</v>
      </c>
      <c r="G133" s="4">
        <v>3750</v>
      </c>
      <c r="H133" s="4">
        <v>3750</v>
      </c>
      <c r="I133" s="4">
        <v>750</v>
      </c>
    </row>
    <row r="134" spans="1:9" ht="15" x14ac:dyDescent="0.2">
      <c r="A134" s="95">
        <v>126</v>
      </c>
      <c r="B134" s="84" t="s">
        <v>898</v>
      </c>
      <c r="C134" s="84" t="s">
        <v>899</v>
      </c>
      <c r="D134" s="347" t="s">
        <v>900</v>
      </c>
      <c r="E134" s="84" t="s">
        <v>693</v>
      </c>
      <c r="F134" s="95" t="s">
        <v>343</v>
      </c>
      <c r="G134" s="4">
        <v>4321.93</v>
      </c>
      <c r="H134" s="4">
        <v>4321.93</v>
      </c>
      <c r="I134" s="4">
        <v>864.38599999999985</v>
      </c>
    </row>
    <row r="135" spans="1:9" ht="15" x14ac:dyDescent="0.2">
      <c r="A135" s="95">
        <v>127</v>
      </c>
      <c r="B135" s="84" t="s">
        <v>901</v>
      </c>
      <c r="C135" s="84" t="s">
        <v>902</v>
      </c>
      <c r="D135" s="347" t="s">
        <v>903</v>
      </c>
      <c r="E135" s="84" t="s">
        <v>732</v>
      </c>
      <c r="F135" s="95" t="s">
        <v>343</v>
      </c>
      <c r="G135" s="4">
        <v>3750</v>
      </c>
      <c r="H135" s="4">
        <v>3750</v>
      </c>
      <c r="I135" s="4">
        <v>750</v>
      </c>
    </row>
    <row r="136" spans="1:9" ht="15" x14ac:dyDescent="0.2">
      <c r="A136" s="95">
        <v>128</v>
      </c>
      <c r="B136" s="84" t="s">
        <v>590</v>
      </c>
      <c r="C136" s="84" t="s">
        <v>904</v>
      </c>
      <c r="D136" s="347" t="s">
        <v>905</v>
      </c>
      <c r="E136" s="84" t="s">
        <v>693</v>
      </c>
      <c r="F136" s="95" t="s">
        <v>343</v>
      </c>
      <c r="G136" s="4">
        <v>2750</v>
      </c>
      <c r="H136" s="4">
        <v>2750</v>
      </c>
      <c r="I136" s="4">
        <v>550</v>
      </c>
    </row>
    <row r="137" spans="1:9" ht="15" x14ac:dyDescent="0.2">
      <c r="A137" s="95">
        <v>129</v>
      </c>
      <c r="B137" s="84" t="s">
        <v>590</v>
      </c>
      <c r="C137" s="84" t="s">
        <v>906</v>
      </c>
      <c r="D137" s="347" t="s">
        <v>907</v>
      </c>
      <c r="E137" s="84" t="s">
        <v>739</v>
      </c>
      <c r="F137" s="95" t="s">
        <v>343</v>
      </c>
      <c r="G137" s="4">
        <v>2750</v>
      </c>
      <c r="H137" s="4">
        <v>2750</v>
      </c>
      <c r="I137" s="4">
        <v>550</v>
      </c>
    </row>
    <row r="138" spans="1:9" ht="15" x14ac:dyDescent="0.2">
      <c r="A138" s="95">
        <v>130</v>
      </c>
      <c r="B138" s="84" t="s">
        <v>590</v>
      </c>
      <c r="C138" s="84" t="s">
        <v>908</v>
      </c>
      <c r="D138" s="347" t="s">
        <v>909</v>
      </c>
      <c r="E138" s="84" t="s">
        <v>732</v>
      </c>
      <c r="F138" s="95" t="s">
        <v>343</v>
      </c>
      <c r="G138" s="4">
        <v>2750</v>
      </c>
      <c r="H138" s="4">
        <v>2750</v>
      </c>
      <c r="I138" s="4">
        <v>550</v>
      </c>
    </row>
    <row r="139" spans="1:9" ht="15" x14ac:dyDescent="0.2">
      <c r="A139" s="95">
        <v>131</v>
      </c>
      <c r="B139" s="84" t="s">
        <v>910</v>
      </c>
      <c r="C139" s="84" t="s">
        <v>911</v>
      </c>
      <c r="D139" s="347" t="s">
        <v>912</v>
      </c>
      <c r="E139" s="84" t="s">
        <v>689</v>
      </c>
      <c r="F139" s="95" t="s">
        <v>343</v>
      </c>
      <c r="G139" s="4">
        <v>3000</v>
      </c>
      <c r="H139" s="4">
        <v>3000</v>
      </c>
      <c r="I139" s="4">
        <v>600</v>
      </c>
    </row>
    <row r="140" spans="1:9" ht="15" x14ac:dyDescent="0.2">
      <c r="A140" s="95">
        <v>132</v>
      </c>
      <c r="B140" s="84" t="s">
        <v>913</v>
      </c>
      <c r="C140" s="84" t="s">
        <v>914</v>
      </c>
      <c r="D140" s="347" t="s">
        <v>915</v>
      </c>
      <c r="E140" s="84" t="s">
        <v>693</v>
      </c>
      <c r="F140" s="95" t="s">
        <v>343</v>
      </c>
      <c r="G140" s="4">
        <v>2400</v>
      </c>
      <c r="H140" s="4">
        <v>2400</v>
      </c>
      <c r="I140" s="4">
        <v>480</v>
      </c>
    </row>
    <row r="141" spans="1:9" ht="15" x14ac:dyDescent="0.2">
      <c r="A141" s="95">
        <v>133</v>
      </c>
      <c r="B141" s="84" t="s">
        <v>866</v>
      </c>
      <c r="C141" s="84" t="s">
        <v>548</v>
      </c>
      <c r="D141" s="347" t="s">
        <v>916</v>
      </c>
      <c r="E141" s="84" t="s">
        <v>739</v>
      </c>
      <c r="F141" s="95" t="s">
        <v>343</v>
      </c>
      <c r="G141" s="4">
        <v>1200</v>
      </c>
      <c r="H141" s="4">
        <v>1200</v>
      </c>
      <c r="I141" s="4">
        <v>240</v>
      </c>
    </row>
    <row r="142" spans="1:9" ht="15" x14ac:dyDescent="0.2">
      <c r="A142" s="95">
        <v>134</v>
      </c>
      <c r="B142" s="84" t="s">
        <v>917</v>
      </c>
      <c r="C142" s="84" t="s">
        <v>548</v>
      </c>
      <c r="D142" s="347" t="s">
        <v>918</v>
      </c>
      <c r="E142" s="84" t="s">
        <v>732</v>
      </c>
      <c r="F142" s="95" t="s">
        <v>343</v>
      </c>
      <c r="G142" s="4">
        <v>2400</v>
      </c>
      <c r="H142" s="4">
        <v>2400</v>
      </c>
      <c r="I142" s="4">
        <v>480</v>
      </c>
    </row>
    <row r="143" spans="1:9" ht="15" x14ac:dyDescent="0.2">
      <c r="A143" s="95">
        <v>135</v>
      </c>
      <c r="B143" s="84" t="s">
        <v>567</v>
      </c>
      <c r="C143" s="84" t="s">
        <v>919</v>
      </c>
      <c r="D143" s="347" t="s">
        <v>920</v>
      </c>
      <c r="E143" s="84" t="s">
        <v>689</v>
      </c>
      <c r="F143" s="95" t="s">
        <v>343</v>
      </c>
      <c r="G143" s="4">
        <v>8562.5</v>
      </c>
      <c r="H143" s="4">
        <v>8562.5</v>
      </c>
      <c r="I143" s="4">
        <v>1712.5</v>
      </c>
    </row>
    <row r="144" spans="1:9" ht="15" x14ac:dyDescent="0.2">
      <c r="A144" s="95">
        <v>136</v>
      </c>
      <c r="B144" s="84" t="s">
        <v>567</v>
      </c>
      <c r="C144" s="84" t="s">
        <v>599</v>
      </c>
      <c r="D144" s="347" t="s">
        <v>921</v>
      </c>
      <c r="E144" s="84" t="s">
        <v>693</v>
      </c>
      <c r="F144" s="95" t="s">
        <v>343</v>
      </c>
      <c r="G144" s="4">
        <v>437.5</v>
      </c>
      <c r="H144" s="4">
        <v>437.5</v>
      </c>
      <c r="I144" s="4">
        <v>87.5</v>
      </c>
    </row>
    <row r="145" spans="1:9" ht="15" x14ac:dyDescent="0.2">
      <c r="A145" s="95">
        <v>137</v>
      </c>
      <c r="B145" s="84" t="s">
        <v>690</v>
      </c>
      <c r="C145" s="84" t="s">
        <v>922</v>
      </c>
      <c r="D145" s="347" t="s">
        <v>923</v>
      </c>
      <c r="E145" s="84" t="s">
        <v>693</v>
      </c>
      <c r="F145" s="95" t="s">
        <v>343</v>
      </c>
      <c r="G145" s="4">
        <v>3000</v>
      </c>
      <c r="H145" s="4">
        <v>3000</v>
      </c>
      <c r="I145" s="4">
        <v>600</v>
      </c>
    </row>
    <row r="146" spans="1:9" ht="15" x14ac:dyDescent="0.2">
      <c r="A146" s="95">
        <v>138</v>
      </c>
      <c r="B146" s="84" t="s">
        <v>690</v>
      </c>
      <c r="C146" s="84" t="s">
        <v>924</v>
      </c>
      <c r="D146" s="347" t="s">
        <v>925</v>
      </c>
      <c r="E146" s="84" t="s">
        <v>693</v>
      </c>
      <c r="F146" s="95" t="s">
        <v>343</v>
      </c>
      <c r="G146" s="4">
        <v>4200</v>
      </c>
      <c r="H146" s="4">
        <v>4200</v>
      </c>
      <c r="I146" s="4">
        <v>840</v>
      </c>
    </row>
    <row r="147" spans="1:9" ht="15" x14ac:dyDescent="0.2">
      <c r="A147" s="95">
        <v>139</v>
      </c>
      <c r="B147" s="84" t="s">
        <v>926</v>
      </c>
      <c r="C147" s="84" t="s">
        <v>927</v>
      </c>
      <c r="D147" s="347" t="s">
        <v>928</v>
      </c>
      <c r="E147" s="84" t="s">
        <v>739</v>
      </c>
      <c r="F147" s="95" t="s">
        <v>343</v>
      </c>
      <c r="G147" s="4">
        <v>1800</v>
      </c>
      <c r="H147" s="4">
        <v>1800</v>
      </c>
      <c r="I147" s="4">
        <v>360</v>
      </c>
    </row>
    <row r="148" spans="1:9" ht="15" x14ac:dyDescent="0.2">
      <c r="A148" s="95">
        <v>140</v>
      </c>
      <c r="B148" s="84" t="s">
        <v>590</v>
      </c>
      <c r="C148" s="84" t="s">
        <v>929</v>
      </c>
      <c r="D148" s="347" t="s">
        <v>930</v>
      </c>
      <c r="E148" s="84" t="s">
        <v>732</v>
      </c>
      <c r="F148" s="95" t="s">
        <v>343</v>
      </c>
      <c r="G148" s="4">
        <v>3000</v>
      </c>
      <c r="H148" s="4">
        <v>3000</v>
      </c>
      <c r="I148" s="4">
        <v>600</v>
      </c>
    </row>
    <row r="149" spans="1:9" ht="15" x14ac:dyDescent="0.2">
      <c r="A149" s="95">
        <v>141</v>
      </c>
      <c r="B149" s="84" t="s">
        <v>931</v>
      </c>
      <c r="C149" s="84" t="s">
        <v>932</v>
      </c>
      <c r="D149" s="347" t="s">
        <v>933</v>
      </c>
      <c r="E149" s="84" t="s">
        <v>739</v>
      </c>
      <c r="F149" s="95" t="s">
        <v>343</v>
      </c>
      <c r="G149" s="4">
        <v>9000</v>
      </c>
      <c r="H149" s="4">
        <v>9000</v>
      </c>
      <c r="I149" s="4">
        <v>1800</v>
      </c>
    </row>
    <row r="150" spans="1:9" ht="15" x14ac:dyDescent="0.2">
      <c r="A150" s="95">
        <v>142</v>
      </c>
      <c r="B150" s="84" t="s">
        <v>543</v>
      </c>
      <c r="C150" s="84" t="s">
        <v>934</v>
      </c>
      <c r="D150" s="347" t="s">
        <v>935</v>
      </c>
      <c r="E150" s="84" t="s">
        <v>689</v>
      </c>
      <c r="F150" s="95" t="s">
        <v>343</v>
      </c>
      <c r="G150" s="4">
        <v>5400</v>
      </c>
      <c r="H150" s="4">
        <v>5400</v>
      </c>
      <c r="I150" s="4">
        <v>1080</v>
      </c>
    </row>
    <row r="151" spans="1:9" ht="15" x14ac:dyDescent="0.2">
      <c r="A151" s="95">
        <v>143</v>
      </c>
      <c r="B151" s="84" t="s">
        <v>936</v>
      </c>
      <c r="C151" s="84" t="s">
        <v>937</v>
      </c>
      <c r="D151" s="347" t="s">
        <v>938</v>
      </c>
      <c r="E151" s="84" t="s">
        <v>732</v>
      </c>
      <c r="F151" s="95" t="s">
        <v>343</v>
      </c>
      <c r="G151" s="4">
        <v>3600</v>
      </c>
      <c r="H151" s="4">
        <v>3600</v>
      </c>
      <c r="I151" s="4">
        <v>720</v>
      </c>
    </row>
    <row r="152" spans="1:9" ht="15" x14ac:dyDescent="0.2">
      <c r="A152" s="95">
        <v>144</v>
      </c>
      <c r="B152" s="84" t="s">
        <v>939</v>
      </c>
      <c r="C152" s="84" t="s">
        <v>940</v>
      </c>
      <c r="D152" s="347" t="s">
        <v>941</v>
      </c>
      <c r="E152" s="84" t="s">
        <v>693</v>
      </c>
      <c r="F152" s="95" t="s">
        <v>343</v>
      </c>
      <c r="G152" s="4">
        <v>1417.5600000000004</v>
      </c>
      <c r="H152" s="4">
        <v>1417.5600000000004</v>
      </c>
      <c r="I152" s="4">
        <v>283.512</v>
      </c>
    </row>
    <row r="153" spans="1:9" ht="15" x14ac:dyDescent="0.2">
      <c r="A153" s="95">
        <v>145</v>
      </c>
      <c r="B153" s="84" t="s">
        <v>898</v>
      </c>
      <c r="C153" s="84" t="s">
        <v>942</v>
      </c>
      <c r="D153" s="347" t="s">
        <v>943</v>
      </c>
      <c r="E153" s="84" t="s">
        <v>739</v>
      </c>
      <c r="F153" s="95" t="s">
        <v>343</v>
      </c>
      <c r="G153" s="4">
        <v>2422.4399999999996</v>
      </c>
      <c r="H153" s="4">
        <v>2422.4399999999996</v>
      </c>
      <c r="I153" s="4">
        <v>484.48800000000011</v>
      </c>
    </row>
    <row r="154" spans="1:9" ht="15" x14ac:dyDescent="0.2">
      <c r="A154" s="95">
        <v>146</v>
      </c>
      <c r="B154" s="84" t="s">
        <v>944</v>
      </c>
      <c r="C154" s="84" t="s">
        <v>945</v>
      </c>
      <c r="D154" s="347" t="s">
        <v>946</v>
      </c>
      <c r="E154" s="84" t="s">
        <v>732</v>
      </c>
      <c r="F154" s="95" t="s">
        <v>343</v>
      </c>
      <c r="G154" s="4">
        <v>1290</v>
      </c>
      <c r="H154" s="4">
        <v>1290</v>
      </c>
      <c r="I154" s="4">
        <v>258</v>
      </c>
    </row>
    <row r="155" spans="1:9" ht="15" x14ac:dyDescent="0.2">
      <c r="A155" s="95">
        <v>147</v>
      </c>
      <c r="B155" s="84" t="s">
        <v>947</v>
      </c>
      <c r="C155" s="84" t="s">
        <v>948</v>
      </c>
      <c r="D155" s="347" t="s">
        <v>949</v>
      </c>
      <c r="E155" s="84" t="s">
        <v>693</v>
      </c>
      <c r="F155" s="95" t="s">
        <v>343</v>
      </c>
      <c r="G155" s="4">
        <v>5400</v>
      </c>
      <c r="H155" s="4">
        <v>5400</v>
      </c>
      <c r="I155" s="4">
        <v>1080</v>
      </c>
    </row>
    <row r="156" spans="1:9" ht="15" x14ac:dyDescent="0.2">
      <c r="A156" s="95">
        <v>148</v>
      </c>
      <c r="B156" s="84" t="s">
        <v>760</v>
      </c>
      <c r="C156" s="84" t="s">
        <v>950</v>
      </c>
      <c r="D156" s="347" t="s">
        <v>951</v>
      </c>
      <c r="E156" s="84" t="s">
        <v>739</v>
      </c>
      <c r="F156" s="95" t="s">
        <v>343</v>
      </c>
      <c r="G156" s="4">
        <v>3600</v>
      </c>
      <c r="H156" s="4">
        <v>3600</v>
      </c>
      <c r="I156" s="4">
        <v>720</v>
      </c>
    </row>
    <row r="157" spans="1:9" ht="15" x14ac:dyDescent="0.2">
      <c r="A157" s="95">
        <v>149</v>
      </c>
      <c r="B157" s="84" t="s">
        <v>629</v>
      </c>
      <c r="C157" s="84" t="s">
        <v>952</v>
      </c>
      <c r="D157" s="347" t="s">
        <v>953</v>
      </c>
      <c r="E157" s="84" t="s">
        <v>693</v>
      </c>
      <c r="F157" s="95" t="s">
        <v>343</v>
      </c>
      <c r="G157" s="4">
        <v>1312.5</v>
      </c>
      <c r="H157" s="4">
        <v>1312.5</v>
      </c>
      <c r="I157" s="4">
        <v>262.5</v>
      </c>
    </row>
    <row r="158" spans="1:9" ht="15" x14ac:dyDescent="0.2">
      <c r="A158" s="95">
        <v>150</v>
      </c>
      <c r="B158" s="84" t="s">
        <v>954</v>
      </c>
      <c r="C158" s="84" t="s">
        <v>955</v>
      </c>
      <c r="D158" s="347" t="s">
        <v>956</v>
      </c>
      <c r="E158" s="84" t="s">
        <v>693</v>
      </c>
      <c r="F158" s="95" t="s">
        <v>343</v>
      </c>
      <c r="G158" s="4">
        <v>6087.5</v>
      </c>
      <c r="H158" s="4">
        <v>6087.5</v>
      </c>
      <c r="I158" s="4">
        <v>1217.5</v>
      </c>
    </row>
    <row r="159" spans="1:9" ht="15" x14ac:dyDescent="0.2">
      <c r="A159" s="95">
        <v>151</v>
      </c>
      <c r="B159" s="84" t="s">
        <v>957</v>
      </c>
      <c r="C159" s="84" t="s">
        <v>958</v>
      </c>
      <c r="D159" s="347" t="s">
        <v>959</v>
      </c>
      <c r="E159" s="84" t="s">
        <v>739</v>
      </c>
      <c r="F159" s="95" t="s">
        <v>343</v>
      </c>
      <c r="G159" s="4">
        <v>9000</v>
      </c>
      <c r="H159" s="4">
        <v>9000</v>
      </c>
      <c r="I159" s="4">
        <v>1800</v>
      </c>
    </row>
    <row r="160" spans="1:9" ht="15" x14ac:dyDescent="0.2">
      <c r="A160" s="95">
        <v>152</v>
      </c>
      <c r="B160" s="84" t="s">
        <v>779</v>
      </c>
      <c r="C160" s="84" t="s">
        <v>960</v>
      </c>
      <c r="D160" s="347" t="s">
        <v>961</v>
      </c>
      <c r="E160" s="84" t="s">
        <v>693</v>
      </c>
      <c r="F160" s="95" t="s">
        <v>343</v>
      </c>
      <c r="G160" s="4">
        <v>5250</v>
      </c>
      <c r="H160" s="4">
        <v>5250</v>
      </c>
      <c r="I160" s="4">
        <v>1050</v>
      </c>
    </row>
    <row r="161" spans="1:9" ht="15" x14ac:dyDescent="0.2">
      <c r="A161" s="95">
        <v>153</v>
      </c>
      <c r="B161" s="84" t="s">
        <v>962</v>
      </c>
      <c r="C161" s="84" t="s">
        <v>650</v>
      </c>
      <c r="D161" s="347" t="s">
        <v>963</v>
      </c>
      <c r="E161" s="84" t="s">
        <v>732</v>
      </c>
      <c r="F161" s="95" t="s">
        <v>343</v>
      </c>
      <c r="G161" s="4">
        <v>625</v>
      </c>
      <c r="H161" s="4">
        <v>625</v>
      </c>
      <c r="I161" s="4">
        <v>125</v>
      </c>
    </row>
    <row r="162" spans="1:9" ht="15" x14ac:dyDescent="0.2">
      <c r="A162" s="95">
        <v>154</v>
      </c>
      <c r="B162" s="84" t="s">
        <v>704</v>
      </c>
      <c r="C162" s="84" t="s">
        <v>964</v>
      </c>
      <c r="D162" s="347" t="s">
        <v>965</v>
      </c>
      <c r="E162" s="84" t="s">
        <v>689</v>
      </c>
      <c r="F162" s="95" t="s">
        <v>343</v>
      </c>
      <c r="G162" s="4">
        <v>2400</v>
      </c>
      <c r="H162" s="4">
        <v>2400</v>
      </c>
      <c r="I162" s="4">
        <v>480</v>
      </c>
    </row>
    <row r="163" spans="1:9" ht="15" x14ac:dyDescent="0.2">
      <c r="A163" s="95">
        <v>155</v>
      </c>
      <c r="B163" s="84" t="s">
        <v>620</v>
      </c>
      <c r="C163" s="84" t="s">
        <v>966</v>
      </c>
      <c r="D163" s="347" t="s">
        <v>967</v>
      </c>
      <c r="E163" s="84" t="s">
        <v>562</v>
      </c>
      <c r="F163" s="95" t="s">
        <v>343</v>
      </c>
      <c r="G163" s="4">
        <v>1800</v>
      </c>
      <c r="H163" s="4">
        <v>1800</v>
      </c>
      <c r="I163" s="4">
        <v>360</v>
      </c>
    </row>
    <row r="164" spans="1:9" ht="15" x14ac:dyDescent="0.2">
      <c r="A164" s="95">
        <v>156</v>
      </c>
      <c r="B164" s="84" t="s">
        <v>866</v>
      </c>
      <c r="C164" s="84" t="s">
        <v>968</v>
      </c>
      <c r="D164" s="347" t="s">
        <v>969</v>
      </c>
      <c r="E164" s="84" t="s">
        <v>693</v>
      </c>
      <c r="F164" s="95" t="s">
        <v>343</v>
      </c>
      <c r="G164" s="4">
        <v>1800</v>
      </c>
      <c r="H164" s="4">
        <v>1800</v>
      </c>
      <c r="I164" s="4">
        <v>360</v>
      </c>
    </row>
    <row r="165" spans="1:9" ht="15" x14ac:dyDescent="0.2">
      <c r="A165" s="95">
        <v>157</v>
      </c>
      <c r="B165" s="84" t="s">
        <v>842</v>
      </c>
      <c r="C165" s="84" t="s">
        <v>970</v>
      </c>
      <c r="D165" s="347" t="s">
        <v>971</v>
      </c>
      <c r="E165" s="84" t="s">
        <v>739</v>
      </c>
      <c r="F165" s="95" t="s">
        <v>343</v>
      </c>
      <c r="G165" s="4">
        <v>1500</v>
      </c>
      <c r="H165" s="4">
        <v>1500</v>
      </c>
      <c r="I165" s="4">
        <v>300</v>
      </c>
    </row>
    <row r="166" spans="1:9" ht="15" x14ac:dyDescent="0.2">
      <c r="A166" s="95">
        <v>158</v>
      </c>
      <c r="B166" s="84" t="s">
        <v>954</v>
      </c>
      <c r="C166" s="84" t="s">
        <v>972</v>
      </c>
      <c r="D166" s="347" t="s">
        <v>973</v>
      </c>
      <c r="E166" s="84" t="s">
        <v>732</v>
      </c>
      <c r="F166" s="95" t="s">
        <v>343</v>
      </c>
      <c r="G166" s="4">
        <v>1500</v>
      </c>
      <c r="H166" s="4">
        <v>1500</v>
      </c>
      <c r="I166" s="4">
        <v>300</v>
      </c>
    </row>
    <row r="167" spans="1:9" ht="15" x14ac:dyDescent="0.2">
      <c r="A167" s="95">
        <v>159</v>
      </c>
      <c r="B167" s="84" t="s">
        <v>974</v>
      </c>
      <c r="C167" s="84" t="s">
        <v>975</v>
      </c>
      <c r="D167" s="347" t="s">
        <v>976</v>
      </c>
      <c r="E167" s="84" t="s">
        <v>739</v>
      </c>
      <c r="F167" s="95" t="s">
        <v>343</v>
      </c>
      <c r="G167" s="4">
        <v>7000</v>
      </c>
      <c r="H167" s="4">
        <v>7000</v>
      </c>
      <c r="I167" s="4">
        <v>1400</v>
      </c>
    </row>
    <row r="168" spans="1:9" ht="15" x14ac:dyDescent="0.2">
      <c r="A168" s="95">
        <v>160</v>
      </c>
      <c r="B168" s="84" t="s">
        <v>977</v>
      </c>
      <c r="C168" s="84" t="s">
        <v>978</v>
      </c>
      <c r="D168" s="347" t="s">
        <v>979</v>
      </c>
      <c r="E168" s="84" t="s">
        <v>693</v>
      </c>
      <c r="F168" s="95" t="s">
        <v>343</v>
      </c>
      <c r="G168" s="4">
        <v>4200</v>
      </c>
      <c r="H168" s="4">
        <v>4200</v>
      </c>
      <c r="I168" s="4">
        <v>420</v>
      </c>
    </row>
    <row r="169" spans="1:9" ht="15" x14ac:dyDescent="0.2">
      <c r="A169" s="95">
        <v>161</v>
      </c>
      <c r="B169" s="84" t="s">
        <v>980</v>
      </c>
      <c r="C169" s="84" t="s">
        <v>854</v>
      </c>
      <c r="D169" s="347" t="s">
        <v>981</v>
      </c>
      <c r="E169" s="84" t="s">
        <v>739</v>
      </c>
      <c r="F169" s="95" t="s">
        <v>343</v>
      </c>
      <c r="G169" s="4">
        <v>3000</v>
      </c>
      <c r="H169" s="4">
        <v>3000</v>
      </c>
      <c r="I169" s="4">
        <v>600</v>
      </c>
    </row>
    <row r="170" spans="1:9" ht="15" x14ac:dyDescent="0.2">
      <c r="A170" s="95">
        <v>162</v>
      </c>
      <c r="B170" s="84" t="s">
        <v>982</v>
      </c>
      <c r="C170" s="84" t="s">
        <v>983</v>
      </c>
      <c r="D170" s="347" t="s">
        <v>984</v>
      </c>
      <c r="E170" s="84" t="s">
        <v>732</v>
      </c>
      <c r="F170" s="95" t="s">
        <v>343</v>
      </c>
      <c r="G170" s="4">
        <v>1800</v>
      </c>
      <c r="H170" s="4">
        <v>1800</v>
      </c>
      <c r="I170" s="4">
        <v>360</v>
      </c>
    </row>
    <row r="171" spans="1:9" ht="15" x14ac:dyDescent="0.2">
      <c r="A171" s="95">
        <v>163</v>
      </c>
      <c r="B171" s="84" t="s">
        <v>655</v>
      </c>
      <c r="C171" s="84" t="s">
        <v>985</v>
      </c>
      <c r="D171" s="347" t="s">
        <v>986</v>
      </c>
      <c r="E171" s="84" t="s">
        <v>693</v>
      </c>
      <c r="F171" s="95" t="s">
        <v>343</v>
      </c>
      <c r="G171" s="4">
        <v>5250</v>
      </c>
      <c r="H171" s="4">
        <v>5250</v>
      </c>
      <c r="I171" s="4">
        <v>1050</v>
      </c>
    </row>
    <row r="172" spans="1:9" ht="15" x14ac:dyDescent="0.2">
      <c r="A172" s="95">
        <v>164</v>
      </c>
      <c r="B172" s="84" t="s">
        <v>696</v>
      </c>
      <c r="C172" s="84" t="s">
        <v>987</v>
      </c>
      <c r="D172" s="347" t="s">
        <v>988</v>
      </c>
      <c r="E172" s="84" t="s">
        <v>732</v>
      </c>
      <c r="F172" s="95" t="s">
        <v>343</v>
      </c>
      <c r="G172" s="4">
        <v>3750</v>
      </c>
      <c r="H172" s="4">
        <v>3750</v>
      </c>
      <c r="I172" s="4">
        <v>750</v>
      </c>
    </row>
    <row r="173" spans="1:9" ht="15" x14ac:dyDescent="0.2">
      <c r="A173" s="95">
        <v>165</v>
      </c>
      <c r="B173" s="84" t="s">
        <v>989</v>
      </c>
      <c r="C173" s="84" t="s">
        <v>990</v>
      </c>
      <c r="D173" s="347" t="s">
        <v>991</v>
      </c>
      <c r="E173" s="84" t="s">
        <v>689</v>
      </c>
      <c r="F173" s="95" t="s">
        <v>343</v>
      </c>
      <c r="G173" s="4">
        <v>5250</v>
      </c>
      <c r="H173" s="4">
        <v>5250</v>
      </c>
      <c r="I173" s="4">
        <v>1050</v>
      </c>
    </row>
    <row r="174" spans="1:9" ht="15" x14ac:dyDescent="0.2">
      <c r="A174" s="95">
        <v>166</v>
      </c>
      <c r="B174" s="84" t="s">
        <v>748</v>
      </c>
      <c r="C174" s="84" t="s">
        <v>992</v>
      </c>
      <c r="D174" s="347" t="s">
        <v>993</v>
      </c>
      <c r="E174" s="84" t="s">
        <v>732</v>
      </c>
      <c r="F174" s="95" t="s">
        <v>343</v>
      </c>
      <c r="G174" s="4">
        <v>3750</v>
      </c>
      <c r="H174" s="4">
        <v>3750</v>
      </c>
      <c r="I174" s="4">
        <v>750</v>
      </c>
    </row>
    <row r="175" spans="1:9" ht="15" x14ac:dyDescent="0.2">
      <c r="A175" s="95">
        <v>167</v>
      </c>
      <c r="B175" s="84" t="s">
        <v>994</v>
      </c>
      <c r="C175" s="84" t="s">
        <v>995</v>
      </c>
      <c r="D175" s="347" t="s">
        <v>996</v>
      </c>
      <c r="E175" s="84" t="s">
        <v>693</v>
      </c>
      <c r="F175" s="95" t="s">
        <v>343</v>
      </c>
      <c r="G175" s="4">
        <v>3000</v>
      </c>
      <c r="H175" s="4">
        <v>3000</v>
      </c>
      <c r="I175" s="4">
        <v>600</v>
      </c>
    </row>
    <row r="176" spans="1:9" ht="15" x14ac:dyDescent="0.2">
      <c r="A176" s="95">
        <v>168</v>
      </c>
      <c r="B176" s="84" t="s">
        <v>543</v>
      </c>
      <c r="C176" s="84" t="s">
        <v>997</v>
      </c>
      <c r="D176" s="347" t="s">
        <v>998</v>
      </c>
      <c r="E176" s="84" t="s">
        <v>693</v>
      </c>
      <c r="F176" s="95" t="s">
        <v>343</v>
      </c>
      <c r="G176" s="4">
        <v>5250</v>
      </c>
      <c r="H176" s="4">
        <v>5250</v>
      </c>
      <c r="I176" s="4">
        <v>1050</v>
      </c>
    </row>
    <row r="177" spans="1:9" ht="15" x14ac:dyDescent="0.2">
      <c r="A177" s="95">
        <v>169</v>
      </c>
      <c r="B177" s="84" t="s">
        <v>999</v>
      </c>
      <c r="C177" s="84" t="s">
        <v>1000</v>
      </c>
      <c r="D177" s="347" t="s">
        <v>1001</v>
      </c>
      <c r="E177" s="84" t="s">
        <v>739</v>
      </c>
      <c r="F177" s="95" t="s">
        <v>343</v>
      </c>
      <c r="G177" s="4">
        <v>3375</v>
      </c>
      <c r="H177" s="4">
        <v>3375</v>
      </c>
      <c r="I177" s="4">
        <v>675</v>
      </c>
    </row>
    <row r="178" spans="1:9" ht="15" x14ac:dyDescent="0.2">
      <c r="A178" s="95">
        <v>170</v>
      </c>
      <c r="B178" s="84" t="s">
        <v>1002</v>
      </c>
      <c r="C178" s="84" t="s">
        <v>1000</v>
      </c>
      <c r="D178" s="347" t="s">
        <v>1003</v>
      </c>
      <c r="E178" s="84" t="s">
        <v>732</v>
      </c>
      <c r="F178" s="95" t="s">
        <v>343</v>
      </c>
      <c r="G178" s="4">
        <v>375</v>
      </c>
      <c r="H178" s="4">
        <v>375</v>
      </c>
      <c r="I178" s="4">
        <v>75</v>
      </c>
    </row>
    <row r="179" spans="1:9" ht="15" x14ac:dyDescent="0.2">
      <c r="A179" s="95">
        <v>171</v>
      </c>
      <c r="B179" s="84" t="s">
        <v>1004</v>
      </c>
      <c r="C179" s="84" t="s">
        <v>1005</v>
      </c>
      <c r="D179" s="347" t="s">
        <v>1006</v>
      </c>
      <c r="E179" s="84" t="s">
        <v>739</v>
      </c>
      <c r="F179" s="95" t="s">
        <v>343</v>
      </c>
      <c r="G179" s="4">
        <v>3750</v>
      </c>
      <c r="H179" s="4">
        <v>3750</v>
      </c>
      <c r="I179" s="4">
        <v>150</v>
      </c>
    </row>
    <row r="180" spans="1:9" ht="15" x14ac:dyDescent="0.2">
      <c r="A180" s="95">
        <v>172</v>
      </c>
      <c r="B180" s="84" t="s">
        <v>1007</v>
      </c>
      <c r="C180" s="84" t="s">
        <v>1005</v>
      </c>
      <c r="D180" s="347" t="s">
        <v>1008</v>
      </c>
      <c r="E180" s="84" t="s">
        <v>732</v>
      </c>
      <c r="F180" s="95" t="s">
        <v>343</v>
      </c>
      <c r="G180" s="4">
        <v>5250</v>
      </c>
      <c r="H180" s="4">
        <v>5250</v>
      </c>
      <c r="I180" s="4">
        <v>1050</v>
      </c>
    </row>
    <row r="181" spans="1:9" ht="15" x14ac:dyDescent="0.2">
      <c r="A181" s="95">
        <v>173</v>
      </c>
      <c r="B181" s="84" t="s">
        <v>1009</v>
      </c>
      <c r="C181" s="84" t="s">
        <v>1010</v>
      </c>
      <c r="D181" s="347" t="s">
        <v>1011</v>
      </c>
      <c r="E181" s="84" t="s">
        <v>693</v>
      </c>
      <c r="F181" s="95" t="s">
        <v>343</v>
      </c>
      <c r="G181" s="4">
        <v>6062.5</v>
      </c>
      <c r="H181" s="4">
        <v>6062.5</v>
      </c>
      <c r="I181" s="4">
        <v>1212.5</v>
      </c>
    </row>
    <row r="182" spans="1:9" ht="15" x14ac:dyDescent="0.2">
      <c r="A182" s="95">
        <v>174</v>
      </c>
      <c r="B182" s="84" t="s">
        <v>1012</v>
      </c>
      <c r="C182" s="84" t="s">
        <v>1013</v>
      </c>
      <c r="D182" s="347" t="s">
        <v>1014</v>
      </c>
      <c r="E182" s="84" t="s">
        <v>732</v>
      </c>
      <c r="F182" s="95" t="s">
        <v>343</v>
      </c>
      <c r="G182" s="4">
        <v>1562.5</v>
      </c>
      <c r="H182" s="4">
        <v>1562.5</v>
      </c>
      <c r="I182" s="4">
        <v>312.5</v>
      </c>
    </row>
    <row r="183" spans="1:9" ht="15" x14ac:dyDescent="0.2">
      <c r="A183" s="95">
        <v>175</v>
      </c>
      <c r="B183" s="84" t="s">
        <v>543</v>
      </c>
      <c r="C183" s="84" t="s">
        <v>1015</v>
      </c>
      <c r="D183" s="347" t="s">
        <v>1016</v>
      </c>
      <c r="E183" s="84" t="s">
        <v>693</v>
      </c>
      <c r="F183" s="95" t="s">
        <v>343</v>
      </c>
      <c r="G183" s="4">
        <v>4000</v>
      </c>
      <c r="H183" s="4">
        <v>4000</v>
      </c>
      <c r="I183" s="4">
        <v>800</v>
      </c>
    </row>
    <row r="184" spans="1:9" ht="15" x14ac:dyDescent="0.2">
      <c r="A184" s="95">
        <v>176</v>
      </c>
      <c r="B184" s="84" t="s">
        <v>1017</v>
      </c>
      <c r="C184" s="84" t="s">
        <v>1018</v>
      </c>
      <c r="D184" s="347" t="s">
        <v>1019</v>
      </c>
      <c r="E184" s="84" t="s">
        <v>732</v>
      </c>
      <c r="F184" s="95" t="s">
        <v>343</v>
      </c>
      <c r="G184" s="4">
        <v>3250</v>
      </c>
      <c r="H184" s="4">
        <v>3250</v>
      </c>
      <c r="I184" s="4">
        <v>650</v>
      </c>
    </row>
    <row r="185" spans="1:9" ht="15" x14ac:dyDescent="0.2">
      <c r="A185" s="95">
        <v>177</v>
      </c>
      <c r="B185" s="84" t="s">
        <v>748</v>
      </c>
      <c r="C185" s="84" t="s">
        <v>1020</v>
      </c>
      <c r="D185" s="347" t="s">
        <v>1021</v>
      </c>
      <c r="E185" s="84" t="s">
        <v>689</v>
      </c>
      <c r="F185" s="95" t="s">
        <v>343</v>
      </c>
      <c r="G185" s="4">
        <v>9000</v>
      </c>
      <c r="H185" s="4">
        <v>9000</v>
      </c>
      <c r="I185" s="4">
        <v>1800</v>
      </c>
    </row>
    <row r="186" spans="1:9" ht="15" x14ac:dyDescent="0.2">
      <c r="A186" s="95">
        <v>178</v>
      </c>
      <c r="B186" s="84" t="s">
        <v>957</v>
      </c>
      <c r="C186" s="84" t="s">
        <v>1022</v>
      </c>
      <c r="D186" s="347" t="s">
        <v>1023</v>
      </c>
      <c r="E186" s="84" t="s">
        <v>689</v>
      </c>
      <c r="F186" s="95" t="s">
        <v>343</v>
      </c>
      <c r="G186" s="4">
        <v>6875</v>
      </c>
      <c r="H186" s="4">
        <v>6875</v>
      </c>
      <c r="I186" s="4">
        <v>1375</v>
      </c>
    </row>
    <row r="187" spans="1:9" ht="15" x14ac:dyDescent="0.2">
      <c r="A187" s="95">
        <v>179</v>
      </c>
      <c r="B187" s="84" t="s">
        <v>1024</v>
      </c>
      <c r="C187" s="84" t="s">
        <v>1025</v>
      </c>
      <c r="D187" s="347" t="s">
        <v>1026</v>
      </c>
      <c r="E187" s="84" t="s">
        <v>693</v>
      </c>
      <c r="F187" s="95" t="s">
        <v>343</v>
      </c>
      <c r="G187" s="4">
        <v>375</v>
      </c>
      <c r="H187" s="4">
        <v>375</v>
      </c>
      <c r="I187" s="4">
        <v>75</v>
      </c>
    </row>
    <row r="188" spans="1:9" ht="15" x14ac:dyDescent="0.2">
      <c r="A188" s="95">
        <v>180</v>
      </c>
      <c r="B188" s="84" t="s">
        <v>1027</v>
      </c>
      <c r="C188" s="84" t="s">
        <v>1028</v>
      </c>
      <c r="D188" s="347" t="s">
        <v>1029</v>
      </c>
      <c r="E188" s="84" t="s">
        <v>739</v>
      </c>
      <c r="F188" s="95" t="s">
        <v>343</v>
      </c>
      <c r="G188" s="4">
        <v>1500</v>
      </c>
      <c r="H188" s="4">
        <v>1500</v>
      </c>
      <c r="I188" s="4">
        <v>300</v>
      </c>
    </row>
    <row r="189" spans="1:9" ht="15" x14ac:dyDescent="0.2">
      <c r="A189" s="95">
        <v>181</v>
      </c>
      <c r="B189" s="84" t="s">
        <v>543</v>
      </c>
      <c r="C189" s="84" t="s">
        <v>1030</v>
      </c>
      <c r="D189" s="347" t="s">
        <v>1031</v>
      </c>
      <c r="E189" s="84" t="s">
        <v>739</v>
      </c>
      <c r="F189" s="95" t="s">
        <v>343</v>
      </c>
      <c r="G189" s="4">
        <v>437.5</v>
      </c>
      <c r="H189" s="4">
        <v>437.5</v>
      </c>
      <c r="I189" s="4">
        <v>87.5</v>
      </c>
    </row>
    <row r="190" spans="1:9" ht="15" x14ac:dyDescent="0.2">
      <c r="A190" s="95">
        <v>182</v>
      </c>
      <c r="B190" s="84" t="s">
        <v>901</v>
      </c>
      <c r="C190" s="84" t="s">
        <v>1032</v>
      </c>
      <c r="D190" s="347" t="s">
        <v>1033</v>
      </c>
      <c r="E190" s="84" t="s">
        <v>732</v>
      </c>
      <c r="F190" s="95" t="s">
        <v>343</v>
      </c>
      <c r="G190" s="4">
        <v>1250</v>
      </c>
      <c r="H190" s="4">
        <v>1250</v>
      </c>
      <c r="I190" s="4">
        <v>250</v>
      </c>
    </row>
    <row r="191" spans="1:9" ht="15" x14ac:dyDescent="0.2">
      <c r="A191" s="95">
        <v>183</v>
      </c>
      <c r="B191" s="84" t="s">
        <v>1034</v>
      </c>
      <c r="C191" s="84" t="s">
        <v>1035</v>
      </c>
      <c r="D191" s="347" t="s">
        <v>1036</v>
      </c>
      <c r="E191" s="84" t="s">
        <v>693</v>
      </c>
      <c r="F191" s="95" t="s">
        <v>343</v>
      </c>
      <c r="G191" s="4">
        <v>5250</v>
      </c>
      <c r="H191" s="4">
        <v>5250</v>
      </c>
      <c r="I191" s="4">
        <v>1050</v>
      </c>
    </row>
    <row r="192" spans="1:9" ht="15" x14ac:dyDescent="0.2">
      <c r="A192" s="95">
        <v>184</v>
      </c>
      <c r="B192" s="84" t="s">
        <v>811</v>
      </c>
      <c r="C192" s="84" t="s">
        <v>1037</v>
      </c>
      <c r="D192" s="347" t="s">
        <v>1038</v>
      </c>
      <c r="E192" s="84" t="s">
        <v>739</v>
      </c>
      <c r="F192" s="95" t="s">
        <v>343</v>
      </c>
      <c r="G192" s="4">
        <v>3750</v>
      </c>
      <c r="H192" s="4">
        <v>3750</v>
      </c>
      <c r="I192" s="4">
        <v>750</v>
      </c>
    </row>
    <row r="193" spans="1:9" ht="15" x14ac:dyDescent="0.2">
      <c r="A193" s="95">
        <v>185</v>
      </c>
      <c r="B193" s="84" t="s">
        <v>999</v>
      </c>
      <c r="C193" s="84" t="s">
        <v>1039</v>
      </c>
      <c r="D193" s="347" t="s">
        <v>1040</v>
      </c>
      <c r="E193" s="84" t="s">
        <v>689</v>
      </c>
      <c r="F193" s="95" t="s">
        <v>343</v>
      </c>
      <c r="G193" s="4">
        <v>5562.5</v>
      </c>
      <c r="H193" s="4">
        <v>5562.5</v>
      </c>
      <c r="I193" s="4">
        <v>1112.5</v>
      </c>
    </row>
    <row r="194" spans="1:9" ht="15" x14ac:dyDescent="0.2">
      <c r="A194" s="95">
        <v>186</v>
      </c>
      <c r="B194" s="84" t="s">
        <v>1041</v>
      </c>
      <c r="C194" s="84" t="s">
        <v>1042</v>
      </c>
      <c r="D194" s="347" t="s">
        <v>1043</v>
      </c>
      <c r="E194" s="84" t="s">
        <v>732</v>
      </c>
      <c r="F194" s="95" t="s">
        <v>343</v>
      </c>
      <c r="G194" s="4">
        <v>3437.5</v>
      </c>
      <c r="H194" s="4">
        <v>3437.5</v>
      </c>
      <c r="I194" s="4">
        <v>687.5</v>
      </c>
    </row>
    <row r="195" spans="1:9" ht="15" x14ac:dyDescent="0.2">
      <c r="A195" s="95">
        <v>187</v>
      </c>
      <c r="B195" s="84" t="s">
        <v>999</v>
      </c>
      <c r="C195" s="84" t="s">
        <v>1044</v>
      </c>
      <c r="D195" s="347" t="s">
        <v>1045</v>
      </c>
      <c r="E195" s="84" t="s">
        <v>778</v>
      </c>
      <c r="F195" s="95" t="s">
        <v>343</v>
      </c>
      <c r="G195" s="4">
        <v>1500</v>
      </c>
      <c r="H195" s="4">
        <v>1500</v>
      </c>
      <c r="I195" s="4">
        <v>300</v>
      </c>
    </row>
    <row r="196" spans="1:9" ht="15" x14ac:dyDescent="0.2">
      <c r="A196" s="95">
        <v>188</v>
      </c>
      <c r="B196" s="84" t="s">
        <v>567</v>
      </c>
      <c r="C196" s="84" t="s">
        <v>1046</v>
      </c>
      <c r="D196" s="347" t="s">
        <v>1047</v>
      </c>
      <c r="E196" s="84" t="s">
        <v>693</v>
      </c>
      <c r="F196" s="95" t="s">
        <v>343</v>
      </c>
      <c r="G196" s="4">
        <v>1500</v>
      </c>
      <c r="H196" s="4">
        <v>1500</v>
      </c>
      <c r="I196" s="4">
        <v>300</v>
      </c>
    </row>
    <row r="197" spans="1:9" ht="15" x14ac:dyDescent="0.2">
      <c r="A197" s="95">
        <v>189</v>
      </c>
      <c r="B197" s="84" t="s">
        <v>789</v>
      </c>
      <c r="C197" s="84" t="s">
        <v>1048</v>
      </c>
      <c r="D197" s="347" t="s">
        <v>1049</v>
      </c>
      <c r="E197" s="84" t="s">
        <v>739</v>
      </c>
      <c r="F197" s="95" t="s">
        <v>343</v>
      </c>
      <c r="G197" s="4">
        <v>1500</v>
      </c>
      <c r="H197" s="4">
        <v>1500</v>
      </c>
      <c r="I197" s="4">
        <v>300</v>
      </c>
    </row>
    <row r="198" spans="1:9" ht="15" x14ac:dyDescent="0.2">
      <c r="A198" s="95">
        <v>190</v>
      </c>
      <c r="B198" s="84" t="s">
        <v>1050</v>
      </c>
      <c r="C198" s="84" t="s">
        <v>1051</v>
      </c>
      <c r="D198" s="347" t="s">
        <v>1052</v>
      </c>
      <c r="E198" s="84" t="s">
        <v>732</v>
      </c>
      <c r="F198" s="95" t="s">
        <v>343</v>
      </c>
      <c r="G198" s="4">
        <v>4500</v>
      </c>
      <c r="H198" s="4">
        <v>4500</v>
      </c>
      <c r="I198" s="4">
        <v>900</v>
      </c>
    </row>
    <row r="199" spans="1:9" ht="15" x14ac:dyDescent="0.2">
      <c r="A199" s="95">
        <v>191</v>
      </c>
      <c r="B199" s="84" t="s">
        <v>1053</v>
      </c>
      <c r="C199" s="84" t="s">
        <v>1054</v>
      </c>
      <c r="D199" s="347" t="s">
        <v>1055</v>
      </c>
      <c r="E199" s="84" t="s">
        <v>689</v>
      </c>
      <c r="F199" s="95" t="s">
        <v>343</v>
      </c>
      <c r="G199" s="4">
        <v>4492.5</v>
      </c>
      <c r="H199" s="4">
        <v>4492.5</v>
      </c>
      <c r="I199" s="4">
        <v>898.5</v>
      </c>
    </row>
    <row r="200" spans="1:9" ht="15" x14ac:dyDescent="0.2">
      <c r="A200" s="95">
        <v>192</v>
      </c>
      <c r="B200" s="84" t="s">
        <v>1056</v>
      </c>
      <c r="C200" s="84" t="s">
        <v>1057</v>
      </c>
      <c r="D200" s="347" t="s">
        <v>1058</v>
      </c>
      <c r="E200" s="84" t="s">
        <v>739</v>
      </c>
      <c r="F200" s="95" t="s">
        <v>343</v>
      </c>
      <c r="G200" s="4">
        <v>2222.5</v>
      </c>
      <c r="H200" s="4">
        <v>2222.5</v>
      </c>
      <c r="I200" s="4">
        <v>444.5</v>
      </c>
    </row>
    <row r="201" spans="1:9" ht="15" x14ac:dyDescent="0.2">
      <c r="A201" s="95">
        <v>193</v>
      </c>
      <c r="B201" s="84" t="s">
        <v>1059</v>
      </c>
      <c r="C201" s="84" t="s">
        <v>1060</v>
      </c>
      <c r="D201" s="347" t="s">
        <v>1061</v>
      </c>
      <c r="E201" s="84" t="s">
        <v>732</v>
      </c>
      <c r="F201" s="95" t="s">
        <v>343</v>
      </c>
      <c r="G201" s="4">
        <v>2285</v>
      </c>
      <c r="H201" s="4">
        <v>2285</v>
      </c>
      <c r="I201" s="4">
        <v>457</v>
      </c>
    </row>
    <row r="202" spans="1:9" ht="15" x14ac:dyDescent="0.2">
      <c r="A202" s="95">
        <v>194</v>
      </c>
      <c r="B202" s="84" t="s">
        <v>704</v>
      </c>
      <c r="C202" s="84" t="s">
        <v>1062</v>
      </c>
      <c r="D202" s="347" t="s">
        <v>1063</v>
      </c>
      <c r="E202" s="84" t="s">
        <v>778</v>
      </c>
      <c r="F202" s="95" t="s">
        <v>343</v>
      </c>
      <c r="G202" s="4">
        <v>3600</v>
      </c>
      <c r="H202" s="4">
        <v>3600</v>
      </c>
      <c r="I202" s="4">
        <v>720</v>
      </c>
    </row>
    <row r="203" spans="1:9" ht="15" x14ac:dyDescent="0.2">
      <c r="A203" s="95">
        <v>195</v>
      </c>
      <c r="B203" s="84" t="s">
        <v>1064</v>
      </c>
      <c r="C203" s="84" t="s">
        <v>1065</v>
      </c>
      <c r="D203" s="347" t="s">
        <v>1066</v>
      </c>
      <c r="E203" s="84" t="s">
        <v>693</v>
      </c>
      <c r="F203" s="95" t="s">
        <v>343</v>
      </c>
      <c r="G203" s="4">
        <v>2040</v>
      </c>
      <c r="H203" s="4">
        <v>2040</v>
      </c>
      <c r="I203" s="4">
        <v>408</v>
      </c>
    </row>
    <row r="204" spans="1:9" ht="15" x14ac:dyDescent="0.2">
      <c r="A204" s="95">
        <v>196</v>
      </c>
      <c r="B204" s="84" t="s">
        <v>1067</v>
      </c>
      <c r="C204" s="84" t="s">
        <v>1068</v>
      </c>
      <c r="D204" s="347" t="s">
        <v>1069</v>
      </c>
      <c r="E204" s="84" t="s">
        <v>739</v>
      </c>
      <c r="F204" s="95" t="s">
        <v>343</v>
      </c>
      <c r="G204" s="4">
        <v>1800</v>
      </c>
      <c r="H204" s="4">
        <v>1800</v>
      </c>
      <c r="I204" s="4">
        <v>360</v>
      </c>
    </row>
    <row r="205" spans="1:9" ht="15" x14ac:dyDescent="0.2">
      <c r="A205" s="95">
        <v>197</v>
      </c>
      <c r="B205" s="84" t="s">
        <v>590</v>
      </c>
      <c r="C205" s="84" t="s">
        <v>1062</v>
      </c>
      <c r="D205" s="347" t="s">
        <v>1070</v>
      </c>
      <c r="E205" s="84" t="s">
        <v>732</v>
      </c>
      <c r="F205" s="95" t="s">
        <v>343</v>
      </c>
      <c r="G205" s="4">
        <v>1560</v>
      </c>
      <c r="H205" s="4">
        <v>1560</v>
      </c>
      <c r="I205" s="4">
        <v>312</v>
      </c>
    </row>
    <row r="206" spans="1:9" ht="15" x14ac:dyDescent="0.2">
      <c r="A206" s="95">
        <v>198</v>
      </c>
      <c r="B206" s="84" t="s">
        <v>614</v>
      </c>
      <c r="C206" s="84" t="s">
        <v>1065</v>
      </c>
      <c r="D206" s="347" t="s">
        <v>1071</v>
      </c>
      <c r="E206" s="84" t="s">
        <v>689</v>
      </c>
      <c r="F206" s="95" t="s">
        <v>343</v>
      </c>
      <c r="G206" s="4">
        <v>3750</v>
      </c>
      <c r="H206" s="4">
        <v>3750</v>
      </c>
      <c r="I206" s="4">
        <v>750</v>
      </c>
    </row>
    <row r="207" spans="1:9" ht="15" x14ac:dyDescent="0.2">
      <c r="A207" s="95">
        <v>199</v>
      </c>
      <c r="B207" s="84" t="s">
        <v>823</v>
      </c>
      <c r="C207" s="84" t="s">
        <v>1037</v>
      </c>
      <c r="D207" s="347" t="s">
        <v>1072</v>
      </c>
      <c r="E207" s="84" t="s">
        <v>739</v>
      </c>
      <c r="F207" s="95" t="s">
        <v>343</v>
      </c>
      <c r="G207" s="4">
        <v>3000</v>
      </c>
      <c r="H207" s="4">
        <v>3000</v>
      </c>
      <c r="I207" s="4">
        <v>600</v>
      </c>
    </row>
    <row r="208" spans="1:9" ht="15" x14ac:dyDescent="0.2">
      <c r="A208" s="95">
        <v>200</v>
      </c>
      <c r="B208" s="84" t="s">
        <v>901</v>
      </c>
      <c r="C208" s="84" t="s">
        <v>1073</v>
      </c>
      <c r="D208" s="347" t="s">
        <v>1074</v>
      </c>
      <c r="E208" s="84" t="s">
        <v>732</v>
      </c>
      <c r="F208" s="95" t="s">
        <v>343</v>
      </c>
      <c r="G208" s="4">
        <v>2250</v>
      </c>
      <c r="H208" s="4">
        <v>2250</v>
      </c>
      <c r="I208" s="4">
        <v>450</v>
      </c>
    </row>
    <row r="209" spans="1:9" ht="15" x14ac:dyDescent="0.2">
      <c r="A209" s="95">
        <v>201</v>
      </c>
      <c r="B209" s="84" t="s">
        <v>594</v>
      </c>
      <c r="C209" s="84" t="s">
        <v>1075</v>
      </c>
      <c r="D209" s="347" t="s">
        <v>1076</v>
      </c>
      <c r="E209" s="84" t="s">
        <v>693</v>
      </c>
      <c r="F209" s="95" t="s">
        <v>343</v>
      </c>
      <c r="G209" s="4">
        <v>5250</v>
      </c>
      <c r="H209" s="4">
        <v>5250</v>
      </c>
      <c r="I209" s="4">
        <v>1050</v>
      </c>
    </row>
    <row r="210" spans="1:9" ht="15" x14ac:dyDescent="0.2">
      <c r="A210" s="95">
        <v>202</v>
      </c>
      <c r="B210" s="84" t="s">
        <v>563</v>
      </c>
      <c r="C210" s="84" t="s">
        <v>1077</v>
      </c>
      <c r="D210" s="347" t="s">
        <v>1078</v>
      </c>
      <c r="E210" s="84" t="s">
        <v>1079</v>
      </c>
      <c r="F210" s="95" t="s">
        <v>343</v>
      </c>
      <c r="G210" s="4">
        <v>6500</v>
      </c>
      <c r="H210" s="4">
        <v>6500</v>
      </c>
      <c r="I210" s="4">
        <v>1300</v>
      </c>
    </row>
    <row r="211" spans="1:9" ht="15" x14ac:dyDescent="0.2">
      <c r="A211" s="95">
        <v>203</v>
      </c>
      <c r="B211" s="84" t="s">
        <v>1002</v>
      </c>
      <c r="C211" s="84" t="s">
        <v>1080</v>
      </c>
      <c r="D211" s="347" t="s">
        <v>1081</v>
      </c>
      <c r="E211" s="84" t="s">
        <v>1079</v>
      </c>
      <c r="F211" s="95" t="s">
        <v>343</v>
      </c>
      <c r="G211" s="4">
        <v>7523.15</v>
      </c>
      <c r="H211" s="4">
        <v>7523.15</v>
      </c>
      <c r="I211" s="4">
        <v>1504.63</v>
      </c>
    </row>
    <row r="212" spans="1:9" ht="15" x14ac:dyDescent="0.2">
      <c r="A212" s="95">
        <v>274</v>
      </c>
      <c r="B212" s="84" t="s">
        <v>655</v>
      </c>
      <c r="C212" s="84" t="s">
        <v>942</v>
      </c>
      <c r="D212" s="347" t="s">
        <v>1082</v>
      </c>
      <c r="E212" s="84" t="s">
        <v>689</v>
      </c>
      <c r="F212" s="95" t="s">
        <v>343</v>
      </c>
      <c r="G212" s="4">
        <v>6078.7199999999993</v>
      </c>
      <c r="H212" s="4">
        <v>6078.7199999999993</v>
      </c>
      <c r="I212" s="4">
        <v>1215.7440000000001</v>
      </c>
    </row>
    <row r="213" spans="1:9" ht="15" x14ac:dyDescent="0.2">
      <c r="A213" s="95">
        <v>300</v>
      </c>
      <c r="B213" s="84" t="s">
        <v>1083</v>
      </c>
      <c r="C213" s="84" t="s">
        <v>740</v>
      </c>
      <c r="D213" s="347" t="s">
        <v>1084</v>
      </c>
      <c r="E213" s="84" t="s">
        <v>739</v>
      </c>
      <c r="F213" s="95" t="s">
        <v>343</v>
      </c>
      <c r="G213" s="4">
        <v>928.07</v>
      </c>
      <c r="H213" s="4">
        <v>928.07</v>
      </c>
      <c r="I213" s="4">
        <v>185.61399999999998</v>
      </c>
    </row>
    <row r="214" spans="1:9" ht="15" x14ac:dyDescent="0.2">
      <c r="A214" s="95">
        <v>346</v>
      </c>
      <c r="B214" s="84" t="s">
        <v>1085</v>
      </c>
      <c r="C214" s="84" t="s">
        <v>1086</v>
      </c>
      <c r="D214" s="347" t="s">
        <v>1087</v>
      </c>
      <c r="E214" s="84" t="s">
        <v>739</v>
      </c>
      <c r="F214" s="95" t="s">
        <v>343</v>
      </c>
      <c r="G214" s="4">
        <v>1375</v>
      </c>
      <c r="H214" s="4">
        <v>1375</v>
      </c>
      <c r="I214" s="4">
        <v>275</v>
      </c>
    </row>
    <row r="215" spans="1:9" ht="15" x14ac:dyDescent="0.2">
      <c r="A215" s="95">
        <v>354</v>
      </c>
      <c r="B215" s="84" t="s">
        <v>1088</v>
      </c>
      <c r="C215" s="84" t="s">
        <v>1089</v>
      </c>
      <c r="D215" s="347" t="s">
        <v>1090</v>
      </c>
      <c r="E215" s="84" t="s">
        <v>739</v>
      </c>
      <c r="F215" s="95" t="s">
        <v>343</v>
      </c>
      <c r="G215" s="4">
        <v>3062.5</v>
      </c>
      <c r="H215" s="4">
        <v>3062.5</v>
      </c>
      <c r="I215" s="4">
        <v>612.5</v>
      </c>
    </row>
    <row r="216" spans="1:9" ht="15" x14ac:dyDescent="0.2">
      <c r="A216" s="95">
        <v>405</v>
      </c>
      <c r="B216" s="84" t="s">
        <v>1091</v>
      </c>
      <c r="C216" s="84" t="s">
        <v>591</v>
      </c>
      <c r="D216" s="347" t="s">
        <v>1092</v>
      </c>
      <c r="E216" s="84" t="s">
        <v>558</v>
      </c>
      <c r="F216" s="95" t="s">
        <v>343</v>
      </c>
      <c r="G216" s="4">
        <v>6312.5</v>
      </c>
      <c r="H216" s="4">
        <v>6312.5</v>
      </c>
      <c r="I216" s="4">
        <v>1262.5</v>
      </c>
    </row>
    <row r="217" spans="1:9" ht="15" x14ac:dyDescent="0.2">
      <c r="A217" s="95">
        <v>406</v>
      </c>
      <c r="B217" s="84" t="s">
        <v>1091</v>
      </c>
      <c r="C217" s="84" t="s">
        <v>1093</v>
      </c>
      <c r="D217" s="347" t="s">
        <v>1094</v>
      </c>
      <c r="E217" s="84" t="s">
        <v>558</v>
      </c>
      <c r="F217" s="95" t="s">
        <v>343</v>
      </c>
      <c r="G217" s="4">
        <v>6375</v>
      </c>
      <c r="H217" s="4">
        <v>6375</v>
      </c>
      <c r="I217" s="4">
        <v>1275</v>
      </c>
    </row>
    <row r="218" spans="1:9" ht="15" x14ac:dyDescent="0.2">
      <c r="A218" s="95">
        <v>407</v>
      </c>
      <c r="B218" s="84" t="s">
        <v>1095</v>
      </c>
      <c r="C218" s="84" t="s">
        <v>1096</v>
      </c>
      <c r="D218" s="347" t="s">
        <v>1097</v>
      </c>
      <c r="E218" s="84" t="s">
        <v>558</v>
      </c>
      <c r="F218" s="95" t="s">
        <v>343</v>
      </c>
      <c r="G218" s="4">
        <v>5562.5</v>
      </c>
      <c r="H218" s="4">
        <v>5562.5</v>
      </c>
      <c r="I218" s="4">
        <v>1112.5</v>
      </c>
    </row>
    <row r="219" spans="1:9" ht="15" x14ac:dyDescent="0.2">
      <c r="A219" s="95">
        <v>409</v>
      </c>
      <c r="B219" s="84" t="s">
        <v>664</v>
      </c>
      <c r="C219" s="84" t="s">
        <v>1098</v>
      </c>
      <c r="D219" s="347" t="s">
        <v>1099</v>
      </c>
      <c r="E219" s="84" t="s">
        <v>558</v>
      </c>
      <c r="F219" s="95" t="s">
        <v>343</v>
      </c>
      <c r="G219" s="4">
        <v>21250</v>
      </c>
      <c r="H219" s="4">
        <v>21250</v>
      </c>
      <c r="I219" s="4">
        <v>4250</v>
      </c>
    </row>
    <row r="220" spans="1:9" ht="15" x14ac:dyDescent="0.2">
      <c r="A220" s="95">
        <v>410</v>
      </c>
      <c r="B220" s="84" t="s">
        <v>543</v>
      </c>
      <c r="C220" s="84" t="s">
        <v>1100</v>
      </c>
      <c r="D220" s="347" t="s">
        <v>1101</v>
      </c>
      <c r="E220" s="84" t="s">
        <v>558</v>
      </c>
      <c r="F220" s="95" t="s">
        <v>343</v>
      </c>
      <c r="G220" s="4">
        <v>21250</v>
      </c>
      <c r="H220" s="4">
        <v>21250</v>
      </c>
      <c r="I220" s="4">
        <v>4250</v>
      </c>
    </row>
    <row r="221" spans="1:9" ht="15" x14ac:dyDescent="0.2">
      <c r="A221" s="95">
        <v>499</v>
      </c>
      <c r="B221" s="84" t="s">
        <v>1091</v>
      </c>
      <c r="C221" s="84" t="s">
        <v>1102</v>
      </c>
      <c r="D221" s="347" t="s">
        <v>1103</v>
      </c>
      <c r="E221" s="84" t="s">
        <v>732</v>
      </c>
      <c r="F221" s="95" t="s">
        <v>343</v>
      </c>
      <c r="G221" s="4">
        <v>3125</v>
      </c>
      <c r="H221" s="4">
        <v>3125</v>
      </c>
      <c r="I221" s="4">
        <v>625</v>
      </c>
    </row>
    <row r="222" spans="1:9" ht="15" x14ac:dyDescent="0.2">
      <c r="A222" s="95">
        <v>550</v>
      </c>
      <c r="B222" s="84" t="s">
        <v>690</v>
      </c>
      <c r="C222" s="84" t="s">
        <v>691</v>
      </c>
      <c r="D222" s="347" t="s">
        <v>692</v>
      </c>
      <c r="E222" s="84" t="s">
        <v>693</v>
      </c>
      <c r="F222" s="95" t="s">
        <v>0</v>
      </c>
      <c r="G222" s="4">
        <v>2000</v>
      </c>
      <c r="H222" s="4">
        <v>2000</v>
      </c>
      <c r="I222" s="4">
        <v>400</v>
      </c>
    </row>
    <row r="223" spans="1:9" ht="15" x14ac:dyDescent="0.2">
      <c r="A223" s="95">
        <v>551</v>
      </c>
      <c r="B223" s="84" t="s">
        <v>655</v>
      </c>
      <c r="C223" s="84" t="s">
        <v>694</v>
      </c>
      <c r="D223" s="347" t="s">
        <v>695</v>
      </c>
      <c r="E223" s="84" t="s">
        <v>689</v>
      </c>
      <c r="F223" s="95" t="s">
        <v>0</v>
      </c>
      <c r="G223" s="4">
        <v>375</v>
      </c>
      <c r="H223" s="4">
        <v>375</v>
      </c>
      <c r="I223" s="4">
        <v>75</v>
      </c>
    </row>
    <row r="224" spans="1:9" ht="15" x14ac:dyDescent="0.2">
      <c r="A224" s="95">
        <v>552</v>
      </c>
      <c r="B224" s="84" t="s">
        <v>696</v>
      </c>
      <c r="C224" s="84" t="s">
        <v>697</v>
      </c>
      <c r="D224" s="347" t="s">
        <v>698</v>
      </c>
      <c r="E224" s="84" t="s">
        <v>689</v>
      </c>
      <c r="F224" s="95" t="s">
        <v>0</v>
      </c>
      <c r="G224" s="4">
        <v>375</v>
      </c>
      <c r="H224" s="4">
        <v>375</v>
      </c>
      <c r="I224" s="4">
        <v>75</v>
      </c>
    </row>
    <row r="225" spans="1:9" ht="15" x14ac:dyDescent="0.2">
      <c r="A225" s="95">
        <v>553</v>
      </c>
      <c r="B225" s="84" t="s">
        <v>699</v>
      </c>
      <c r="C225" s="84" t="s">
        <v>700</v>
      </c>
      <c r="D225" s="347" t="s">
        <v>701</v>
      </c>
      <c r="E225" s="84" t="s">
        <v>689</v>
      </c>
      <c r="F225" s="95" t="s">
        <v>0</v>
      </c>
      <c r="G225" s="4">
        <v>1125</v>
      </c>
      <c r="H225" s="4">
        <v>1125</v>
      </c>
      <c r="I225" s="4">
        <v>225</v>
      </c>
    </row>
    <row r="226" spans="1:9" ht="15" x14ac:dyDescent="0.2">
      <c r="A226" s="95">
        <v>554</v>
      </c>
      <c r="B226" s="84" t="s">
        <v>699</v>
      </c>
      <c r="C226" s="84" t="s">
        <v>702</v>
      </c>
      <c r="D226" s="347" t="s">
        <v>703</v>
      </c>
      <c r="E226" s="84" t="s">
        <v>689</v>
      </c>
      <c r="F226" s="95" t="s">
        <v>0</v>
      </c>
      <c r="G226" s="4">
        <v>750</v>
      </c>
      <c r="H226" s="4">
        <v>750</v>
      </c>
      <c r="I226" s="4">
        <v>150</v>
      </c>
    </row>
    <row r="227" spans="1:9" ht="15" x14ac:dyDescent="0.2">
      <c r="A227" s="95">
        <v>555</v>
      </c>
      <c r="B227" s="84" t="s">
        <v>704</v>
      </c>
      <c r="C227" s="84" t="s">
        <v>705</v>
      </c>
      <c r="D227" s="347" t="s">
        <v>706</v>
      </c>
      <c r="E227" s="84" t="s">
        <v>689</v>
      </c>
      <c r="F227" s="95" t="s">
        <v>0</v>
      </c>
      <c r="G227" s="4">
        <v>375</v>
      </c>
      <c r="H227" s="4">
        <v>375</v>
      </c>
      <c r="I227" s="4">
        <v>75</v>
      </c>
    </row>
    <row r="228" spans="1:9" ht="15" x14ac:dyDescent="0.2">
      <c r="A228" s="95">
        <v>556</v>
      </c>
      <c r="B228" s="84" t="s">
        <v>707</v>
      </c>
      <c r="C228" s="84" t="s">
        <v>708</v>
      </c>
      <c r="D228" s="347" t="s">
        <v>709</v>
      </c>
      <c r="E228" s="84" t="s">
        <v>689</v>
      </c>
      <c r="F228" s="95" t="s">
        <v>0</v>
      </c>
      <c r="G228" s="4">
        <v>250</v>
      </c>
      <c r="H228" s="4">
        <v>250</v>
      </c>
      <c r="I228" s="4">
        <v>50</v>
      </c>
    </row>
    <row r="229" spans="1:9" ht="15" x14ac:dyDescent="0.2">
      <c r="A229" s="95">
        <v>557</v>
      </c>
      <c r="B229" s="84" t="s">
        <v>710</v>
      </c>
      <c r="C229" s="84" t="s">
        <v>711</v>
      </c>
      <c r="D229" s="347" t="s">
        <v>712</v>
      </c>
      <c r="E229" s="84" t="s">
        <v>689</v>
      </c>
      <c r="F229" s="95" t="s">
        <v>0</v>
      </c>
      <c r="G229" s="4">
        <v>750</v>
      </c>
      <c r="H229" s="4">
        <v>750</v>
      </c>
      <c r="I229" s="4">
        <v>150</v>
      </c>
    </row>
    <row r="230" spans="1:9" ht="15" x14ac:dyDescent="0.2">
      <c r="A230" s="95">
        <v>558</v>
      </c>
      <c r="B230" s="84" t="s">
        <v>655</v>
      </c>
      <c r="C230" s="84" t="s">
        <v>715</v>
      </c>
      <c r="D230" s="347" t="s">
        <v>716</v>
      </c>
      <c r="E230" s="84" t="s">
        <v>689</v>
      </c>
      <c r="F230" s="95" t="s">
        <v>0</v>
      </c>
      <c r="G230" s="4">
        <v>375</v>
      </c>
      <c r="H230" s="4">
        <v>375</v>
      </c>
      <c r="I230" s="4">
        <v>75</v>
      </c>
    </row>
    <row r="231" spans="1:9" ht="15" x14ac:dyDescent="0.2">
      <c r="A231" s="95">
        <v>559</v>
      </c>
      <c r="B231" s="84" t="s">
        <v>717</v>
      </c>
      <c r="C231" s="84" t="s">
        <v>718</v>
      </c>
      <c r="D231" s="347" t="s">
        <v>719</v>
      </c>
      <c r="E231" s="84" t="s">
        <v>689</v>
      </c>
      <c r="F231" s="95" t="s">
        <v>0</v>
      </c>
      <c r="G231" s="4">
        <v>2875</v>
      </c>
      <c r="H231" s="4">
        <v>2875</v>
      </c>
      <c r="I231" s="4">
        <v>575</v>
      </c>
    </row>
    <row r="232" spans="1:9" ht="15" x14ac:dyDescent="0.2">
      <c r="A232" s="95">
        <v>560</v>
      </c>
      <c r="B232" s="84" t="s">
        <v>720</v>
      </c>
      <c r="C232" s="84" t="s">
        <v>721</v>
      </c>
      <c r="D232" s="347" t="s">
        <v>722</v>
      </c>
      <c r="E232" s="84" t="s">
        <v>689</v>
      </c>
      <c r="F232" s="95" t="s">
        <v>0</v>
      </c>
      <c r="G232" s="4">
        <v>750</v>
      </c>
      <c r="H232" s="4">
        <v>750</v>
      </c>
      <c r="I232" s="4">
        <v>150</v>
      </c>
    </row>
    <row r="233" spans="1:9" ht="15" x14ac:dyDescent="0.2">
      <c r="A233" s="95">
        <v>561</v>
      </c>
      <c r="B233" s="84" t="s">
        <v>723</v>
      </c>
      <c r="C233" s="84" t="s">
        <v>724</v>
      </c>
      <c r="D233" s="347" t="s">
        <v>725</v>
      </c>
      <c r="E233" s="84" t="s">
        <v>689</v>
      </c>
      <c r="F233" s="95" t="s">
        <v>0</v>
      </c>
      <c r="G233" s="4">
        <v>375</v>
      </c>
      <c r="H233" s="4">
        <v>375</v>
      </c>
      <c r="I233" s="4">
        <v>75</v>
      </c>
    </row>
    <row r="234" spans="1:9" ht="15" x14ac:dyDescent="0.2">
      <c r="A234" s="95">
        <v>562</v>
      </c>
      <c r="B234" s="84" t="s">
        <v>571</v>
      </c>
      <c r="C234" s="84" t="s">
        <v>726</v>
      </c>
      <c r="D234" s="347" t="s">
        <v>727</v>
      </c>
      <c r="E234" s="84" t="s">
        <v>689</v>
      </c>
      <c r="F234" s="95" t="s">
        <v>0</v>
      </c>
      <c r="G234" s="4">
        <v>2750</v>
      </c>
      <c r="H234" s="4">
        <v>2750</v>
      </c>
      <c r="I234" s="4">
        <v>550</v>
      </c>
    </row>
    <row r="235" spans="1:9" ht="15" x14ac:dyDescent="0.2">
      <c r="A235" s="95">
        <v>591</v>
      </c>
      <c r="B235" s="84" t="s">
        <v>590</v>
      </c>
      <c r="C235" s="84" t="s">
        <v>1104</v>
      </c>
      <c r="D235" s="347" t="s">
        <v>1105</v>
      </c>
      <c r="E235" s="84" t="s">
        <v>1106</v>
      </c>
      <c r="F235" s="95" t="s">
        <v>343</v>
      </c>
      <c r="G235" s="4">
        <v>8000</v>
      </c>
      <c r="H235" s="4">
        <v>8000</v>
      </c>
      <c r="I235" s="4">
        <v>1600</v>
      </c>
    </row>
    <row r="236" spans="1:9" ht="15" x14ac:dyDescent="0.2">
      <c r="A236" s="95">
        <v>597</v>
      </c>
      <c r="B236" s="84" t="s">
        <v>543</v>
      </c>
      <c r="C236" s="84" t="s">
        <v>1107</v>
      </c>
      <c r="D236" s="347" t="s">
        <v>1108</v>
      </c>
      <c r="E236" s="84" t="s">
        <v>654</v>
      </c>
      <c r="F236" s="95" t="s">
        <v>343</v>
      </c>
      <c r="G236" s="4">
        <v>6125</v>
      </c>
      <c r="H236" s="4">
        <v>6125</v>
      </c>
      <c r="I236" s="4">
        <v>1225</v>
      </c>
    </row>
    <row r="237" spans="1:9" ht="15" x14ac:dyDescent="0.2">
      <c r="A237" s="95">
        <v>617</v>
      </c>
      <c r="B237" s="84" t="s">
        <v>839</v>
      </c>
      <c r="C237" s="84" t="s">
        <v>1109</v>
      </c>
      <c r="D237" s="347" t="s">
        <v>1110</v>
      </c>
      <c r="E237" s="84" t="s">
        <v>558</v>
      </c>
      <c r="F237" s="95" t="s">
        <v>343</v>
      </c>
      <c r="G237" s="4">
        <v>20000</v>
      </c>
      <c r="H237" s="4">
        <v>20000</v>
      </c>
      <c r="I237" s="4">
        <v>4000</v>
      </c>
    </row>
    <row r="238" spans="1:9" ht="15" x14ac:dyDescent="0.2">
      <c r="A238" s="95">
        <v>618</v>
      </c>
      <c r="B238" s="84" t="s">
        <v>733</v>
      </c>
      <c r="C238" s="84" t="s">
        <v>1060</v>
      </c>
      <c r="D238" s="347" t="s">
        <v>1111</v>
      </c>
      <c r="E238" s="84" t="s">
        <v>558</v>
      </c>
      <c r="F238" s="95" t="s">
        <v>343</v>
      </c>
      <c r="G238" s="4">
        <v>8000</v>
      </c>
      <c r="H238" s="4">
        <v>8000</v>
      </c>
      <c r="I238" s="4">
        <v>1600</v>
      </c>
    </row>
    <row r="239" spans="1:9" ht="15" x14ac:dyDescent="0.2">
      <c r="A239" s="95">
        <v>634</v>
      </c>
      <c r="B239" s="84" t="s">
        <v>1088</v>
      </c>
      <c r="C239" s="84" t="s">
        <v>1112</v>
      </c>
      <c r="D239" s="347" t="s">
        <v>1113</v>
      </c>
      <c r="E239" s="84" t="s">
        <v>689</v>
      </c>
      <c r="F239" s="95" t="s">
        <v>343</v>
      </c>
      <c r="G239" s="4">
        <v>4500</v>
      </c>
      <c r="H239" s="4">
        <v>4500</v>
      </c>
      <c r="I239" s="4">
        <v>900</v>
      </c>
    </row>
    <row r="240" spans="1:9" ht="15" x14ac:dyDescent="0.2">
      <c r="A240" s="95">
        <v>692</v>
      </c>
      <c r="B240" s="84" t="s">
        <v>913</v>
      </c>
      <c r="C240" s="84" t="s">
        <v>1114</v>
      </c>
      <c r="D240" s="347" t="s">
        <v>1115</v>
      </c>
      <c r="E240" s="84" t="s">
        <v>739</v>
      </c>
      <c r="F240" s="95" t="s">
        <v>343</v>
      </c>
      <c r="G240" s="4">
        <v>1687.5</v>
      </c>
      <c r="H240" s="4">
        <v>1687.5</v>
      </c>
      <c r="I240" s="4">
        <v>337.5</v>
      </c>
    </row>
    <row r="241" spans="1:9" ht="15" x14ac:dyDescent="0.2">
      <c r="A241" s="95">
        <v>716</v>
      </c>
      <c r="B241" s="84" t="s">
        <v>1116</v>
      </c>
      <c r="C241" s="84" t="s">
        <v>1117</v>
      </c>
      <c r="D241" s="347" t="s">
        <v>1118</v>
      </c>
      <c r="E241" s="84" t="s">
        <v>732</v>
      </c>
      <c r="F241" s="95" t="s">
        <v>343</v>
      </c>
      <c r="G241" s="4">
        <v>3870</v>
      </c>
      <c r="H241" s="4">
        <v>3870</v>
      </c>
      <c r="I241" s="4">
        <v>774</v>
      </c>
    </row>
    <row r="242" spans="1:9" ht="15" x14ac:dyDescent="0.2">
      <c r="A242" s="95">
        <v>772</v>
      </c>
      <c r="B242" s="84" t="s">
        <v>1053</v>
      </c>
      <c r="C242" s="84" t="s">
        <v>1119</v>
      </c>
      <c r="D242" s="347" t="s">
        <v>1120</v>
      </c>
      <c r="E242" s="84" t="s">
        <v>1121</v>
      </c>
      <c r="F242" s="95" t="s">
        <v>343</v>
      </c>
      <c r="G242" s="4">
        <v>3750</v>
      </c>
      <c r="H242" s="4">
        <v>3750</v>
      </c>
      <c r="I242" s="4">
        <v>750</v>
      </c>
    </row>
    <row r="243" spans="1:9" ht="15" x14ac:dyDescent="0.2">
      <c r="A243" s="95">
        <v>773</v>
      </c>
      <c r="B243" s="84" t="s">
        <v>1122</v>
      </c>
      <c r="C243" s="84" t="s">
        <v>1123</v>
      </c>
      <c r="D243" s="347" t="s">
        <v>1124</v>
      </c>
      <c r="E243" s="84" t="s">
        <v>1125</v>
      </c>
      <c r="F243" s="95" t="s">
        <v>343</v>
      </c>
      <c r="G243" s="4">
        <v>3750</v>
      </c>
      <c r="H243" s="4">
        <v>3750</v>
      </c>
      <c r="I243" s="4">
        <v>750</v>
      </c>
    </row>
    <row r="244" spans="1:9" ht="15" x14ac:dyDescent="0.2">
      <c r="A244" s="95">
        <v>774</v>
      </c>
      <c r="B244" s="84" t="s">
        <v>1126</v>
      </c>
      <c r="C244" s="84" t="s">
        <v>1127</v>
      </c>
      <c r="D244" s="347" t="s">
        <v>1128</v>
      </c>
      <c r="E244" s="84" t="s">
        <v>1125</v>
      </c>
      <c r="F244" s="95" t="s">
        <v>343</v>
      </c>
      <c r="G244" s="4">
        <v>3750</v>
      </c>
      <c r="H244" s="4">
        <v>3750</v>
      </c>
      <c r="I244" s="4">
        <v>750</v>
      </c>
    </row>
    <row r="245" spans="1:9" ht="15" x14ac:dyDescent="0.2">
      <c r="A245" s="95">
        <v>775</v>
      </c>
      <c r="B245" s="84" t="s">
        <v>679</v>
      </c>
      <c r="C245" s="84" t="s">
        <v>1129</v>
      </c>
      <c r="D245" s="347" t="s">
        <v>1130</v>
      </c>
      <c r="E245" s="84" t="s">
        <v>1125</v>
      </c>
      <c r="F245" s="95" t="s">
        <v>343</v>
      </c>
      <c r="G245" s="4">
        <v>3750</v>
      </c>
      <c r="H245" s="4">
        <v>3750</v>
      </c>
      <c r="I245" s="4">
        <v>750</v>
      </c>
    </row>
    <row r="246" spans="1:9" ht="15" x14ac:dyDescent="0.2">
      <c r="A246" s="95">
        <v>776</v>
      </c>
      <c r="B246" s="84" t="s">
        <v>760</v>
      </c>
      <c r="C246" s="84" t="s">
        <v>1131</v>
      </c>
      <c r="D246" s="347" t="s">
        <v>1132</v>
      </c>
      <c r="E246" s="84" t="s">
        <v>1125</v>
      </c>
      <c r="F246" s="95" t="s">
        <v>343</v>
      </c>
      <c r="G246" s="4">
        <v>3750</v>
      </c>
      <c r="H246" s="4">
        <v>3750</v>
      </c>
      <c r="I246" s="4">
        <v>750</v>
      </c>
    </row>
    <row r="247" spans="1:9" ht="15" x14ac:dyDescent="0.2">
      <c r="A247" s="95">
        <v>777</v>
      </c>
      <c r="B247" s="84" t="s">
        <v>826</v>
      </c>
      <c r="C247" s="84" t="s">
        <v>987</v>
      </c>
      <c r="D247" s="347" t="s">
        <v>1133</v>
      </c>
      <c r="E247" s="84" t="s">
        <v>1134</v>
      </c>
      <c r="F247" s="95" t="s">
        <v>343</v>
      </c>
      <c r="G247" s="4">
        <v>2500</v>
      </c>
      <c r="H247" s="4">
        <v>2500</v>
      </c>
      <c r="I247" s="4">
        <v>500</v>
      </c>
    </row>
    <row r="248" spans="1:9" ht="15" x14ac:dyDescent="0.2">
      <c r="A248" s="95">
        <v>778</v>
      </c>
      <c r="B248" s="84" t="s">
        <v>543</v>
      </c>
      <c r="C248" s="84" t="s">
        <v>1135</v>
      </c>
      <c r="D248" s="347" t="s">
        <v>1136</v>
      </c>
      <c r="E248" s="84" t="s">
        <v>1137</v>
      </c>
      <c r="F248" s="95" t="s">
        <v>343</v>
      </c>
      <c r="G248" s="4">
        <v>6000</v>
      </c>
      <c r="H248" s="4">
        <v>6000</v>
      </c>
      <c r="I248" s="4">
        <v>1200</v>
      </c>
    </row>
    <row r="249" spans="1:9" ht="15" x14ac:dyDescent="0.2">
      <c r="A249" s="95">
        <v>779</v>
      </c>
      <c r="B249" s="84" t="s">
        <v>567</v>
      </c>
      <c r="C249" s="84" t="s">
        <v>1138</v>
      </c>
      <c r="D249" s="347" t="s">
        <v>1139</v>
      </c>
      <c r="E249" s="84" t="s">
        <v>1140</v>
      </c>
      <c r="F249" s="95" t="s">
        <v>343</v>
      </c>
      <c r="G249" s="4">
        <v>3000</v>
      </c>
      <c r="H249" s="4">
        <v>3000</v>
      </c>
      <c r="I249" s="4">
        <v>600</v>
      </c>
    </row>
    <row r="250" spans="1:9" ht="15" x14ac:dyDescent="0.2">
      <c r="A250" s="95">
        <v>780</v>
      </c>
      <c r="B250" s="84" t="s">
        <v>823</v>
      </c>
      <c r="C250" s="84" t="s">
        <v>1141</v>
      </c>
      <c r="D250" s="347" t="s">
        <v>1142</v>
      </c>
      <c r="E250" s="84" t="s">
        <v>1143</v>
      </c>
      <c r="F250" s="95" t="s">
        <v>343</v>
      </c>
      <c r="G250" s="4">
        <v>2625</v>
      </c>
      <c r="H250" s="4">
        <v>2625</v>
      </c>
      <c r="I250" s="4">
        <v>525</v>
      </c>
    </row>
    <row r="251" spans="1:9" ht="15" x14ac:dyDescent="0.2">
      <c r="A251" s="95">
        <v>781</v>
      </c>
      <c r="B251" s="84" t="s">
        <v>620</v>
      </c>
      <c r="C251" s="84" t="s">
        <v>1144</v>
      </c>
      <c r="D251" s="347" t="s">
        <v>1145</v>
      </c>
      <c r="E251" s="84" t="s">
        <v>1146</v>
      </c>
      <c r="F251" s="95" t="s">
        <v>343</v>
      </c>
      <c r="G251" s="4">
        <v>1875</v>
      </c>
      <c r="H251" s="4">
        <v>1875</v>
      </c>
      <c r="I251" s="4">
        <v>375</v>
      </c>
    </row>
    <row r="252" spans="1:9" ht="15" x14ac:dyDescent="0.2">
      <c r="A252" s="95">
        <v>782</v>
      </c>
      <c r="B252" s="84" t="s">
        <v>594</v>
      </c>
      <c r="C252" s="84" t="s">
        <v>599</v>
      </c>
      <c r="D252" s="347" t="s">
        <v>1147</v>
      </c>
      <c r="E252" s="84" t="s">
        <v>1146</v>
      </c>
      <c r="F252" s="95" t="s">
        <v>343</v>
      </c>
      <c r="G252" s="4">
        <v>1875</v>
      </c>
      <c r="H252" s="4">
        <v>1875</v>
      </c>
      <c r="I252" s="4">
        <v>375</v>
      </c>
    </row>
    <row r="253" spans="1:9" ht="15" x14ac:dyDescent="0.2">
      <c r="A253" s="95">
        <v>783</v>
      </c>
      <c r="B253" s="84" t="s">
        <v>1148</v>
      </c>
      <c r="C253" s="84" t="s">
        <v>1149</v>
      </c>
      <c r="D253" s="347" t="s">
        <v>1150</v>
      </c>
      <c r="E253" s="84" t="s">
        <v>1146</v>
      </c>
      <c r="F253" s="95" t="s">
        <v>343</v>
      </c>
      <c r="G253" s="4">
        <v>1875</v>
      </c>
      <c r="H253" s="4">
        <v>1875</v>
      </c>
      <c r="I253" s="4">
        <v>375</v>
      </c>
    </row>
    <row r="254" spans="1:9" ht="15" x14ac:dyDescent="0.2">
      <c r="A254" s="95">
        <v>784</v>
      </c>
      <c r="B254" s="84" t="s">
        <v>1151</v>
      </c>
      <c r="C254" s="84" t="s">
        <v>1152</v>
      </c>
      <c r="D254" s="347" t="s">
        <v>1153</v>
      </c>
      <c r="E254" s="84" t="s">
        <v>1146</v>
      </c>
      <c r="F254" s="95" t="s">
        <v>343</v>
      </c>
      <c r="G254" s="4">
        <v>625</v>
      </c>
      <c r="H254" s="4">
        <v>625</v>
      </c>
      <c r="I254" s="4">
        <v>125</v>
      </c>
    </row>
    <row r="255" spans="1:9" ht="15" x14ac:dyDescent="0.2">
      <c r="A255" s="95">
        <v>785</v>
      </c>
      <c r="B255" s="84" t="s">
        <v>913</v>
      </c>
      <c r="C255" s="84" t="s">
        <v>1154</v>
      </c>
      <c r="D255" s="347" t="s">
        <v>1155</v>
      </c>
      <c r="E255" s="84" t="s">
        <v>1156</v>
      </c>
      <c r="F255" s="95" t="s">
        <v>343</v>
      </c>
      <c r="G255" s="4">
        <v>4500</v>
      </c>
      <c r="H255" s="4">
        <v>4500</v>
      </c>
      <c r="I255" s="4">
        <v>900</v>
      </c>
    </row>
    <row r="256" spans="1:9" ht="15" x14ac:dyDescent="0.2">
      <c r="A256" s="95">
        <v>786</v>
      </c>
      <c r="B256" s="84" t="s">
        <v>1157</v>
      </c>
      <c r="C256" s="84" t="s">
        <v>1158</v>
      </c>
      <c r="D256" s="347" t="s">
        <v>1159</v>
      </c>
      <c r="E256" s="84" t="s">
        <v>1160</v>
      </c>
      <c r="F256" s="95" t="s">
        <v>343</v>
      </c>
      <c r="G256" s="4">
        <v>2625</v>
      </c>
      <c r="H256" s="4">
        <v>2625</v>
      </c>
      <c r="I256" s="4">
        <v>525</v>
      </c>
    </row>
    <row r="257" spans="1:9" ht="15" x14ac:dyDescent="0.2">
      <c r="A257" s="95">
        <v>787</v>
      </c>
      <c r="B257" s="84" t="s">
        <v>954</v>
      </c>
      <c r="C257" s="84" t="s">
        <v>1161</v>
      </c>
      <c r="D257" s="347" t="s">
        <v>1162</v>
      </c>
      <c r="E257" s="84" t="s">
        <v>1160</v>
      </c>
      <c r="F257" s="95" t="s">
        <v>343</v>
      </c>
      <c r="G257" s="4">
        <v>3000</v>
      </c>
      <c r="H257" s="4">
        <v>3000</v>
      </c>
      <c r="I257" s="4">
        <v>600</v>
      </c>
    </row>
    <row r="258" spans="1:9" ht="15" x14ac:dyDescent="0.2">
      <c r="A258" s="95">
        <v>788</v>
      </c>
      <c r="B258" s="84" t="s">
        <v>543</v>
      </c>
      <c r="C258" s="84" t="s">
        <v>1163</v>
      </c>
      <c r="D258" s="347" t="s">
        <v>1164</v>
      </c>
      <c r="E258" s="84" t="s">
        <v>1165</v>
      </c>
      <c r="F258" s="95" t="s">
        <v>343</v>
      </c>
      <c r="G258" s="4">
        <v>3000</v>
      </c>
      <c r="H258" s="4">
        <v>3000</v>
      </c>
      <c r="I258" s="4">
        <v>600</v>
      </c>
    </row>
    <row r="259" spans="1:9" ht="15" x14ac:dyDescent="0.2">
      <c r="A259" s="95">
        <v>789</v>
      </c>
      <c r="B259" s="84" t="s">
        <v>543</v>
      </c>
      <c r="C259" s="84" t="s">
        <v>890</v>
      </c>
      <c r="D259" s="347" t="s">
        <v>1166</v>
      </c>
      <c r="E259" s="84" t="s">
        <v>1167</v>
      </c>
      <c r="F259" s="95" t="s">
        <v>343</v>
      </c>
      <c r="G259" s="4">
        <v>3000</v>
      </c>
      <c r="H259" s="4">
        <v>3000</v>
      </c>
      <c r="I259" s="4">
        <v>600</v>
      </c>
    </row>
    <row r="260" spans="1:9" ht="15" x14ac:dyDescent="0.2">
      <c r="A260" s="95">
        <v>790</v>
      </c>
      <c r="B260" s="84" t="s">
        <v>760</v>
      </c>
      <c r="C260" s="84" t="s">
        <v>1168</v>
      </c>
      <c r="D260" s="347" t="s">
        <v>1169</v>
      </c>
      <c r="E260" s="84" t="s">
        <v>1170</v>
      </c>
      <c r="F260" s="95" t="s">
        <v>343</v>
      </c>
      <c r="G260" s="4">
        <v>3000</v>
      </c>
      <c r="H260" s="4">
        <v>3000</v>
      </c>
      <c r="I260" s="4">
        <v>400</v>
      </c>
    </row>
    <row r="261" spans="1:9" ht="15" x14ac:dyDescent="0.2">
      <c r="A261" s="95">
        <v>792</v>
      </c>
      <c r="B261" s="84" t="s">
        <v>587</v>
      </c>
      <c r="C261" s="84" t="s">
        <v>1171</v>
      </c>
      <c r="D261" s="347" t="s">
        <v>1172</v>
      </c>
      <c r="E261" s="84" t="s">
        <v>1134</v>
      </c>
      <c r="F261" s="95" t="s">
        <v>343</v>
      </c>
      <c r="G261" s="4">
        <v>1500</v>
      </c>
      <c r="H261" s="4">
        <v>1500</v>
      </c>
      <c r="I261" s="4">
        <v>300</v>
      </c>
    </row>
    <row r="262" spans="1:9" ht="15" x14ac:dyDescent="0.2">
      <c r="A262" s="95">
        <v>793</v>
      </c>
      <c r="B262" s="84" t="s">
        <v>944</v>
      </c>
      <c r="C262" s="84" t="s">
        <v>687</v>
      </c>
      <c r="D262" s="347" t="s">
        <v>1173</v>
      </c>
      <c r="E262" s="84" t="s">
        <v>1174</v>
      </c>
      <c r="F262" s="95" t="s">
        <v>343</v>
      </c>
      <c r="G262" s="4">
        <v>1125</v>
      </c>
      <c r="H262" s="4">
        <v>1125</v>
      </c>
      <c r="I262" s="4">
        <v>225</v>
      </c>
    </row>
    <row r="263" spans="1:9" ht="15" x14ac:dyDescent="0.2">
      <c r="A263" s="95">
        <v>794</v>
      </c>
      <c r="B263" s="84" t="s">
        <v>1175</v>
      </c>
      <c r="C263" s="84" t="s">
        <v>764</v>
      </c>
      <c r="D263" s="347" t="s">
        <v>1176</v>
      </c>
      <c r="E263" s="84" t="s">
        <v>1177</v>
      </c>
      <c r="F263" s="95" t="s">
        <v>343</v>
      </c>
      <c r="G263" s="4">
        <v>1000</v>
      </c>
      <c r="H263" s="4">
        <v>1000</v>
      </c>
      <c r="I263" s="4">
        <v>200</v>
      </c>
    </row>
    <row r="264" spans="1:9" ht="15" x14ac:dyDescent="0.2">
      <c r="A264" s="95">
        <v>795</v>
      </c>
      <c r="B264" s="84" t="s">
        <v>1091</v>
      </c>
      <c r="C264" s="84" t="s">
        <v>1178</v>
      </c>
      <c r="D264" s="347" t="s">
        <v>1179</v>
      </c>
      <c r="E264" s="84" t="s">
        <v>1180</v>
      </c>
      <c r="F264" s="95" t="s">
        <v>343</v>
      </c>
      <c r="G264" s="4">
        <v>3750</v>
      </c>
      <c r="H264" s="4">
        <v>3750</v>
      </c>
      <c r="I264" s="4">
        <v>750</v>
      </c>
    </row>
    <row r="265" spans="1:9" ht="15" x14ac:dyDescent="0.2">
      <c r="A265" s="95">
        <v>796</v>
      </c>
      <c r="B265" s="84" t="s">
        <v>1181</v>
      </c>
      <c r="C265" s="84" t="s">
        <v>1182</v>
      </c>
      <c r="D265" s="347" t="s">
        <v>1183</v>
      </c>
      <c r="E265" s="84" t="s">
        <v>1184</v>
      </c>
      <c r="F265" s="95" t="s">
        <v>343</v>
      </c>
      <c r="G265" s="4">
        <v>3750</v>
      </c>
      <c r="H265" s="4">
        <v>3750</v>
      </c>
      <c r="I265" s="4">
        <v>750</v>
      </c>
    </row>
    <row r="266" spans="1:9" ht="15" x14ac:dyDescent="0.2">
      <c r="A266" s="95">
        <v>797</v>
      </c>
      <c r="B266" s="84" t="s">
        <v>1185</v>
      </c>
      <c r="C266" s="84" t="s">
        <v>1186</v>
      </c>
      <c r="D266" s="347" t="s">
        <v>1187</v>
      </c>
      <c r="E266" s="84" t="s">
        <v>1188</v>
      </c>
      <c r="F266" s="95" t="s">
        <v>343</v>
      </c>
      <c r="G266" s="4">
        <v>2275</v>
      </c>
      <c r="H266" s="4">
        <v>2275</v>
      </c>
      <c r="I266" s="4">
        <v>455</v>
      </c>
    </row>
    <row r="267" spans="1:9" ht="15" x14ac:dyDescent="0.2">
      <c r="A267" s="95">
        <v>798</v>
      </c>
      <c r="B267" s="84" t="s">
        <v>1189</v>
      </c>
      <c r="C267" s="84" t="s">
        <v>1190</v>
      </c>
      <c r="D267" s="347" t="s">
        <v>1191</v>
      </c>
      <c r="E267" s="84" t="s">
        <v>1140</v>
      </c>
      <c r="F267" s="95" t="s">
        <v>343</v>
      </c>
      <c r="G267" s="4">
        <v>3750</v>
      </c>
      <c r="H267" s="4">
        <v>3750</v>
      </c>
      <c r="I267" s="4">
        <v>750</v>
      </c>
    </row>
    <row r="268" spans="1:9" ht="15" x14ac:dyDescent="0.2">
      <c r="A268" s="95">
        <v>799</v>
      </c>
      <c r="B268" s="84" t="s">
        <v>1192</v>
      </c>
      <c r="C268" s="84" t="s">
        <v>1193</v>
      </c>
      <c r="D268" s="347" t="s">
        <v>1194</v>
      </c>
      <c r="E268" s="84" t="s">
        <v>1140</v>
      </c>
      <c r="F268" s="95" t="s">
        <v>343</v>
      </c>
      <c r="G268" s="4">
        <v>1125</v>
      </c>
      <c r="H268" s="4">
        <v>1125</v>
      </c>
      <c r="I268" s="4">
        <v>225</v>
      </c>
    </row>
    <row r="269" spans="1:9" ht="15" x14ac:dyDescent="0.2">
      <c r="A269" s="95">
        <v>800</v>
      </c>
      <c r="B269" s="84" t="s">
        <v>594</v>
      </c>
      <c r="C269" s="84" t="s">
        <v>1195</v>
      </c>
      <c r="D269" s="347" t="s">
        <v>1196</v>
      </c>
      <c r="E269" s="84" t="s">
        <v>1146</v>
      </c>
      <c r="F269" s="95" t="s">
        <v>343</v>
      </c>
      <c r="G269" s="4">
        <v>625</v>
      </c>
      <c r="H269" s="4">
        <v>625</v>
      </c>
      <c r="I269" s="4">
        <v>125</v>
      </c>
    </row>
    <row r="270" spans="1:9" ht="15" x14ac:dyDescent="0.2">
      <c r="A270" s="95">
        <v>801</v>
      </c>
      <c r="B270" s="84" t="s">
        <v>748</v>
      </c>
      <c r="C270" s="84" t="s">
        <v>1197</v>
      </c>
      <c r="D270" s="347" t="s">
        <v>1198</v>
      </c>
      <c r="E270" s="84" t="s">
        <v>1199</v>
      </c>
      <c r="F270" s="95" t="s">
        <v>343</v>
      </c>
      <c r="G270" s="4">
        <v>375</v>
      </c>
      <c r="H270" s="4">
        <v>375</v>
      </c>
      <c r="I270" s="4">
        <v>75</v>
      </c>
    </row>
    <row r="271" spans="1:9" ht="15" x14ac:dyDescent="0.2">
      <c r="A271" s="95">
        <v>802</v>
      </c>
      <c r="B271" s="84" t="s">
        <v>1200</v>
      </c>
      <c r="C271" s="84" t="s">
        <v>1201</v>
      </c>
      <c r="D271" s="347" t="s">
        <v>1202</v>
      </c>
      <c r="E271" s="84" t="s">
        <v>1199</v>
      </c>
      <c r="F271" s="95" t="s">
        <v>343</v>
      </c>
      <c r="G271" s="4">
        <v>1125</v>
      </c>
      <c r="H271" s="4">
        <v>1125</v>
      </c>
      <c r="I271" s="4">
        <v>225</v>
      </c>
    </row>
    <row r="272" spans="1:9" ht="15" x14ac:dyDescent="0.2">
      <c r="A272" s="95">
        <v>803</v>
      </c>
      <c r="B272" s="84" t="s">
        <v>1203</v>
      </c>
      <c r="C272" s="84" t="s">
        <v>1204</v>
      </c>
      <c r="D272" s="347" t="s">
        <v>1205</v>
      </c>
      <c r="E272" s="84" t="s">
        <v>1199</v>
      </c>
      <c r="F272" s="95" t="s">
        <v>343</v>
      </c>
      <c r="G272" s="4">
        <v>1125</v>
      </c>
      <c r="H272" s="4">
        <v>1125</v>
      </c>
      <c r="I272" s="4">
        <v>225</v>
      </c>
    </row>
    <row r="273" spans="1:9" ht="15" x14ac:dyDescent="0.2">
      <c r="A273" s="95">
        <v>847</v>
      </c>
      <c r="B273" s="84" t="s">
        <v>1206</v>
      </c>
      <c r="C273" s="84" t="s">
        <v>646</v>
      </c>
      <c r="D273" s="347" t="s">
        <v>1207</v>
      </c>
      <c r="E273" s="84" t="s">
        <v>658</v>
      </c>
      <c r="F273" s="95" t="s">
        <v>343</v>
      </c>
      <c r="G273" s="4">
        <v>2958.33</v>
      </c>
      <c r="H273" s="4">
        <v>2958.33</v>
      </c>
      <c r="I273" s="4">
        <v>591.66599999999994</v>
      </c>
    </row>
    <row r="274" spans="1:9" ht="15" x14ac:dyDescent="0.2">
      <c r="A274" s="95">
        <v>873</v>
      </c>
      <c r="B274" s="84" t="s">
        <v>999</v>
      </c>
      <c r="C274" s="84" t="s">
        <v>1208</v>
      </c>
      <c r="D274" s="347" t="s">
        <v>1209</v>
      </c>
      <c r="E274" s="84" t="s">
        <v>732</v>
      </c>
      <c r="F274" s="95" t="s">
        <v>343</v>
      </c>
      <c r="G274" s="4">
        <v>2480</v>
      </c>
      <c r="H274" s="4">
        <v>2480</v>
      </c>
      <c r="I274" s="4">
        <v>496</v>
      </c>
    </row>
    <row r="275" spans="1:9" ht="15" x14ac:dyDescent="0.2">
      <c r="A275" s="95">
        <v>947</v>
      </c>
      <c r="B275" s="84" t="s">
        <v>590</v>
      </c>
      <c r="C275" s="84" t="s">
        <v>1210</v>
      </c>
      <c r="D275" s="347" t="s">
        <v>1211</v>
      </c>
      <c r="E275" s="84" t="s">
        <v>739</v>
      </c>
      <c r="F275" s="95" t="s">
        <v>343</v>
      </c>
      <c r="G275" s="4">
        <v>6000</v>
      </c>
      <c r="H275" s="4">
        <v>6000</v>
      </c>
      <c r="I275" s="4">
        <v>1200</v>
      </c>
    </row>
    <row r="276" spans="1:9" ht="15" x14ac:dyDescent="0.2">
      <c r="A276" s="95">
        <v>969</v>
      </c>
      <c r="B276" s="84" t="s">
        <v>1181</v>
      </c>
      <c r="C276" s="84" t="s">
        <v>1212</v>
      </c>
      <c r="D276" s="347" t="s">
        <v>1213</v>
      </c>
      <c r="E276" s="84" t="s">
        <v>732</v>
      </c>
      <c r="F276" s="95" t="s">
        <v>343</v>
      </c>
      <c r="G276" s="4">
        <v>2000</v>
      </c>
      <c r="H276" s="4">
        <v>2000</v>
      </c>
      <c r="I276" s="4">
        <v>400</v>
      </c>
    </row>
    <row r="277" spans="1:9" ht="15" x14ac:dyDescent="0.2">
      <c r="A277" s="95">
        <v>977</v>
      </c>
      <c r="B277" s="84" t="s">
        <v>704</v>
      </c>
      <c r="C277" s="84" t="s">
        <v>1032</v>
      </c>
      <c r="D277" s="347" t="s">
        <v>1214</v>
      </c>
      <c r="E277" s="84" t="s">
        <v>689</v>
      </c>
      <c r="F277" s="95" t="s">
        <v>343</v>
      </c>
      <c r="G277" s="4">
        <v>6000</v>
      </c>
      <c r="H277" s="4">
        <v>6000</v>
      </c>
      <c r="I277" s="4">
        <v>1200</v>
      </c>
    </row>
    <row r="278" spans="1:9" ht="15" x14ac:dyDescent="0.2">
      <c r="A278" s="95">
        <v>992</v>
      </c>
      <c r="B278" s="84" t="s">
        <v>1215</v>
      </c>
      <c r="C278" s="84" t="s">
        <v>1216</v>
      </c>
      <c r="D278" s="347" t="s">
        <v>1217</v>
      </c>
      <c r="E278" s="84" t="s">
        <v>732</v>
      </c>
      <c r="F278" s="95" t="s">
        <v>343</v>
      </c>
      <c r="G278" s="4">
        <v>2500</v>
      </c>
      <c r="H278" s="4">
        <v>2500</v>
      </c>
      <c r="I278" s="4">
        <v>500</v>
      </c>
    </row>
    <row r="279" spans="1:9" ht="15" x14ac:dyDescent="0.2">
      <c r="A279" s="95">
        <v>1071</v>
      </c>
      <c r="B279" s="84" t="s">
        <v>1218</v>
      </c>
      <c r="C279" s="84" t="s">
        <v>1219</v>
      </c>
      <c r="D279" s="347" t="s">
        <v>1220</v>
      </c>
      <c r="E279" s="84" t="s">
        <v>689</v>
      </c>
      <c r="F279" s="95" t="s">
        <v>343</v>
      </c>
      <c r="G279" s="4">
        <v>2625</v>
      </c>
      <c r="H279" s="4">
        <v>2625</v>
      </c>
      <c r="I279" s="4">
        <v>525</v>
      </c>
    </row>
    <row r="280" spans="1:9" ht="15" x14ac:dyDescent="0.2">
      <c r="A280" s="95">
        <v>1077</v>
      </c>
      <c r="B280" s="84" t="s">
        <v>999</v>
      </c>
      <c r="C280" s="84" t="s">
        <v>1221</v>
      </c>
      <c r="D280" s="347" t="s">
        <v>1222</v>
      </c>
      <c r="E280" s="84" t="s">
        <v>689</v>
      </c>
      <c r="F280" s="95" t="s">
        <v>343</v>
      </c>
      <c r="G280" s="4">
        <v>4375</v>
      </c>
      <c r="H280" s="4">
        <v>4375</v>
      </c>
      <c r="I280" s="4">
        <v>875</v>
      </c>
    </row>
    <row r="281" spans="1:9" ht="15" x14ac:dyDescent="0.2">
      <c r="A281" s="95">
        <v>1111</v>
      </c>
      <c r="B281" s="84" t="s">
        <v>590</v>
      </c>
      <c r="C281" s="84" t="s">
        <v>1223</v>
      </c>
      <c r="D281" s="347" t="s">
        <v>1224</v>
      </c>
      <c r="E281" s="84" t="s">
        <v>693</v>
      </c>
      <c r="F281" s="95" t="s">
        <v>343</v>
      </c>
      <c r="G281" s="4">
        <v>2925</v>
      </c>
      <c r="H281" s="4">
        <v>2925</v>
      </c>
      <c r="I281" s="4">
        <v>585</v>
      </c>
    </row>
    <row r="282" spans="1:9" ht="15" x14ac:dyDescent="0.2">
      <c r="A282" s="95">
        <v>1141</v>
      </c>
      <c r="B282" s="84" t="s">
        <v>590</v>
      </c>
      <c r="C282" s="84" t="s">
        <v>540</v>
      </c>
      <c r="D282" s="347" t="s">
        <v>1225</v>
      </c>
      <c r="E282" s="84" t="s">
        <v>732</v>
      </c>
      <c r="F282" s="95" t="s">
        <v>343</v>
      </c>
      <c r="G282" s="4">
        <v>1687.5</v>
      </c>
      <c r="H282" s="4">
        <v>1687.5</v>
      </c>
      <c r="I282" s="4">
        <v>337.5</v>
      </c>
    </row>
    <row r="283" spans="1:9" ht="15" x14ac:dyDescent="0.2">
      <c r="A283" s="95">
        <v>1221</v>
      </c>
      <c r="B283" s="84" t="s">
        <v>1226</v>
      </c>
      <c r="C283" s="84" t="s">
        <v>1227</v>
      </c>
      <c r="D283" s="347" t="s">
        <v>1228</v>
      </c>
      <c r="E283" s="84" t="s">
        <v>1229</v>
      </c>
      <c r="F283" s="95" t="s">
        <v>343</v>
      </c>
      <c r="G283" s="4">
        <v>200</v>
      </c>
      <c r="H283" s="4">
        <v>200</v>
      </c>
      <c r="I283" s="4">
        <v>40</v>
      </c>
    </row>
    <row r="284" spans="1:9" ht="15" x14ac:dyDescent="0.2">
      <c r="A284" s="95">
        <v>1222</v>
      </c>
      <c r="B284" s="84" t="s">
        <v>999</v>
      </c>
      <c r="C284" s="84" t="s">
        <v>1039</v>
      </c>
      <c r="D284" s="347" t="s">
        <v>1040</v>
      </c>
      <c r="E284" s="84" t="s">
        <v>1230</v>
      </c>
      <c r="F284" s="95" t="s">
        <v>343</v>
      </c>
      <c r="G284" s="4">
        <v>150</v>
      </c>
      <c r="H284" s="4">
        <v>150</v>
      </c>
      <c r="I284" s="4">
        <v>30</v>
      </c>
    </row>
    <row r="285" spans="1:9" ht="15" x14ac:dyDescent="0.2">
      <c r="A285" s="95">
        <v>1223</v>
      </c>
      <c r="B285" s="84" t="s">
        <v>901</v>
      </c>
      <c r="C285" s="84" t="s">
        <v>1231</v>
      </c>
      <c r="D285" s="347" t="s">
        <v>1232</v>
      </c>
      <c r="E285" s="84" t="s">
        <v>1230</v>
      </c>
      <c r="F285" s="95" t="s">
        <v>343</v>
      </c>
      <c r="G285" s="4">
        <v>150</v>
      </c>
      <c r="H285" s="4">
        <v>150</v>
      </c>
      <c r="I285" s="4">
        <v>30</v>
      </c>
    </row>
    <row r="286" spans="1:9" ht="15" x14ac:dyDescent="0.2">
      <c r="A286" s="95">
        <v>1224</v>
      </c>
      <c r="B286" s="84" t="s">
        <v>823</v>
      </c>
      <c r="C286" s="84" t="s">
        <v>1233</v>
      </c>
      <c r="D286" s="347" t="s">
        <v>1234</v>
      </c>
      <c r="E286" s="84" t="s">
        <v>1229</v>
      </c>
      <c r="F286" s="95" t="s">
        <v>343</v>
      </c>
      <c r="G286" s="4">
        <v>200</v>
      </c>
      <c r="H286" s="4">
        <v>200</v>
      </c>
      <c r="I286" s="4">
        <v>40</v>
      </c>
    </row>
    <row r="287" spans="1:9" ht="15" x14ac:dyDescent="0.2">
      <c r="A287" s="95">
        <v>1225</v>
      </c>
      <c r="B287" s="84" t="s">
        <v>1235</v>
      </c>
      <c r="C287" s="84" t="s">
        <v>1236</v>
      </c>
      <c r="D287" s="347" t="s">
        <v>1237</v>
      </c>
      <c r="E287" s="84" t="s">
        <v>1230</v>
      </c>
      <c r="F287" s="95" t="s">
        <v>343</v>
      </c>
      <c r="G287" s="4">
        <v>150</v>
      </c>
      <c r="H287" s="4">
        <v>150</v>
      </c>
      <c r="I287" s="4">
        <v>30</v>
      </c>
    </row>
    <row r="288" spans="1:9" ht="15" x14ac:dyDescent="0.2">
      <c r="A288" s="95">
        <v>1234</v>
      </c>
      <c r="B288" s="84" t="s">
        <v>580</v>
      </c>
      <c r="C288" s="84" t="s">
        <v>581</v>
      </c>
      <c r="D288" s="347" t="s">
        <v>582</v>
      </c>
      <c r="E288" s="84" t="s">
        <v>583</v>
      </c>
      <c r="F288" s="95" t="s">
        <v>0</v>
      </c>
      <c r="G288" s="4">
        <v>2625</v>
      </c>
      <c r="H288" s="4">
        <v>2625</v>
      </c>
      <c r="I288" s="4">
        <v>525</v>
      </c>
    </row>
    <row r="289" spans="1:9" ht="15" x14ac:dyDescent="0.2">
      <c r="A289" s="95">
        <v>1237</v>
      </c>
      <c r="B289" s="84" t="s">
        <v>590</v>
      </c>
      <c r="C289" s="84" t="s">
        <v>591</v>
      </c>
      <c r="D289" s="347" t="s">
        <v>592</v>
      </c>
      <c r="E289" s="84" t="s">
        <v>593</v>
      </c>
      <c r="F289" s="95" t="s">
        <v>0</v>
      </c>
      <c r="G289" s="4">
        <v>875</v>
      </c>
      <c r="H289" s="4">
        <v>875</v>
      </c>
      <c r="I289" s="4">
        <v>175</v>
      </c>
    </row>
    <row r="290" spans="1:9" ht="15" x14ac:dyDescent="0.2">
      <c r="A290" s="95">
        <v>1270</v>
      </c>
      <c r="B290" s="84" t="s">
        <v>543</v>
      </c>
      <c r="C290" s="84" t="s">
        <v>1238</v>
      </c>
      <c r="D290" s="347" t="s">
        <v>1239</v>
      </c>
      <c r="E290" s="84" t="s">
        <v>663</v>
      </c>
      <c r="F290" s="95" t="s">
        <v>343</v>
      </c>
      <c r="G290" s="4">
        <v>2462.96</v>
      </c>
      <c r="H290" s="4">
        <v>2462.96</v>
      </c>
      <c r="I290" s="4">
        <v>492.59199999999998</v>
      </c>
    </row>
    <row r="291" spans="1:9" ht="15" x14ac:dyDescent="0.2">
      <c r="A291" s="95">
        <v>1294</v>
      </c>
      <c r="B291" s="84" t="s">
        <v>898</v>
      </c>
      <c r="C291" s="84" t="s">
        <v>1240</v>
      </c>
      <c r="D291" s="347" t="s">
        <v>1241</v>
      </c>
      <c r="E291" s="84" t="s">
        <v>689</v>
      </c>
      <c r="F291" s="95" t="s">
        <v>343</v>
      </c>
      <c r="G291" s="4">
        <v>7000</v>
      </c>
      <c r="H291" s="4">
        <v>7000</v>
      </c>
      <c r="I291" s="4">
        <v>1400</v>
      </c>
    </row>
    <row r="292" spans="1:9" ht="15" x14ac:dyDescent="0.2">
      <c r="A292" s="95">
        <v>1295</v>
      </c>
      <c r="B292" s="84" t="s">
        <v>1242</v>
      </c>
      <c r="C292" s="84" t="s">
        <v>1243</v>
      </c>
      <c r="D292" s="347" t="s">
        <v>1244</v>
      </c>
      <c r="E292" s="84" t="s">
        <v>689</v>
      </c>
      <c r="F292" s="95" t="s">
        <v>343</v>
      </c>
      <c r="G292" s="4">
        <v>3500</v>
      </c>
      <c r="H292" s="4">
        <v>3500</v>
      </c>
      <c r="I292" s="4">
        <v>700</v>
      </c>
    </row>
    <row r="293" spans="1:9" ht="15" x14ac:dyDescent="0.2">
      <c r="A293" s="95">
        <v>1440</v>
      </c>
      <c r="B293" s="84" t="s">
        <v>614</v>
      </c>
      <c r="C293" s="84" t="s">
        <v>615</v>
      </c>
      <c r="D293" s="347" t="s">
        <v>616</v>
      </c>
      <c r="E293" s="84" t="s">
        <v>617</v>
      </c>
      <c r="F293" s="95" t="s">
        <v>0</v>
      </c>
      <c r="G293" s="4">
        <v>250</v>
      </c>
      <c r="H293" s="4">
        <v>250</v>
      </c>
      <c r="I293" s="4">
        <v>50</v>
      </c>
    </row>
    <row r="294" spans="1:9" ht="15" x14ac:dyDescent="0.2">
      <c r="A294" s="95">
        <v>1525</v>
      </c>
      <c r="B294" s="84" t="s">
        <v>704</v>
      </c>
      <c r="C294" s="84" t="s">
        <v>919</v>
      </c>
      <c r="D294" s="347" t="s">
        <v>1245</v>
      </c>
      <c r="E294" s="84" t="s">
        <v>1246</v>
      </c>
      <c r="F294" s="95" t="s">
        <v>343</v>
      </c>
      <c r="G294" s="4">
        <v>3750</v>
      </c>
      <c r="H294" s="4">
        <v>3750</v>
      </c>
      <c r="I294" s="4">
        <v>750</v>
      </c>
    </row>
    <row r="295" spans="1:9" ht="15" x14ac:dyDescent="0.2">
      <c r="A295" s="95">
        <v>1605</v>
      </c>
      <c r="B295" s="84" t="s">
        <v>1247</v>
      </c>
      <c r="C295" s="84" t="s">
        <v>1248</v>
      </c>
      <c r="D295" s="347" t="s">
        <v>1249</v>
      </c>
      <c r="E295" s="84" t="s">
        <v>1250</v>
      </c>
      <c r="F295" s="95" t="s">
        <v>343</v>
      </c>
      <c r="G295" s="4">
        <v>4000</v>
      </c>
      <c r="H295" s="4">
        <v>4000</v>
      </c>
      <c r="I295" s="4">
        <v>800</v>
      </c>
    </row>
    <row r="296" spans="1:9" ht="15" x14ac:dyDescent="0.2">
      <c r="A296" s="95">
        <v>1622</v>
      </c>
      <c r="B296" s="84" t="s">
        <v>649</v>
      </c>
      <c r="C296" s="84" t="s">
        <v>650</v>
      </c>
      <c r="D296" s="347" t="s">
        <v>651</v>
      </c>
      <c r="E296" s="84" t="s">
        <v>648</v>
      </c>
      <c r="F296" s="95" t="s">
        <v>0</v>
      </c>
      <c r="G296" s="4">
        <v>5250</v>
      </c>
      <c r="H296" s="4">
        <v>5250</v>
      </c>
      <c r="I296" s="4">
        <v>1050</v>
      </c>
    </row>
    <row r="297" spans="1:9" ht="15" x14ac:dyDescent="0.2">
      <c r="A297" s="95">
        <v>1647</v>
      </c>
      <c r="B297" s="84" t="s">
        <v>594</v>
      </c>
      <c r="C297" s="84" t="s">
        <v>1251</v>
      </c>
      <c r="D297" s="347" t="s">
        <v>1252</v>
      </c>
      <c r="E297" s="84" t="s">
        <v>558</v>
      </c>
      <c r="F297" s="95" t="s">
        <v>343</v>
      </c>
      <c r="G297" s="4">
        <v>2500</v>
      </c>
      <c r="H297" s="4">
        <v>2500</v>
      </c>
      <c r="I297" s="4">
        <v>500</v>
      </c>
    </row>
    <row r="298" spans="1:9" ht="15" x14ac:dyDescent="0.2">
      <c r="A298" s="95">
        <v>1648</v>
      </c>
      <c r="B298" s="84" t="s">
        <v>789</v>
      </c>
      <c r="C298" s="84" t="s">
        <v>1253</v>
      </c>
      <c r="D298" s="347" t="s">
        <v>1254</v>
      </c>
      <c r="E298" s="84" t="s">
        <v>558</v>
      </c>
      <c r="F298" s="95" t="s">
        <v>343</v>
      </c>
      <c r="G298" s="4">
        <v>2500</v>
      </c>
      <c r="H298" s="4">
        <v>2500</v>
      </c>
      <c r="I298" s="4">
        <v>500</v>
      </c>
    </row>
    <row r="299" spans="1:9" ht="15" x14ac:dyDescent="0.2">
      <c r="A299" s="95">
        <v>1649</v>
      </c>
      <c r="B299" s="84" t="s">
        <v>1255</v>
      </c>
      <c r="C299" s="84" t="s">
        <v>1256</v>
      </c>
      <c r="D299" s="347" t="s">
        <v>1257</v>
      </c>
      <c r="E299" s="84" t="s">
        <v>558</v>
      </c>
      <c r="F299" s="95" t="s">
        <v>343</v>
      </c>
      <c r="G299" s="4">
        <v>2500</v>
      </c>
      <c r="H299" s="4">
        <v>2500</v>
      </c>
      <c r="I299" s="4">
        <v>500</v>
      </c>
    </row>
    <row r="300" spans="1:9" ht="15" x14ac:dyDescent="0.2">
      <c r="A300" s="95">
        <v>1650</v>
      </c>
      <c r="B300" s="84" t="s">
        <v>839</v>
      </c>
      <c r="C300" s="84" t="s">
        <v>1258</v>
      </c>
      <c r="D300" s="347" t="s">
        <v>1259</v>
      </c>
      <c r="E300" s="84" t="s">
        <v>558</v>
      </c>
      <c r="F300" s="95" t="s">
        <v>343</v>
      </c>
      <c r="G300" s="4">
        <v>2500</v>
      </c>
      <c r="H300" s="4">
        <v>2500</v>
      </c>
      <c r="I300" s="4">
        <v>500</v>
      </c>
    </row>
    <row r="301" spans="1:9" ht="15" x14ac:dyDescent="0.2">
      <c r="A301" s="95">
        <v>1651</v>
      </c>
      <c r="B301" s="84" t="s">
        <v>760</v>
      </c>
      <c r="C301" s="84" t="s">
        <v>1260</v>
      </c>
      <c r="D301" s="347" t="s">
        <v>1261</v>
      </c>
      <c r="E301" s="84" t="s">
        <v>558</v>
      </c>
      <c r="F301" s="95" t="s">
        <v>343</v>
      </c>
      <c r="G301" s="4">
        <v>8000</v>
      </c>
      <c r="H301" s="4">
        <v>8000</v>
      </c>
      <c r="I301" s="4">
        <v>1600</v>
      </c>
    </row>
    <row r="302" spans="1:9" ht="15" x14ac:dyDescent="0.2">
      <c r="A302" s="95">
        <v>1654</v>
      </c>
      <c r="B302" s="84" t="s">
        <v>917</v>
      </c>
      <c r="C302" s="84" t="s">
        <v>1262</v>
      </c>
      <c r="D302" s="347" t="s">
        <v>1263</v>
      </c>
      <c r="E302" s="84" t="s">
        <v>732</v>
      </c>
      <c r="F302" s="95" t="s">
        <v>343</v>
      </c>
      <c r="G302" s="4">
        <v>1125</v>
      </c>
      <c r="H302" s="4">
        <v>1125</v>
      </c>
      <c r="I302" s="4">
        <v>225</v>
      </c>
    </row>
    <row r="303" spans="1:9" ht="15" x14ac:dyDescent="0.2">
      <c r="A303" s="95">
        <v>1659</v>
      </c>
      <c r="B303" s="84" t="s">
        <v>754</v>
      </c>
      <c r="C303" s="84" t="s">
        <v>1264</v>
      </c>
      <c r="D303" s="347" t="s">
        <v>1265</v>
      </c>
      <c r="E303" s="84" t="s">
        <v>689</v>
      </c>
      <c r="F303" s="95" t="s">
        <v>343</v>
      </c>
      <c r="G303" s="4">
        <v>2625</v>
      </c>
      <c r="H303" s="4">
        <v>2625</v>
      </c>
      <c r="I303" s="4">
        <v>525</v>
      </c>
    </row>
    <row r="304" spans="1:9" ht="15" x14ac:dyDescent="0.2">
      <c r="A304" s="95">
        <v>1664</v>
      </c>
      <c r="B304" s="84" t="s">
        <v>1266</v>
      </c>
      <c r="C304" s="84" t="s">
        <v>832</v>
      </c>
      <c r="D304" s="347" t="s">
        <v>1267</v>
      </c>
      <c r="E304" s="84" t="s">
        <v>689</v>
      </c>
      <c r="F304" s="95" t="s">
        <v>343</v>
      </c>
      <c r="G304" s="4">
        <v>7000</v>
      </c>
      <c r="H304" s="4">
        <v>7000</v>
      </c>
      <c r="I304" s="4">
        <v>1400</v>
      </c>
    </row>
    <row r="305" spans="1:9" ht="15" x14ac:dyDescent="0.2">
      <c r="A305" s="95">
        <v>1717</v>
      </c>
      <c r="B305" s="84" t="s">
        <v>1242</v>
      </c>
      <c r="C305" s="84" t="s">
        <v>773</v>
      </c>
      <c r="D305" s="347" t="s">
        <v>1268</v>
      </c>
      <c r="E305" s="84" t="s">
        <v>689</v>
      </c>
      <c r="F305" s="95" t="s">
        <v>343</v>
      </c>
      <c r="G305" s="4">
        <v>3000</v>
      </c>
      <c r="H305" s="4">
        <v>3000</v>
      </c>
      <c r="I305" s="4">
        <v>600</v>
      </c>
    </row>
    <row r="306" spans="1:9" ht="15" x14ac:dyDescent="0.2">
      <c r="A306" s="95">
        <v>1754</v>
      </c>
      <c r="B306" s="84" t="s">
        <v>547</v>
      </c>
      <c r="C306" s="84" t="s">
        <v>1269</v>
      </c>
      <c r="D306" s="347" t="s">
        <v>1270</v>
      </c>
      <c r="E306" s="84" t="s">
        <v>739</v>
      </c>
      <c r="F306" s="95" t="s">
        <v>343</v>
      </c>
      <c r="G306" s="4">
        <v>1000</v>
      </c>
      <c r="H306" s="4">
        <v>1000</v>
      </c>
      <c r="I306" s="4">
        <v>200</v>
      </c>
    </row>
    <row r="307" spans="1:9" ht="15" x14ac:dyDescent="0.2">
      <c r="A307" s="95">
        <v>1755</v>
      </c>
      <c r="B307" s="84" t="s">
        <v>1271</v>
      </c>
      <c r="C307" s="84" t="s">
        <v>1272</v>
      </c>
      <c r="D307" s="347" t="s">
        <v>1273</v>
      </c>
      <c r="E307" s="84" t="s">
        <v>732</v>
      </c>
      <c r="F307" s="95" t="s">
        <v>343</v>
      </c>
      <c r="G307" s="4">
        <v>600</v>
      </c>
      <c r="H307" s="4">
        <v>600</v>
      </c>
      <c r="I307" s="4">
        <v>120</v>
      </c>
    </row>
    <row r="308" spans="1:9" ht="15" x14ac:dyDescent="0.2">
      <c r="A308" s="95">
        <v>1786</v>
      </c>
      <c r="B308" s="84" t="s">
        <v>772</v>
      </c>
      <c r="C308" s="84" t="s">
        <v>1274</v>
      </c>
      <c r="D308" s="347" t="s">
        <v>1275</v>
      </c>
      <c r="E308" s="84" t="s">
        <v>739</v>
      </c>
      <c r="F308" s="95" t="s">
        <v>343</v>
      </c>
      <c r="G308" s="4">
        <v>1750</v>
      </c>
      <c r="H308" s="4">
        <v>1750</v>
      </c>
      <c r="I308" s="4">
        <v>350</v>
      </c>
    </row>
    <row r="309" spans="1:9" ht="15" x14ac:dyDescent="0.2">
      <c r="A309" s="95">
        <v>1820</v>
      </c>
      <c r="B309" s="84" t="s">
        <v>1276</v>
      </c>
      <c r="C309" s="84" t="s">
        <v>1277</v>
      </c>
      <c r="D309" s="347" t="s">
        <v>1278</v>
      </c>
      <c r="E309" s="84" t="s">
        <v>1279</v>
      </c>
      <c r="F309" s="95" t="s">
        <v>343</v>
      </c>
      <c r="G309" s="4">
        <v>1250</v>
      </c>
      <c r="H309" s="4">
        <v>1250</v>
      </c>
      <c r="I309" s="4">
        <v>250</v>
      </c>
    </row>
    <row r="310" spans="1:9" ht="15" x14ac:dyDescent="0.2">
      <c r="A310" s="95">
        <v>1823</v>
      </c>
      <c r="B310" s="84" t="s">
        <v>590</v>
      </c>
      <c r="C310" s="84" t="s">
        <v>1280</v>
      </c>
      <c r="D310" s="347" t="s">
        <v>1281</v>
      </c>
      <c r="E310" s="84" t="s">
        <v>1160</v>
      </c>
      <c r="F310" s="95" t="s">
        <v>343</v>
      </c>
      <c r="G310" s="4">
        <v>1750</v>
      </c>
      <c r="H310" s="4">
        <v>1750</v>
      </c>
      <c r="I310" s="4">
        <v>350</v>
      </c>
    </row>
    <row r="311" spans="1:9" ht="15" x14ac:dyDescent="0.2">
      <c r="A311" s="95">
        <v>1826</v>
      </c>
      <c r="B311" s="84" t="s">
        <v>954</v>
      </c>
      <c r="C311" s="84" t="s">
        <v>1282</v>
      </c>
      <c r="D311" s="347" t="s">
        <v>1283</v>
      </c>
      <c r="E311" s="84" t="s">
        <v>1165</v>
      </c>
      <c r="F311" s="95" t="s">
        <v>343</v>
      </c>
      <c r="G311" s="4">
        <v>1750</v>
      </c>
      <c r="H311" s="4">
        <v>1750</v>
      </c>
      <c r="I311" s="4">
        <v>350</v>
      </c>
    </row>
    <row r="312" spans="1:9" ht="15" x14ac:dyDescent="0.2">
      <c r="A312" s="95">
        <v>1861</v>
      </c>
      <c r="B312" s="84" t="s">
        <v>635</v>
      </c>
      <c r="C312" s="84" t="s">
        <v>636</v>
      </c>
      <c r="D312" s="347" t="s">
        <v>637</v>
      </c>
      <c r="E312" s="84" t="s">
        <v>566</v>
      </c>
      <c r="F312" s="95" t="s">
        <v>0</v>
      </c>
      <c r="G312" s="4">
        <v>2125</v>
      </c>
      <c r="H312" s="4">
        <v>2125</v>
      </c>
      <c r="I312" s="4">
        <v>425</v>
      </c>
    </row>
    <row r="313" spans="1:9" ht="15" x14ac:dyDescent="0.2">
      <c r="A313" s="95">
        <v>2077</v>
      </c>
      <c r="B313" s="84" t="s">
        <v>1271</v>
      </c>
      <c r="C313" s="84" t="s">
        <v>1284</v>
      </c>
      <c r="D313" s="347" t="s">
        <v>1285</v>
      </c>
      <c r="E313" s="84" t="s">
        <v>1134</v>
      </c>
      <c r="F313" s="95" t="s">
        <v>343</v>
      </c>
      <c r="G313" s="4">
        <v>2000</v>
      </c>
      <c r="H313" s="4">
        <v>2000</v>
      </c>
      <c r="I313" s="4">
        <v>400</v>
      </c>
    </row>
    <row r="314" spans="1:9" ht="15" x14ac:dyDescent="0.2">
      <c r="A314" s="95">
        <v>2094</v>
      </c>
      <c r="B314" s="84" t="s">
        <v>889</v>
      </c>
      <c r="C314" s="84" t="s">
        <v>1057</v>
      </c>
      <c r="D314" s="347" t="s">
        <v>1286</v>
      </c>
      <c r="E314" s="84" t="s">
        <v>610</v>
      </c>
      <c r="F314" s="95" t="s">
        <v>343</v>
      </c>
      <c r="G314" s="4">
        <v>2387.12</v>
      </c>
      <c r="H314" s="4">
        <v>2387.12</v>
      </c>
      <c r="I314" s="4">
        <v>477.42399999999998</v>
      </c>
    </row>
    <row r="315" spans="1:9" ht="15" x14ac:dyDescent="0.2">
      <c r="A315" s="95">
        <v>2259</v>
      </c>
      <c r="B315" s="84" t="s">
        <v>1242</v>
      </c>
      <c r="C315" s="84" t="s">
        <v>1287</v>
      </c>
      <c r="D315" s="347" t="s">
        <v>1288</v>
      </c>
      <c r="E315" s="84" t="s">
        <v>693</v>
      </c>
      <c r="F315" s="95" t="s">
        <v>343</v>
      </c>
      <c r="G315" s="4">
        <v>750</v>
      </c>
      <c r="H315" s="4">
        <v>750</v>
      </c>
      <c r="I315" s="4">
        <v>150</v>
      </c>
    </row>
    <row r="316" spans="1:9" ht="15" x14ac:dyDescent="0.2">
      <c r="A316" s="95">
        <v>2298</v>
      </c>
      <c r="B316" s="84" t="s">
        <v>590</v>
      </c>
      <c r="C316" s="84" t="s">
        <v>611</v>
      </c>
      <c r="D316" s="347" t="s">
        <v>612</v>
      </c>
      <c r="E316" s="84" t="s">
        <v>613</v>
      </c>
      <c r="F316" s="95" t="s">
        <v>0</v>
      </c>
      <c r="G316" s="4">
        <v>2875</v>
      </c>
      <c r="H316" s="4">
        <v>2875</v>
      </c>
      <c r="I316" s="4">
        <v>575</v>
      </c>
    </row>
    <row r="317" spans="1:9" ht="15" x14ac:dyDescent="0.2">
      <c r="A317" s="95">
        <v>2314</v>
      </c>
      <c r="B317" s="84" t="s">
        <v>645</v>
      </c>
      <c r="C317" s="84" t="s">
        <v>646</v>
      </c>
      <c r="D317" s="347" t="s">
        <v>647</v>
      </c>
      <c r="E317" s="84" t="s">
        <v>648</v>
      </c>
      <c r="F317" s="95" t="s">
        <v>0</v>
      </c>
      <c r="G317" s="4">
        <v>375</v>
      </c>
      <c r="H317" s="4">
        <v>375</v>
      </c>
      <c r="I317" s="4">
        <v>75</v>
      </c>
    </row>
    <row r="318" spans="1:9" ht="15" x14ac:dyDescent="0.2">
      <c r="A318" s="95">
        <v>2327</v>
      </c>
      <c r="B318" s="84" t="s">
        <v>772</v>
      </c>
      <c r="C318" s="84" t="s">
        <v>1289</v>
      </c>
      <c r="D318" s="347" t="s">
        <v>1290</v>
      </c>
      <c r="E318" s="84" t="s">
        <v>663</v>
      </c>
      <c r="F318" s="95" t="s">
        <v>343</v>
      </c>
      <c r="G318" s="4">
        <v>500</v>
      </c>
      <c r="H318" s="4">
        <v>500</v>
      </c>
      <c r="I318" s="4">
        <v>100</v>
      </c>
    </row>
    <row r="319" spans="1:9" ht="15" x14ac:dyDescent="0.2">
      <c r="A319" s="95">
        <v>2328</v>
      </c>
      <c r="B319" s="84" t="s">
        <v>622</v>
      </c>
      <c r="C319" s="84" t="s">
        <v>1291</v>
      </c>
      <c r="D319" s="347" t="s">
        <v>1292</v>
      </c>
      <c r="E319" s="84" t="s">
        <v>663</v>
      </c>
      <c r="F319" s="95" t="s">
        <v>343</v>
      </c>
      <c r="G319" s="4">
        <v>500</v>
      </c>
      <c r="H319" s="4">
        <v>500</v>
      </c>
      <c r="I319" s="4">
        <v>100</v>
      </c>
    </row>
    <row r="320" spans="1:9" ht="15" x14ac:dyDescent="0.2">
      <c r="A320" s="95">
        <v>2329</v>
      </c>
      <c r="B320" s="84" t="s">
        <v>1293</v>
      </c>
      <c r="C320" s="84" t="s">
        <v>1294</v>
      </c>
      <c r="D320" s="347" t="s">
        <v>1295</v>
      </c>
      <c r="E320" s="84" t="s">
        <v>663</v>
      </c>
      <c r="F320" s="95" t="s">
        <v>343</v>
      </c>
      <c r="G320" s="4">
        <v>500</v>
      </c>
      <c r="H320" s="4">
        <v>500</v>
      </c>
      <c r="I320" s="4">
        <v>100</v>
      </c>
    </row>
    <row r="321" spans="1:9" ht="15" x14ac:dyDescent="0.2">
      <c r="A321" s="95">
        <v>2419</v>
      </c>
      <c r="B321" s="84" t="s">
        <v>543</v>
      </c>
      <c r="C321" s="84" t="s">
        <v>608</v>
      </c>
      <c r="D321" s="347" t="s">
        <v>609</v>
      </c>
      <c r="E321" s="84" t="s">
        <v>693</v>
      </c>
      <c r="F321" s="95" t="s">
        <v>343</v>
      </c>
      <c r="G321" s="4">
        <v>750</v>
      </c>
      <c r="H321" s="4">
        <v>750</v>
      </c>
      <c r="I321" s="4">
        <v>150</v>
      </c>
    </row>
    <row r="322" spans="1:9" ht="15" x14ac:dyDescent="0.2">
      <c r="A322" s="95">
        <v>2472</v>
      </c>
      <c r="B322" s="84" t="s">
        <v>1271</v>
      </c>
      <c r="C322" s="84" t="s">
        <v>1296</v>
      </c>
      <c r="D322" s="347" t="s">
        <v>1297</v>
      </c>
      <c r="E322" s="84" t="s">
        <v>732</v>
      </c>
      <c r="F322" s="95" t="s">
        <v>343</v>
      </c>
      <c r="G322" s="4">
        <v>250</v>
      </c>
      <c r="H322" s="4">
        <v>250</v>
      </c>
      <c r="I322" s="4">
        <v>50</v>
      </c>
    </row>
    <row r="323" spans="1:9" ht="15" x14ac:dyDescent="0.2">
      <c r="A323" s="95">
        <v>2494</v>
      </c>
      <c r="B323" s="84" t="s">
        <v>1185</v>
      </c>
      <c r="C323" s="84" t="s">
        <v>1186</v>
      </c>
      <c r="D323" s="347" t="s">
        <v>1187</v>
      </c>
      <c r="E323" s="84" t="s">
        <v>1188</v>
      </c>
      <c r="F323" s="95" t="s">
        <v>0</v>
      </c>
      <c r="G323" s="4">
        <v>625</v>
      </c>
      <c r="H323" s="4">
        <v>625</v>
      </c>
      <c r="I323" s="4">
        <v>125</v>
      </c>
    </row>
    <row r="324" spans="1:9" ht="15" x14ac:dyDescent="0.2">
      <c r="A324" s="84" t="s">
        <v>276</v>
      </c>
      <c r="B324" s="84"/>
      <c r="C324" s="84"/>
      <c r="D324" s="84"/>
      <c r="E324" s="84"/>
      <c r="F324" s="95"/>
      <c r="G324" s="4"/>
      <c r="H324" s="4"/>
      <c r="I324" s="4"/>
    </row>
    <row r="325" spans="1:9" ht="15" x14ac:dyDescent="0.3">
      <c r="A325" s="84"/>
      <c r="B325" s="96"/>
      <c r="C325" s="96"/>
      <c r="D325" s="96"/>
      <c r="E325" s="96"/>
      <c r="F325" s="84" t="s">
        <v>438</v>
      </c>
      <c r="G325" s="83">
        <f>SUM(G9:G324)</f>
        <v>1559607.6100000003</v>
      </c>
      <c r="H325" s="83">
        <f>SUM(H9:H324)</f>
        <v>1559607.6100000003</v>
      </c>
      <c r="I325" s="83">
        <f>SUM(I9:I324)</f>
        <v>310101.52200000011</v>
      </c>
    </row>
    <row r="326" spans="1:9" ht="15" x14ac:dyDescent="0.3">
      <c r="A326" s="215"/>
      <c r="B326" s="215"/>
      <c r="C326" s="215"/>
      <c r="D326" s="215"/>
      <c r="E326" s="215"/>
      <c r="F326" s="215"/>
      <c r="G326" s="215"/>
      <c r="H326" s="172"/>
      <c r="I326" s="172"/>
    </row>
    <row r="327" spans="1:9" ht="15" x14ac:dyDescent="0.3">
      <c r="A327" s="216" t="s">
        <v>426</v>
      </c>
      <c r="B327" s="216"/>
      <c r="C327" s="215"/>
      <c r="D327" s="215"/>
      <c r="E327" s="215"/>
      <c r="F327" s="215"/>
      <c r="G327" s="215"/>
      <c r="H327" s="172"/>
      <c r="I327" s="172"/>
    </row>
    <row r="328" spans="1:9" ht="15" x14ac:dyDescent="0.3">
      <c r="A328" s="216"/>
      <c r="B328" s="216"/>
      <c r="C328" s="215"/>
      <c r="D328" s="215"/>
      <c r="E328" s="215"/>
      <c r="F328" s="215"/>
      <c r="G328" s="215"/>
      <c r="H328" s="172"/>
      <c r="I328" s="172"/>
    </row>
    <row r="329" spans="1:9" ht="15" x14ac:dyDescent="0.3">
      <c r="A329" s="216"/>
      <c r="B329" s="216"/>
      <c r="C329" s="172"/>
      <c r="D329" s="172"/>
      <c r="E329" s="172"/>
      <c r="F329" s="172"/>
      <c r="G329" s="172"/>
      <c r="H329" s="172"/>
      <c r="I329" s="172"/>
    </row>
    <row r="330" spans="1:9" ht="15" x14ac:dyDescent="0.3">
      <c r="A330" s="216"/>
      <c r="B330" s="216"/>
      <c r="C330" s="172"/>
      <c r="D330" s="172"/>
      <c r="E330" s="172"/>
      <c r="F330" s="172"/>
      <c r="G330" s="172"/>
      <c r="H330" s="172"/>
      <c r="I330" s="172"/>
    </row>
    <row r="331" spans="1:9" x14ac:dyDescent="0.2">
      <c r="A331" s="213"/>
      <c r="B331" s="213"/>
      <c r="C331" s="213"/>
      <c r="D331" s="213"/>
      <c r="E331" s="213"/>
      <c r="F331" s="213"/>
      <c r="G331" s="213"/>
      <c r="H331" s="213"/>
      <c r="I331" s="213"/>
    </row>
    <row r="332" spans="1:9" ht="15" x14ac:dyDescent="0.3">
      <c r="A332" s="178" t="s">
        <v>107</v>
      </c>
      <c r="B332" s="178"/>
      <c r="C332" s="172"/>
      <c r="D332" s="172"/>
      <c r="E332" s="172"/>
      <c r="F332" s="172"/>
      <c r="G332" s="172"/>
      <c r="H332" s="172"/>
      <c r="I332" s="172"/>
    </row>
    <row r="333" spans="1:9" ht="15" x14ac:dyDescent="0.3">
      <c r="A333" s="172"/>
      <c r="B333" s="172"/>
      <c r="C333" s="172"/>
      <c r="D333" s="172"/>
      <c r="E333" s="172"/>
      <c r="F333" s="172"/>
      <c r="G333" s="172"/>
      <c r="H333" s="172"/>
      <c r="I333" s="172"/>
    </row>
    <row r="334" spans="1:9" ht="15" x14ac:dyDescent="0.3">
      <c r="A334" s="172"/>
      <c r="B334" s="172"/>
      <c r="C334" s="172"/>
      <c r="D334" s="172"/>
      <c r="E334" s="176"/>
      <c r="F334" s="176"/>
      <c r="G334" s="176"/>
      <c r="H334" s="172"/>
      <c r="I334" s="172"/>
    </row>
    <row r="335" spans="1:9" ht="15" x14ac:dyDescent="0.3">
      <c r="A335" s="178"/>
      <c r="B335" s="178"/>
      <c r="C335" s="178" t="s">
        <v>389</v>
      </c>
      <c r="D335" s="178"/>
      <c r="E335" s="178"/>
      <c r="F335" s="178"/>
      <c r="G335" s="178"/>
      <c r="H335" s="172"/>
      <c r="I335" s="172"/>
    </row>
    <row r="336" spans="1:9" ht="15" x14ac:dyDescent="0.3">
      <c r="A336" s="172"/>
      <c r="B336" s="172"/>
      <c r="C336" s="172" t="s">
        <v>388</v>
      </c>
      <c r="D336" s="172"/>
      <c r="E336" s="172"/>
      <c r="F336" s="172"/>
      <c r="G336" s="172"/>
      <c r="H336" s="172"/>
      <c r="I336" s="172"/>
    </row>
    <row r="337" spans="1:7" x14ac:dyDescent="0.2">
      <c r="A337" s="180"/>
      <c r="B337" s="180"/>
      <c r="C337" s="180" t="s">
        <v>140</v>
      </c>
      <c r="D337" s="180"/>
      <c r="E337" s="180"/>
      <c r="F337" s="180"/>
      <c r="G337" s="180"/>
    </row>
  </sheetData>
  <mergeCells count="2">
    <mergeCell ref="I1:J1"/>
    <mergeCell ref="I2:J2"/>
  </mergeCells>
  <printOptions gridLines="1"/>
  <pageMargins left="0.25" right="0.25" top="0.75" bottom="0.75" header="0.3" footer="0.3"/>
  <pageSetup scale="59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showGridLines="0" zoomScaleNormal="100" zoomScaleSheetLayoutView="100" workbookViewId="0">
      <selection activeCell="H70" sqref="H70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1" t="s">
        <v>360</v>
      </c>
      <c r="B1" s="74"/>
      <c r="C1" s="74"/>
      <c r="D1" s="74"/>
      <c r="E1" s="74"/>
      <c r="F1" s="74"/>
      <c r="G1" s="493" t="s">
        <v>110</v>
      </c>
      <c r="H1" s="493"/>
    </row>
    <row r="2" spans="1:8" ht="15" x14ac:dyDescent="0.3">
      <c r="A2" s="73" t="s">
        <v>141</v>
      </c>
      <c r="B2" s="74"/>
      <c r="C2" s="74"/>
      <c r="D2" s="74"/>
      <c r="E2" s="74"/>
      <c r="F2" s="74"/>
      <c r="G2" s="491" t="s">
        <v>464</v>
      </c>
      <c r="H2" s="491"/>
    </row>
    <row r="3" spans="1:8" ht="15" x14ac:dyDescent="0.3">
      <c r="A3" s="73"/>
      <c r="B3" s="73"/>
      <c r="C3" s="73"/>
      <c r="D3" s="73"/>
      <c r="E3" s="73"/>
      <c r="F3" s="73"/>
      <c r="G3" s="408"/>
      <c r="H3" s="408"/>
    </row>
    <row r="4" spans="1:8" ht="15" x14ac:dyDescent="0.3">
      <c r="A4" s="74" t="str">
        <f>'[12]ფორმა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8" ht="15" x14ac:dyDescent="0.3">
      <c r="A5" s="210" t="s">
        <v>538</v>
      </c>
      <c r="B5" s="77"/>
      <c r="C5" s="77"/>
      <c r="D5" s="77"/>
      <c r="E5" s="77"/>
      <c r="F5" s="77"/>
      <c r="G5" s="78"/>
      <c r="H5" s="78"/>
    </row>
    <row r="6" spans="1:8" ht="15" x14ac:dyDescent="0.3">
      <c r="A6" s="74"/>
      <c r="B6" s="74"/>
      <c r="C6" s="74"/>
      <c r="D6" s="74"/>
      <c r="E6" s="74"/>
      <c r="F6" s="74"/>
      <c r="G6" s="73"/>
      <c r="H6" s="73"/>
    </row>
    <row r="7" spans="1:8" ht="15" x14ac:dyDescent="0.2">
      <c r="A7" s="407"/>
      <c r="B7" s="407"/>
      <c r="C7" s="407"/>
      <c r="D7" s="407"/>
      <c r="E7" s="407"/>
      <c r="F7" s="407"/>
      <c r="G7" s="75"/>
      <c r="H7" s="75"/>
    </row>
    <row r="8" spans="1:8" ht="45" x14ac:dyDescent="0.2">
      <c r="A8" s="87" t="s">
        <v>335</v>
      </c>
      <c r="B8" s="87" t="s">
        <v>336</v>
      </c>
      <c r="C8" s="87" t="s">
        <v>228</v>
      </c>
      <c r="D8" s="87" t="s">
        <v>339</v>
      </c>
      <c r="E8" s="87" t="s">
        <v>338</v>
      </c>
      <c r="F8" s="87" t="s">
        <v>384</v>
      </c>
      <c r="G8" s="76" t="s">
        <v>10</v>
      </c>
      <c r="H8" s="76" t="s">
        <v>9</v>
      </c>
    </row>
    <row r="9" spans="1:8" ht="75" x14ac:dyDescent="0.2">
      <c r="A9" s="84" t="s">
        <v>620</v>
      </c>
      <c r="B9" s="84" t="s">
        <v>548</v>
      </c>
      <c r="C9" s="347" t="s">
        <v>549</v>
      </c>
      <c r="D9" s="84" t="s">
        <v>1298</v>
      </c>
      <c r="E9" s="84" t="s">
        <v>1299</v>
      </c>
      <c r="F9" s="84">
        <v>1</v>
      </c>
      <c r="G9" s="466">
        <v>515.37</v>
      </c>
      <c r="H9" s="4">
        <v>515.37</v>
      </c>
    </row>
    <row r="10" spans="1:8" ht="45" x14ac:dyDescent="0.2">
      <c r="A10" s="84" t="s">
        <v>620</v>
      </c>
      <c r="B10" s="84" t="s">
        <v>1300</v>
      </c>
      <c r="C10" s="347" t="s">
        <v>1301</v>
      </c>
      <c r="D10" s="84" t="s">
        <v>1302</v>
      </c>
      <c r="E10" s="84" t="s">
        <v>1303</v>
      </c>
      <c r="F10" s="84">
        <v>1</v>
      </c>
      <c r="G10" s="466">
        <v>950.3</v>
      </c>
      <c r="H10" s="4">
        <v>950.3</v>
      </c>
    </row>
    <row r="11" spans="1:8" ht="60" x14ac:dyDescent="0.2">
      <c r="A11" s="84" t="s">
        <v>645</v>
      </c>
      <c r="B11" s="84" t="s">
        <v>646</v>
      </c>
      <c r="C11" s="347">
        <v>62007006162</v>
      </c>
      <c r="D11" s="84" t="s">
        <v>1304</v>
      </c>
      <c r="E11" s="84" t="s">
        <v>1305</v>
      </c>
      <c r="F11" s="84">
        <v>2</v>
      </c>
      <c r="G11" s="466">
        <v>80</v>
      </c>
      <c r="H11" s="4">
        <v>80</v>
      </c>
    </row>
    <row r="12" spans="1:8" ht="60" x14ac:dyDescent="0.2">
      <c r="A12" s="84" t="s">
        <v>622</v>
      </c>
      <c r="B12" s="84" t="s">
        <v>584</v>
      </c>
      <c r="C12" s="347" t="s">
        <v>623</v>
      </c>
      <c r="D12" s="84" t="s">
        <v>1304</v>
      </c>
      <c r="E12" s="84" t="s">
        <v>1305</v>
      </c>
      <c r="F12" s="84">
        <v>2</v>
      </c>
      <c r="G12" s="466">
        <v>80</v>
      </c>
      <c r="H12" s="4">
        <v>80</v>
      </c>
    </row>
    <row r="13" spans="1:8" ht="45" x14ac:dyDescent="0.2">
      <c r="A13" s="84" t="s">
        <v>614</v>
      </c>
      <c r="B13" s="84" t="s">
        <v>652</v>
      </c>
      <c r="C13" s="347" t="s">
        <v>653</v>
      </c>
      <c r="D13" s="84" t="s">
        <v>1306</v>
      </c>
      <c r="E13" s="84" t="s">
        <v>1307</v>
      </c>
      <c r="F13" s="84">
        <v>1</v>
      </c>
      <c r="G13" s="466">
        <v>40</v>
      </c>
      <c r="H13" s="4">
        <v>40</v>
      </c>
    </row>
    <row r="14" spans="1:8" ht="45" x14ac:dyDescent="0.2">
      <c r="A14" s="84" t="s">
        <v>571</v>
      </c>
      <c r="B14" s="84" t="s">
        <v>1308</v>
      </c>
      <c r="C14" s="347" t="s">
        <v>1309</v>
      </c>
      <c r="D14" s="84" t="s">
        <v>1302</v>
      </c>
      <c r="E14" s="84" t="s">
        <v>1303</v>
      </c>
      <c r="F14" s="84">
        <v>3</v>
      </c>
      <c r="G14" s="466">
        <v>616</v>
      </c>
      <c r="H14" s="4">
        <v>616</v>
      </c>
    </row>
    <row r="15" spans="1:8" ht="75" x14ac:dyDescent="0.2">
      <c r="A15" s="84" t="s">
        <v>543</v>
      </c>
      <c r="B15" s="84" t="s">
        <v>1163</v>
      </c>
      <c r="C15" s="347" t="s">
        <v>1164</v>
      </c>
      <c r="D15" s="84" t="s">
        <v>2051</v>
      </c>
      <c r="E15" s="84" t="s">
        <v>2009</v>
      </c>
      <c r="F15" s="84">
        <v>7</v>
      </c>
      <c r="G15" s="466">
        <v>236.25</v>
      </c>
      <c r="H15" s="466">
        <v>236.25</v>
      </c>
    </row>
    <row r="16" spans="1:8" ht="90" x14ac:dyDescent="0.2">
      <c r="A16" s="84" t="s">
        <v>645</v>
      </c>
      <c r="B16" s="84" t="s">
        <v>646</v>
      </c>
      <c r="C16" s="347">
        <v>62007006162</v>
      </c>
      <c r="D16" s="84" t="s">
        <v>1310</v>
      </c>
      <c r="E16" s="84" t="s">
        <v>1311</v>
      </c>
      <c r="F16" s="84">
        <v>2</v>
      </c>
      <c r="G16" s="466">
        <v>80</v>
      </c>
      <c r="H16" s="4">
        <v>80</v>
      </c>
    </row>
    <row r="17" spans="1:8" ht="90" x14ac:dyDescent="0.2">
      <c r="A17" s="84" t="s">
        <v>622</v>
      </c>
      <c r="B17" s="84" t="s">
        <v>584</v>
      </c>
      <c r="C17" s="347" t="s">
        <v>623</v>
      </c>
      <c r="D17" s="84" t="s">
        <v>1310</v>
      </c>
      <c r="E17" s="84" t="s">
        <v>1311</v>
      </c>
      <c r="F17" s="84">
        <v>2</v>
      </c>
      <c r="G17" s="466">
        <v>80</v>
      </c>
      <c r="H17" s="4">
        <v>80</v>
      </c>
    </row>
    <row r="18" spans="1:8" ht="45" x14ac:dyDescent="0.2">
      <c r="A18" s="84" t="s">
        <v>598</v>
      </c>
      <c r="B18" s="84" t="s">
        <v>599</v>
      </c>
      <c r="C18" s="347" t="s">
        <v>600</v>
      </c>
      <c r="D18" s="84" t="s">
        <v>1312</v>
      </c>
      <c r="E18" s="84" t="s">
        <v>1313</v>
      </c>
      <c r="F18" s="84">
        <v>6</v>
      </c>
      <c r="G18" s="466">
        <v>204.584</v>
      </c>
      <c r="H18" s="4">
        <v>204.584</v>
      </c>
    </row>
    <row r="19" spans="1:8" ht="90" x14ac:dyDescent="0.2">
      <c r="A19" s="84" t="s">
        <v>614</v>
      </c>
      <c r="B19" s="84" t="s">
        <v>615</v>
      </c>
      <c r="C19" s="347" t="s">
        <v>616</v>
      </c>
      <c r="D19" s="84" t="s">
        <v>1310</v>
      </c>
      <c r="E19" s="84" t="s">
        <v>1314</v>
      </c>
      <c r="F19" s="84">
        <v>2</v>
      </c>
      <c r="G19" s="466">
        <v>80</v>
      </c>
      <c r="H19" s="4">
        <v>80</v>
      </c>
    </row>
    <row r="20" spans="1:8" ht="45" x14ac:dyDescent="0.2">
      <c r="A20" s="84" t="s">
        <v>614</v>
      </c>
      <c r="B20" s="84" t="s">
        <v>652</v>
      </c>
      <c r="C20" s="347" t="s">
        <v>653</v>
      </c>
      <c r="D20" s="84" t="s">
        <v>1306</v>
      </c>
      <c r="E20" s="84" t="s">
        <v>1307</v>
      </c>
      <c r="F20" s="84">
        <v>1</v>
      </c>
      <c r="G20" s="466">
        <v>40</v>
      </c>
      <c r="H20" s="4">
        <v>40</v>
      </c>
    </row>
    <row r="21" spans="1:8" ht="45" x14ac:dyDescent="0.2">
      <c r="A21" s="84" t="s">
        <v>543</v>
      </c>
      <c r="B21" s="84" t="s">
        <v>544</v>
      </c>
      <c r="C21" s="347" t="s">
        <v>545</v>
      </c>
      <c r="D21" s="84" t="s">
        <v>1302</v>
      </c>
      <c r="E21" s="84" t="s">
        <v>1315</v>
      </c>
      <c r="F21" s="84">
        <v>3</v>
      </c>
      <c r="G21" s="466">
        <v>2399.5</v>
      </c>
      <c r="H21" s="4">
        <v>2399.5</v>
      </c>
    </row>
    <row r="22" spans="1:8" ht="45" x14ac:dyDescent="0.2">
      <c r="A22" s="84" t="s">
        <v>614</v>
      </c>
      <c r="B22" s="84" t="s">
        <v>652</v>
      </c>
      <c r="C22" s="347" t="s">
        <v>653</v>
      </c>
      <c r="D22" s="84" t="s">
        <v>1306</v>
      </c>
      <c r="E22" s="84" t="s">
        <v>1316</v>
      </c>
      <c r="F22" s="84">
        <v>2</v>
      </c>
      <c r="G22" s="466">
        <v>80</v>
      </c>
      <c r="H22" s="4">
        <v>80</v>
      </c>
    </row>
    <row r="23" spans="1:8" ht="45" x14ac:dyDescent="0.2">
      <c r="A23" s="84" t="s">
        <v>543</v>
      </c>
      <c r="B23" s="84" t="s">
        <v>544</v>
      </c>
      <c r="C23" s="347" t="s">
        <v>545</v>
      </c>
      <c r="D23" s="84" t="s">
        <v>1302</v>
      </c>
      <c r="E23" s="84" t="s">
        <v>1317</v>
      </c>
      <c r="F23" s="84">
        <v>4</v>
      </c>
      <c r="G23" s="466">
        <v>1689.85</v>
      </c>
      <c r="H23" s="4">
        <v>1689.85</v>
      </c>
    </row>
    <row r="24" spans="1:8" ht="60" x14ac:dyDescent="0.2">
      <c r="A24" s="84" t="s">
        <v>543</v>
      </c>
      <c r="B24" s="84" t="s">
        <v>1318</v>
      </c>
      <c r="C24" s="347" t="s">
        <v>1319</v>
      </c>
      <c r="D24" s="84" t="s">
        <v>1320</v>
      </c>
      <c r="E24" s="84" t="s">
        <v>1321</v>
      </c>
      <c r="F24" s="84">
        <v>4</v>
      </c>
      <c r="G24" s="466">
        <v>2368.42</v>
      </c>
      <c r="H24" s="4">
        <v>2368.42</v>
      </c>
    </row>
    <row r="25" spans="1:8" ht="60" x14ac:dyDescent="0.2">
      <c r="A25" s="84" t="s">
        <v>543</v>
      </c>
      <c r="B25" s="84" t="s">
        <v>1322</v>
      </c>
      <c r="C25" s="347" t="s">
        <v>1323</v>
      </c>
      <c r="D25" s="84" t="s">
        <v>1320</v>
      </c>
      <c r="E25" s="84" t="s">
        <v>1321</v>
      </c>
      <c r="F25" s="84">
        <v>3</v>
      </c>
      <c r="G25" s="466">
        <v>1193.77</v>
      </c>
      <c r="H25" s="4">
        <v>1193.77</v>
      </c>
    </row>
    <row r="26" spans="1:8" ht="30" x14ac:dyDescent="0.2">
      <c r="A26" s="84" t="s">
        <v>622</v>
      </c>
      <c r="B26" s="84" t="s">
        <v>584</v>
      </c>
      <c r="C26" s="347" t="s">
        <v>623</v>
      </c>
      <c r="D26" s="84" t="s">
        <v>1324</v>
      </c>
      <c r="E26" s="84" t="s">
        <v>1314</v>
      </c>
      <c r="F26" s="84">
        <v>2</v>
      </c>
      <c r="G26" s="466">
        <v>80</v>
      </c>
      <c r="H26" s="4">
        <v>80</v>
      </c>
    </row>
    <row r="27" spans="1:8" ht="45" x14ac:dyDescent="0.2">
      <c r="A27" s="84" t="s">
        <v>563</v>
      </c>
      <c r="B27" s="84" t="s">
        <v>659</v>
      </c>
      <c r="C27" s="347" t="s">
        <v>660</v>
      </c>
      <c r="D27" s="84" t="s">
        <v>1306</v>
      </c>
      <c r="E27" s="84" t="s">
        <v>1325</v>
      </c>
      <c r="F27" s="84">
        <v>1</v>
      </c>
      <c r="G27" s="466">
        <v>40</v>
      </c>
      <c r="H27" s="4">
        <v>40</v>
      </c>
    </row>
    <row r="28" spans="1:8" ht="45" x14ac:dyDescent="0.2">
      <c r="A28" s="84" t="s">
        <v>614</v>
      </c>
      <c r="B28" s="84" t="s">
        <v>652</v>
      </c>
      <c r="C28" s="347" t="s">
        <v>653</v>
      </c>
      <c r="D28" s="84" t="s">
        <v>1306</v>
      </c>
      <c r="E28" s="84" t="s">
        <v>1326</v>
      </c>
      <c r="F28" s="84">
        <v>4</v>
      </c>
      <c r="G28" s="466">
        <v>160</v>
      </c>
      <c r="H28" s="4">
        <v>160</v>
      </c>
    </row>
    <row r="29" spans="1:8" ht="45" x14ac:dyDescent="0.2">
      <c r="A29" s="84" t="s">
        <v>614</v>
      </c>
      <c r="B29" s="84" t="s">
        <v>652</v>
      </c>
      <c r="C29" s="347" t="s">
        <v>653</v>
      </c>
      <c r="D29" s="84" t="s">
        <v>1306</v>
      </c>
      <c r="E29" s="84" t="s">
        <v>1327</v>
      </c>
      <c r="F29" s="84">
        <v>2</v>
      </c>
      <c r="G29" s="466">
        <v>80</v>
      </c>
      <c r="H29" s="4">
        <v>80</v>
      </c>
    </row>
    <row r="30" spans="1:8" ht="60" x14ac:dyDescent="0.2">
      <c r="A30" s="84" t="s">
        <v>614</v>
      </c>
      <c r="B30" s="84" t="s">
        <v>652</v>
      </c>
      <c r="C30" s="347" t="s">
        <v>653</v>
      </c>
      <c r="D30" s="84" t="s">
        <v>1328</v>
      </c>
      <c r="E30" s="84" t="s">
        <v>1329</v>
      </c>
      <c r="F30" s="84">
        <v>2</v>
      </c>
      <c r="G30" s="466">
        <v>80</v>
      </c>
      <c r="H30" s="4">
        <v>80</v>
      </c>
    </row>
    <row r="31" spans="1:8" ht="45" x14ac:dyDescent="0.2">
      <c r="A31" s="84" t="s">
        <v>1330</v>
      </c>
      <c r="B31" s="84" t="s">
        <v>932</v>
      </c>
      <c r="C31" s="347" t="s">
        <v>1331</v>
      </c>
      <c r="D31" s="84" t="s">
        <v>1332</v>
      </c>
      <c r="E31" s="84" t="s">
        <v>1325</v>
      </c>
      <c r="F31" s="84">
        <v>1</v>
      </c>
      <c r="G31" s="466">
        <v>397.6</v>
      </c>
      <c r="H31" s="4">
        <v>397.6</v>
      </c>
    </row>
    <row r="32" spans="1:8" ht="60" x14ac:dyDescent="0.2">
      <c r="A32" s="84" t="s">
        <v>614</v>
      </c>
      <c r="B32" s="84" t="s">
        <v>652</v>
      </c>
      <c r="C32" s="347" t="s">
        <v>653</v>
      </c>
      <c r="D32" s="84" t="s">
        <v>1328</v>
      </c>
      <c r="E32" s="84" t="s">
        <v>1329</v>
      </c>
      <c r="F32" s="84">
        <v>2</v>
      </c>
      <c r="G32" s="466">
        <v>80</v>
      </c>
      <c r="H32" s="4">
        <v>80</v>
      </c>
    </row>
    <row r="33" spans="1:8" ht="45" x14ac:dyDescent="0.2">
      <c r="A33" s="84" t="s">
        <v>620</v>
      </c>
      <c r="B33" s="84" t="s">
        <v>548</v>
      </c>
      <c r="C33" s="347" t="s">
        <v>549</v>
      </c>
      <c r="D33" s="84" t="s">
        <v>1302</v>
      </c>
      <c r="E33" s="84" t="s">
        <v>1333</v>
      </c>
      <c r="F33" s="84">
        <v>3</v>
      </c>
      <c r="G33" s="466">
        <v>709.7</v>
      </c>
      <c r="H33" s="4">
        <v>709.7</v>
      </c>
    </row>
    <row r="34" spans="1:8" ht="60" x14ac:dyDescent="0.2">
      <c r="A34" s="84" t="s">
        <v>614</v>
      </c>
      <c r="B34" s="84" t="s">
        <v>652</v>
      </c>
      <c r="C34" s="347" t="s">
        <v>653</v>
      </c>
      <c r="D34" s="84" t="s">
        <v>1328</v>
      </c>
      <c r="E34" s="84" t="s">
        <v>1334</v>
      </c>
      <c r="F34" s="84">
        <v>1</v>
      </c>
      <c r="G34" s="466">
        <v>40</v>
      </c>
      <c r="H34" s="4">
        <v>40</v>
      </c>
    </row>
    <row r="35" spans="1:8" ht="60" x14ac:dyDescent="0.2">
      <c r="A35" s="84" t="s">
        <v>614</v>
      </c>
      <c r="B35" s="84" t="s">
        <v>652</v>
      </c>
      <c r="C35" s="347" t="s">
        <v>653</v>
      </c>
      <c r="D35" s="84" t="s">
        <v>1328</v>
      </c>
      <c r="E35" s="84" t="s">
        <v>1335</v>
      </c>
      <c r="F35" s="84">
        <v>2</v>
      </c>
      <c r="G35" s="466">
        <v>80</v>
      </c>
      <c r="H35" s="4">
        <v>80</v>
      </c>
    </row>
    <row r="36" spans="1:8" ht="45" x14ac:dyDescent="0.2">
      <c r="A36" s="84" t="s">
        <v>614</v>
      </c>
      <c r="B36" s="84" t="s">
        <v>652</v>
      </c>
      <c r="C36" s="347" t="s">
        <v>653</v>
      </c>
      <c r="D36" s="84" t="s">
        <v>1306</v>
      </c>
      <c r="E36" s="84" t="s">
        <v>1336</v>
      </c>
      <c r="F36" s="84">
        <v>1</v>
      </c>
      <c r="G36" s="466">
        <v>40</v>
      </c>
      <c r="H36" s="4">
        <v>40</v>
      </c>
    </row>
    <row r="37" spans="1:8" ht="45" x14ac:dyDescent="0.2">
      <c r="A37" s="84" t="s">
        <v>543</v>
      </c>
      <c r="B37" s="84" t="s">
        <v>1107</v>
      </c>
      <c r="C37" s="347" t="s">
        <v>1108</v>
      </c>
      <c r="D37" s="84" t="s">
        <v>1306</v>
      </c>
      <c r="E37" s="84" t="s">
        <v>1336</v>
      </c>
      <c r="F37" s="84">
        <v>2</v>
      </c>
      <c r="G37" s="466">
        <v>87.5</v>
      </c>
      <c r="H37" s="4">
        <v>87.5</v>
      </c>
    </row>
    <row r="38" spans="1:8" ht="45" x14ac:dyDescent="0.2">
      <c r="A38" s="84" t="s">
        <v>563</v>
      </c>
      <c r="B38" s="84" t="s">
        <v>659</v>
      </c>
      <c r="C38" s="347" t="s">
        <v>660</v>
      </c>
      <c r="D38" s="84" t="s">
        <v>1306</v>
      </c>
      <c r="E38" s="84" t="s">
        <v>1325</v>
      </c>
      <c r="F38" s="84">
        <v>1</v>
      </c>
      <c r="G38" s="466">
        <v>40</v>
      </c>
      <c r="H38" s="4">
        <v>40</v>
      </c>
    </row>
    <row r="39" spans="1:8" ht="90" x14ac:dyDescent="0.2">
      <c r="A39" s="84" t="s">
        <v>645</v>
      </c>
      <c r="B39" s="84" t="s">
        <v>646</v>
      </c>
      <c r="C39" s="347">
        <v>62007006162</v>
      </c>
      <c r="D39" s="84" t="s">
        <v>1337</v>
      </c>
      <c r="E39" s="84" t="s">
        <v>1338</v>
      </c>
      <c r="F39" s="84">
        <v>5</v>
      </c>
      <c r="G39" s="466">
        <v>200</v>
      </c>
      <c r="H39" s="4">
        <v>200</v>
      </c>
    </row>
    <row r="40" spans="1:8" ht="90" x14ac:dyDescent="0.2">
      <c r="A40" s="84" t="s">
        <v>622</v>
      </c>
      <c r="B40" s="84" t="s">
        <v>584</v>
      </c>
      <c r="C40" s="347" t="s">
        <v>623</v>
      </c>
      <c r="D40" s="84" t="s">
        <v>1337</v>
      </c>
      <c r="E40" s="84" t="s">
        <v>1338</v>
      </c>
      <c r="F40" s="84">
        <v>5</v>
      </c>
      <c r="G40" s="466">
        <v>200</v>
      </c>
      <c r="H40" s="4">
        <v>200</v>
      </c>
    </row>
    <row r="41" spans="1:8" ht="90" x14ac:dyDescent="0.2">
      <c r="A41" s="84" t="s">
        <v>563</v>
      </c>
      <c r="B41" s="84" t="s">
        <v>659</v>
      </c>
      <c r="C41" s="347" t="s">
        <v>660</v>
      </c>
      <c r="D41" s="84" t="s">
        <v>1337</v>
      </c>
      <c r="E41" s="84" t="s">
        <v>1338</v>
      </c>
      <c r="F41" s="84">
        <v>5</v>
      </c>
      <c r="G41" s="466">
        <v>200</v>
      </c>
      <c r="H41" s="4">
        <v>200</v>
      </c>
    </row>
    <row r="42" spans="1:8" ht="60" x14ac:dyDescent="0.2">
      <c r="A42" s="84" t="s">
        <v>1339</v>
      </c>
      <c r="B42" s="84" t="s">
        <v>1340</v>
      </c>
      <c r="C42" s="347" t="s">
        <v>1341</v>
      </c>
      <c r="D42" s="84" t="s">
        <v>1342</v>
      </c>
      <c r="E42" s="84" t="s">
        <v>1325</v>
      </c>
      <c r="F42" s="84">
        <v>1</v>
      </c>
      <c r="G42" s="466">
        <v>1006.3</v>
      </c>
      <c r="H42" s="4">
        <v>1006.3</v>
      </c>
    </row>
    <row r="43" spans="1:8" ht="75" x14ac:dyDescent="0.2">
      <c r="A43" s="84" t="s">
        <v>614</v>
      </c>
      <c r="B43" s="84" t="s">
        <v>615</v>
      </c>
      <c r="C43" s="347" t="s">
        <v>616</v>
      </c>
      <c r="D43" s="84" t="s">
        <v>1337</v>
      </c>
      <c r="E43" s="84" t="s">
        <v>1343</v>
      </c>
      <c r="F43" s="84">
        <v>2</v>
      </c>
      <c r="G43" s="466">
        <v>80</v>
      </c>
      <c r="H43" s="4">
        <v>80</v>
      </c>
    </row>
    <row r="44" spans="1:8" ht="75" x14ac:dyDescent="0.2">
      <c r="A44" s="84" t="s">
        <v>649</v>
      </c>
      <c r="B44" s="84" t="s">
        <v>650</v>
      </c>
      <c r="C44" s="347" t="s">
        <v>651</v>
      </c>
      <c r="D44" s="84" t="s">
        <v>1337</v>
      </c>
      <c r="E44" s="84" t="s">
        <v>1343</v>
      </c>
      <c r="F44" s="84">
        <v>2</v>
      </c>
      <c r="G44" s="466">
        <v>80</v>
      </c>
      <c r="H44" s="4">
        <v>80</v>
      </c>
    </row>
    <row r="45" spans="1:8" ht="45" x14ac:dyDescent="0.2">
      <c r="A45" s="84" t="s">
        <v>1330</v>
      </c>
      <c r="B45" s="84" t="s">
        <v>932</v>
      </c>
      <c r="C45" s="347" t="s">
        <v>1331</v>
      </c>
      <c r="D45" s="84" t="s">
        <v>1344</v>
      </c>
      <c r="E45" s="84" t="s">
        <v>1325</v>
      </c>
      <c r="F45" s="84">
        <v>2</v>
      </c>
      <c r="G45" s="466">
        <v>80</v>
      </c>
      <c r="H45" s="4">
        <v>80</v>
      </c>
    </row>
    <row r="46" spans="1:8" ht="45" x14ac:dyDescent="0.2">
      <c r="A46" s="84" t="s">
        <v>889</v>
      </c>
      <c r="B46" s="84" t="s">
        <v>1345</v>
      </c>
      <c r="C46" s="347" t="s">
        <v>1346</v>
      </c>
      <c r="D46" s="84" t="s">
        <v>1344</v>
      </c>
      <c r="E46" s="84" t="s">
        <v>1325</v>
      </c>
      <c r="F46" s="84">
        <v>2</v>
      </c>
      <c r="G46" s="466">
        <v>80</v>
      </c>
      <c r="H46" s="4">
        <v>80</v>
      </c>
    </row>
    <row r="47" spans="1:8" ht="45" x14ac:dyDescent="0.2">
      <c r="A47" s="84" t="s">
        <v>775</v>
      </c>
      <c r="B47" s="84" t="s">
        <v>1347</v>
      </c>
      <c r="C47" s="347" t="s">
        <v>1348</v>
      </c>
      <c r="D47" s="84" t="s">
        <v>1344</v>
      </c>
      <c r="E47" s="84" t="s">
        <v>1325</v>
      </c>
      <c r="F47" s="84">
        <v>2</v>
      </c>
      <c r="G47" s="466">
        <v>80</v>
      </c>
      <c r="H47" s="4">
        <v>80</v>
      </c>
    </row>
    <row r="48" spans="1:8" ht="45" x14ac:dyDescent="0.2">
      <c r="A48" s="84" t="s">
        <v>567</v>
      </c>
      <c r="B48" s="84" t="s">
        <v>1138</v>
      </c>
      <c r="C48" s="347" t="s">
        <v>1139</v>
      </c>
      <c r="D48" s="84" t="s">
        <v>1344</v>
      </c>
      <c r="E48" s="84" t="s">
        <v>1325</v>
      </c>
      <c r="F48" s="84">
        <v>2</v>
      </c>
      <c r="G48" s="466">
        <v>80</v>
      </c>
      <c r="H48" s="4">
        <v>80</v>
      </c>
    </row>
    <row r="49" spans="1:8" ht="60" x14ac:dyDescent="0.2">
      <c r="A49" s="84" t="s">
        <v>645</v>
      </c>
      <c r="B49" s="84" t="s">
        <v>646</v>
      </c>
      <c r="C49" s="347">
        <v>62007006162</v>
      </c>
      <c r="D49" s="84" t="s">
        <v>1349</v>
      </c>
      <c r="E49" s="84" t="s">
        <v>1350</v>
      </c>
      <c r="F49" s="84">
        <v>2</v>
      </c>
      <c r="G49" s="466">
        <v>105</v>
      </c>
      <c r="H49" s="4">
        <v>105</v>
      </c>
    </row>
    <row r="50" spans="1:8" ht="60" x14ac:dyDescent="0.2">
      <c r="A50" s="84" t="s">
        <v>622</v>
      </c>
      <c r="B50" s="84" t="s">
        <v>584</v>
      </c>
      <c r="C50" s="347" t="s">
        <v>623</v>
      </c>
      <c r="D50" s="84" t="s">
        <v>1349</v>
      </c>
      <c r="E50" s="84" t="s">
        <v>1350</v>
      </c>
      <c r="F50" s="84">
        <v>2</v>
      </c>
      <c r="G50" s="466">
        <v>105</v>
      </c>
      <c r="H50" s="4">
        <v>105</v>
      </c>
    </row>
    <row r="51" spans="1:8" ht="60" x14ac:dyDescent="0.2">
      <c r="A51" s="84" t="s">
        <v>620</v>
      </c>
      <c r="B51" s="84" t="s">
        <v>548</v>
      </c>
      <c r="C51" s="347" t="s">
        <v>549</v>
      </c>
      <c r="D51" s="84" t="s">
        <v>1351</v>
      </c>
      <c r="E51" s="84" t="s">
        <v>1325</v>
      </c>
      <c r="F51" s="84">
        <v>2</v>
      </c>
      <c r="G51" s="466">
        <v>448.54</v>
      </c>
      <c r="H51" s="4">
        <v>448.54</v>
      </c>
    </row>
    <row r="52" spans="1:8" ht="120" x14ac:dyDescent="0.2">
      <c r="A52" s="84" t="s">
        <v>614</v>
      </c>
      <c r="B52" s="84" t="s">
        <v>615</v>
      </c>
      <c r="C52" s="347" t="s">
        <v>616</v>
      </c>
      <c r="D52" s="84" t="s">
        <v>1352</v>
      </c>
      <c r="E52" s="84" t="s">
        <v>1353</v>
      </c>
      <c r="F52" s="84">
        <v>2</v>
      </c>
      <c r="G52" s="466">
        <v>80</v>
      </c>
      <c r="H52" s="4">
        <v>80</v>
      </c>
    </row>
    <row r="53" spans="1:8" ht="120" x14ac:dyDescent="0.2">
      <c r="A53" s="84" t="s">
        <v>649</v>
      </c>
      <c r="B53" s="84" t="s">
        <v>650</v>
      </c>
      <c r="C53" s="347" t="s">
        <v>651</v>
      </c>
      <c r="D53" s="84" t="s">
        <v>1352</v>
      </c>
      <c r="E53" s="84" t="s">
        <v>1353</v>
      </c>
      <c r="F53" s="84">
        <v>2</v>
      </c>
      <c r="G53" s="466">
        <v>80</v>
      </c>
      <c r="H53" s="4">
        <v>80</v>
      </c>
    </row>
    <row r="54" spans="1:8" ht="60" x14ac:dyDescent="0.2">
      <c r="A54" s="84" t="s">
        <v>614</v>
      </c>
      <c r="B54" s="84" t="s">
        <v>652</v>
      </c>
      <c r="C54" s="347" t="s">
        <v>653</v>
      </c>
      <c r="D54" s="84" t="s">
        <v>1328</v>
      </c>
      <c r="E54" s="84" t="s">
        <v>1354</v>
      </c>
      <c r="F54" s="84">
        <v>1</v>
      </c>
      <c r="G54" s="466">
        <v>40</v>
      </c>
      <c r="H54" s="4">
        <v>40</v>
      </c>
    </row>
    <row r="55" spans="1:8" ht="45" x14ac:dyDescent="0.2">
      <c r="A55" s="84" t="s">
        <v>889</v>
      </c>
      <c r="B55" s="84" t="s">
        <v>1355</v>
      </c>
      <c r="C55" s="347" t="s">
        <v>1356</v>
      </c>
      <c r="D55" s="84" t="s">
        <v>1302</v>
      </c>
      <c r="E55" s="84" t="s">
        <v>1357</v>
      </c>
      <c r="F55" s="84">
        <v>2</v>
      </c>
      <c r="G55" s="466">
        <v>838.35</v>
      </c>
      <c r="H55" s="4">
        <v>838.35</v>
      </c>
    </row>
    <row r="56" spans="1:8" ht="45" x14ac:dyDescent="0.2">
      <c r="A56" s="84" t="s">
        <v>543</v>
      </c>
      <c r="B56" s="84" t="s">
        <v>1318</v>
      </c>
      <c r="C56" s="347" t="s">
        <v>1319</v>
      </c>
      <c r="D56" s="84" t="s">
        <v>1302</v>
      </c>
      <c r="E56" s="84" t="s">
        <v>1357</v>
      </c>
      <c r="F56" s="84">
        <v>3</v>
      </c>
      <c r="G56" s="466">
        <v>1328.1</v>
      </c>
      <c r="H56" s="4">
        <v>1328.1</v>
      </c>
    </row>
    <row r="57" spans="1:8" ht="75" x14ac:dyDescent="0.2">
      <c r="A57" s="84" t="s">
        <v>543</v>
      </c>
      <c r="B57" s="84" t="s">
        <v>544</v>
      </c>
      <c r="C57" s="347" t="s">
        <v>545</v>
      </c>
      <c r="D57" s="84" t="s">
        <v>1302</v>
      </c>
      <c r="E57" s="84" t="s">
        <v>1358</v>
      </c>
      <c r="F57" s="84">
        <v>6</v>
      </c>
      <c r="G57" s="466">
        <v>1640.6</v>
      </c>
      <c r="H57" s="4">
        <v>1640.6</v>
      </c>
    </row>
    <row r="58" spans="1:8" ht="45" x14ac:dyDescent="0.2">
      <c r="A58" s="84" t="s">
        <v>614</v>
      </c>
      <c r="B58" s="84" t="s">
        <v>652</v>
      </c>
      <c r="C58" s="347" t="s">
        <v>653</v>
      </c>
      <c r="D58" s="84" t="s">
        <v>1306</v>
      </c>
      <c r="E58" s="84" t="s">
        <v>1307</v>
      </c>
      <c r="F58" s="84">
        <v>2</v>
      </c>
      <c r="G58" s="466">
        <v>80</v>
      </c>
      <c r="H58" s="4">
        <v>80</v>
      </c>
    </row>
    <row r="59" spans="1:8" ht="75" x14ac:dyDescent="0.2">
      <c r="A59" s="84" t="s">
        <v>645</v>
      </c>
      <c r="B59" s="84" t="s">
        <v>646</v>
      </c>
      <c r="C59" s="347">
        <v>62007006162</v>
      </c>
      <c r="D59" s="84" t="s">
        <v>1337</v>
      </c>
      <c r="E59" s="84" t="s">
        <v>1359</v>
      </c>
      <c r="F59" s="84">
        <v>1</v>
      </c>
      <c r="G59" s="466">
        <v>40</v>
      </c>
      <c r="H59" s="4">
        <v>40</v>
      </c>
    </row>
    <row r="60" spans="1:8" ht="75" x14ac:dyDescent="0.2">
      <c r="A60" s="84" t="s">
        <v>563</v>
      </c>
      <c r="B60" s="84" t="s">
        <v>659</v>
      </c>
      <c r="C60" s="347" t="s">
        <v>660</v>
      </c>
      <c r="D60" s="84" t="s">
        <v>1337</v>
      </c>
      <c r="E60" s="84" t="s">
        <v>1359</v>
      </c>
      <c r="F60" s="84">
        <v>1</v>
      </c>
      <c r="G60" s="466">
        <v>40</v>
      </c>
      <c r="H60" s="4">
        <v>40</v>
      </c>
    </row>
    <row r="61" spans="1:8" ht="60" x14ac:dyDescent="0.2">
      <c r="A61" s="84" t="s">
        <v>543</v>
      </c>
      <c r="B61" s="84" t="s">
        <v>544</v>
      </c>
      <c r="C61" s="347" t="s">
        <v>545</v>
      </c>
      <c r="D61" s="84" t="s">
        <v>1302</v>
      </c>
      <c r="E61" s="84" t="s">
        <v>1360</v>
      </c>
      <c r="F61" s="84">
        <v>8</v>
      </c>
      <c r="G61" s="466">
        <v>5504</v>
      </c>
      <c r="H61" s="4">
        <v>5504</v>
      </c>
    </row>
    <row r="62" spans="1:8" ht="30" x14ac:dyDescent="0.2">
      <c r="A62" s="84" t="s">
        <v>614</v>
      </c>
      <c r="B62" s="84" t="s">
        <v>615</v>
      </c>
      <c r="C62" s="347" t="s">
        <v>616</v>
      </c>
      <c r="D62" s="84" t="s">
        <v>1361</v>
      </c>
      <c r="E62" s="84" t="s">
        <v>1325</v>
      </c>
      <c r="F62" s="84">
        <v>2</v>
      </c>
      <c r="G62" s="466">
        <v>80</v>
      </c>
      <c r="H62" s="4">
        <v>80</v>
      </c>
    </row>
    <row r="63" spans="1:8" ht="30" x14ac:dyDescent="0.2">
      <c r="A63" s="84" t="s">
        <v>614</v>
      </c>
      <c r="B63" s="84" t="s">
        <v>652</v>
      </c>
      <c r="C63" s="347" t="s">
        <v>653</v>
      </c>
      <c r="D63" s="84" t="s">
        <v>1361</v>
      </c>
      <c r="E63" s="84" t="s">
        <v>1325</v>
      </c>
      <c r="F63" s="84">
        <v>2</v>
      </c>
      <c r="G63" s="466">
        <v>80</v>
      </c>
      <c r="H63" s="4">
        <v>80</v>
      </c>
    </row>
    <row r="64" spans="1:8" ht="15" x14ac:dyDescent="0.2">
      <c r="A64" s="84" t="s">
        <v>614</v>
      </c>
      <c r="B64" s="84" t="s">
        <v>652</v>
      </c>
      <c r="C64" s="347" t="s">
        <v>653</v>
      </c>
      <c r="D64" s="84" t="s">
        <v>1362</v>
      </c>
      <c r="E64" s="84" t="s">
        <v>1307</v>
      </c>
      <c r="F64" s="84">
        <v>2</v>
      </c>
      <c r="G64" s="466">
        <v>80</v>
      </c>
      <c r="H64" s="4">
        <v>80</v>
      </c>
    </row>
    <row r="65" spans="1:8" ht="15" x14ac:dyDescent="0.2">
      <c r="A65" s="84"/>
      <c r="B65" s="84"/>
      <c r="C65" s="347"/>
      <c r="D65" s="84"/>
      <c r="E65" s="84"/>
      <c r="F65" s="84"/>
      <c r="G65" s="4"/>
      <c r="H65" s="4"/>
    </row>
    <row r="66" spans="1:8" ht="15" x14ac:dyDescent="0.3">
      <c r="A66" s="96"/>
      <c r="B66" s="96"/>
      <c r="C66" s="96"/>
      <c r="D66" s="96"/>
      <c r="E66" s="96"/>
      <c r="F66" s="96" t="s">
        <v>334</v>
      </c>
      <c r="G66" s="83">
        <f>SUM(G9:G65)</f>
        <v>25304.733999999997</v>
      </c>
      <c r="H66" s="83">
        <f>SUM(H9:H65)</f>
        <v>25304.733999999997</v>
      </c>
    </row>
    <row r="67" spans="1:8" ht="15" x14ac:dyDescent="0.3">
      <c r="A67" s="215"/>
      <c r="B67" s="215"/>
      <c r="C67" s="215"/>
      <c r="D67" s="215"/>
      <c r="E67" s="215"/>
      <c r="F67" s="215"/>
      <c r="G67" s="172"/>
      <c r="H67" s="172"/>
    </row>
    <row r="68" spans="1:8" ht="15" x14ac:dyDescent="0.3">
      <c r="A68" s="216" t="s">
        <v>345</v>
      </c>
      <c r="B68" s="215"/>
      <c r="C68" s="215"/>
      <c r="D68" s="215"/>
      <c r="E68" s="215"/>
      <c r="F68" s="215"/>
      <c r="G68" s="172"/>
      <c r="H68" s="172"/>
    </row>
    <row r="69" spans="1:8" ht="15" x14ac:dyDescent="0.3">
      <c r="A69" s="216" t="s">
        <v>347</v>
      </c>
      <c r="B69" s="215"/>
      <c r="C69" s="215"/>
      <c r="D69" s="215"/>
      <c r="E69" s="215"/>
      <c r="F69" s="215"/>
      <c r="G69" s="172"/>
      <c r="H69" s="172"/>
    </row>
    <row r="70" spans="1:8" ht="15" x14ac:dyDescent="0.3">
      <c r="A70" s="216"/>
      <c r="B70" s="172"/>
      <c r="C70" s="172"/>
      <c r="D70" s="172"/>
      <c r="E70" s="172"/>
      <c r="F70" s="172"/>
      <c r="G70" s="172">
        <v>12674.92</v>
      </c>
      <c r="H70" s="467">
        <f>G70-G73</f>
        <v>12608.683999999996</v>
      </c>
    </row>
    <row r="71" spans="1:8" ht="15" x14ac:dyDescent="0.3">
      <c r="A71" s="216"/>
      <c r="B71" s="172"/>
      <c r="C71" s="172"/>
      <c r="D71" s="172"/>
      <c r="E71" s="172"/>
      <c r="F71" s="172"/>
      <c r="G71" s="172">
        <v>12696.05</v>
      </c>
      <c r="H71" s="172"/>
    </row>
    <row r="72" spans="1:8" x14ac:dyDescent="0.2">
      <c r="A72" s="213"/>
      <c r="B72" s="213"/>
      <c r="C72" s="213"/>
      <c r="D72" s="213"/>
      <c r="E72" s="213"/>
      <c r="F72" s="213"/>
      <c r="G72" s="213">
        <f>SUM(G70:G71)</f>
        <v>25370.97</v>
      </c>
      <c r="H72" s="213"/>
    </row>
    <row r="73" spans="1:8" ht="15" x14ac:dyDescent="0.3">
      <c r="A73" s="178" t="s">
        <v>107</v>
      </c>
      <c r="B73" s="172"/>
      <c r="C73" s="172"/>
      <c r="D73" s="172"/>
      <c r="E73" s="172"/>
      <c r="F73" s="172"/>
      <c r="G73" s="467">
        <f>G72-G66</f>
        <v>66.236000000004424</v>
      </c>
      <c r="H73" s="468"/>
    </row>
    <row r="74" spans="1:8" ht="15" x14ac:dyDescent="0.3">
      <c r="A74" s="172"/>
      <c r="B74" s="172"/>
      <c r="C74" s="172"/>
      <c r="D74" s="172"/>
      <c r="E74" s="172"/>
      <c r="F74" s="172"/>
      <c r="G74" s="172"/>
      <c r="H74" s="172"/>
    </row>
    <row r="75" spans="1:8" ht="15" x14ac:dyDescent="0.3">
      <c r="A75" s="172"/>
      <c r="B75" s="172"/>
      <c r="C75" s="172"/>
      <c r="D75" s="172"/>
      <c r="E75" s="172"/>
      <c r="F75" s="172"/>
      <c r="G75" s="172"/>
      <c r="H75" s="179"/>
    </row>
    <row r="76" spans="1:8" ht="15" x14ac:dyDescent="0.3">
      <c r="A76" s="178"/>
      <c r="B76" s="178" t="s">
        <v>271</v>
      </c>
      <c r="C76" s="178"/>
      <c r="D76" s="178"/>
      <c r="E76" s="178"/>
      <c r="F76" s="178"/>
      <c r="G76" s="172"/>
      <c r="H76" s="179"/>
    </row>
    <row r="77" spans="1:8" ht="15" x14ac:dyDescent="0.3">
      <c r="A77" s="172"/>
      <c r="B77" s="172" t="s">
        <v>270</v>
      </c>
      <c r="C77" s="172"/>
      <c r="D77" s="172"/>
      <c r="E77" s="172"/>
      <c r="F77" s="172"/>
      <c r="G77" s="172"/>
      <c r="H77" s="179"/>
    </row>
    <row r="78" spans="1:8" x14ac:dyDescent="0.2">
      <c r="A78" s="180"/>
      <c r="B78" s="180" t="s">
        <v>140</v>
      </c>
      <c r="C78" s="180"/>
      <c r="D78" s="180"/>
      <c r="E78" s="180"/>
      <c r="F78" s="180"/>
      <c r="G78" s="173"/>
      <c r="H78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16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Sheet2</vt:lpstr>
      <vt:lpstr>Sheet1</vt:lpstr>
      <vt:lpstr>ფორმა N4.1</vt:lpstr>
      <vt:lpstr>ფორმა N4.2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2016-02-01T08:57:21Z</cp:lastPrinted>
  <dcterms:created xsi:type="dcterms:W3CDTF">2011-12-27T13:20:18Z</dcterms:created>
  <dcterms:modified xsi:type="dcterms:W3CDTF">2016-03-30T12:02:05Z</dcterms:modified>
</cp:coreProperties>
</file>