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4" firstSheet="10" activeTab="19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2" r:id="rId26"/>
    <sheet name="Sheet2" sheetId="43" r:id="rId27"/>
  </sheets>
  <externalReferences>
    <externalReference r:id="rId28"/>
    <externalReference r:id="rId29"/>
  </externalReferences>
  <definedNames>
    <definedName name="_xlnm._FilterDatabase" localSheetId="5" hidden="1">'ფორმა 4.2'!$A$1:$J$502</definedName>
    <definedName name="_xlnm._FilterDatabase" localSheetId="7" hidden="1">'ფორმა 4.4'!$A$1:$J$390</definedName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N4.1'!$B$9:$D$41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7">'ფორმა 4.4'!$A$1:$H$390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8.1'!$A$1:$H$107</definedName>
    <definedName name="_xlnm.Print_Area" localSheetId="22">'ფორმა N 9.7'!$A$1:$I$48</definedName>
    <definedName name="_xlnm.Print_Area" localSheetId="0">'ფორმა N1'!$A$1:$M$89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N4.1'!$A$1:$E$56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D44" i="12" l="1"/>
  <c r="C48" i="40"/>
  <c r="C38" i="40"/>
  <c r="C34" i="40"/>
  <c r="C25" i="40"/>
  <c r="C19" i="40"/>
  <c r="G211" i="29"/>
  <c r="H211" i="29"/>
  <c r="G49" i="18"/>
  <c r="G50" i="18" s="1"/>
  <c r="G51" i="18" s="1"/>
  <c r="G52" i="18" s="1"/>
  <c r="I10" i="29"/>
  <c r="I11" i="29"/>
  <c r="I12" i="29"/>
  <c r="I13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161" i="29"/>
  <c r="I162" i="29"/>
  <c r="I163" i="29"/>
  <c r="I9" i="29"/>
  <c r="D75" i="8"/>
  <c r="C75" i="8"/>
  <c r="I211" i="29" l="1"/>
  <c r="I38" i="35"/>
  <c r="D26" i="7" l="1"/>
  <c r="C26" i="7"/>
  <c r="D26" i="3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D10" i="7"/>
  <c r="D9" i="7" s="1"/>
  <c r="C9" i="7"/>
  <c r="D74" i="40"/>
  <c r="D65" i="40"/>
  <c r="D59" i="40"/>
  <c r="C59" i="40"/>
  <c r="D54" i="40"/>
  <c r="C54" i="40"/>
  <c r="D12" i="40"/>
  <c r="C12" i="40"/>
  <c r="C11" i="40" s="1"/>
  <c r="A6" i="40"/>
  <c r="D11" i="40" l="1"/>
  <c r="C46" i="8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78" i="34" l="1"/>
  <c r="G378" i="34"/>
  <c r="A4" i="34"/>
  <c r="A4" i="33" l="1"/>
  <c r="A5" i="32"/>
  <c r="A4" i="32"/>
  <c r="H34" i="30" l="1"/>
  <c r="G34" i="30"/>
  <c r="A4" i="30"/>
  <c r="A4" i="29"/>
  <c r="A5" i="28" l="1"/>
  <c r="D57" i="8"/>
  <c r="C57" i="8"/>
  <c r="D25" i="27"/>
  <c r="C25" i="27"/>
  <c r="A5" i="27"/>
  <c r="D42" i="26"/>
  <c r="C42" i="26"/>
  <c r="A5" i="26"/>
  <c r="G95" i="18" l="1"/>
  <c r="G53" i="18"/>
  <c r="G10" i="18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A4" i="18"/>
  <c r="D52" i="8" l="1"/>
  <c r="C52" i="8"/>
  <c r="H10" i="10" l="1"/>
  <c r="H9" i="10" s="1"/>
  <c r="C64" i="12" l="1"/>
  <c r="D64" i="12"/>
  <c r="D10" i="8"/>
  <c r="C10" i="8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3" i="8"/>
  <c r="D32" i="8"/>
  <c r="C32" i="8"/>
  <c r="D23" i="8"/>
  <c r="D17" i="8" s="1"/>
  <c r="C23" i="8"/>
  <c r="C17" i="8" s="1"/>
  <c r="C14" i="8"/>
  <c r="D18" i="3"/>
  <c r="C18" i="3"/>
  <c r="D15" i="3"/>
  <c r="C15" i="3"/>
  <c r="D12" i="3"/>
  <c r="C10" i="3" l="1"/>
  <c r="C10" i="5"/>
  <c r="C13" i="8"/>
  <c r="C9" i="8" s="1"/>
  <c r="D13" i="8"/>
  <c r="D9" i="8" s="1"/>
  <c r="C25" i="3"/>
  <c r="D10" i="3"/>
  <c r="B9" i="10"/>
  <c r="D10" i="12"/>
  <c r="J9" i="10"/>
  <c r="D25" i="3"/>
  <c r="C10" i="12"/>
  <c r="D9" i="10"/>
  <c r="F9" i="10"/>
  <c r="C9" i="3" l="1"/>
  <c r="D9" i="3"/>
</calcChain>
</file>

<file path=xl/sharedStrings.xml><?xml version="1.0" encoding="utf-8"?>
<sst xmlns="http://schemas.openxmlformats.org/spreadsheetml/2006/main" count="4200" uniqueCount="2023">
  <si>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</si>
  <si>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</si>
  <si>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</si>
  <si>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</si>
  <si>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</si>
  <si>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</si>
  <si>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</si>
  <si>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</si>
  <si>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</si>
  <si>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</si>
  <si>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</si>
  <si>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</si>
  <si>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</si>
  <si>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</si>
  <si>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</si>
  <si>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</si>
  <si>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</si>
  <si>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</si>
  <si>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</si>
  <si>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</si>
  <si>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</si>
  <si>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</si>
  <si>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</si>
  <si>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</si>
  <si>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</si>
  <si>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</si>
  <si>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</si>
  <si>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</si>
  <si>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</si>
  <si>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</si>
  <si>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</si>
  <si>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</si>
  <si>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</si>
  <si>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</si>
  <si>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</si>
  <si>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</si>
  <si>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</si>
  <si>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</si>
  <si>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</si>
  <si>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</si>
  <si>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</si>
  <si>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</si>
  <si>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</si>
  <si>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</si>
  <si>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</si>
  <si>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</si>
  <si>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</si>
  <si>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</si>
  <si>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</si>
  <si>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</si>
  <si>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</si>
  <si>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</si>
  <si>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</si>
  <si>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</si>
  <si>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</si>
  <si>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</si>
  <si>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</si>
  <si>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</si>
  <si>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</si>
  <si>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</si>
  <si>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</si>
  <si>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</si>
  <si>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</si>
  <si>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</si>
  <si>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</si>
  <si>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</si>
  <si>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</si>
  <si>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</si>
  <si>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</si>
  <si>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</si>
  <si>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</si>
  <si>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</si>
  <si>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</si>
  <si>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</si>
  <si>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</si>
  <si>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</si>
  <si>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</si>
  <si>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</si>
  <si>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</si>
  <si>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</si>
  <si>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</si>
  <si>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</si>
  <si>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</si>
  <si>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</si>
  <si>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</si>
  <si>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</si>
  <si>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</si>
  <si>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</si>
  <si>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</si>
  <si>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</si>
  <si>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</si>
  <si>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</si>
  <si>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</si>
  <si>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</si>
  <si>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</si>
  <si>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</si>
  <si>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</si>
  <si>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</si>
  <si>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</si>
  <si>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</si>
  <si>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</si>
  <si>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</si>
  <si>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</si>
  <si>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</si>
  <si>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</si>
  <si>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</si>
  <si>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</si>
  <si>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</si>
  <si>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</si>
  <si>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</si>
  <si>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</si>
  <si>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</si>
  <si>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</si>
  <si>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</si>
  <si>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</si>
  <si>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</si>
  <si>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</si>
  <si>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</si>
  <si>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</si>
  <si>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</si>
  <si>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</si>
  <si>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</si>
  <si>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</si>
  <si>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</si>
  <si>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</si>
  <si>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</si>
  <si>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</si>
  <si>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</si>
  <si>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</si>
  <si>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</si>
  <si>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</si>
  <si>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</si>
  <si>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</si>
  <si>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</si>
  <si>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</si>
  <si>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</si>
  <si>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</si>
  <si>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</si>
  <si>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</si>
  <si>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</si>
  <si>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</si>
  <si>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</si>
  <si>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</si>
  <si>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</si>
  <si>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</si>
  <si>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</si>
  <si>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</si>
  <si>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</si>
  <si>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</si>
  <si>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</si>
  <si>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</si>
  <si>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</si>
  <si>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</si>
  <si>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</si>
  <si>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</si>
  <si>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</si>
  <si>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</si>
  <si>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</si>
  <si>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</si>
  <si>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</si>
  <si>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</si>
  <si>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</si>
  <si>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</si>
  <si>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</si>
  <si>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</si>
  <si>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</si>
  <si>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</si>
  <si>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</si>
  <si>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</si>
  <si>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</si>
  <si>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</si>
  <si>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</si>
  <si>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</si>
  <si>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</si>
  <si>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</si>
  <si>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</si>
  <si>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</si>
  <si>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</si>
  <si>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</si>
  <si>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</si>
  <si>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</si>
  <si>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</si>
  <si>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</si>
  <si>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</si>
  <si>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</si>
  <si>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</si>
  <si>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</si>
  <si>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</si>
  <si>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</si>
  <si>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</si>
  <si>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</si>
  <si>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</si>
  <si>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</si>
  <si>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</si>
  <si>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</si>
  <si>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</si>
  <si>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</si>
  <si>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</si>
  <si>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</si>
  <si>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</si>
  <si>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</si>
  <si>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</si>
  <si>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</si>
  <si>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</si>
  <si>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</si>
  <si>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</si>
  <si>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</si>
  <si>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</si>
  <si>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</si>
  <si>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</si>
  <si>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</si>
  <si>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</si>
  <si>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</si>
  <si>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</si>
  <si>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</si>
  <si>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</si>
  <si>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</si>
  <si>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</si>
  <si>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</si>
  <si>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</si>
  <si>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</si>
  <si>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</si>
  <si>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</si>
  <si>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</si>
  <si>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</si>
  <si>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</si>
  <si>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</si>
  <si>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</si>
  <si>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</si>
  <si>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</si>
  <si>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</si>
  <si>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</si>
  <si>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</si>
  <si>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</si>
  <si>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</si>
  <si>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</si>
  <si>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</si>
  <si>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</si>
  <si>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</si>
  <si>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</si>
  <si>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</si>
  <si>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</si>
  <si>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</si>
  <si>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</si>
  <si>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</si>
  <si>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</si>
  <si>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</si>
  <si>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</si>
  <si>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</si>
  <si>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</si>
  <si>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</si>
  <si>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</si>
  <si>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</si>
  <si>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</si>
  <si>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</si>
  <si>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</si>
  <si>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</si>
  <si>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</si>
  <si>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</si>
  <si>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</si>
  <si>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</si>
  <si>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</si>
  <si>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</si>
  <si>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</si>
  <si>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</si>
  <si>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</si>
  <si>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</si>
  <si>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</si>
  <si>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</si>
  <si>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</si>
  <si>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</si>
  <si>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</si>
  <si>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</si>
  <si>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</si>
  <si>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</si>
  <si>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</si>
  <si>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</si>
  <si>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</si>
  <si>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</si>
  <si>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</si>
  <si>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</si>
  <si>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</si>
  <si>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</si>
  <si>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</si>
  <si>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</si>
  <si>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</si>
  <si>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</si>
  <si>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</si>
  <si>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</si>
  <si>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</si>
  <si>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</si>
  <si>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</si>
  <si>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</si>
  <si>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</si>
  <si>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</si>
  <si>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</si>
  <si>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</si>
  <si>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</si>
  <si>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</si>
  <si>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</si>
  <si>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</si>
  <si>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</si>
  <si>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</si>
  <si>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</si>
  <si>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</si>
  <si>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</si>
  <si>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</si>
  <si>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</si>
  <si>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</si>
  <si>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</si>
  <si>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</si>
  <si>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</si>
  <si>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</si>
  <si>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</si>
  <si>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</si>
  <si>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</si>
  <si>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</si>
  <si>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</si>
  <si>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</si>
  <si>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</si>
  <si>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</si>
  <si>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</si>
  <si>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</si>
  <si>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</si>
  <si>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</si>
  <si>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</si>
  <si>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</si>
  <si>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</si>
  <si>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</si>
  <si>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</si>
  <si>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</si>
  <si>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</si>
  <si>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</si>
  <si>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</si>
  <si>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</si>
  <si>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</si>
  <si>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</si>
  <si>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</si>
  <si>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</si>
  <si>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</si>
  <si>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</si>
  <si>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</si>
  <si>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</si>
  <si>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</si>
  <si>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</si>
  <si>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</si>
  <si>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</si>
  <si>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</si>
  <si>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</si>
  <si>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</si>
  <si>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</si>
  <si>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</si>
  <si>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</si>
  <si>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</si>
  <si>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</si>
  <si>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</si>
  <si>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</si>
  <si>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</si>
  <si>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</si>
  <si>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</si>
  <si>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</si>
  <si>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</si>
  <si>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</si>
  <si>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</si>
  <si>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</si>
  <si>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</si>
  <si>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</si>
  <si>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</si>
  <si>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</si>
  <si>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</si>
  <si>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</si>
  <si>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</si>
  <si>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</si>
  <si>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</si>
  <si>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</si>
  <si>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</si>
  <si>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</si>
  <si>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</si>
  <si>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</si>
  <si>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</si>
  <si>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</si>
  <si>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</si>
  <si>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</si>
  <si>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</si>
  <si>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</si>
  <si>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</si>
  <si>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</si>
  <si>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</si>
  <si>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</si>
  <si>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</si>
  <si>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</si>
  <si>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</si>
  <si>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</si>
  <si>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</si>
  <si>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</si>
  <si>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</si>
  <si>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</si>
  <si>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</si>
  <si>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</si>
  <si>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</si>
  <si>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</si>
  <si>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</si>
  <si>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</si>
  <si>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</si>
  <si>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</si>
  <si>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</si>
  <si>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</si>
  <si>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</si>
  <si>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</si>
  <si>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</si>
  <si>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</si>
  <si>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</si>
  <si>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</si>
  <si>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</si>
  <si>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</si>
  <si>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</si>
  <si>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</si>
  <si>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</si>
  <si>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</si>
  <si>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</si>
  <si>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</si>
  <si>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</si>
  <si>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</si>
  <si>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</si>
  <si>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</si>
  <si>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</si>
  <si>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</si>
  <si>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</si>
  <si>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</si>
  <si>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</si>
  <si>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</si>
  <si>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</si>
  <si>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</si>
  <si>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</si>
  <si>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</si>
  <si>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</si>
  <si>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</si>
  <si>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</si>
  <si>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</si>
  <si>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</si>
  <si>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</si>
  <si>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</si>
  <si>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</si>
  <si>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</si>
  <si>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</si>
  <si>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</si>
  <si>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</si>
  <si>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</si>
  <si>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</si>
  <si>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</si>
  <si>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</si>
  <si>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</si>
  <si>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</si>
  <si>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</si>
  <si>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</si>
  <si>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</si>
  <si>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</si>
  <si>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</si>
  <si>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</si>
  <si>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</si>
  <si>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</si>
  <si>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</si>
  <si>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</si>
  <si>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</si>
  <si>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</si>
  <si>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</si>
  <si>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</si>
  <si>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</si>
  <si>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</si>
  <si>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</si>
  <si>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</si>
  <si>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</si>
  <si>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</si>
  <si>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</si>
  <si>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</si>
  <si>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</si>
  <si>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</si>
  <si>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</si>
  <si>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შემოსავლის ტიპი *</t>
  </si>
  <si>
    <t>ფულადი შემოწირულობა</t>
  </si>
  <si>
    <r>
      <rPr>
        <b/>
        <sz val="15"/>
        <rFont val="Sylfaen"/>
        <family val="1"/>
      </rPr>
      <t>ბუღალტერი</t>
    </r>
    <r>
      <rPr>
        <sz val="15"/>
        <rFont val="Sylfaen"/>
        <family val="1"/>
      </rPr>
      <t xml:space="preserve"> (ან საამისოდ უფლებამოსილი </t>
    </r>
  </si>
  <si>
    <t>01/01/2012-31/12/2012</t>
  </si>
  <si>
    <t>პოლიტიკური პარტია “განახლებული საქართველოსთვის“</t>
  </si>
  <si>
    <t>გულუა</t>
  </si>
  <si>
    <t>ნანა</t>
  </si>
  <si>
    <t>01006009811</t>
  </si>
  <si>
    <t>GE52BR0000010239607961</t>
  </si>
  <si>
    <t>ბანკი რესპუბლიკა</t>
  </si>
  <si>
    <t>62001016018</t>
  </si>
  <si>
    <t>GE55BR0000010162397265</t>
  </si>
  <si>
    <t>ჩილაჩავა</t>
  </si>
  <si>
    <t>ნელი</t>
  </si>
  <si>
    <t>62004012777</t>
  </si>
  <si>
    <t>მირგატია</t>
  </si>
  <si>
    <t>გელა</t>
  </si>
  <si>
    <t>GE76BR0000010818133959</t>
  </si>
  <si>
    <t>01013004103</t>
  </si>
  <si>
    <t>GE91BR0000010348245319</t>
  </si>
  <si>
    <t>გვარმიანი</t>
  </si>
  <si>
    <t>ლევან</t>
  </si>
  <si>
    <t>მარიამ</t>
  </si>
  <si>
    <t>62902011586</t>
  </si>
  <si>
    <t>ამირანი</t>
  </si>
  <si>
    <t>წურწუმია</t>
  </si>
  <si>
    <t>ქეთევან</t>
  </si>
  <si>
    <t>62003000518</t>
  </si>
  <si>
    <t>GE38BR0000010199218092</t>
  </si>
  <si>
    <t>GE64BR0000010554293302</t>
  </si>
  <si>
    <t>GE03BR0000010337061542</t>
  </si>
  <si>
    <t>62502011587</t>
  </si>
  <si>
    <t>არაფულადი შემოწირულობა</t>
  </si>
  <si>
    <t>ესიავა</t>
  </si>
  <si>
    <t>კახა</t>
  </si>
  <si>
    <t>62003006406</t>
  </si>
  <si>
    <t>GE27BR0000010260253018</t>
  </si>
  <si>
    <t>გივი</t>
  </si>
  <si>
    <t>62001005941</t>
  </si>
  <si>
    <t>GE77BR0000010823154370</t>
  </si>
  <si>
    <t>იზრაელაშვილი</t>
  </si>
  <si>
    <t>ისრაელი</t>
  </si>
  <si>
    <t>65002013017</t>
  </si>
  <si>
    <t>GE11BR0000010788905925</t>
  </si>
  <si>
    <t>ნანუაშვილი</t>
  </si>
  <si>
    <t>შალვა</t>
  </si>
  <si>
    <t>01030052117</t>
  </si>
  <si>
    <t>GE40BR0000010288169481</t>
  </si>
  <si>
    <t>ქარდავა</t>
  </si>
  <si>
    <t>ირაკლი</t>
  </si>
  <si>
    <t>62005023784</t>
  </si>
  <si>
    <t>GE67BR0000010922954552</t>
  </si>
  <si>
    <t>შემოწირული თანხა 15000ლარი დაუბრუნდა შემომწირველს 05,02,2012წ</t>
  </si>
  <si>
    <t>ჯოლია</t>
  </si>
  <si>
    <t>ომარ</t>
  </si>
  <si>
    <t>GE94BR0000010849940032</t>
  </si>
  <si>
    <t>62006016758</t>
  </si>
  <si>
    <t>შემოწირული თანხა 6000 ლარი დაუბრუნდა შემომწირველს 05,02,2012წ</t>
  </si>
  <si>
    <t>შემოწირული თანხა 10000 ლარი დაუბრუნდა შემომწირველს 05,02,2012წ</t>
  </si>
  <si>
    <t>ხუცურაული</t>
  </si>
  <si>
    <t>მარლენ</t>
  </si>
  <si>
    <t>01001011121</t>
  </si>
  <si>
    <t>GE81BR0000010712371956</t>
  </si>
  <si>
    <t>გვასალია</t>
  </si>
  <si>
    <t>ლაშა</t>
  </si>
  <si>
    <t>58001003246</t>
  </si>
  <si>
    <t>GE33BR0000010305221334</t>
  </si>
  <si>
    <t>შემოწირული თანხა 8000 ლარი დაუბრუნდა შემომწირველს 05,02,2012წ</t>
  </si>
  <si>
    <t>ოძელი</t>
  </si>
  <si>
    <t>01026007082</t>
  </si>
  <si>
    <t>გიორგი</t>
  </si>
  <si>
    <t>GE52BR0000010862908233</t>
  </si>
  <si>
    <t>შემოწირული თანხა 7425 ლარი დაუბრუნდა შემომწირველს 05,02,2012წ</t>
  </si>
  <si>
    <t>მამულაშვილი</t>
  </si>
  <si>
    <t>ბესიკ</t>
  </si>
  <si>
    <t>31001005481</t>
  </si>
  <si>
    <t>მალაყმაძე</t>
  </si>
  <si>
    <t>ნადიმ</t>
  </si>
  <si>
    <t>61001004783</t>
  </si>
  <si>
    <t>ორი თვის თანხა</t>
  </si>
  <si>
    <t xml:space="preserve">დავითაძე </t>
  </si>
  <si>
    <t>გია</t>
  </si>
  <si>
    <t>61010001698</t>
  </si>
  <si>
    <t>ჯორბენაძე</t>
  </si>
  <si>
    <t>61009005858</t>
  </si>
  <si>
    <t>დოლიძე</t>
  </si>
  <si>
    <t>დავით</t>
  </si>
  <si>
    <t>61006000954</t>
  </si>
  <si>
    <t xml:space="preserve">თურმანიძე </t>
  </si>
  <si>
    <t>თამილა</t>
  </si>
  <si>
    <t>61008004834</t>
  </si>
  <si>
    <t>იჯარით აღებული ფართი აღმაშენებლის ქ1 მეორე სართულის ნაწილი ფართი,40მ2</t>
  </si>
  <si>
    <t>იჯარით აღებული ფართი ქ.ბათუმი მ აბაშიძე/მაზნიაშვილის ქ15/6 35.52მ2</t>
  </si>
  <si>
    <t>იჯარით აღებული ფართი დაბა შუახევი შ.რუსთაველის ქ18, 53.76მ2</t>
  </si>
  <si>
    <t>იჯარით აღებული ფართი მამულაძის ქ5 206.74მ2</t>
  </si>
  <si>
    <t>იჯარით აღებული ფართი მეჯნისწყალი 73მ2</t>
  </si>
  <si>
    <t>ლაშა ესაბუა</t>
  </si>
  <si>
    <t>გელოდი ცომაია</t>
  </si>
  <si>
    <t>მზია თომაშვილი</t>
  </si>
  <si>
    <t xml:space="preserve">ნინო კვარაცხელია </t>
  </si>
  <si>
    <t>თორნიკე ზარანდია</t>
  </si>
  <si>
    <t>მოგელი ბერიშვილი</t>
  </si>
  <si>
    <t>ვაგნერ მირგატია</t>
  </si>
  <si>
    <t>ირინე კიკავა</t>
  </si>
  <si>
    <t>ბესარიონ ქობალია</t>
  </si>
  <si>
    <t>თამაზ ფილია</t>
  </si>
  <si>
    <t>მარლენ გაბისონია</t>
  </si>
  <si>
    <t>გოჩა ხუნჯგურუა</t>
  </si>
  <si>
    <t>ციალა ვიბლიანი</t>
  </si>
  <si>
    <t>ტრისტან თოდუა</t>
  </si>
  <si>
    <t>ჯემალ ფირცხელიანი</t>
  </si>
  <si>
    <t xml:space="preserve">ირინე ინაძე </t>
  </si>
  <si>
    <t>ენდი ხებულური-ჭყონია</t>
  </si>
  <si>
    <t>ნიკოლოზ ღვანიძე</t>
  </si>
  <si>
    <t>მარინე არშილავა</t>
  </si>
  <si>
    <t>მაია ოსკანოვა</t>
  </si>
  <si>
    <t xml:space="preserve">ილია ჯაჯაია </t>
  </si>
  <si>
    <t>ომარ ნანავა</t>
  </si>
  <si>
    <t>ნანა ლეფსვერიძე</t>
  </si>
  <si>
    <t>რომან დავიდოვი</t>
  </si>
  <si>
    <t>ხათუნა ჯიქურაშვილი</t>
  </si>
  <si>
    <t>ჯაბა ჯიქურაშვილი</t>
  </si>
  <si>
    <t>ლიანა ნიკოლაიშვილი</t>
  </si>
  <si>
    <t>ნინო დავითაშვილი</t>
  </si>
  <si>
    <t>თინა ჩაფიძე</t>
  </si>
  <si>
    <t>გოჩა შვანგირაძე</t>
  </si>
  <si>
    <t>ანანო შვანგირაძე</t>
  </si>
  <si>
    <t>მერი ზიბზაბაძე</t>
  </si>
  <si>
    <t>ელმირა აფაქიძე</t>
  </si>
  <si>
    <t>ლიანა ძერყორაშვილი</t>
  </si>
  <si>
    <t>ავთანდილ ბერიშვილი</t>
  </si>
  <si>
    <t>არჩილ თოფურია</t>
  </si>
  <si>
    <t xml:space="preserve">ლელა ფაიქიძე </t>
  </si>
  <si>
    <t>ბელა კიკვაძე</t>
  </si>
  <si>
    <t>ქეთევან მურღულია</t>
  </si>
  <si>
    <t>ნინო გეგეჭკორი</t>
  </si>
  <si>
    <t>თათია კუჭავა</t>
  </si>
  <si>
    <t>თამარ შუბლაძე</t>
  </si>
  <si>
    <t>ზაიარა ჩარკვიანი</t>
  </si>
  <si>
    <t>მაია წურწუმია</t>
  </si>
  <si>
    <t>ტატიანა რუხაძე</t>
  </si>
  <si>
    <t>ნოდარ მშვიდობაძე</t>
  </si>
  <si>
    <t>ნინო ყურთულაშვილი</t>
  </si>
  <si>
    <t>ციური ბაკურაძე</t>
  </si>
  <si>
    <t>ჯემალ ქართლელიშვილი</t>
  </si>
  <si>
    <t>რუსუდან გოგოლაშვილი</t>
  </si>
  <si>
    <t>თენგიზ ქარდავა</t>
  </si>
  <si>
    <t>ლალი მხეიძე</t>
  </si>
  <si>
    <t>ნანული მამუკაშვილი</t>
  </si>
  <si>
    <t>ნოდარი მშვიდობაძე</t>
  </si>
  <si>
    <t>ირმა ჯოხაძე</t>
  </si>
  <si>
    <t>მარინა გულუა</t>
  </si>
  <si>
    <t>ხათუნა ქარქაშაშვილი</t>
  </si>
  <si>
    <t>ნინო ზაბახიძე</t>
  </si>
  <si>
    <t>იზა აკობაშვილი</t>
  </si>
  <si>
    <t>ხათო გაგნიძე</t>
  </si>
  <si>
    <t>ნათია რუაძე</t>
  </si>
  <si>
    <t>მანანა ხეჩიკაშვილი</t>
  </si>
  <si>
    <t>ნაზიკო ფურცულიანი</t>
  </si>
  <si>
    <t>ქეთევან კობერიძე</t>
  </si>
  <si>
    <t>სოფიო მშვიდობაძე</t>
  </si>
  <si>
    <t>ლამარა ლეთოდიანი</t>
  </si>
  <si>
    <t>ეკატერინე წულუკიძე</t>
  </si>
  <si>
    <t>დავით შოშიაშვილი</t>
  </si>
  <si>
    <t>მარინე ბურდული</t>
  </si>
  <si>
    <t>ნანი ბოდოკია</t>
  </si>
  <si>
    <t>ქეთევან კასრაძე</t>
  </si>
  <si>
    <t>მაია შელია</t>
  </si>
  <si>
    <t>შორენა აფციაური</t>
  </si>
  <si>
    <t>ლალი კალანდაძე</t>
  </si>
  <si>
    <t>ხვიჩა ლომია</t>
  </si>
  <si>
    <t>ბორის მოსეშვილი</t>
  </si>
  <si>
    <t>ვიტალი ბალხამიშვილი</t>
  </si>
  <si>
    <t>ლიანა გაბისონია</t>
  </si>
  <si>
    <t>მაკა დანელია</t>
  </si>
  <si>
    <t>სერგო სავოიანი</t>
  </si>
  <si>
    <t>ოფელია დაბაგიან</t>
  </si>
  <si>
    <t>ნინო სიჭინავა</t>
  </si>
  <si>
    <t>ქეთევან შატბერაშვილი</t>
  </si>
  <si>
    <t>მანანა ზირაქიშვილი</t>
  </si>
  <si>
    <t>ნინო ქორიძე</t>
  </si>
  <si>
    <t>დარეჯან გუჯეჯიანი</t>
  </si>
  <si>
    <t>დავით მოისწრაფიშვილი</t>
  </si>
  <si>
    <t>იამალ ჯანელიძე</t>
  </si>
  <si>
    <t>გიორგი გუდიაშვილი</t>
  </si>
  <si>
    <t>ნინო ქადაგიშვილი</t>
  </si>
  <si>
    <t>ელისო გუჯეჯიანი</t>
  </si>
  <si>
    <t>ნინო ბარამია</t>
  </si>
  <si>
    <t>დიანა სიჭინავა</t>
  </si>
  <si>
    <t>რომან დანელია</t>
  </si>
  <si>
    <t>ვერიკო გუდავა</t>
  </si>
  <si>
    <t>ინგა ქარდავა</t>
  </si>
  <si>
    <t>მედეა ცაავა</t>
  </si>
  <si>
    <t>იზოლდა ჯალაღონია</t>
  </si>
  <si>
    <t>ნინო სანაძე</t>
  </si>
  <si>
    <t>ეკატერინე შენგელია</t>
  </si>
  <si>
    <t>ჯუმბერ ჯალაღონია</t>
  </si>
  <si>
    <t>ბეჟან შენგელია</t>
  </si>
  <si>
    <t>როინ წულაია</t>
  </si>
  <si>
    <t>მურმან ჯომიდავა</t>
  </si>
  <si>
    <t>კონსტანტინე ცქვიტიშვილი</t>
  </si>
  <si>
    <t>ჯენეტო ჭეჟია</t>
  </si>
  <si>
    <t>ტატუ გოგუა</t>
  </si>
  <si>
    <t>დავით თოლორდავა</t>
  </si>
  <si>
    <t>ველოდი ბაძაღუა</t>
  </si>
  <si>
    <t>იგორი გახარია</t>
  </si>
  <si>
    <t>რამინ ცირდავა</t>
  </si>
  <si>
    <t>ჯემალ წურწუმუა</t>
  </si>
  <si>
    <t>ფატიმა ჯაიანი</t>
  </si>
  <si>
    <t>დანიელ საჯაია</t>
  </si>
  <si>
    <t>იგორი პაპასკირი</t>
  </si>
  <si>
    <t>ევტიხი გაბუნია</t>
  </si>
  <si>
    <t>დათო გამსახურდია</t>
  </si>
  <si>
    <t>ოთარ ჩალიგავა</t>
  </si>
  <si>
    <t>პაატა პერტახია</t>
  </si>
  <si>
    <t>ვეფხვია ჯალაღონია</t>
  </si>
  <si>
    <t>ქეთევან ჯალაღონია</t>
  </si>
  <si>
    <t>რევაზ ჯანაშია</t>
  </si>
  <si>
    <t>როინ სიჭინავა</t>
  </si>
  <si>
    <t>ლევუშკა სიჭინავა</t>
  </si>
  <si>
    <t>ჯუმბერ ღვინჯილია</t>
  </si>
  <si>
    <t>ზურაბ შენგელია</t>
  </si>
  <si>
    <t>თეა ჯოჯუა</t>
  </si>
  <si>
    <t>ელისო გახარია</t>
  </si>
  <si>
    <t>ნანა ზედანია</t>
  </si>
  <si>
    <t xml:space="preserve">თამაზ  ყიფიანი </t>
  </si>
  <si>
    <t>მურმან კვირკველია</t>
  </si>
  <si>
    <t>როლანდ კაცაძე</t>
  </si>
  <si>
    <t>რიმა კონჯარია</t>
  </si>
  <si>
    <t>მანანა ზარქუა</t>
  </si>
  <si>
    <t>კონსტანტინე შენგელია</t>
  </si>
  <si>
    <t>ბესიკ თოდუა</t>
  </si>
  <si>
    <t>თემურ ჯალაღონია</t>
  </si>
  <si>
    <t>რუსუდან კვარაცხელია</t>
  </si>
  <si>
    <t>მადონა ჩიქობავა</t>
  </si>
  <si>
    <t>ირმა ფირცხელავა</t>
  </si>
  <si>
    <t>მანანა დარსანია</t>
  </si>
  <si>
    <t>მერაბ ქობალია</t>
  </si>
  <si>
    <t>რობერტი ფირცხელავა</t>
  </si>
  <si>
    <t>თემურ ჩარგაზია</t>
  </si>
  <si>
    <t>დათო დარსალია</t>
  </si>
  <si>
    <t>ომიანე იზორია</t>
  </si>
  <si>
    <t>ილარიონ ქობალია</t>
  </si>
  <si>
    <t>დარიკო მიქავა</t>
  </si>
  <si>
    <t>ელმირა გობეჩია</t>
  </si>
  <si>
    <t>მეგონა ჯიქია</t>
  </si>
  <si>
    <t>ვალერიან კვირტია</t>
  </si>
  <si>
    <t>ანზორ იზორია</t>
  </si>
  <si>
    <t>ავთანდილ გოშუა</t>
  </si>
  <si>
    <t>ალგორ მალანია</t>
  </si>
  <si>
    <t>ზაალ ხარჩილავა</t>
  </si>
  <si>
    <t>ლანა ქომეთიანი</t>
  </si>
  <si>
    <t>ნანა ქომეთიანი</t>
  </si>
  <si>
    <t>იროლი თოლორდავა</t>
  </si>
  <si>
    <t>ნინელი დარსალია</t>
  </si>
  <si>
    <t>ფიქრია შანავა</t>
  </si>
  <si>
    <t>მარიანა ფირცხელავა</t>
  </si>
  <si>
    <t>თენგო შენგელია</t>
  </si>
  <si>
    <t>არკადი გახარია</t>
  </si>
  <si>
    <t>ასმათ ყალიჩავა</t>
  </si>
  <si>
    <t>ლელა შარტავა</t>
  </si>
  <si>
    <t>მაყვალა თოლორდავა</t>
  </si>
  <si>
    <t>თამარ ჯოჯუა</t>
  </si>
  <si>
    <t>ედემი ქვარცხავა</t>
  </si>
  <si>
    <t>იოსებ ჩიქოვანი</t>
  </si>
  <si>
    <t>მალხაზ ჯალაღონია</t>
  </si>
  <si>
    <t>გოდერძი კვარაცხელია</t>
  </si>
  <si>
    <t>ტრიფონი გახარია</t>
  </si>
  <si>
    <t>ლუიზა სიჭინავა</t>
  </si>
  <si>
    <t>ნენე ვეკუა</t>
  </si>
  <si>
    <t>მამუკა ოყუჯავა</t>
  </si>
  <si>
    <t>ფირუზ გახარია</t>
  </si>
  <si>
    <t>მარიკა ცირდავა</t>
  </si>
  <si>
    <t>თორნიკე სორდია</t>
  </si>
  <si>
    <t>ოთარ ახალაია</t>
  </si>
  <si>
    <t>ბადრი ბოკუჩავა</t>
  </si>
  <si>
    <t>ჯამბული ყალიჩავა</t>
  </si>
  <si>
    <t>მარიანე კვარაცხელია</t>
  </si>
  <si>
    <t>ინგა ახალაია</t>
  </si>
  <si>
    <t>ნუგზარ ბერია</t>
  </si>
  <si>
    <t>მურთაზ გოგუა</t>
  </si>
  <si>
    <t>ივლიანე დარსალია</t>
  </si>
  <si>
    <t>ციალა ბებია</t>
  </si>
  <si>
    <t>ილია დარსალია</t>
  </si>
  <si>
    <t>ნუგზარ ცაავა</t>
  </si>
  <si>
    <t>ნინო კილასონია</t>
  </si>
  <si>
    <t xml:space="preserve">თოდუა ზურაბ </t>
  </si>
  <si>
    <t>ზოია აქირთავა</t>
  </si>
  <si>
    <t>ბორის წულაია</t>
  </si>
  <si>
    <t>რამინ ჯომიდავა</t>
  </si>
  <si>
    <t>თამარ თოლორდავა</t>
  </si>
  <si>
    <t>ელდარ შენგელია</t>
  </si>
  <si>
    <t>ლევან თოდუა</t>
  </si>
  <si>
    <t>ნატო ცუხიშვილი</t>
  </si>
  <si>
    <t>გელადი ანჯაფარია</t>
  </si>
  <si>
    <t>ველოდი სიჭინავა</t>
  </si>
  <si>
    <t>ნათია სიჭინავა</t>
  </si>
  <si>
    <t>ნონა ხორავა</t>
  </si>
  <si>
    <t>თამილა ხორავა</t>
  </si>
  <si>
    <t>მარიანა ხორავა</t>
  </si>
  <si>
    <t>ირინა ბესელია</t>
  </si>
  <si>
    <t>ლელა ჩიტაია</t>
  </si>
  <si>
    <t>ვენერა სიჭინავა</t>
  </si>
  <si>
    <t>კახა სიჭინავა</t>
  </si>
  <si>
    <t>ელიკო დარსალია</t>
  </si>
  <si>
    <t>დოდო ხორავა</t>
  </si>
  <si>
    <t>დათო ქვარცხავა</t>
  </si>
  <si>
    <t>გოდერძი არხანია</t>
  </si>
  <si>
    <t>რევაზ პაპასქირი</t>
  </si>
  <si>
    <t>ნანა ხაბურზანია</t>
  </si>
  <si>
    <t>ზონანა კვირკველია</t>
  </si>
  <si>
    <t>ნუკრი მარშავა</t>
  </si>
  <si>
    <t>ციალა გამსახურდია</t>
  </si>
  <si>
    <t>ტარილე თოდუა</t>
  </si>
  <si>
    <t>როინ ჩიტაია</t>
  </si>
  <si>
    <t>ნუკრი კაკულია</t>
  </si>
  <si>
    <t>ნონა ფაცაცია</t>
  </si>
  <si>
    <t>ნინო გულუა</t>
  </si>
  <si>
    <t>დათო ქებურია</t>
  </si>
  <si>
    <t>ავთანდილ მამფორია</t>
  </si>
  <si>
    <t>ბეჟან ზედანია</t>
  </si>
  <si>
    <t>ფატიმა როდონაია</t>
  </si>
  <si>
    <t>ზაურ წურწუმია</t>
  </si>
  <si>
    <t>ზაალ დარსალია</t>
  </si>
  <si>
    <t>დავით დარსალია</t>
  </si>
  <si>
    <t>ელგუჯა წურწუმია</t>
  </si>
  <si>
    <t>თეა პაპსქირი</t>
  </si>
  <si>
    <t>ნინო სამხარაძე</t>
  </si>
  <si>
    <t>გოჩა პაპასქირი</t>
  </si>
  <si>
    <t>გოგონა მოსია</t>
  </si>
  <si>
    <t>გულდან ფიჩხაია</t>
  </si>
  <si>
    <t>ოთარ არახამია</t>
  </si>
  <si>
    <t>ნესტორ საჯაია</t>
  </si>
  <si>
    <t>ბაიდი გოგუა</t>
  </si>
  <si>
    <t>ია გაბედავა</t>
  </si>
  <si>
    <t>რამაზ უბირია</t>
  </si>
  <si>
    <t>ნათია ანჯაფარია</t>
  </si>
  <si>
    <t>ანა მიმინოშვილი</t>
  </si>
  <si>
    <t>ხატია ლომაძე</t>
  </si>
  <si>
    <t>ავთანდილ პაიაშვილი</t>
  </si>
  <si>
    <t>ქრისტინა მურვანიძე</t>
  </si>
  <si>
    <t>გიორგი სანიკიძე</t>
  </si>
  <si>
    <t>გიგა მაისურაძე</t>
  </si>
  <si>
    <t>ერეკლე მიქაძე</t>
  </si>
  <si>
    <t>თორნიკე ბუთიაშვილი</t>
  </si>
  <si>
    <t>ოთარ მაისურაძე</t>
  </si>
  <si>
    <t>ხათუნა ჯოხაძე</t>
  </si>
  <si>
    <t>ლალი წიკლაური</t>
  </si>
  <si>
    <t>ანა ჭელიძე</t>
  </si>
  <si>
    <t>მანანა გაბუნია</t>
  </si>
  <si>
    <t>ანზორი გაბუნია</t>
  </si>
  <si>
    <t>შოთა პაიაშვილი</t>
  </si>
  <si>
    <t>ჯენარი მჭედლიშვილი</t>
  </si>
  <si>
    <t>ინეზა ჟვანია</t>
  </si>
  <si>
    <t>მერი ისაევი</t>
  </si>
  <si>
    <t>დარიკო ალანია</t>
  </si>
  <si>
    <t>მანანა ქარდავა</t>
  </si>
  <si>
    <t>ჟორა ქარდავა</t>
  </si>
  <si>
    <t>ელგუჯა შამითავა</t>
  </si>
  <si>
    <t>ეთერ ბჟალავა</t>
  </si>
  <si>
    <t>ფრანტი არდია</t>
  </si>
  <si>
    <t>ფატიმა წურწუმია</t>
  </si>
  <si>
    <t>მიმოზა ჯობავა</t>
  </si>
  <si>
    <t>ზამირა მიქავა</t>
  </si>
  <si>
    <t>ზურაბ წურწუმია</t>
  </si>
  <si>
    <t>ნონა ჩიკვილაძე</t>
  </si>
  <si>
    <t>ეკატერინე ჭანტურია</t>
  </si>
  <si>
    <t>ვახტანგ ჭანტურია</t>
  </si>
  <si>
    <t xml:space="preserve">სვეტლანა ბიგვავა </t>
  </si>
  <si>
    <t>ანა ანჩაბაძე</t>
  </si>
  <si>
    <t>იანა კამოზა</t>
  </si>
  <si>
    <t>გიორგი ნამიჭეიშვილი</t>
  </si>
  <si>
    <t>ჯიმშერ ხიმშიაშვილი</t>
  </si>
  <si>
    <t>ზურაბ ბათილაშვილი</t>
  </si>
  <si>
    <t>გოგა ჯიშკარიანი</t>
  </si>
  <si>
    <t>ვიქტორ მექვაბიშვილი</t>
  </si>
  <si>
    <t>გიორგი ბაშარუმი</t>
  </si>
  <si>
    <t>აკაკი გაბისონია</t>
  </si>
  <si>
    <t>დავით წოწორია</t>
  </si>
  <si>
    <t>ლიკა ვარდოშვილი</t>
  </si>
  <si>
    <t>ეთერი ბეჟაშვილი</t>
  </si>
  <si>
    <t>რატი კუტიბაშვილი</t>
  </si>
  <si>
    <t>ირაკლი ფიჩხია</t>
  </si>
  <si>
    <t>იაკობ  გვაზავა</t>
  </si>
  <si>
    <t>გიორგი საგინაშვილი</t>
  </si>
  <si>
    <t>ვლადიმერ შინჯიაშვილი</t>
  </si>
  <si>
    <t>ლევან შათირიშვილი</t>
  </si>
  <si>
    <t>გიორგი ობოლაძე</t>
  </si>
  <si>
    <t>გიორგი ხოშტარია</t>
  </si>
  <si>
    <t>დარიკო ქოქიაური</t>
  </si>
  <si>
    <t>თორნიკე საგინაშვილი</t>
  </si>
  <si>
    <t>მარიან ლუკაშ</t>
  </si>
  <si>
    <t>მალხაზ ლემონჯავა</t>
  </si>
  <si>
    <t>ბაჩანა დარსალია</t>
  </si>
  <si>
    <t>ამალი პაპავა</t>
  </si>
  <si>
    <t>დიანა ძერყორაშვილი</t>
  </si>
  <si>
    <t>არახამია სევასტი</t>
  </si>
  <si>
    <t>ნათია ახალაია</t>
  </si>
  <si>
    <t>ნუგზარ დარსალია</t>
  </si>
  <si>
    <t>დაზმირ საჯაია</t>
  </si>
  <si>
    <t>ლევან დარსალია</t>
  </si>
  <si>
    <t>ვეფხვია ფაცაცია</t>
  </si>
  <si>
    <t>მაკა კვარაცხელია</t>
  </si>
  <si>
    <t>ნატო ჩხარჩხალია</t>
  </si>
  <si>
    <t>ლუსია ქებურია</t>
  </si>
  <si>
    <t>ელდარ თოლორდავა</t>
  </si>
  <si>
    <t>62004005881</t>
  </si>
  <si>
    <t>62004022114</t>
  </si>
  <si>
    <t>62001023463</t>
  </si>
  <si>
    <t>62003002996</t>
  </si>
  <si>
    <t>01013017852</t>
  </si>
  <si>
    <t>21001020057</t>
  </si>
  <si>
    <t>01019051807</t>
  </si>
  <si>
    <t>01019044671</t>
  </si>
  <si>
    <t>62003002201</t>
  </si>
  <si>
    <t>62602014093</t>
  </si>
  <si>
    <t>35001116568</t>
  </si>
  <si>
    <t>35001111620</t>
  </si>
  <si>
    <t>010119062591</t>
  </si>
  <si>
    <t>01024074800</t>
  </si>
  <si>
    <t>01031007024</t>
  </si>
  <si>
    <t>01017043008</t>
  </si>
  <si>
    <t>01017025399</t>
  </si>
  <si>
    <t>01005036988</t>
  </si>
  <si>
    <t>01508064710</t>
  </si>
  <si>
    <t>62009002280</t>
  </si>
  <si>
    <t>01001057473</t>
  </si>
  <si>
    <t>01024068300</t>
  </si>
  <si>
    <t>01005023956</t>
  </si>
  <si>
    <t>01030028770</t>
  </si>
  <si>
    <t>62006063335</t>
  </si>
  <si>
    <t>62004026009</t>
  </si>
  <si>
    <t>60001068601</t>
  </si>
  <si>
    <t>24001042699</t>
  </si>
  <si>
    <t>42001032205</t>
  </si>
  <si>
    <t>01017010447</t>
  </si>
  <si>
    <t>58001006352</t>
  </si>
  <si>
    <t>58001010664</t>
  </si>
  <si>
    <t>58001024227</t>
  </si>
  <si>
    <t>58001006609</t>
  </si>
  <si>
    <t>48001000086</t>
  </si>
  <si>
    <t>48001013768</t>
  </si>
  <si>
    <t>48001000175</t>
  </si>
  <si>
    <t>48001002028</t>
  </si>
  <si>
    <t>48001020121</t>
  </si>
  <si>
    <t>48001007051</t>
  </si>
  <si>
    <t>19001076048</t>
  </si>
  <si>
    <t>19001020293</t>
  </si>
  <si>
    <t>62003014239</t>
  </si>
  <si>
    <t>19001093280</t>
  </si>
  <si>
    <t>19001090894</t>
  </si>
  <si>
    <t>19001005113</t>
  </si>
  <si>
    <t>19001023202</t>
  </si>
  <si>
    <t>19001009252</t>
  </si>
  <si>
    <t>19001072389</t>
  </si>
  <si>
    <t>19001052621</t>
  </si>
  <si>
    <t>62003012459</t>
  </si>
  <si>
    <t>19001064497</t>
  </si>
  <si>
    <t>19001064315</t>
  </si>
  <si>
    <t>19001027917</t>
  </si>
  <si>
    <t>19001039303</t>
  </si>
  <si>
    <t>61006051288</t>
  </si>
  <si>
    <t>19001030050</t>
  </si>
  <si>
    <t>19001002289</t>
  </si>
  <si>
    <t>19001003289</t>
  </si>
  <si>
    <t>19001062713</t>
  </si>
  <si>
    <t>62006053034</t>
  </si>
  <si>
    <t>19001031926</t>
  </si>
  <si>
    <t>19001025305</t>
  </si>
  <si>
    <t>19001017510</t>
  </si>
  <si>
    <t>19001011709</t>
  </si>
  <si>
    <t>19001077537</t>
  </si>
  <si>
    <t>19001063651</t>
  </si>
  <si>
    <t>19001062154</t>
  </si>
  <si>
    <t>19001062716</t>
  </si>
  <si>
    <t>19001015995</t>
  </si>
  <si>
    <t>19001035334</t>
  </si>
  <si>
    <t>19001024221</t>
  </si>
  <si>
    <t>19001044478</t>
  </si>
  <si>
    <t>62001034769</t>
  </si>
  <si>
    <t>19001034345</t>
  </si>
  <si>
    <t>19001090585</t>
  </si>
  <si>
    <t>51001-003054</t>
  </si>
  <si>
    <t>51001004920</t>
  </si>
  <si>
    <t>02001000997</t>
  </si>
  <si>
    <t>02001000134</t>
  </si>
  <si>
    <t>26001029770</t>
  </si>
  <si>
    <t>26001003914</t>
  </si>
  <si>
    <t>26001004959</t>
  </si>
  <si>
    <t>26001006349</t>
  </si>
  <si>
    <t>26001007216</t>
  </si>
  <si>
    <t>26001000945</t>
  </si>
  <si>
    <t>26001018258</t>
  </si>
  <si>
    <t>10001050907</t>
  </si>
  <si>
    <t>10001017012</t>
  </si>
  <si>
    <t>51001021476</t>
  </si>
  <si>
    <t>51001020262</t>
  </si>
  <si>
    <t>51001018057</t>
  </si>
  <si>
    <t>51001024950</t>
  </si>
  <si>
    <t>10001048897</t>
  </si>
  <si>
    <t>10001033554</t>
  </si>
  <si>
    <t>10001007311</t>
  </si>
  <si>
    <t>10001000439</t>
  </si>
  <si>
    <t>48001004315</t>
  </si>
  <si>
    <t>48001004909</t>
  </si>
  <si>
    <t>62001036084</t>
  </si>
  <si>
    <t>48001000279</t>
  </si>
  <si>
    <t>48001021708</t>
  </si>
  <si>
    <t>48001020949</t>
  </si>
  <si>
    <t>48001027078</t>
  </si>
  <si>
    <t>48001010491</t>
  </si>
  <si>
    <t>48001014232</t>
  </si>
  <si>
    <t>48001004340</t>
  </si>
  <si>
    <t>48001010524</t>
  </si>
  <si>
    <t>48001003938</t>
  </si>
  <si>
    <t>48001005246</t>
  </si>
  <si>
    <t>48001001419</t>
  </si>
  <si>
    <t>48001009295</t>
  </si>
  <si>
    <t>48001006545</t>
  </si>
  <si>
    <t>48001004421</t>
  </si>
  <si>
    <t>48001007287</t>
  </si>
  <si>
    <t>48001011121</t>
  </si>
  <si>
    <t>62001027333</t>
  </si>
  <si>
    <t>48001004950</t>
  </si>
  <si>
    <t>48001021379</t>
  </si>
  <si>
    <t>62004019254</t>
  </si>
  <si>
    <t>48001014391</t>
  </si>
  <si>
    <t>48001006031</t>
  </si>
  <si>
    <t>48001006688</t>
  </si>
  <si>
    <t>48001011006</t>
  </si>
  <si>
    <t>48001004024</t>
  </si>
  <si>
    <t>01008044000</t>
  </si>
  <si>
    <t>01024021942</t>
  </si>
  <si>
    <t>01008018203</t>
  </si>
  <si>
    <t>01008005653</t>
  </si>
  <si>
    <t>35001013782</t>
  </si>
  <si>
    <t>01024070880</t>
  </si>
  <si>
    <t>35001096013</t>
  </si>
  <si>
    <t>58001017827</t>
  </si>
  <si>
    <t>19001033700</t>
  </si>
  <si>
    <t>19001067930</t>
  </si>
  <si>
    <t>19001019940</t>
  </si>
  <si>
    <t>19001045865</t>
  </si>
  <si>
    <t>19001022951</t>
  </si>
  <si>
    <t>19001027842</t>
  </si>
  <si>
    <t>19001007228</t>
  </si>
  <si>
    <t>19001009918</t>
  </si>
  <si>
    <t>19001003224</t>
  </si>
  <si>
    <t>19001026201</t>
  </si>
  <si>
    <t>19001091627</t>
  </si>
  <si>
    <t>19001036495</t>
  </si>
  <si>
    <t>19001022588</t>
  </si>
  <si>
    <t>19001086175</t>
  </si>
  <si>
    <t>19001068643</t>
  </si>
  <si>
    <t>19001086528</t>
  </si>
  <si>
    <t>19001019126</t>
  </si>
  <si>
    <t>19001072679</t>
  </si>
  <si>
    <t>19001029300</t>
  </si>
  <si>
    <t>19001020240</t>
  </si>
  <si>
    <t>19001032804</t>
  </si>
  <si>
    <t>19001065417</t>
  </si>
  <si>
    <t>19001031447</t>
  </si>
  <si>
    <t>19001095938</t>
  </si>
  <si>
    <t>62005006968</t>
  </si>
  <si>
    <t>19001079865</t>
  </si>
  <si>
    <t>01030034123</t>
  </si>
  <si>
    <t>01030016559</t>
  </si>
  <si>
    <t>01005028159</t>
  </si>
  <si>
    <t>01030051430</t>
  </si>
  <si>
    <t>01034004091</t>
  </si>
  <si>
    <t>42001004062</t>
  </si>
  <si>
    <t>01030015759</t>
  </si>
  <si>
    <t>01011039861</t>
  </si>
  <si>
    <t>01011041563</t>
  </si>
  <si>
    <t>01011055914</t>
  </si>
  <si>
    <t>01011094373</t>
  </si>
  <si>
    <t>01011058093</t>
  </si>
  <si>
    <t>01011030532</t>
  </si>
  <si>
    <t>01027042011</t>
  </si>
  <si>
    <t>01012021012</t>
  </si>
  <si>
    <t>01011097364</t>
  </si>
  <si>
    <t>18001007942</t>
  </si>
  <si>
    <t>62011000224</t>
  </si>
  <si>
    <t>06001003942</t>
  </si>
  <si>
    <t>01027057468</t>
  </si>
  <si>
    <t>39001034765</t>
  </si>
  <si>
    <t>20001062675</t>
  </si>
  <si>
    <t>01017003713</t>
  </si>
  <si>
    <t>01011075539</t>
  </si>
  <si>
    <t>29001009335</t>
  </si>
  <si>
    <t>01011058749</t>
  </si>
  <si>
    <t>01011004575</t>
  </si>
  <si>
    <t>62005011952</t>
  </si>
  <si>
    <t>62001036945</t>
  </si>
  <si>
    <t>62001031721</t>
  </si>
  <si>
    <t>01008038663</t>
  </si>
  <si>
    <t>01010011835</t>
  </si>
  <si>
    <t>01010005127</t>
  </si>
  <si>
    <t>01010002981</t>
  </si>
  <si>
    <t>01022002438</t>
  </si>
  <si>
    <t>62001037303</t>
  </si>
  <si>
    <t>01011017921</t>
  </si>
  <si>
    <t>01008041153</t>
  </si>
  <si>
    <t>01003010354</t>
  </si>
  <si>
    <t>43001024622</t>
  </si>
  <si>
    <t>01012017079</t>
  </si>
  <si>
    <t>38001032601</t>
  </si>
  <si>
    <t>01001027426</t>
  </si>
  <si>
    <t>01001047843</t>
  </si>
  <si>
    <t>13001011669</t>
  </si>
  <si>
    <t>01025007737</t>
  </si>
  <si>
    <t>62001020931</t>
  </si>
  <si>
    <t>01024006249</t>
  </si>
  <si>
    <t>01010006303</t>
  </si>
  <si>
    <t>01024012388</t>
  </si>
  <si>
    <t>01007000222</t>
  </si>
  <si>
    <t>01020000713</t>
  </si>
  <si>
    <t>10001051844</t>
  </si>
  <si>
    <t>01024021928</t>
  </si>
  <si>
    <t>01005027592</t>
  </si>
  <si>
    <t>62001039039</t>
  </si>
  <si>
    <t>53001012210</t>
  </si>
  <si>
    <t>01008031805</t>
  </si>
  <si>
    <t>62004004152</t>
  </si>
  <si>
    <t>01511103394</t>
  </si>
  <si>
    <t>31001014941</t>
  </si>
  <si>
    <t>29801042093</t>
  </si>
  <si>
    <t>19001056105</t>
  </si>
  <si>
    <t>01033005138</t>
  </si>
  <si>
    <t>0102704566</t>
  </si>
  <si>
    <t>12001009793</t>
  </si>
  <si>
    <t>01016011000</t>
  </si>
  <si>
    <t>40001021787</t>
  </si>
  <si>
    <t>01007017561</t>
  </si>
  <si>
    <t>28001034559</t>
  </si>
  <si>
    <t>01007000016</t>
  </si>
  <si>
    <t>01007012968</t>
  </si>
  <si>
    <t>01013009692</t>
  </si>
  <si>
    <t>01011002688</t>
  </si>
  <si>
    <t>62005011716</t>
  </si>
  <si>
    <t>62004011071</t>
  </si>
  <si>
    <t>62001035175</t>
  </si>
  <si>
    <t>29001040234</t>
  </si>
  <si>
    <t>62003002367</t>
  </si>
  <si>
    <t>62003010871</t>
  </si>
  <si>
    <t>29001000027</t>
  </si>
  <si>
    <t>62001019195</t>
  </si>
  <si>
    <t>01008015212</t>
  </si>
  <si>
    <t>48001001904</t>
  </si>
  <si>
    <t>48001004929</t>
  </si>
  <si>
    <t>48001000660</t>
  </si>
  <si>
    <t>48001014491</t>
  </si>
  <si>
    <t>62003013640</t>
  </si>
  <si>
    <t>48001009613</t>
  </si>
  <si>
    <t>48001017252</t>
  </si>
  <si>
    <t>48001016149</t>
  </si>
  <si>
    <t>48001022187</t>
  </si>
  <si>
    <t>48001020927</t>
  </si>
  <si>
    <t>48001009955</t>
  </si>
  <si>
    <t>48001020895</t>
  </si>
  <si>
    <t>62005002227</t>
  </si>
  <si>
    <t>48001015619</t>
  </si>
  <si>
    <t>48001021732</t>
  </si>
  <si>
    <t>48001006542</t>
  </si>
  <si>
    <t>62003004570</t>
  </si>
  <si>
    <t>48001021795</t>
  </si>
  <si>
    <t>48001015419</t>
  </si>
  <si>
    <t>48001017251</t>
  </si>
  <si>
    <t>48001012175</t>
  </si>
  <si>
    <t>48001002184</t>
  </si>
  <si>
    <t>48001005108</t>
  </si>
  <si>
    <t>48001020237</t>
  </si>
  <si>
    <t>48001021363</t>
  </si>
  <si>
    <t>48001009877</t>
  </si>
  <si>
    <t>51001027922</t>
  </si>
  <si>
    <t>48001021914</t>
  </si>
  <si>
    <t>48001023854</t>
  </si>
  <si>
    <t>48001003420</t>
  </si>
  <si>
    <t>48001007048</t>
  </si>
  <si>
    <t>48001021961</t>
  </si>
  <si>
    <t>48001023890</t>
  </si>
  <si>
    <t>48001009914</t>
  </si>
  <si>
    <t>48001016008</t>
  </si>
  <si>
    <t>51001001744</t>
  </si>
  <si>
    <t>48001014528</t>
  </si>
  <si>
    <t>48001020100</t>
  </si>
  <si>
    <t>48001018218</t>
  </si>
  <si>
    <t>48001016872</t>
  </si>
  <si>
    <t>48001023248</t>
  </si>
  <si>
    <t>48001019384</t>
  </si>
  <si>
    <t>62001036087</t>
  </si>
  <si>
    <t>48001000735</t>
  </si>
  <si>
    <t>48001017585</t>
  </si>
  <si>
    <t>48001015766</t>
  </si>
  <si>
    <t>48001001624</t>
  </si>
  <si>
    <t>48001008542</t>
  </si>
  <si>
    <t>48001020964</t>
  </si>
  <si>
    <t>51001020490</t>
  </si>
  <si>
    <t>48001024092</t>
  </si>
  <si>
    <t>48001006432</t>
  </si>
  <si>
    <t>48001002374</t>
  </si>
  <si>
    <t>48001008499</t>
  </si>
  <si>
    <t>48001016340</t>
  </si>
  <si>
    <t>19001096173</t>
  </si>
  <si>
    <t>48001023743</t>
  </si>
  <si>
    <t>48001025325</t>
  </si>
  <si>
    <t>48001025330</t>
  </si>
  <si>
    <t>48001020094</t>
  </si>
  <si>
    <t>48001010319</t>
  </si>
  <si>
    <t>51001011732</t>
  </si>
  <si>
    <t>48001027081</t>
  </si>
  <si>
    <t>18001006289</t>
  </si>
  <si>
    <t>48001002834</t>
  </si>
  <si>
    <t>48001006271</t>
  </si>
  <si>
    <t>51001000133</t>
  </si>
  <si>
    <t>48001004826</t>
  </si>
  <si>
    <t>48001026104</t>
  </si>
  <si>
    <t>48001022615</t>
  </si>
  <si>
    <t>48001006933</t>
  </si>
  <si>
    <t>48001006740</t>
  </si>
  <si>
    <t>48001016604</t>
  </si>
  <si>
    <t>48001011295</t>
  </si>
  <si>
    <t>48001007888</t>
  </si>
  <si>
    <t>48001021927</t>
  </si>
  <si>
    <t>48001015994</t>
  </si>
  <si>
    <t>48001001922</t>
  </si>
  <si>
    <t>48001015006</t>
  </si>
  <si>
    <t>48001013982</t>
  </si>
  <si>
    <t>48001014785</t>
  </si>
  <si>
    <t>48001015138</t>
  </si>
  <si>
    <t>48001015280</t>
  </si>
  <si>
    <t>48001023701</t>
  </si>
  <si>
    <t>48001004546</t>
  </si>
  <si>
    <t>39001002234</t>
  </si>
  <si>
    <t>62004009269</t>
  </si>
  <si>
    <t>48001005010</t>
  </si>
  <si>
    <t>48001003987</t>
  </si>
  <si>
    <t>48001005933</t>
  </si>
  <si>
    <t>48001017829</t>
  </si>
  <si>
    <t>48001024478</t>
  </si>
  <si>
    <t>48001006789</t>
  </si>
  <si>
    <t>48001021580</t>
  </si>
  <si>
    <t>48001001037</t>
  </si>
  <si>
    <t>48001015309</t>
  </si>
  <si>
    <t>48001000990</t>
  </si>
  <si>
    <t>48001005961</t>
  </si>
  <si>
    <t>19001017539</t>
  </si>
  <si>
    <t>19001087125</t>
  </si>
  <si>
    <t>19001081877</t>
  </si>
  <si>
    <t>62006041479</t>
  </si>
  <si>
    <t>48001018182</t>
  </si>
  <si>
    <t>48001016649</t>
  </si>
  <si>
    <t>48001015663</t>
  </si>
  <si>
    <t>48001007450</t>
  </si>
  <si>
    <t>62003013213</t>
  </si>
  <si>
    <t>48001021582</t>
  </si>
  <si>
    <t>48001020453</t>
  </si>
  <si>
    <t>48001014347</t>
  </si>
  <si>
    <t>48001015085</t>
  </si>
  <si>
    <t>48001015726</t>
  </si>
  <si>
    <t>48001004041</t>
  </si>
  <si>
    <t>48001003284</t>
  </si>
  <si>
    <t>48001019724</t>
  </si>
  <si>
    <t>48001011236</t>
  </si>
  <si>
    <t>48001004949</t>
  </si>
  <si>
    <t>62006017160</t>
  </si>
  <si>
    <t>62003004971</t>
  </si>
  <si>
    <t>62006046568</t>
  </si>
  <si>
    <t>48001017460</t>
  </si>
  <si>
    <t>62001026218</t>
  </si>
  <si>
    <t>62004023232</t>
  </si>
  <si>
    <t>62004019253</t>
  </si>
  <si>
    <t>48001005473</t>
  </si>
  <si>
    <t>48001017059</t>
  </si>
  <si>
    <t>62004020720</t>
  </si>
  <si>
    <t>62004023519</t>
  </si>
  <si>
    <t>48001020912</t>
  </si>
  <si>
    <t>48001018744</t>
  </si>
  <si>
    <t>48001017878</t>
  </si>
  <si>
    <t>48001012262</t>
  </si>
  <si>
    <t>48001008753</t>
  </si>
  <si>
    <t>48001008465</t>
  </si>
  <si>
    <t>62006052443</t>
  </si>
  <si>
    <t>48001004773</t>
  </si>
  <si>
    <t>48001018097</t>
  </si>
  <si>
    <t>48001026514</t>
  </si>
  <si>
    <t>62004023773</t>
  </si>
  <si>
    <t>48001023831</t>
  </si>
  <si>
    <t>48001020244</t>
  </si>
  <si>
    <t>48001015395</t>
  </si>
  <si>
    <t>48001001883</t>
  </si>
  <si>
    <t>48001015617</t>
  </si>
  <si>
    <t>48001018970</t>
  </si>
  <si>
    <t>48001013168</t>
  </si>
  <si>
    <t>48001017211</t>
  </si>
  <si>
    <t>48001023631</t>
  </si>
  <si>
    <t>48001011005</t>
  </si>
  <si>
    <t>48001022183</t>
  </si>
  <si>
    <t>48001021060</t>
  </si>
  <si>
    <t>48001020275</t>
  </si>
  <si>
    <t>48001007176</t>
  </si>
  <si>
    <t>48001001031</t>
  </si>
  <si>
    <t>48001001487</t>
  </si>
  <si>
    <t>48001002179</t>
  </si>
  <si>
    <t>48001022043</t>
  </si>
  <si>
    <t>48001023113</t>
  </si>
  <si>
    <t>48001015928</t>
  </si>
  <si>
    <t>48001018568</t>
  </si>
  <si>
    <t>48001015998</t>
  </si>
  <si>
    <t>62602008230</t>
  </si>
  <si>
    <t>48001017178</t>
  </si>
  <si>
    <t>48001005001</t>
  </si>
  <si>
    <t>48001008831</t>
  </si>
  <si>
    <t>48001006817</t>
  </si>
  <si>
    <t>48001020183</t>
  </si>
  <si>
    <t>48001023679</t>
  </si>
  <si>
    <t>48001017080</t>
  </si>
  <si>
    <t>48001021818</t>
  </si>
  <si>
    <t>48001000452</t>
  </si>
  <si>
    <t>48001020797</t>
  </si>
  <si>
    <t>48001001907</t>
  </si>
  <si>
    <t>48001000998</t>
  </si>
  <si>
    <t>48001001035</t>
  </si>
  <si>
    <t>48001014577</t>
  </si>
  <si>
    <t>48001026024</t>
  </si>
  <si>
    <t>48001013605</t>
  </si>
  <si>
    <t>48001001823</t>
  </si>
  <si>
    <t>48001011497</t>
  </si>
  <si>
    <t>48001018967</t>
  </si>
  <si>
    <t>48001017839</t>
  </si>
  <si>
    <t>48001004275</t>
  </si>
  <si>
    <t>01019088410</t>
  </si>
  <si>
    <t>42001038488</t>
  </si>
  <si>
    <t>01019061143</t>
  </si>
  <si>
    <t>26001034651</t>
  </si>
  <si>
    <t>01019077574</t>
  </si>
  <si>
    <t>01019073336</t>
  </si>
  <si>
    <t>01017043598</t>
  </si>
  <si>
    <t>01319092064</t>
  </si>
  <si>
    <t>01036003700</t>
  </si>
  <si>
    <t>62011000446</t>
  </si>
  <si>
    <t>54001007167</t>
  </si>
  <si>
    <t>01010016215</t>
  </si>
  <si>
    <t>12001028555</t>
  </si>
  <si>
    <t>12001052460</t>
  </si>
  <si>
    <t>01019053962</t>
  </si>
  <si>
    <t>59004004880</t>
  </si>
  <si>
    <t>62001026421</t>
  </si>
  <si>
    <t>01025007485</t>
  </si>
  <si>
    <t>62001010899</t>
  </si>
  <si>
    <t>62001000334</t>
  </si>
  <si>
    <t>62001031771</t>
  </si>
  <si>
    <t>62001026073</t>
  </si>
  <si>
    <t>62007001782</t>
  </si>
  <si>
    <t>62001036108</t>
  </si>
  <si>
    <t>62001007894</t>
  </si>
  <si>
    <t>19001040019</t>
  </si>
  <si>
    <t>62001029167</t>
  </si>
  <si>
    <t>62001011100</t>
  </si>
  <si>
    <t>62001012788</t>
  </si>
  <si>
    <t>62001003391</t>
  </si>
  <si>
    <t>65002008732</t>
  </si>
  <si>
    <t>62006010463</t>
  </si>
  <si>
    <t>62006055239</t>
  </si>
  <si>
    <t>01027052565</t>
  </si>
  <si>
    <t>01021016886</t>
  </si>
  <si>
    <t>52001020808</t>
  </si>
  <si>
    <t>24001044271</t>
  </si>
  <si>
    <t>62001043742</t>
  </si>
  <si>
    <t>01017051985</t>
  </si>
  <si>
    <t>14001027211</t>
  </si>
  <si>
    <t>62001042131</t>
  </si>
  <si>
    <t>62005026716</t>
  </si>
  <si>
    <t>62007008531</t>
  </si>
  <si>
    <t>62007015883</t>
  </si>
  <si>
    <t>01021008581</t>
  </si>
  <si>
    <t>01005028843</t>
  </si>
  <si>
    <t>01017011393</t>
  </si>
  <si>
    <t>01027057215</t>
  </si>
  <si>
    <t>01018005858</t>
  </si>
  <si>
    <t>01017031118</t>
  </si>
  <si>
    <t>60001078306</t>
  </si>
  <si>
    <t>01017023086</t>
  </si>
  <si>
    <t>01017031699</t>
  </si>
  <si>
    <t>01027080159</t>
  </si>
  <si>
    <t>01301107738</t>
  </si>
  <si>
    <t>48001000945</t>
  </si>
  <si>
    <t>48001021695</t>
  </si>
  <si>
    <t>48001016893</t>
  </si>
  <si>
    <t>48001015738</t>
  </si>
  <si>
    <t>48001005080</t>
  </si>
  <si>
    <t>48001005526</t>
  </si>
  <si>
    <t>48001017481</t>
  </si>
  <si>
    <t>48001023478</t>
  </si>
  <si>
    <t>48001024030</t>
  </si>
  <si>
    <t>01017034694</t>
  </si>
  <si>
    <t>51001002405</t>
  </si>
  <si>
    <t>58001012773</t>
  </si>
  <si>
    <t>48001022491</t>
  </si>
  <si>
    <t>48001024643</t>
  </si>
  <si>
    <t>06001007494</t>
  </si>
  <si>
    <t>01031004468</t>
  </si>
  <si>
    <t>01006004949</t>
  </si>
  <si>
    <t>01003000428</t>
  </si>
  <si>
    <t>01010012279</t>
  </si>
  <si>
    <t>01019015513</t>
  </si>
  <si>
    <t>12001002348</t>
  </si>
  <si>
    <t>უსაფრთხოება</t>
  </si>
  <si>
    <t>დამლაგებელი</t>
  </si>
  <si>
    <t>ბუღალტერი</t>
  </si>
  <si>
    <t>ახალგაზრდულის თავჯდომარე</t>
  </si>
  <si>
    <t>01/17/2012</t>
  </si>
  <si>
    <t>საკანცელარიო</t>
  </si>
  <si>
    <t>01/18/2012</t>
  </si>
  <si>
    <t>01/21/2012</t>
  </si>
  <si>
    <t>ავეჯი</t>
  </si>
  <si>
    <t>01/23/2012</t>
  </si>
  <si>
    <t>ინვენტარი</t>
  </si>
  <si>
    <t>მაგიდის სანათი</t>
  </si>
  <si>
    <t>სარეკლამო ტექსტი</t>
  </si>
  <si>
    <t>01/25/2012</t>
  </si>
  <si>
    <t>01/26/2012</t>
  </si>
  <si>
    <t>სარეკლამო მასალა</t>
  </si>
  <si>
    <t>01/27/2012</t>
  </si>
  <si>
    <t>სალაროში შემოტანა</t>
  </si>
  <si>
    <t>01/28/2012</t>
  </si>
  <si>
    <t>01/29/2012</t>
  </si>
  <si>
    <t>მომსახურეობა</t>
  </si>
  <si>
    <t>01/30/2012</t>
  </si>
  <si>
    <t>ვიდეო სიუჟეტის მომზადება</t>
  </si>
  <si>
    <t>სამეურნეო</t>
  </si>
  <si>
    <t>სარეკლამო განცხადება</t>
  </si>
  <si>
    <t>02/14/2012</t>
  </si>
  <si>
    <t>სარეკლამო მომსახურეობა</t>
  </si>
  <si>
    <t>02/15/2012</t>
  </si>
  <si>
    <t>სტატიის გამოქვეყნება</t>
  </si>
  <si>
    <t>რიზოგრაფი</t>
  </si>
  <si>
    <t>02/16/2012</t>
  </si>
  <si>
    <t>მეგაფონი</t>
  </si>
  <si>
    <t>02/17/2012</t>
  </si>
  <si>
    <t>02/20/2012</t>
  </si>
  <si>
    <t>02/21/2012</t>
  </si>
  <si>
    <t>02/23/2012</t>
  </si>
  <si>
    <t>02/24/2012</t>
  </si>
  <si>
    <t>02/27/2012</t>
  </si>
  <si>
    <t>02/29/2012</t>
  </si>
  <si>
    <t>ტელეფონი</t>
  </si>
  <si>
    <t>03/16/2012</t>
  </si>
  <si>
    <t>ინტერნეტის გადასახადი</t>
  </si>
  <si>
    <t>კომუნალური</t>
  </si>
  <si>
    <t>03/23/2012</t>
  </si>
  <si>
    <t>03/26/2012</t>
  </si>
  <si>
    <t>03/29/2012</t>
  </si>
  <si>
    <t>04/17/2012</t>
  </si>
  <si>
    <t>04/18/2012</t>
  </si>
  <si>
    <t>04/25/2012</t>
  </si>
  <si>
    <t>05/25/2012</t>
  </si>
  <si>
    <t>07/18/2012</t>
  </si>
  <si>
    <t>იჯარა</t>
  </si>
  <si>
    <t>07/23/2012</t>
  </si>
  <si>
    <t>07/27/2012</t>
  </si>
  <si>
    <t>ქ.თბილისი ცაგარელის 24</t>
  </si>
  <si>
    <t>ქ.თბილსის მოსკოვის გამზ. 18.კორ.2</t>
  </si>
  <si>
    <t>ქ.რუსთავი კოსტავას გამზ. 23</t>
  </si>
  <si>
    <t>ქ.აბაშა თავისუფლების ქ115</t>
  </si>
  <si>
    <t>ქ.წალენჯიხა მაიაკოვსკის ქ12</t>
  </si>
  <si>
    <t>ქ.ხობი ც.დადიანის ქ208</t>
  </si>
  <si>
    <t>ქ.თბილისი კანდელაკის ქ31</t>
  </si>
  <si>
    <t>ქ.თბილისი გორგასლის ქ77</t>
  </si>
  <si>
    <t>ქობულეთი ნინოშვილის ქ4</t>
  </si>
  <si>
    <t>ქ.ქუთაისი ცისფერყანწელების 5</t>
  </si>
  <si>
    <t>ქ.თბილისი ივ.ჯავახიშვილის ქ.#74</t>
  </si>
  <si>
    <t>ქ.მარნეული რუსთევლის ქ#60ა</t>
  </si>
  <si>
    <t>ქ.ახმეტაში ლესელიძის ქ 36</t>
  </si>
  <si>
    <t>ქ.წალკაში ჭელიძის ქ.130</t>
  </si>
  <si>
    <t>ქ.თეთრიწყაროში ბაგრატიონის ქ,7</t>
  </si>
  <si>
    <t>ქ.დმანისში 9 აპრილის ქ21</t>
  </si>
  <si>
    <t>სიღნაღის რ-ნი ქ.წნორში რუსთაველის ქ.ჩიხი 1, #1</t>
  </si>
  <si>
    <t>ლაგოდეხი წ.ნინოს ქ17</t>
  </si>
  <si>
    <t>ქ.ჩოხატაური დუმბაძის ქ14</t>
  </si>
  <si>
    <t>ქ.საგარეჯო აღმაშენებლის ქ10</t>
  </si>
  <si>
    <t>ქ.გარდაბანში სიხნოს ქ.1</t>
  </si>
  <si>
    <t>ქ.დედოფლისწყარო რუსთაველის ქ.44</t>
  </si>
  <si>
    <t>ქ,ტყიბულში კ.გამსახურდიას ქ.51</t>
  </si>
  <si>
    <t>ქ.ბორჯომში კოსტავას მოედანი #1</t>
  </si>
  <si>
    <t>ქ.თბილისი დაბა წყნეთში დ.აღმაშენებლის 2ა</t>
  </si>
  <si>
    <t>ქ.თბილისი ც.დადიანის ქ154</t>
  </si>
  <si>
    <t>ქ.თბილისი მოსაშვილის ქ12</t>
  </si>
  <si>
    <t>ქ.თბილისი ბათუმის ქ.22</t>
  </si>
  <si>
    <t>ქ.თბილისი შირაქის ქ.36</t>
  </si>
  <si>
    <t>ქ.თბილისი მეტრო სადგურ “ახმეტელი“</t>
  </si>
  <si>
    <t>ქ.ლანჩხუთი თბილისის ქ4</t>
  </si>
  <si>
    <t>ქ.ზუგდიდი რუსთაველის ქ38ა</t>
  </si>
  <si>
    <t>ჩხოროწყუ გობეჩიას ქ15</t>
  </si>
  <si>
    <t>ხულოს რ-ნი დაბა ხულოში მამულაძის ქ5</t>
  </si>
  <si>
    <t>ქ.ბოლნისი დ.აღმაშენებლის ქ.82</t>
  </si>
  <si>
    <t>ქ.თბილისი ბერიძის ქ #2</t>
  </si>
  <si>
    <t>დაბა შუახევი რუსთაველის ქ.#18</t>
  </si>
  <si>
    <t>დაბა ქედაში აღმაშენებლის ქ1</t>
  </si>
  <si>
    <t>ქ.ბათუმი მ.აბაშიძის/მაზნიაშვილის ქ 15/6</t>
  </si>
  <si>
    <t>ქ.ბათუმში მეჯინისწყალის დასახლება</t>
  </si>
  <si>
    <t>ქ.ოზურგეთში 26 მაისის ქ.20</t>
  </si>
  <si>
    <t>ცაგერი აღმაშენებლის ქ40</t>
  </si>
  <si>
    <t>01015003360</t>
  </si>
  <si>
    <t>01024009833</t>
  </si>
  <si>
    <t>35001056789</t>
  </si>
  <si>
    <t>58001023814</t>
  </si>
  <si>
    <t>01017006449</t>
  </si>
  <si>
    <t>01011002610</t>
  </si>
  <si>
    <t>61004004864</t>
  </si>
  <si>
    <t>49001002457</t>
  </si>
  <si>
    <t>01030047389</t>
  </si>
  <si>
    <t>28001014220</t>
  </si>
  <si>
    <t>08001030923</t>
  </si>
  <si>
    <t>52001014357</t>
  </si>
  <si>
    <t>01020001878</t>
  </si>
  <si>
    <t>62004020631</t>
  </si>
  <si>
    <t>40001003474</t>
  </si>
  <si>
    <t>25001001104</t>
  </si>
  <si>
    <t>46001001923</t>
  </si>
  <si>
    <t>36001032311</t>
  </si>
  <si>
    <t>01011000641</t>
  </si>
  <si>
    <t>14001018059</t>
  </si>
  <si>
    <t>41001000081</t>
  </si>
  <si>
    <t>11001004665</t>
  </si>
  <si>
    <t>01035000565</t>
  </si>
  <si>
    <t>01005004258</t>
  </si>
  <si>
    <t>01008025777</t>
  </si>
  <si>
    <t>01006003317</t>
  </si>
  <si>
    <t>01011046097</t>
  </si>
  <si>
    <t>01002018986</t>
  </si>
  <si>
    <t>26001029212</t>
  </si>
  <si>
    <t>19001001742</t>
  </si>
  <si>
    <t>48001000180</t>
  </si>
  <si>
    <t>01017023850</t>
  </si>
  <si>
    <t>33001005673</t>
  </si>
  <si>
    <t>49001011206</t>
  </si>
  <si>
    <t>ნინო</t>
  </si>
  <si>
    <t>ბრეგვაძე</t>
  </si>
  <si>
    <t>ემზარ</t>
  </si>
  <si>
    <t>ილურიძე</t>
  </si>
  <si>
    <t>ზიზი</t>
  </si>
  <si>
    <t>ბარბაქაძე</t>
  </si>
  <si>
    <t>გელოდი</t>
  </si>
  <si>
    <t>ცომაია</t>
  </si>
  <si>
    <t>კვარაცხელია</t>
  </si>
  <si>
    <t>ნუნუ</t>
  </si>
  <si>
    <t>კონჯარია</t>
  </si>
  <si>
    <t xml:space="preserve">ნანი </t>
  </si>
  <si>
    <t>ბოდოკია</t>
  </si>
  <si>
    <t>იზოლეტა</t>
  </si>
  <si>
    <t>სამველ</t>
  </si>
  <si>
    <t>არაქელიანი</t>
  </si>
  <si>
    <t>რაფიელ</t>
  </si>
  <si>
    <t>ღლონტი</t>
  </si>
  <si>
    <t>ბენდელიანი</t>
  </si>
  <si>
    <t>მერი</t>
  </si>
  <si>
    <t>ხოჯავა</t>
  </si>
  <si>
    <t>ლელა</t>
  </si>
  <si>
    <t>დეკანოიძე</t>
  </si>
  <si>
    <t>ნათელა</t>
  </si>
  <si>
    <t>ფეიქრიშვილი</t>
  </si>
  <si>
    <t>ედნარ</t>
  </si>
  <si>
    <t>აბულაძე</t>
  </si>
  <si>
    <t>იოსებ</t>
  </si>
  <si>
    <t>ქუმსიშვილი</t>
  </si>
  <si>
    <t xml:space="preserve">ამირან </t>
  </si>
  <si>
    <t>არღვლიანი</t>
  </si>
  <si>
    <t>ყოინაშვილი</t>
  </si>
  <si>
    <t>ლიანა</t>
  </si>
  <si>
    <t>ყაველაშვილი</t>
  </si>
  <si>
    <t>კვინტრაძე</t>
  </si>
  <si>
    <t>მეზვრიშვილი</t>
  </si>
  <si>
    <t>შახზადა</t>
  </si>
  <si>
    <t>მამედოვი</t>
  </si>
  <si>
    <t>მამუკა</t>
  </si>
  <si>
    <t>ნადირაშვილი</t>
  </si>
  <si>
    <t>ირმა</t>
  </si>
  <si>
    <t>გაბრიაძე</t>
  </si>
  <si>
    <t>იულია</t>
  </si>
  <si>
    <t xml:space="preserve">მარინა </t>
  </si>
  <si>
    <t>მათიაშვილი</t>
  </si>
  <si>
    <t>კობა</t>
  </si>
  <si>
    <t>მაჭავარიანი</t>
  </si>
  <si>
    <t>ცხვარიაშვილი</t>
  </si>
  <si>
    <t>ლომიძე</t>
  </si>
  <si>
    <t xml:space="preserve">მარიამ </t>
  </si>
  <si>
    <t>ყირმელაშვილი</t>
  </si>
  <si>
    <t xml:space="preserve">სტეფანე </t>
  </si>
  <si>
    <t>აბგარიანი</t>
  </si>
  <si>
    <t>მადონა</t>
  </si>
  <si>
    <t>მეგენეიშვილი</t>
  </si>
  <si>
    <t xml:space="preserve">ვახტანგ </t>
  </si>
  <si>
    <t>ბასილაია</t>
  </si>
  <si>
    <t>ზურაბ</t>
  </si>
  <si>
    <t>ნადარაია</t>
  </si>
  <si>
    <t>მზია</t>
  </si>
  <si>
    <t>თომაშვილი</t>
  </si>
  <si>
    <t>დოკვაძე</t>
  </si>
  <si>
    <t>დავითაძე</t>
  </si>
  <si>
    <t>თურმანიძე</t>
  </si>
  <si>
    <t xml:space="preserve">დავით </t>
  </si>
  <si>
    <t>ჯაში</t>
  </si>
  <si>
    <t>ლედი</t>
  </si>
  <si>
    <t>ხაბულიანი</t>
  </si>
  <si>
    <t>GE32BR0000010557846794GEL</t>
  </si>
  <si>
    <t>01/31/2012</t>
  </si>
  <si>
    <t>12/31/2012</t>
  </si>
  <si>
    <t>ალექსანდრე სარალიძე</t>
  </si>
  <si>
    <t>ზაალი თვალიაშვილი</t>
  </si>
  <si>
    <t>გელა მირგატია</t>
  </si>
  <si>
    <t>ნუგზარ ბაკურაძე</t>
  </si>
  <si>
    <t>ირაკლი ქარდავა</t>
  </si>
  <si>
    <t>01008017542</t>
  </si>
  <si>
    <t>31001004201</t>
  </si>
  <si>
    <t>01007000243</t>
  </si>
  <si>
    <t>თებერვალი</t>
  </si>
  <si>
    <t>01.01/2012-31/12/2012</t>
  </si>
  <si>
    <t>თავმჯდომარე-ჩხოროწყუ</t>
  </si>
  <si>
    <t>გარდაბანი-თავ-რე</t>
  </si>
  <si>
    <t>გლდანი-თავ-რე</t>
  </si>
  <si>
    <t>დიდუბე-თავ-რე</t>
  </si>
  <si>
    <t>მოადგილე-ჩხოროწყუ</t>
  </si>
  <si>
    <t>ხობი-თავმჯდომარე</t>
  </si>
  <si>
    <t>კოორდინატორი</t>
  </si>
  <si>
    <t>რეგიონ. სამს-ის უფროსის მოადგილე</t>
  </si>
  <si>
    <t>ხობი- მოადგილე</t>
  </si>
  <si>
    <t>თავ-რე-ზუგდიდი</t>
  </si>
  <si>
    <t>თავ-რე-აბაშა</t>
  </si>
  <si>
    <t>მოადგილე-აბაშა</t>
  </si>
  <si>
    <t>იურისტი-ლანჩხუთი</t>
  </si>
  <si>
    <t>მძღოლი-ლანჩხუთი</t>
  </si>
  <si>
    <t>ზონის კოორდინატ-ლანჩ.</t>
  </si>
  <si>
    <t>მოადგილე-ლანჩხუთი</t>
  </si>
  <si>
    <t>მოადგილე-ზუგდიდი</t>
  </si>
  <si>
    <t>თავ-რე-წალენჯიხა</t>
  </si>
  <si>
    <t>მოადგილე-წალენჯიხა</t>
  </si>
  <si>
    <t>მოადგილე-ბოლნისი</t>
  </si>
  <si>
    <t>თავ-რე ბოლნისი</t>
  </si>
  <si>
    <t>აღმასრ. მდივანი-დიდუბე</t>
  </si>
  <si>
    <t>აღმასრ. მდივანი-გლდანი</t>
  </si>
  <si>
    <t>თავ-რე ახალგორი</t>
  </si>
  <si>
    <t>მედიასა და საზოგად. ურთიერტ. სამსახ უფროსი</t>
  </si>
  <si>
    <t>თავ-რე-სენაკი</t>
  </si>
  <si>
    <t>კოორდინატორი-ბოლნისი</t>
  </si>
  <si>
    <t>მთ. კოორდინატორი-ბოლნ</t>
  </si>
  <si>
    <t>იურისტი-ბოლნისი</t>
  </si>
  <si>
    <t>თავ-რე. ახალგაზრდული.ბოლნ</t>
  </si>
  <si>
    <t>მთ. კოორდინატორი. წალენჯ.</t>
  </si>
  <si>
    <t>მდივან-რეფერენტი. წალენჯიხა</t>
  </si>
  <si>
    <t>კოორდინატორი. წალენჯიხა</t>
  </si>
  <si>
    <t>ჟურნალისტი-თბილისი</t>
  </si>
  <si>
    <t>მძღოლი-ხობი</t>
  </si>
  <si>
    <t>ანალიტიკოსი-თბილისი</t>
  </si>
  <si>
    <t>ანალიტიკურ ჯგ. ხელმძღ.-თბილისი</t>
  </si>
  <si>
    <t>დამლაგებელი-ზუგდიდი</t>
  </si>
  <si>
    <t>მთ. კოორდინატორი-ზუგდიდი</t>
  </si>
  <si>
    <t>საქმეთმწარმოებელი-ზუგდიდი</t>
  </si>
  <si>
    <t>მთ. კოორდინატორიზუგდიდი</t>
  </si>
  <si>
    <t>ჟურნალისტი-ჩხოროწყუ</t>
  </si>
  <si>
    <t>კომპ-ის სპეციალისტ.-ჩხოოროწყუ</t>
  </si>
  <si>
    <t>მთ. კოორდინატორი-ჩხოროწყუ</t>
  </si>
  <si>
    <t>მძღოლი-წალენჯიხა</t>
  </si>
  <si>
    <t>მძღოლი-თბილისი</t>
  </si>
  <si>
    <t xml:space="preserve"> უმცრ. კოორდინატორი</t>
  </si>
  <si>
    <t>უმცრ. კოორდინატორი</t>
  </si>
  <si>
    <t>უფრ. კოორდინატორი</t>
  </si>
  <si>
    <t>უმცრ.კოორდინატორი</t>
  </si>
  <si>
    <t>მთ. კოორდინატორი-ხობი</t>
  </si>
  <si>
    <t>კოორდინატორი-ხობი</t>
  </si>
  <si>
    <t>დამლაგებელი-ხობი</t>
  </si>
  <si>
    <t>დამლაგებელი-ჩხოროწყუ</t>
  </si>
  <si>
    <t>კოორდინატორი-ზუგდიდი</t>
  </si>
  <si>
    <t>მთ. კოორდინატორი-ლანჩ.</t>
  </si>
  <si>
    <t>კოორდინატორი-ჩხოროწყუ</t>
  </si>
  <si>
    <t>მზია სვირავა</t>
  </si>
  <si>
    <t xml:space="preserve">48001025729 </t>
  </si>
  <si>
    <t>აგიტატ-ჩხოროწყუ</t>
  </si>
  <si>
    <t>მაისი</t>
  </si>
  <si>
    <t>ნინო ბრეგვაძე</t>
  </si>
  <si>
    <t>მარინა მათიაშვილი</t>
  </si>
  <si>
    <t xml:space="preserve">კობა მაჭავარიანი </t>
  </si>
  <si>
    <t>მარიამ ყირმელაშვილი</t>
  </si>
  <si>
    <t>ლაშა ლომიძე</t>
  </si>
  <si>
    <t>ემზარ ილურიძე</t>
  </si>
  <si>
    <t>ნინო ცხვარიაშვილი</t>
  </si>
  <si>
    <t>მადონა მეგენეიშვილი</t>
  </si>
  <si>
    <t>ზიზი ბარბაქაძე</t>
  </si>
  <si>
    <t>ვახტანგ ბასილაია</t>
  </si>
  <si>
    <t>სტეფანე აბგარიანი</t>
  </si>
  <si>
    <t xml:space="preserve">იზოლეტა ბოდოკია </t>
  </si>
  <si>
    <t>სამველ არაქელიანი</t>
  </si>
  <si>
    <t>მერი ხოჯავა</t>
  </si>
  <si>
    <t>რაფიელ ღლონტი</t>
  </si>
  <si>
    <t>ლელა დეკანოიძე</t>
  </si>
  <si>
    <t>შალვა ბენდელიანი</t>
  </si>
  <si>
    <t>ნანა დოკვაძე</t>
  </si>
  <si>
    <t>გია დავითაძე</t>
  </si>
  <si>
    <t>ნადიმ მალაყმაძე</t>
  </si>
  <si>
    <t>დავით დოლიძე</t>
  </si>
  <si>
    <t>ირაკლი ჯორბენაძე</t>
  </si>
  <si>
    <t>თამილა თურმანიძე</t>
  </si>
  <si>
    <t>ზურაბ ნადარაია</t>
  </si>
  <si>
    <t>ვახტანგ ჯაში</t>
  </si>
  <si>
    <t>ნათელა ფეიქრიშვილი</t>
  </si>
  <si>
    <t>ნუნუ კონჯარია</t>
  </si>
  <si>
    <t>ლიანა ყაველაშვილი</t>
  </si>
  <si>
    <t>გიორგი ყოინაშვილი</t>
  </si>
  <si>
    <t>ამირან არღვლიანი</t>
  </si>
  <si>
    <t>იოსებ ქუმსიშვილი</t>
  </si>
  <si>
    <t>ედნარ აბულაძე</t>
  </si>
  <si>
    <t>ნინო მგალობლიშვილი</t>
  </si>
  <si>
    <t>ლევან კვინტრაძე</t>
  </si>
  <si>
    <t>ნინო მეზვრიშვილი</t>
  </si>
  <si>
    <t>მამუკა ნადირაშვილი</t>
  </si>
  <si>
    <t>შახზადა მამედოვი</t>
  </si>
  <si>
    <t>იულია მამულაშვილი</t>
  </si>
  <si>
    <t>ირმა გაბრიაძე</t>
  </si>
  <si>
    <t xml:space="preserve">ლედი ხაბულიანი </t>
  </si>
  <si>
    <t>ზურაბ ლაშხია</t>
  </si>
  <si>
    <t>ჯუანშერ ხობალია</t>
  </si>
  <si>
    <t>ბუზალაძე ზურაბი</t>
  </si>
  <si>
    <t>39001003298</t>
  </si>
  <si>
    <t>19001021800</t>
  </si>
  <si>
    <t>19001001242</t>
  </si>
  <si>
    <t>01008007609</t>
  </si>
  <si>
    <t>აპრილი</t>
  </si>
  <si>
    <t>04/20/2012</t>
  </si>
  <si>
    <t>06/15/2012</t>
  </si>
  <si>
    <t>06/26/2012</t>
  </si>
  <si>
    <t>06/27/2012</t>
  </si>
  <si>
    <t>08/30/2012</t>
  </si>
  <si>
    <t>09/25/2012</t>
  </si>
  <si>
    <t>09/26/2012</t>
  </si>
  <si>
    <t>09/28/2012</t>
  </si>
  <si>
    <t>09/29/2012</t>
  </si>
  <si>
    <t>10/15/2012</t>
  </si>
  <si>
    <t>10/17/2012</t>
  </si>
  <si>
    <t>12/29/2012</t>
  </si>
  <si>
    <t>02/13/2012</t>
  </si>
  <si>
    <t>02/22/2012</t>
  </si>
  <si>
    <t>01/24/2012</t>
  </si>
  <si>
    <t>02/25/2012</t>
  </si>
  <si>
    <t>03/14/2012</t>
  </si>
  <si>
    <t>03/15/2012</t>
  </si>
  <si>
    <t>03/19/2012</t>
  </si>
  <si>
    <t>03/21/2012</t>
  </si>
  <si>
    <t>სამუშია</t>
  </si>
  <si>
    <t>ნეფარიძე</t>
  </si>
  <si>
    <t>ჩიხლაძე</t>
  </si>
  <si>
    <t>კავსაძე</t>
  </si>
  <si>
    <t>გიორგაძე</t>
  </si>
  <si>
    <t>გოგიაშვილი</t>
  </si>
  <si>
    <t>კახაშვილი</t>
  </si>
  <si>
    <t>ფიფია</t>
  </si>
  <si>
    <t>კეკენაძე</t>
  </si>
  <si>
    <t>გაბესკელიანი</t>
  </si>
  <si>
    <t>ელიოსიძე</t>
  </si>
  <si>
    <t>სანოძე</t>
  </si>
  <si>
    <t>ძიძიგური</t>
  </si>
  <si>
    <t>მამამთავრიშვილი</t>
  </si>
  <si>
    <t>ბახტაძე</t>
  </si>
  <si>
    <t>მითაგვარია</t>
  </si>
  <si>
    <t>ოქრიაშვილი</t>
  </si>
  <si>
    <t>პატარაია</t>
  </si>
  <si>
    <t>ნიქაბაძე</t>
  </si>
  <si>
    <t>აბაშიძე</t>
  </si>
  <si>
    <t>გამისონია</t>
  </si>
  <si>
    <t>ვეკუა</t>
  </si>
  <si>
    <t>რუსაძე</t>
  </si>
  <si>
    <t>კუმლაძე</t>
  </si>
  <si>
    <t>ესაბუა</t>
  </si>
  <si>
    <t>ლეფსაია</t>
  </si>
  <si>
    <t>ბაძაღუა</t>
  </si>
  <si>
    <t>სოსელია</t>
  </si>
  <si>
    <t>შუშანია</t>
  </si>
  <si>
    <t>როდონაია</t>
  </si>
  <si>
    <t>პაპასქირი</t>
  </si>
  <si>
    <t>ასათიანი</t>
  </si>
  <si>
    <t>გახარია</t>
  </si>
  <si>
    <t>ახალაია</t>
  </si>
  <si>
    <t>ყორშია</t>
  </si>
  <si>
    <t>სამელია</t>
  </si>
  <si>
    <t>ფარცვანია</t>
  </si>
  <si>
    <t>ბულია</t>
  </si>
  <si>
    <t>შონია</t>
  </si>
  <si>
    <t>ჯანაშია</t>
  </si>
  <si>
    <t>შენგელია</t>
  </si>
  <si>
    <t>ქებურია</t>
  </si>
  <si>
    <t>გაბედავა</t>
  </si>
  <si>
    <t>ლუკავა</t>
  </si>
  <si>
    <t>გოგილავა</t>
  </si>
  <si>
    <t>ფაცაცია</t>
  </si>
  <si>
    <t>ქირია</t>
  </si>
  <si>
    <t>გეგუჩია</t>
  </si>
  <si>
    <t>ტარიელაშვილი</t>
  </si>
  <si>
    <t>იზორია</t>
  </si>
  <si>
    <t>ოთხოზორია</t>
  </si>
  <si>
    <t>სიჭინავა</t>
  </si>
  <si>
    <t>ადამია</t>
  </si>
  <si>
    <t>ჩიქოვანი</t>
  </si>
  <si>
    <t>ზარანდია</t>
  </si>
  <si>
    <t>კოდუა</t>
  </si>
  <si>
    <t>მაფორია</t>
  </si>
  <si>
    <t>ჭკადუა</t>
  </si>
  <si>
    <t>ნარსია</t>
  </si>
  <si>
    <t>ჭანია</t>
  </si>
  <si>
    <t>რუსია</t>
  </si>
  <si>
    <t>ტოროტაძე</t>
  </si>
  <si>
    <t>ჩიჩუა</t>
  </si>
  <si>
    <t>მაკარაძე</t>
  </si>
  <si>
    <t>კვაჭაძე</t>
  </si>
  <si>
    <t>ანთაძე</t>
  </si>
  <si>
    <t>გოგეშვილი</t>
  </si>
  <si>
    <t>გვარჯალაძე</t>
  </si>
  <si>
    <t>სირბილაძე</t>
  </si>
  <si>
    <t>ჩალიგავა</t>
  </si>
  <si>
    <t>ეფსია</t>
  </si>
  <si>
    <t>რეხვიაშვილი</t>
  </si>
  <si>
    <t>ბერიანი</t>
  </si>
  <si>
    <t>სიხუაშვილი</t>
  </si>
  <si>
    <t>გაბელაია</t>
  </si>
  <si>
    <t>ქარჩავა</t>
  </si>
  <si>
    <t>ჭეჟია</t>
  </si>
  <si>
    <t>ქობალია</t>
  </si>
  <si>
    <t>ნაჭყებია</t>
  </si>
  <si>
    <t>ბერია</t>
  </si>
  <si>
    <t>ჭითინავა</t>
  </si>
  <si>
    <t>თოდუა</t>
  </si>
  <si>
    <t>კვირკველია</t>
  </si>
  <si>
    <t>ანჯაფარია</t>
  </si>
  <si>
    <t>ბუკია</t>
  </si>
  <si>
    <t>ჭანტურია</t>
  </si>
  <si>
    <t>დარსალია</t>
  </si>
  <si>
    <t>ხორავა</t>
  </si>
  <si>
    <t>გამსახურდია</t>
  </si>
  <si>
    <t>ქომეთიანი</t>
  </si>
  <si>
    <t>საჯაია</t>
  </si>
  <si>
    <t>ჩემია</t>
  </si>
  <si>
    <t>კვირტია</t>
  </si>
  <si>
    <t>მამფორია</t>
  </si>
  <si>
    <t>ალანია</t>
  </si>
  <si>
    <t>ნებიერიძე</t>
  </si>
  <si>
    <t>კიკნაძე</t>
  </si>
  <si>
    <t>ჩარკვიანი</t>
  </si>
  <si>
    <t>ზალდასტანიშვილი</t>
  </si>
  <si>
    <t>მალანია</t>
  </si>
  <si>
    <t>შეროზია</t>
  </si>
  <si>
    <t>ბერულავა</t>
  </si>
  <si>
    <t>ჭაჭუა</t>
  </si>
  <si>
    <t>მაკალათია</t>
  </si>
  <si>
    <t>გულორდავა</t>
  </si>
  <si>
    <t>ძაძამია</t>
  </si>
  <si>
    <t>ანთია</t>
  </si>
  <si>
    <t>მებონია</t>
  </si>
  <si>
    <t>ცხადაია</t>
  </si>
  <si>
    <t>ნათაძე</t>
  </si>
  <si>
    <t>ტატუნაშვილი</t>
  </si>
  <si>
    <t>ამაშუკელი</t>
  </si>
  <si>
    <t>ლიპარტელიანი</t>
  </si>
  <si>
    <t>გაბელია</t>
  </si>
  <si>
    <t>არდაზიშვილი</t>
  </si>
  <si>
    <t>გასანოვი</t>
  </si>
  <si>
    <t>ჯოჯუა</t>
  </si>
  <si>
    <t>ყალიჩავა</t>
  </si>
  <si>
    <t>შელია</t>
  </si>
  <si>
    <t>მანაგაძე</t>
  </si>
  <si>
    <t>ფირცხელავა</t>
  </si>
  <si>
    <t>ხვიჩავა</t>
  </si>
  <si>
    <t>ლემონჯავა</t>
  </si>
  <si>
    <t>მანჯგალაძე</t>
  </si>
  <si>
    <t>ღვინჯილია</t>
  </si>
  <si>
    <t>საბეკია</t>
  </si>
  <si>
    <t>თოლორდავა</t>
  </si>
  <si>
    <t>ხელაია</t>
  </si>
  <si>
    <t>კრილოვა</t>
  </si>
  <si>
    <t>ლოკავა</t>
  </si>
  <si>
    <t>ლაშხია</t>
  </si>
  <si>
    <t>გოგუა</t>
  </si>
  <si>
    <t xml:space="preserve">ლერი </t>
  </si>
  <si>
    <t xml:space="preserve">ვლადიმერ </t>
  </si>
  <si>
    <t xml:space="preserve">ირაკლი </t>
  </si>
  <si>
    <t xml:space="preserve">დარეჯან </t>
  </si>
  <si>
    <t xml:space="preserve">ბადრი </t>
  </si>
  <si>
    <t xml:space="preserve">ეთერი </t>
  </si>
  <si>
    <t xml:space="preserve">სოსო </t>
  </si>
  <si>
    <t xml:space="preserve">მამუკა </t>
  </si>
  <si>
    <t xml:space="preserve">გიორგი </t>
  </si>
  <si>
    <t xml:space="preserve">თეა </t>
  </si>
  <si>
    <t xml:space="preserve">თამრიკო </t>
  </si>
  <si>
    <t xml:space="preserve">ანნა </t>
  </si>
  <si>
    <t xml:space="preserve">სერგი </t>
  </si>
  <si>
    <t>ალეკო</t>
  </si>
  <si>
    <t xml:space="preserve">ვალერიან </t>
  </si>
  <si>
    <t xml:space="preserve"> ომარ</t>
  </si>
  <si>
    <t xml:space="preserve">ნოდარ </t>
  </si>
  <si>
    <t xml:space="preserve">გაიოზ </t>
  </si>
  <si>
    <t xml:space="preserve">გურამ </t>
  </si>
  <si>
    <t xml:space="preserve">ნუკრი </t>
  </si>
  <si>
    <t xml:space="preserve">ზაქარია </t>
  </si>
  <si>
    <t xml:space="preserve">ბექა </t>
  </si>
  <si>
    <t xml:space="preserve">ლაშა </t>
  </si>
  <si>
    <t xml:space="preserve">ლევან </t>
  </si>
  <si>
    <t xml:space="preserve">თეონა </t>
  </si>
  <si>
    <t xml:space="preserve">კობა </t>
  </si>
  <si>
    <t xml:space="preserve">ბესიკ </t>
  </si>
  <si>
    <t xml:space="preserve">ლალი </t>
  </si>
  <si>
    <t xml:space="preserve">ნანა </t>
  </si>
  <si>
    <t xml:space="preserve">ნუგზარი </t>
  </si>
  <si>
    <t xml:space="preserve">გელა </t>
  </si>
  <si>
    <t xml:space="preserve">ეკატერინე </t>
  </si>
  <si>
    <t xml:space="preserve">ინგა </t>
  </si>
  <si>
    <t xml:space="preserve">გოჩა </t>
  </si>
  <si>
    <t xml:space="preserve"> ზურაბ</t>
  </si>
  <si>
    <t xml:space="preserve">გულნარა </t>
  </si>
  <si>
    <t xml:space="preserve">თამარ </t>
  </si>
  <si>
    <t xml:space="preserve">მაია </t>
  </si>
  <si>
    <t xml:space="preserve">ბორის </t>
  </si>
  <si>
    <t>დეზდემონა</t>
  </si>
  <si>
    <t xml:space="preserve">პროკოფი </t>
  </si>
  <si>
    <t xml:space="preserve">სვეტლანა </t>
  </si>
  <si>
    <t xml:space="preserve">ცეზარ </t>
  </si>
  <si>
    <t xml:space="preserve">უშანგი </t>
  </si>
  <si>
    <t xml:space="preserve">დემურ </t>
  </si>
  <si>
    <t xml:space="preserve">რევაზ </t>
  </si>
  <si>
    <t xml:space="preserve">ზურაბ </t>
  </si>
  <si>
    <t xml:space="preserve">სულხან </t>
  </si>
  <si>
    <t xml:space="preserve">ირმა </t>
  </si>
  <si>
    <t>ალვერ</t>
  </si>
  <si>
    <t xml:space="preserve">ზაზა </t>
  </si>
  <si>
    <t xml:space="preserve">გიგა </t>
  </si>
  <si>
    <t xml:space="preserve">ზამირი </t>
  </si>
  <si>
    <t xml:space="preserve">ლია </t>
  </si>
  <si>
    <t xml:space="preserve">ლონგინოზ </t>
  </si>
  <si>
    <t xml:space="preserve">ცირა </t>
  </si>
  <si>
    <t xml:space="preserve">ლამარა </t>
  </si>
  <si>
    <t xml:space="preserve">ხვიჩა </t>
  </si>
  <si>
    <t>ერმო</t>
  </si>
  <si>
    <t>კახაბერ</t>
  </si>
  <si>
    <t xml:space="preserve">მალხაზ </t>
  </si>
  <si>
    <t xml:space="preserve">გულადი </t>
  </si>
  <si>
    <t xml:space="preserve">ივანე </t>
  </si>
  <si>
    <t xml:space="preserve">გიგლა </t>
  </si>
  <si>
    <t xml:space="preserve">ლამზირა </t>
  </si>
  <si>
    <t xml:space="preserve">გულნაზ </t>
  </si>
  <si>
    <t xml:space="preserve">ოთარ </t>
  </si>
  <si>
    <t xml:space="preserve">ქეთევან </t>
  </si>
  <si>
    <t xml:space="preserve">დოდო </t>
  </si>
  <si>
    <t xml:space="preserve">აზა </t>
  </si>
  <si>
    <t xml:space="preserve">თამაზ </t>
  </si>
  <si>
    <t xml:space="preserve">ზალიკო </t>
  </si>
  <si>
    <t xml:space="preserve">ქრისტინა </t>
  </si>
  <si>
    <t xml:space="preserve">გუდუ </t>
  </si>
  <si>
    <t xml:space="preserve">შორენა </t>
  </si>
  <si>
    <t xml:space="preserve">აგრაფინა </t>
  </si>
  <si>
    <t xml:space="preserve">მახარე </t>
  </si>
  <si>
    <t xml:space="preserve">ვაჟა </t>
  </si>
  <si>
    <t xml:space="preserve">როზა </t>
  </si>
  <si>
    <t xml:space="preserve">ფატიმა </t>
  </si>
  <si>
    <t xml:space="preserve">იმენდი </t>
  </si>
  <si>
    <t xml:space="preserve">გენადი </t>
  </si>
  <si>
    <t xml:space="preserve">თენგიზ </t>
  </si>
  <si>
    <t>შოთა</t>
  </si>
  <si>
    <t xml:space="preserve">ტარიელ </t>
  </si>
  <si>
    <t xml:space="preserve">რომანი </t>
  </si>
  <si>
    <t xml:space="preserve">შავლეგ </t>
  </si>
  <si>
    <t xml:space="preserve">ლარისა </t>
  </si>
  <si>
    <t xml:space="preserve">თემურ </t>
  </si>
  <si>
    <t>ვალერიან</t>
  </si>
  <si>
    <t xml:space="preserve">ავთანდილ </t>
  </si>
  <si>
    <t xml:space="preserve">ლილი </t>
  </si>
  <si>
    <t xml:space="preserve">მზია </t>
  </si>
  <si>
    <t xml:space="preserve">გოგი </t>
  </si>
  <si>
    <t xml:space="preserve">ნინო </t>
  </si>
  <si>
    <t xml:space="preserve">ეკა </t>
  </si>
  <si>
    <t xml:space="preserve">ბესარიონ </t>
  </si>
  <si>
    <t xml:space="preserve">ბონდო </t>
  </si>
  <si>
    <t>ბორის</t>
  </si>
  <si>
    <t xml:space="preserve">გაბრიელ </t>
  </si>
  <si>
    <t xml:space="preserve">გერონტი </t>
  </si>
  <si>
    <t>გოგი</t>
  </si>
  <si>
    <t xml:space="preserve">მანანა </t>
  </si>
  <si>
    <t xml:space="preserve">იგორ </t>
  </si>
  <si>
    <t xml:space="preserve">რამინ </t>
  </si>
  <si>
    <t xml:space="preserve">რეზო </t>
  </si>
  <si>
    <t xml:space="preserve">ტრისტან </t>
  </si>
  <si>
    <t xml:space="preserve">ფარნაოზ </t>
  </si>
  <si>
    <t xml:space="preserve">შაქრო </t>
  </si>
  <si>
    <t xml:space="preserve"> თეიმურაზ</t>
  </si>
  <si>
    <t xml:space="preserve">ხათუნა </t>
  </si>
  <si>
    <t xml:space="preserve">ანა </t>
  </si>
  <si>
    <t xml:space="preserve">ქრისტინე </t>
  </si>
  <si>
    <t xml:space="preserve">ელდარ </t>
  </si>
  <si>
    <t xml:space="preserve">ნატალია </t>
  </si>
  <si>
    <t xml:space="preserve">მანონი </t>
  </si>
  <si>
    <t xml:space="preserve">ლიანა </t>
  </si>
  <si>
    <t xml:space="preserve">ლონდა </t>
  </si>
  <si>
    <t xml:space="preserve"> თორნიკე</t>
  </si>
  <si>
    <t>ბააკა</t>
  </si>
  <si>
    <t xml:space="preserve">ჯონი </t>
  </si>
  <si>
    <t>ჯიქია</t>
  </si>
  <si>
    <t xml:space="preserve">ნაილი </t>
  </si>
  <si>
    <t>მარიამი</t>
  </si>
  <si>
    <t xml:space="preserve">სოფიო </t>
  </si>
  <si>
    <t xml:space="preserve">ვალერი </t>
  </si>
  <si>
    <t xml:space="preserve">თინათინ </t>
  </si>
  <si>
    <t xml:space="preserve">რასულ </t>
  </si>
  <si>
    <t>ხელფასი-პრეია</t>
  </si>
  <si>
    <t>მგალობლიშვილი</t>
  </si>
  <si>
    <t>ქ.სენაკი, წერეთლის ქ,N10</t>
  </si>
  <si>
    <t>პოლიტიკური პარტია “განახლებული საქართველოსთვის</t>
  </si>
  <si>
    <t>ფიზიკურ პირზე განაცემი</t>
  </si>
  <si>
    <t>ფიზიკურ პირზე განაცემი /საწვავის ტალონის სახით/</t>
  </si>
  <si>
    <t>ვაჟა ასათიანი</t>
  </si>
  <si>
    <t>რიზოგრაფის შეძენა</t>
  </si>
  <si>
    <t>1.2.15.3</t>
  </si>
  <si>
    <t>სავიზიტო ბარათები</t>
  </si>
  <si>
    <t>არეზოლი</t>
  </si>
  <si>
    <t>მიტკალი</t>
  </si>
  <si>
    <t>მეტალოპლასტმასის მილი</t>
  </si>
  <si>
    <t>მედიამონიტორინგის მომსახურეობა</t>
  </si>
  <si>
    <t>საინფორმაციო მომსახურეობა</t>
  </si>
  <si>
    <t>ჟურნალის და გაზეთების ღირებულება</t>
  </si>
  <si>
    <t>ფოტომონტაჟის ღირებულება</t>
  </si>
  <si>
    <t>კატრიჯის დატენვა</t>
  </si>
  <si>
    <t>გასახმოვანებელი აპარატურით მოსახურეობა</t>
  </si>
  <si>
    <t>სცენის ღირებულება</t>
  </si>
  <si>
    <t>აუდიო აპარატურით მომსახურეობა</t>
  </si>
  <si>
    <t>1.2.15.4</t>
  </si>
  <si>
    <t>1.2.15.5</t>
  </si>
  <si>
    <t>1.2.15.6</t>
  </si>
  <si>
    <t>1.2.15.7</t>
  </si>
  <si>
    <t>1.2.15.8</t>
  </si>
  <si>
    <t>1.2.15.9</t>
  </si>
  <si>
    <t>1.2.15.10</t>
  </si>
  <si>
    <t>1.2.15.11</t>
  </si>
  <si>
    <t>1.2.15.12</t>
  </si>
  <si>
    <t>1.2.15.13</t>
  </si>
  <si>
    <t>1.2.15.14</t>
  </si>
  <si>
    <t>1.2.15.15</t>
  </si>
  <si>
    <t>1.2.15.16</t>
  </si>
  <si>
    <t>1.2.15.17</t>
  </si>
  <si>
    <t>1.2.15.18</t>
  </si>
  <si>
    <t>1.2.15.19</t>
  </si>
  <si>
    <t>ფიზიკურ პირზე გაცემული საწვავის ტანოლების თანხის დაბეგვრა 20პროცენტი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</si>
</sst>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4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5"/>
      <name val="Sylfaen"/>
      <family val="1"/>
    </font>
    <font>
      <sz val="15"/>
      <color theme="1"/>
      <name val="Sylfaen"/>
      <family val="1"/>
    </font>
    <font>
      <sz val="15"/>
      <name val="Arial"/>
      <family val="2"/>
    </font>
    <font>
      <sz val="15"/>
      <name val="Sylfaen"/>
      <family val="1"/>
    </font>
    <font>
      <b/>
      <sz val="15"/>
      <color theme="1"/>
      <name val="Sylfaen"/>
      <family val="1"/>
    </font>
    <font>
      <b/>
      <sz val="15"/>
      <name val="Arial"/>
      <family val="2"/>
    </font>
    <font>
      <sz val="10"/>
      <color theme="1"/>
      <name val="Arial Unicode MS"/>
      <family val="2"/>
    </font>
    <font>
      <sz val="10"/>
      <color rgb="FFFF0000"/>
      <name val="Arial"/>
      <family val="2"/>
      <charset val="204"/>
    </font>
    <font>
      <sz val="10"/>
      <color rgb="FFFF0000"/>
      <name val="Arial"/>
      <family val="2"/>
    </font>
    <font>
      <sz val="10"/>
      <color rgb="FFFF0000"/>
      <name val="Sylfaen"/>
      <family val="1"/>
    </font>
    <font>
      <sz val="12"/>
      <color theme="1"/>
      <name val="Sylfaen"/>
      <family val="1"/>
    </font>
    <font>
      <sz val="12"/>
      <name val="Arial"/>
      <family val="2"/>
    </font>
    <font>
      <b/>
      <sz val="11"/>
      <name val="Sylfaen"/>
      <family val="1"/>
    </font>
    <font>
      <sz val="10"/>
      <color theme="1"/>
      <name val="Arial"/>
      <family val="2"/>
      <charset val="204"/>
    </font>
    <font>
      <sz val="11"/>
      <name val="Sylfaen"/>
      <family val="1"/>
    </font>
    <font>
      <sz val="10"/>
      <color theme="4"/>
      <name val="Arial"/>
      <family val="2"/>
    </font>
    <font>
      <sz val="10"/>
      <color theme="4"/>
      <name val="Arial"/>
      <family val="2"/>
      <charset val="204"/>
    </font>
    <font>
      <b/>
      <sz val="10"/>
      <color theme="4"/>
      <name val="Sylfaen"/>
      <family val="1"/>
    </font>
    <font>
      <b/>
      <sz val="10"/>
      <color theme="4"/>
      <name val="Arial"/>
      <family val="2"/>
    </font>
    <font>
      <b/>
      <sz val="10"/>
      <color rgb="FFFF0000"/>
      <name val="Sylfaen"/>
      <family val="1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75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12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2" xfId="5" applyFont="1" applyBorder="1" applyAlignment="1" applyProtection="1">
      <alignment wrapText="1"/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2" xfId="2" applyNumberFormat="1" applyFont="1" applyFill="1" applyBorder="1" applyAlignment="1" applyProtection="1">
      <alignment horizontal="left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4" fillId="5" borderId="0" xfId="0" applyFont="1" applyFill="1" applyBorder="1" applyProtection="1"/>
    <xf numFmtId="0" fontId="24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7" fillId="6" borderId="0" xfId="1" applyFont="1" applyFill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/>
      <protection locked="0"/>
    </xf>
    <xf numFmtId="3" fontId="12" fillId="6" borderId="0" xfId="1" applyNumberFormat="1" applyFont="1" applyFill="1" applyAlignment="1" applyProtection="1">
      <alignment horizontal="center" vertical="center"/>
      <protection locked="0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12" fillId="0" borderId="1" xfId="2" applyFont="1" applyFill="1" applyBorder="1" applyAlignment="1" applyProtection="1">
      <alignment horizontal="left" vertical="top"/>
      <protection locked="0"/>
    </xf>
    <xf numFmtId="0" fontId="25" fillId="6" borderId="0" xfId="0" applyFont="1" applyFill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5" borderId="1" xfId="0" applyFont="1" applyFill="1" applyBorder="1" applyAlignment="1" applyProtection="1">
      <alignment horizontal="center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35" xfId="0" applyFont="1" applyFill="1" applyBorder="1" applyAlignment="1" applyProtection="1">
      <alignment horizontal="center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/>
    <xf numFmtId="0" fontId="12" fillId="0" borderId="1" xfId="0" applyFont="1" applyFill="1" applyBorder="1" applyAlignment="1" applyProtection="1">
      <alignment horizontal="left" vertical="center" wrapText="1" indent="2"/>
    </xf>
    <xf numFmtId="0" fontId="26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27" fillId="5" borderId="0" xfId="0" applyFont="1" applyFill="1" applyProtection="1"/>
    <xf numFmtId="0" fontId="28" fillId="5" borderId="0" xfId="5" applyFont="1" applyFill="1" applyProtection="1"/>
    <xf numFmtId="0" fontId="28" fillId="5" borderId="0" xfId="5" applyFont="1" applyFill="1" applyProtection="1">
      <protection locked="0"/>
    </xf>
    <xf numFmtId="0" fontId="29" fillId="5" borderId="0" xfId="0" applyFont="1" applyFill="1"/>
    <xf numFmtId="0" fontId="28" fillId="5" borderId="0" xfId="5" applyFont="1" applyFill="1" applyBorder="1" applyProtection="1">
      <protection locked="0"/>
    </xf>
    <xf numFmtId="0" fontId="28" fillId="5" borderId="0" xfId="5" applyFont="1" applyFill="1" applyBorder="1" applyAlignment="1" applyProtection="1">
      <alignment horizontal="right"/>
    </xf>
    <xf numFmtId="0" fontId="28" fillId="0" borderId="0" xfId="5" applyFont="1" applyProtection="1">
      <protection locked="0"/>
    </xf>
    <xf numFmtId="0" fontId="30" fillId="5" borderId="0" xfId="0" applyFont="1" applyFill="1" applyProtection="1"/>
    <xf numFmtId="14" fontId="28" fillId="0" borderId="0" xfId="5" applyNumberFormat="1" applyFont="1" applyBorder="1" applyProtection="1">
      <protection locked="0"/>
    </xf>
    <xf numFmtId="0" fontId="31" fillId="5" borderId="0" xfId="5" applyFont="1" applyFill="1" applyBorder="1" applyAlignment="1" applyProtection="1">
      <alignment horizontal="right"/>
    </xf>
    <xf numFmtId="167" fontId="28" fillId="5" borderId="0" xfId="5" applyNumberFormat="1" applyFont="1" applyFill="1" applyBorder="1" applyProtection="1"/>
    <xf numFmtId="14" fontId="28" fillId="5" borderId="0" xfId="5" applyNumberFormat="1" applyFont="1" applyFill="1" applyBorder="1" applyProtection="1"/>
    <xf numFmtId="0" fontId="29" fillId="5" borderId="0" xfId="0" applyFont="1" applyFill="1" applyBorder="1"/>
    <xf numFmtId="14" fontId="31" fillId="5" borderId="0" xfId="5" applyNumberFormat="1" applyFont="1" applyFill="1" applyBorder="1" applyProtection="1"/>
    <xf numFmtId="49" fontId="28" fillId="5" borderId="0" xfId="5" applyNumberFormat="1" applyFont="1" applyFill="1" applyProtection="1">
      <protection locked="0"/>
    </xf>
    <xf numFmtId="0" fontId="28" fillId="5" borderId="0" xfId="5" applyFont="1" applyFill="1" applyAlignment="1" applyProtection="1">
      <alignment horizontal="left"/>
    </xf>
    <xf numFmtId="0" fontId="31" fillId="5" borderId="0" xfId="5" applyFont="1" applyFill="1" applyBorder="1" applyAlignment="1" applyProtection="1">
      <alignment horizontal="right"/>
      <protection locked="0"/>
    </xf>
    <xf numFmtId="0" fontId="30" fillId="5" borderId="0" xfId="1" applyFont="1" applyFill="1" applyAlignment="1" applyProtection="1">
      <alignment horizontal="left" vertical="center"/>
    </xf>
    <xf numFmtId="167" fontId="28" fillId="5" borderId="0" xfId="5" applyNumberFormat="1" applyFont="1" applyFill="1" applyBorder="1" applyProtection="1">
      <protection locked="0"/>
    </xf>
    <xf numFmtId="0" fontId="31" fillId="5" borderId="0" xfId="5" applyFont="1" applyFill="1" applyProtection="1"/>
    <xf numFmtId="0" fontId="28" fillId="5" borderId="0" xfId="5" applyFont="1" applyFill="1" applyBorder="1" applyAlignment="1" applyProtection="1"/>
    <xf numFmtId="0" fontId="31" fillId="5" borderId="13" xfId="5" applyFont="1" applyFill="1" applyBorder="1" applyAlignment="1" applyProtection="1">
      <alignment horizontal="center" vertical="top" wrapText="1"/>
    </xf>
    <xf numFmtId="0" fontId="31" fillId="5" borderId="14" xfId="5" applyFont="1" applyFill="1" applyBorder="1" applyAlignment="1" applyProtection="1">
      <alignment horizontal="center" vertical="top" wrapText="1"/>
    </xf>
    <xf numFmtId="0" fontId="31" fillId="5" borderId="15" xfId="5" applyFont="1" applyFill="1" applyBorder="1" applyAlignment="1" applyProtection="1">
      <alignment horizontal="center" vertical="top" wrapText="1"/>
    </xf>
    <xf numFmtId="0" fontId="31" fillId="3" borderId="13" xfId="5" applyFont="1" applyFill="1" applyBorder="1" applyAlignment="1" applyProtection="1">
      <alignment horizontal="center" vertical="top" wrapText="1"/>
    </xf>
    <xf numFmtId="0" fontId="31" fillId="3" borderId="14" xfId="5" applyFont="1" applyFill="1" applyBorder="1" applyAlignment="1" applyProtection="1">
      <alignment horizontal="center" vertical="top" wrapText="1"/>
    </xf>
    <xf numFmtId="49" fontId="31" fillId="3" borderId="14" xfId="5" applyNumberFormat="1" applyFont="1" applyFill="1" applyBorder="1" applyAlignment="1" applyProtection="1">
      <alignment horizontal="center" vertical="top" wrapText="1"/>
    </xf>
    <xf numFmtId="0" fontId="31" fillId="3" borderId="17" xfId="5" applyFont="1" applyFill="1" applyBorder="1" applyAlignment="1" applyProtection="1">
      <alignment horizontal="center" vertical="top" wrapText="1"/>
    </xf>
    <xf numFmtId="0" fontId="31" fillId="3" borderId="16" xfId="5" applyFont="1" applyFill="1" applyBorder="1" applyAlignment="1" applyProtection="1">
      <alignment horizontal="center" vertical="top" wrapText="1"/>
    </xf>
    <xf numFmtId="0" fontId="31" fillId="4" borderId="13" xfId="5" applyFont="1" applyFill="1" applyBorder="1" applyAlignment="1" applyProtection="1">
      <alignment horizontal="center" vertical="top" wrapText="1"/>
    </xf>
    <xf numFmtId="0" fontId="31" fillId="4" borderId="14" xfId="5" applyFont="1" applyFill="1" applyBorder="1" applyAlignment="1" applyProtection="1">
      <alignment horizontal="center" vertical="top" wrapText="1"/>
    </xf>
    <xf numFmtId="0" fontId="31" fillId="5" borderId="16" xfId="5" applyFont="1" applyFill="1" applyBorder="1" applyAlignment="1" applyProtection="1">
      <alignment horizontal="center" vertical="top" wrapText="1"/>
    </xf>
    <xf numFmtId="0" fontId="31" fillId="0" borderId="0" xfId="5" applyFont="1" applyAlignment="1" applyProtection="1">
      <alignment horizontal="center" vertical="top" wrapText="1"/>
      <protection locked="0"/>
    </xf>
    <xf numFmtId="0" fontId="31" fillId="5" borderId="13" xfId="5" applyFont="1" applyFill="1" applyBorder="1" applyAlignment="1" applyProtection="1">
      <alignment horizontal="center" vertical="center"/>
    </xf>
    <xf numFmtId="0" fontId="31" fillId="5" borderId="14" xfId="5" applyFont="1" applyFill="1" applyBorder="1" applyAlignment="1" applyProtection="1">
      <alignment horizontal="center"/>
    </xf>
    <xf numFmtId="0" fontId="31" fillId="5" borderId="15" xfId="5" applyFont="1" applyFill="1" applyBorder="1" applyAlignment="1" applyProtection="1">
      <alignment horizontal="center"/>
    </xf>
    <xf numFmtId="0" fontId="31" fillId="5" borderId="13" xfId="5" applyFont="1" applyFill="1" applyBorder="1" applyAlignment="1" applyProtection="1">
      <alignment horizontal="center"/>
    </xf>
    <xf numFmtId="0" fontId="31" fillId="5" borderId="14" xfId="5" applyNumberFormat="1" applyFont="1" applyFill="1" applyBorder="1" applyAlignment="1" applyProtection="1">
      <alignment horizontal="center"/>
    </xf>
    <xf numFmtId="0" fontId="31" fillId="5" borderId="17" xfId="5" applyFont="1" applyFill="1" applyBorder="1" applyAlignment="1" applyProtection="1">
      <alignment horizontal="center"/>
    </xf>
    <xf numFmtId="0" fontId="31" fillId="5" borderId="16" xfId="5" applyFont="1" applyFill="1" applyBorder="1" applyAlignment="1" applyProtection="1">
      <alignment horizontal="center"/>
    </xf>
    <xf numFmtId="0" fontId="28" fillId="0" borderId="0" xfId="5" applyFont="1" applyAlignment="1" applyProtection="1">
      <alignment horizontal="center"/>
      <protection locked="0"/>
    </xf>
    <xf numFmtId="0" fontId="28" fillId="0" borderId="0" xfId="5" applyFont="1" applyProtection="1"/>
    <xf numFmtId="49" fontId="28" fillId="0" borderId="0" xfId="5" applyNumberFormat="1" applyFont="1" applyProtection="1">
      <protection locked="0"/>
    </xf>
    <xf numFmtId="0" fontId="30" fillId="0" borderId="0" xfId="0" applyFont="1" applyProtection="1">
      <protection locked="0"/>
    </xf>
    <xf numFmtId="0" fontId="27" fillId="0" borderId="0" xfId="0" applyFont="1" applyAlignment="1" applyProtection="1">
      <alignment horizontal="center"/>
      <protection locked="0"/>
    </xf>
    <xf numFmtId="0" fontId="30" fillId="0" borderId="3" xfId="0" applyFont="1" applyBorder="1" applyProtection="1">
      <protection locked="0"/>
    </xf>
    <xf numFmtId="0" fontId="29" fillId="0" borderId="3" xfId="0" applyFont="1" applyBorder="1"/>
    <xf numFmtId="0" fontId="29" fillId="0" borderId="0" xfId="0" applyFont="1"/>
    <xf numFmtId="0" fontId="27" fillId="0" borderId="0" xfId="0" applyFont="1" applyProtection="1">
      <protection locked="0"/>
    </xf>
    <xf numFmtId="0" fontId="30" fillId="0" borderId="0" xfId="0" applyFont="1" applyBorder="1" applyProtection="1">
      <protection locked="0"/>
    </xf>
    <xf numFmtId="0" fontId="29" fillId="0" borderId="0" xfId="0" applyFont="1" applyBorder="1"/>
    <xf numFmtId="0" fontId="32" fillId="0" borderId="0" xfId="0" applyFont="1"/>
    <xf numFmtId="0" fontId="30" fillId="5" borderId="0" xfId="0" applyFont="1" applyFill="1"/>
    <xf numFmtId="49" fontId="14" fillId="0" borderId="1" xfId="5" applyNumberFormat="1" applyFont="1" applyBorder="1" applyProtection="1">
      <protection locked="0"/>
    </xf>
    <xf numFmtId="0" fontId="14" fillId="0" borderId="18" xfId="5" applyFont="1" applyBorder="1" applyAlignment="1" applyProtection="1">
      <alignment horizontal="center"/>
      <protection locked="0"/>
    </xf>
    <xf numFmtId="14" fontId="14" fillId="0" borderId="2" xfId="5" applyNumberFormat="1" applyFont="1" applyBorder="1" applyAlignment="1" applyProtection="1">
      <alignment wrapText="1"/>
      <protection locked="0"/>
    </xf>
    <xf numFmtId="0" fontId="14" fillId="0" borderId="2" xfId="5" applyFont="1" applyBorder="1" applyAlignment="1" applyProtection="1">
      <alignment wrapText="1"/>
      <protection locked="0"/>
    </xf>
    <xf numFmtId="0" fontId="14" fillId="0" borderId="19" xfId="5" applyFont="1" applyBorder="1" applyAlignment="1" applyProtection="1">
      <alignment horizontal="right"/>
      <protection locked="0"/>
    </xf>
    <xf numFmtId="0" fontId="14" fillId="0" borderId="18" xfId="5" applyFont="1" applyBorder="1" applyAlignment="1" applyProtection="1">
      <alignment wrapText="1"/>
      <protection locked="0"/>
    </xf>
    <xf numFmtId="49" fontId="33" fillId="0" borderId="41" xfId="0" applyNumberFormat="1" applyFont="1" applyBorder="1" applyAlignment="1">
      <alignment horizontal="left" wrapText="1"/>
    </xf>
    <xf numFmtId="0" fontId="14" fillId="4" borderId="18" xfId="5" applyFont="1" applyFill="1" applyBorder="1" applyAlignment="1" applyProtection="1">
      <alignment wrapText="1"/>
      <protection locked="0"/>
    </xf>
    <xf numFmtId="0" fontId="14" fillId="4" borderId="2" xfId="5" applyFont="1" applyFill="1" applyBorder="1" applyAlignment="1" applyProtection="1">
      <alignment wrapText="1"/>
      <protection locked="0"/>
    </xf>
    <xf numFmtId="0" fontId="14" fillId="4" borderId="2" xfId="5" applyFont="1" applyFill="1" applyBorder="1" applyProtection="1">
      <protection locked="0"/>
    </xf>
    <xf numFmtId="0" fontId="14" fillId="0" borderId="20" xfId="5" applyFont="1" applyBorder="1" applyAlignment="1" applyProtection="1">
      <alignment wrapText="1"/>
      <protection locked="0"/>
    </xf>
    <xf numFmtId="0" fontId="14" fillId="0" borderId="21" xfId="5" applyFont="1" applyBorder="1" applyAlignment="1" applyProtection="1">
      <alignment horizontal="center"/>
      <protection locked="0"/>
    </xf>
    <xf numFmtId="0" fontId="14" fillId="0" borderId="5" xfId="5" applyFont="1" applyBorder="1" applyProtection="1">
      <protection locked="0"/>
    </xf>
    <xf numFmtId="0" fontId="14" fillId="4" borderId="21" xfId="5" applyFont="1" applyFill="1" applyBorder="1" applyAlignment="1" applyProtection="1">
      <alignment wrapText="1"/>
      <protection locked="0"/>
    </xf>
    <xf numFmtId="0" fontId="14" fillId="4" borderId="1" xfId="5" applyFont="1" applyFill="1" applyBorder="1" applyAlignment="1" applyProtection="1">
      <alignment wrapText="1"/>
      <protection locked="0"/>
    </xf>
    <xf numFmtId="0" fontId="14" fillId="4" borderId="1" xfId="5" applyFont="1" applyFill="1" applyBorder="1" applyProtection="1">
      <protection locked="0"/>
    </xf>
    <xf numFmtId="0" fontId="14" fillId="0" borderId="22" xfId="5" applyFont="1" applyBorder="1" applyAlignment="1" applyProtection="1">
      <alignment wrapText="1"/>
      <protection locked="0"/>
    </xf>
    <xf numFmtId="0" fontId="14" fillId="0" borderId="21" xfId="5" applyFont="1" applyBorder="1" applyAlignment="1" applyProtection="1">
      <alignment wrapText="1"/>
      <protection locked="0"/>
    </xf>
    <xf numFmtId="0" fontId="14" fillId="0" borderId="1" xfId="5" applyFont="1" applyBorder="1" applyAlignment="1" applyProtection="1">
      <alignment wrapText="1"/>
      <protection locked="0"/>
    </xf>
    <xf numFmtId="14" fontId="14" fillId="0" borderId="1" xfId="5" applyNumberFormat="1" applyFont="1" applyBorder="1" applyAlignment="1" applyProtection="1">
      <alignment wrapText="1"/>
      <protection locked="0"/>
    </xf>
    <xf numFmtId="0" fontId="14" fillId="0" borderId="1" xfId="5" applyFont="1" applyBorder="1" applyProtection="1">
      <protection locked="0"/>
    </xf>
    <xf numFmtId="0" fontId="14" fillId="0" borderId="4" xfId="5" applyFont="1" applyBorder="1" applyAlignment="1" applyProtection="1">
      <alignment wrapText="1"/>
      <protection locked="0"/>
    </xf>
    <xf numFmtId="14" fontId="14" fillId="0" borderId="1" xfId="5" applyNumberFormat="1" applyFont="1" applyBorder="1" applyProtection="1">
      <protection locked="0"/>
    </xf>
    <xf numFmtId="0" fontId="14" fillId="0" borderId="39" xfId="5" applyFont="1" applyBorder="1" applyProtection="1">
      <protection locked="0"/>
    </xf>
    <xf numFmtId="0" fontId="14" fillId="4" borderId="38" xfId="5" applyFont="1" applyFill="1" applyBorder="1" applyAlignment="1" applyProtection="1">
      <alignment wrapText="1"/>
      <protection locked="0"/>
    </xf>
    <xf numFmtId="0" fontId="14" fillId="4" borderId="37" xfId="5" applyFont="1" applyFill="1" applyBorder="1" applyAlignment="1" applyProtection="1">
      <alignment wrapText="1"/>
      <protection locked="0"/>
    </xf>
    <xf numFmtId="0" fontId="14" fillId="4" borderId="37" xfId="5" applyFont="1" applyFill="1" applyBorder="1" applyProtection="1">
      <protection locked="0"/>
    </xf>
    <xf numFmtId="0" fontId="14" fillId="0" borderId="40" xfId="5" applyFont="1" applyBorder="1" applyAlignment="1" applyProtection="1">
      <alignment wrapText="1"/>
      <protection locked="0"/>
    </xf>
    <xf numFmtId="0" fontId="14" fillId="0" borderId="38" xfId="5" applyFont="1" applyBorder="1" applyAlignment="1" applyProtection="1">
      <alignment wrapText="1"/>
      <protection locked="0"/>
    </xf>
    <xf numFmtId="0" fontId="14" fillId="0" borderId="37" xfId="5" applyFont="1" applyBorder="1" applyAlignment="1" applyProtection="1">
      <alignment wrapText="1"/>
      <protection locked="0"/>
    </xf>
    <xf numFmtId="49" fontId="14" fillId="0" borderId="37" xfId="5" applyNumberFormat="1" applyFont="1" applyBorder="1" applyProtection="1">
      <protection locked="0"/>
    </xf>
    <xf numFmtId="49" fontId="33" fillId="0" borderId="43" xfId="0" applyNumberFormat="1" applyFont="1" applyBorder="1" applyAlignment="1">
      <alignment horizontal="left" wrapText="1"/>
    </xf>
    <xf numFmtId="49" fontId="14" fillId="0" borderId="1" xfId="0" applyNumberFormat="1" applyFont="1" applyBorder="1" applyAlignment="1">
      <alignment horizontal="left" wrapText="1"/>
    </xf>
    <xf numFmtId="49" fontId="33" fillId="0" borderId="1" xfId="0" applyNumberFormat="1" applyFont="1" applyBorder="1" applyAlignment="1">
      <alignment horizontal="left" wrapText="1"/>
    </xf>
    <xf numFmtId="0" fontId="14" fillId="4" borderId="42" xfId="5" applyFont="1" applyFill="1" applyBorder="1" applyAlignment="1" applyProtection="1">
      <alignment wrapText="1"/>
      <protection locked="0"/>
    </xf>
    <xf numFmtId="49" fontId="33" fillId="0" borderId="0" xfId="0" applyNumberFormat="1" applyFont="1" applyBorder="1" applyAlignment="1">
      <alignment horizontal="left" wrapText="1"/>
    </xf>
    <xf numFmtId="0" fontId="14" fillId="0" borderId="23" xfId="5" applyFont="1" applyBorder="1" applyAlignment="1" applyProtection="1">
      <alignment horizontal="center"/>
      <protection locked="0"/>
    </xf>
    <xf numFmtId="14" fontId="14" fillId="0" borderId="24" xfId="5" applyNumberFormat="1" applyFont="1" applyBorder="1" applyAlignment="1" applyProtection="1">
      <alignment wrapText="1"/>
      <protection locked="0"/>
    </xf>
    <xf numFmtId="0" fontId="14" fillId="0" borderId="24" xfId="5" applyFont="1" applyBorder="1" applyAlignment="1" applyProtection="1">
      <alignment wrapText="1"/>
      <protection locked="0"/>
    </xf>
    <xf numFmtId="0" fontId="14" fillId="0" borderId="25" xfId="5" applyFont="1" applyBorder="1" applyProtection="1">
      <protection locked="0"/>
    </xf>
    <xf numFmtId="0" fontId="14" fillId="0" borderId="23" xfId="5" applyFont="1" applyBorder="1" applyAlignment="1" applyProtection="1">
      <alignment wrapText="1"/>
      <protection locked="0"/>
    </xf>
    <xf numFmtId="49" fontId="14" fillId="0" borderId="24" xfId="5" applyNumberFormat="1" applyFont="1" applyBorder="1" applyProtection="1">
      <protection locked="0"/>
    </xf>
    <xf numFmtId="0" fontId="14" fillId="4" borderId="23" xfId="5" applyFont="1" applyFill="1" applyBorder="1" applyAlignment="1" applyProtection="1">
      <alignment wrapText="1"/>
      <protection locked="0"/>
    </xf>
    <xf numFmtId="0" fontId="14" fillId="4" borderId="24" xfId="5" applyFont="1" applyFill="1" applyBorder="1" applyAlignment="1" applyProtection="1">
      <alignment wrapText="1"/>
      <protection locked="0"/>
    </xf>
    <xf numFmtId="0" fontId="14" fillId="4" borderId="24" xfId="5" applyFont="1" applyFill="1" applyBorder="1" applyProtection="1">
      <protection locked="0"/>
    </xf>
    <xf numFmtId="0" fontId="14" fillId="0" borderId="26" xfId="5" applyFont="1" applyBorder="1" applyAlignment="1" applyProtection="1">
      <alignment wrapText="1"/>
      <protection locked="0"/>
    </xf>
    <xf numFmtId="0" fontId="12" fillId="0" borderId="1" xfId="2" applyNumberFormat="1" applyFont="1" applyFill="1" applyBorder="1" applyAlignment="1" applyProtection="1">
      <alignment horizontal="right" vertical="center"/>
      <protection locked="0"/>
    </xf>
    <xf numFmtId="49" fontId="0" fillId="0" borderId="0" xfId="0" applyNumberFormat="1"/>
    <xf numFmtId="49" fontId="34" fillId="0" borderId="0" xfId="0" applyNumberFormat="1" applyFont="1"/>
    <xf numFmtId="49" fontId="8" fillId="0" borderId="0" xfId="0" applyNumberFormat="1" applyFont="1"/>
    <xf numFmtId="49" fontId="0" fillId="0" borderId="1" xfId="0" applyNumberFormat="1" applyBorder="1"/>
    <xf numFmtId="49" fontId="34" fillId="0" borderId="1" xfId="0" applyNumberFormat="1" applyFont="1" applyBorder="1"/>
    <xf numFmtId="49" fontId="8" fillId="0" borderId="1" xfId="0" applyNumberFormat="1" applyFont="1" applyBorder="1"/>
    <xf numFmtId="49" fontId="8" fillId="7" borderId="1" xfId="0" applyNumberFormat="1" applyFont="1" applyFill="1" applyBorder="1"/>
    <xf numFmtId="49" fontId="8" fillId="2" borderId="1" xfId="0" applyNumberFormat="1" applyFont="1" applyFill="1" applyBorder="1"/>
    <xf numFmtId="0" fontId="0" fillId="0" borderId="1" xfId="0" applyNumberFormat="1" applyBorder="1"/>
    <xf numFmtId="0" fontId="35" fillId="0" borderId="1" xfId="0" applyNumberFormat="1" applyFont="1" applyBorder="1"/>
    <xf numFmtId="0" fontId="34" fillId="0" borderId="1" xfId="0" applyNumberFormat="1" applyFont="1" applyBorder="1"/>
    <xf numFmtId="0" fontId="8" fillId="0" borderId="1" xfId="0" applyNumberFormat="1" applyFont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1" fontId="19" fillId="0" borderId="44" xfId="2" applyNumberFormat="1" applyFont="1" applyFill="1" applyBorder="1" applyAlignment="1" applyProtection="1">
      <alignment horizontal="left" vertical="top" wrapText="1"/>
      <protection locked="0"/>
    </xf>
    <xf numFmtId="1" fontId="19" fillId="0" borderId="34" xfId="2" applyNumberFormat="1" applyFont="1" applyFill="1" applyBorder="1" applyAlignment="1" applyProtection="1">
      <alignment horizontal="left" vertical="top" wrapText="1"/>
      <protection locked="0"/>
    </xf>
    <xf numFmtId="1" fontId="19" fillId="0" borderId="27" xfId="2" applyNumberFormat="1" applyFont="1" applyFill="1" applyBorder="1" applyAlignment="1" applyProtection="1">
      <alignment horizontal="left" vertical="top" wrapText="1"/>
      <protection locked="0"/>
    </xf>
    <xf numFmtId="1" fontId="14" fillId="0" borderId="27" xfId="2" applyNumberFormat="1" applyFont="1" applyFill="1" applyBorder="1" applyAlignment="1" applyProtection="1">
      <alignment horizontal="left" vertical="top" wrapText="1"/>
      <protection locked="0"/>
    </xf>
    <xf numFmtId="1" fontId="19" fillId="0" borderId="45" xfId="2" applyNumberFormat="1" applyFont="1" applyFill="1" applyBorder="1" applyAlignment="1" applyProtection="1">
      <alignment horizontal="left" vertical="top" wrapText="1"/>
      <protection locked="0"/>
    </xf>
    <xf numFmtId="1" fontId="36" fillId="0" borderId="45" xfId="2" applyNumberFormat="1" applyFont="1" applyFill="1" applyBorder="1" applyAlignment="1" applyProtection="1">
      <alignment horizontal="left" vertical="top" wrapText="1"/>
      <protection locked="0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0" fontId="37" fillId="0" borderId="1" xfId="4" applyFont="1" applyBorder="1" applyAlignment="1" applyProtection="1">
      <alignment vertical="center" wrapText="1"/>
      <protection locked="0"/>
    </xf>
    <xf numFmtId="14" fontId="37" fillId="0" borderId="1" xfId="4" applyNumberFormat="1" applyFont="1" applyBorder="1" applyAlignment="1" applyProtection="1">
      <alignment vertical="center" wrapText="1"/>
      <protection locked="0"/>
    </xf>
    <xf numFmtId="0" fontId="38" fillId="0" borderId="1" xfId="0" applyFont="1" applyBorder="1"/>
    <xf numFmtId="49" fontId="37" fillId="0" borderId="1" xfId="4" applyNumberFormat="1" applyFont="1" applyBorder="1" applyAlignment="1" applyProtection="1">
      <alignment vertical="center" wrapText="1"/>
      <protection locked="0"/>
    </xf>
    <xf numFmtId="0" fontId="37" fillId="0" borderId="2" xfId="4" applyFont="1" applyBorder="1" applyAlignment="1" applyProtection="1">
      <alignment vertical="center" wrapText="1"/>
      <protection locked="0"/>
    </xf>
    <xf numFmtId="0" fontId="17" fillId="5" borderId="0" xfId="0" applyFont="1" applyFill="1" applyBorder="1" applyAlignment="1" applyProtection="1">
      <alignment horizontal="left"/>
    </xf>
    <xf numFmtId="0" fontId="39" fillId="5" borderId="1" xfId="0" applyFont="1" applyFill="1" applyBorder="1" applyProtection="1"/>
    <xf numFmtId="3" fontId="17" fillId="6" borderId="5" xfId="1" applyNumberFormat="1" applyFont="1" applyFill="1" applyBorder="1" applyAlignment="1" applyProtection="1">
      <alignment horizontal="center" vertical="center" wrapText="1"/>
    </xf>
    <xf numFmtId="0" fontId="12" fillId="0" borderId="5" xfId="1" applyFont="1" applyFill="1" applyBorder="1" applyAlignment="1" applyProtection="1">
      <alignment horizontal="left" vertical="center" wrapText="1" indent="1"/>
    </xf>
    <xf numFmtId="0" fontId="17" fillId="0" borderId="5" xfId="1" applyFont="1" applyFill="1" applyBorder="1" applyAlignment="1" applyProtection="1">
      <alignment horizontal="left" vertical="center" wrapText="1" indent="1"/>
    </xf>
    <xf numFmtId="0" fontId="17" fillId="0" borderId="5" xfId="0" applyFont="1" applyFill="1" applyBorder="1" applyProtection="1">
      <protection locked="0"/>
    </xf>
    <xf numFmtId="3" fontId="17" fillId="6" borderId="4" xfId="1" applyNumberFormat="1" applyFont="1" applyFill="1" applyBorder="1" applyAlignment="1" applyProtection="1">
      <alignment horizontal="center" vertical="center" wrapText="1"/>
    </xf>
    <xf numFmtId="0" fontId="12" fillId="0" borderId="4" xfId="1" applyFont="1" applyFill="1" applyBorder="1" applyAlignment="1" applyProtection="1">
      <alignment horizontal="left" vertical="center" wrapText="1" indent="1"/>
    </xf>
    <xf numFmtId="0" fontId="17" fillId="0" borderId="4" xfId="1" applyFont="1" applyFill="1" applyBorder="1" applyAlignment="1" applyProtection="1">
      <alignment horizontal="left" vertical="center" wrapText="1" indent="1"/>
    </xf>
    <xf numFmtId="0" fontId="17" fillId="0" borderId="4" xfId="0" applyFont="1" applyFill="1" applyBorder="1" applyProtection="1"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0" fontId="11" fillId="2" borderId="0" xfId="0" applyFont="1" applyFill="1" applyBorder="1"/>
    <xf numFmtId="49" fontId="6" fillId="0" borderId="1" xfId="0" applyNumberFormat="1" applyFont="1" applyBorder="1"/>
    <xf numFmtId="49" fontId="35" fillId="0" borderId="1" xfId="0" applyNumberFormat="1" applyFont="1" applyBorder="1"/>
    <xf numFmtId="49" fontId="40" fillId="0" borderId="1" xfId="0" applyNumberFormat="1" applyFont="1" applyBorder="1"/>
    <xf numFmtId="0" fontId="36" fillId="0" borderId="5" xfId="1" applyFont="1" applyFill="1" applyBorder="1" applyAlignment="1" applyProtection="1">
      <alignment horizontal="left" vertical="center" wrapText="1" indent="1"/>
    </xf>
    <xf numFmtId="0" fontId="0" fillId="2" borderId="1" xfId="0" applyFill="1" applyBorder="1"/>
    <xf numFmtId="0" fontId="8" fillId="0" borderId="1" xfId="0" applyFont="1" applyBorder="1"/>
    <xf numFmtId="49" fontId="8" fillId="0" borderId="0" xfId="0" applyNumberFormat="1" applyFont="1" applyBorder="1"/>
    <xf numFmtId="49" fontId="34" fillId="0" borderId="0" xfId="0" applyNumberFormat="1" applyFont="1" applyBorder="1"/>
    <xf numFmtId="49" fontId="0" fillId="0" borderId="0" xfId="0" applyNumberFormat="1" applyBorder="1"/>
    <xf numFmtId="0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6" fillId="2" borderId="1" xfId="0" applyFont="1" applyFill="1" applyBorder="1"/>
    <xf numFmtId="0" fontId="41" fillId="0" borderId="0" xfId="0" applyFont="1"/>
    <xf numFmtId="167" fontId="22" fillId="0" borderId="2" xfId="5" applyNumberFormat="1" applyFont="1" applyBorder="1" applyProtection="1">
      <protection locked="0"/>
    </xf>
    <xf numFmtId="0" fontId="42" fillId="0" borderId="1" xfId="0" applyNumberFormat="1" applyFont="1" applyBorder="1"/>
    <xf numFmtId="0" fontId="43" fillId="0" borderId="1" xfId="0" applyNumberFormat="1" applyFont="1" applyBorder="1"/>
    <xf numFmtId="3" fontId="44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43" fillId="0" borderId="1" xfId="0" applyNumberFormat="1" applyFont="1" applyBorder="1"/>
    <xf numFmtId="49" fontId="42" fillId="0" borderId="1" xfId="0" applyNumberFormat="1" applyFont="1" applyBorder="1"/>
    <xf numFmtId="49" fontId="43" fillId="2" borderId="1" xfId="0" applyNumberFormat="1" applyFont="1" applyFill="1" applyBorder="1"/>
    <xf numFmtId="49" fontId="45" fillId="0" borderId="1" xfId="0" applyNumberFormat="1" applyFont="1" applyBorder="1"/>
    <xf numFmtId="0" fontId="46" fillId="0" borderId="5" xfId="1" applyFont="1" applyFill="1" applyBorder="1" applyAlignment="1" applyProtection="1">
      <alignment horizontal="left" vertical="center" wrapText="1" indent="1"/>
    </xf>
    <xf numFmtId="49" fontId="47" fillId="0" borderId="1" xfId="0" applyNumberFormat="1" applyFont="1" applyBorder="1"/>
    <xf numFmtId="0" fontId="47" fillId="0" borderId="1" xfId="0" applyNumberFormat="1" applyFont="1" applyBorder="1"/>
    <xf numFmtId="0" fontId="31" fillId="4" borderId="10" xfId="5" applyFont="1" applyFill="1" applyBorder="1" applyAlignment="1" applyProtection="1">
      <alignment horizontal="center"/>
    </xf>
    <xf numFmtId="0" fontId="31" fillId="4" borderId="12" xfId="5" applyFont="1" applyFill="1" applyBorder="1" applyAlignment="1" applyProtection="1">
      <alignment horizontal="center"/>
    </xf>
    <xf numFmtId="0" fontId="31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171450</xdr:rowOff>
    </xdr:from>
    <xdr:to>
      <xdr:col>1</xdr:col>
      <xdr:colOff>1495425</xdr:colOff>
      <xdr:row>51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51</xdr:row>
      <xdr:rowOff>180975</xdr:rowOff>
    </xdr:from>
    <xdr:to>
      <xdr:col>2</xdr:col>
      <xdr:colOff>554556</xdr:colOff>
      <xdr:row>51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219</xdr:row>
      <xdr:rowOff>171450</xdr:rowOff>
    </xdr:from>
    <xdr:to>
      <xdr:col>2</xdr:col>
      <xdr:colOff>1495425</xdr:colOff>
      <xdr:row>219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386</xdr:row>
      <xdr:rowOff>171450</xdr:rowOff>
    </xdr:from>
    <xdr:to>
      <xdr:col>2</xdr:col>
      <xdr:colOff>1495425</xdr:colOff>
      <xdr:row>386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386</xdr:row>
      <xdr:rowOff>152400</xdr:rowOff>
    </xdr:from>
    <xdr:to>
      <xdr:col>7</xdr:col>
      <xdr:colOff>9525</xdr:colOff>
      <xdr:row>386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94"/>
  <sheetViews>
    <sheetView showGridLines="0" view="pageBreakPreview" topLeftCell="A43" zoomScale="70" zoomScaleSheetLayoutView="70" workbookViewId="0">
      <selection activeCell="D57" sqref="D57:D63"/>
    </sheetView>
  </sheetViews>
  <sheetFormatPr defaultRowHeight="20.25" x14ac:dyDescent="0.35"/>
  <cols>
    <col min="1" max="1" width="6.28515625" style="305" bestFit="1" customWidth="1"/>
    <col min="2" max="2" width="13.140625" style="305" customWidth="1"/>
    <col min="3" max="3" width="17.85546875" style="305" customWidth="1"/>
    <col min="4" max="4" width="15.140625" style="305" customWidth="1"/>
    <col min="5" max="6" width="18.5703125" style="305" customWidth="1"/>
    <col min="7" max="9" width="19.140625" style="341" customWidth="1"/>
    <col min="10" max="11" width="17.42578125" style="305" customWidth="1"/>
    <col min="12" max="12" width="16.7109375" style="305" customWidth="1"/>
    <col min="13" max="13" width="28.140625" style="305" customWidth="1"/>
    <col min="14" max="16384" width="9.140625" style="305"/>
  </cols>
  <sheetData>
    <row r="1" spans="1:13" x14ac:dyDescent="0.35">
      <c r="A1" s="299" t="s">
        <v>311</v>
      </c>
      <c r="B1" s="300"/>
      <c r="C1" s="300"/>
      <c r="D1" s="300"/>
      <c r="E1" s="301"/>
      <c r="F1" s="302"/>
      <c r="G1" s="302"/>
      <c r="H1" s="303"/>
      <c r="I1" s="299"/>
      <c r="J1" s="300"/>
      <c r="K1" s="301"/>
      <c r="L1" s="301"/>
      <c r="M1" s="304" t="s">
        <v>110</v>
      </c>
    </row>
    <row r="2" spans="1:13" x14ac:dyDescent="0.35">
      <c r="A2" s="306" t="s">
        <v>141</v>
      </c>
      <c r="B2" s="300"/>
      <c r="C2" s="300"/>
      <c r="D2" s="300"/>
      <c r="E2" s="301"/>
      <c r="F2" s="302"/>
      <c r="G2" s="302"/>
      <c r="H2" s="303"/>
      <c r="I2" s="306"/>
      <c r="J2" s="300"/>
      <c r="K2" s="301"/>
      <c r="L2" s="301"/>
      <c r="M2" s="307" t="s">
        <v>481</v>
      </c>
    </row>
    <row r="3" spans="1:13" x14ac:dyDescent="0.35">
      <c r="A3" s="300"/>
      <c r="B3" s="300"/>
      <c r="C3" s="308"/>
      <c r="D3" s="309"/>
      <c r="E3" s="301"/>
      <c r="F3" s="301"/>
      <c r="G3" s="310"/>
      <c r="H3" s="301"/>
      <c r="I3" s="301"/>
      <c r="J3" s="302"/>
      <c r="K3" s="300"/>
      <c r="L3" s="300"/>
      <c r="M3" s="301"/>
    </row>
    <row r="4" spans="1:13" x14ac:dyDescent="0.35">
      <c r="A4" s="302" t="s">
        <v>277</v>
      </c>
      <c r="B4" s="311"/>
      <c r="C4" s="311"/>
      <c r="D4" s="311"/>
      <c r="E4" s="312"/>
      <c r="F4" s="301"/>
      <c r="G4" s="313"/>
      <c r="H4" s="301"/>
      <c r="I4" s="314"/>
      <c r="J4" s="312"/>
      <c r="K4" s="300"/>
      <c r="L4" s="301"/>
      <c r="M4" s="301"/>
    </row>
    <row r="5" spans="1:13" x14ac:dyDescent="0.35">
      <c r="A5" s="351" t="s">
        <v>482</v>
      </c>
      <c r="B5" s="302"/>
      <c r="C5" s="302"/>
      <c r="D5" s="311"/>
      <c r="E5" s="301"/>
      <c r="F5" s="301"/>
      <c r="G5" s="313"/>
      <c r="H5" s="313"/>
      <c r="I5" s="313"/>
      <c r="J5" s="315"/>
      <c r="K5" s="303"/>
      <c r="L5" s="300"/>
      <c r="M5" s="301"/>
    </row>
    <row r="6" spans="1:13" ht="21" thickBot="1" x14ac:dyDescent="0.4">
      <c r="A6" s="316"/>
      <c r="B6" s="301"/>
      <c r="C6" s="315"/>
      <c r="D6" s="317"/>
      <c r="E6" s="301"/>
      <c r="F6" s="301"/>
      <c r="G6" s="313"/>
      <c r="H6" s="313"/>
      <c r="I6" s="313"/>
      <c r="J6" s="301"/>
      <c r="K6" s="300"/>
      <c r="L6" s="300"/>
      <c r="M6" s="301"/>
    </row>
    <row r="7" spans="1:13" ht="21" thickBot="1" x14ac:dyDescent="0.4">
      <c r="A7" s="300"/>
      <c r="B7" s="318"/>
      <c r="C7" s="300"/>
      <c r="D7" s="300"/>
      <c r="E7" s="319"/>
      <c r="F7" s="319"/>
      <c r="G7" s="302"/>
      <c r="H7" s="302"/>
      <c r="I7" s="302"/>
      <c r="J7" s="463" t="s">
        <v>445</v>
      </c>
      <c r="K7" s="464"/>
      <c r="L7" s="465"/>
      <c r="M7" s="300"/>
    </row>
    <row r="8" spans="1:13" s="331" customFormat="1" ht="102" thickBot="1" x14ac:dyDescent="0.25">
      <c r="A8" s="320" t="s">
        <v>64</v>
      </c>
      <c r="B8" s="321" t="s">
        <v>142</v>
      </c>
      <c r="C8" s="321" t="s">
        <v>478</v>
      </c>
      <c r="D8" s="322" t="s">
        <v>284</v>
      </c>
      <c r="E8" s="323" t="s">
        <v>227</v>
      </c>
      <c r="F8" s="324" t="s">
        <v>226</v>
      </c>
      <c r="G8" s="325" t="s">
        <v>230</v>
      </c>
      <c r="H8" s="326" t="s">
        <v>231</v>
      </c>
      <c r="I8" s="327" t="s">
        <v>228</v>
      </c>
      <c r="J8" s="328" t="s">
        <v>280</v>
      </c>
      <c r="K8" s="329" t="s">
        <v>281</v>
      </c>
      <c r="L8" s="329" t="s">
        <v>232</v>
      </c>
      <c r="M8" s="330" t="s">
        <v>233</v>
      </c>
    </row>
    <row r="9" spans="1:13" s="339" customFormat="1" ht="21" thickBot="1" x14ac:dyDescent="0.4">
      <c r="A9" s="332">
        <v>1</v>
      </c>
      <c r="B9" s="333">
        <v>2</v>
      </c>
      <c r="C9" s="333">
        <v>3</v>
      </c>
      <c r="D9" s="334">
        <v>4</v>
      </c>
      <c r="E9" s="335">
        <v>7</v>
      </c>
      <c r="F9" s="333">
        <v>8</v>
      </c>
      <c r="G9" s="336">
        <v>9</v>
      </c>
      <c r="H9" s="337">
        <v>12</v>
      </c>
      <c r="I9" s="338">
        <v>13</v>
      </c>
      <c r="J9" s="335">
        <v>14</v>
      </c>
      <c r="K9" s="333">
        <v>15</v>
      </c>
      <c r="L9" s="333">
        <v>16</v>
      </c>
      <c r="M9" s="338">
        <v>17</v>
      </c>
    </row>
    <row r="10" spans="1:13" ht="30.75" x14ac:dyDescent="0.35">
      <c r="A10" s="353">
        <v>1</v>
      </c>
      <c r="B10" s="354" t="s">
        <v>1719</v>
      </c>
      <c r="C10" s="355" t="s">
        <v>479</v>
      </c>
      <c r="D10" s="356">
        <v>16600</v>
      </c>
      <c r="E10" s="357" t="s">
        <v>483</v>
      </c>
      <c r="F10" s="355" t="s">
        <v>484</v>
      </c>
      <c r="G10" s="358" t="s">
        <v>485</v>
      </c>
      <c r="H10" s="358" t="s">
        <v>486</v>
      </c>
      <c r="I10" s="358" t="s">
        <v>487</v>
      </c>
      <c r="J10" s="359"/>
      <c r="K10" s="360"/>
      <c r="L10" s="361"/>
      <c r="M10" s="362"/>
    </row>
    <row r="11" spans="1:13" ht="30.75" x14ac:dyDescent="0.35">
      <c r="A11" s="363">
        <v>2</v>
      </c>
      <c r="B11" s="354" t="s">
        <v>1401</v>
      </c>
      <c r="C11" s="355" t="s">
        <v>479</v>
      </c>
      <c r="D11" s="364">
        <v>16600</v>
      </c>
      <c r="E11" s="357" t="s">
        <v>483</v>
      </c>
      <c r="F11" s="355" t="s">
        <v>484</v>
      </c>
      <c r="G11" s="358" t="s">
        <v>485</v>
      </c>
      <c r="H11" s="358" t="s">
        <v>486</v>
      </c>
      <c r="I11" s="358" t="s">
        <v>487</v>
      </c>
      <c r="J11" s="365"/>
      <c r="K11" s="366"/>
      <c r="L11" s="367"/>
      <c r="M11" s="368"/>
    </row>
    <row r="12" spans="1:13" ht="30.75" x14ac:dyDescent="0.35">
      <c r="A12" s="353">
        <v>3</v>
      </c>
      <c r="B12" s="354">
        <v>40941</v>
      </c>
      <c r="C12" s="355" t="s">
        <v>479</v>
      </c>
      <c r="D12" s="364">
        <v>14800</v>
      </c>
      <c r="E12" s="357" t="s">
        <v>483</v>
      </c>
      <c r="F12" s="355" t="s">
        <v>484</v>
      </c>
      <c r="G12" s="358" t="s">
        <v>485</v>
      </c>
      <c r="H12" s="358" t="s">
        <v>486</v>
      </c>
      <c r="I12" s="358" t="s">
        <v>487</v>
      </c>
      <c r="J12" s="365"/>
      <c r="K12" s="366"/>
      <c r="L12" s="367"/>
      <c r="M12" s="368"/>
    </row>
    <row r="13" spans="1:13" ht="30.75" x14ac:dyDescent="0.35">
      <c r="A13" s="363">
        <v>4</v>
      </c>
      <c r="B13" s="354">
        <v>40970</v>
      </c>
      <c r="C13" s="355" t="s">
        <v>479</v>
      </c>
      <c r="D13" s="364">
        <v>12000</v>
      </c>
      <c r="E13" s="357" t="s">
        <v>483</v>
      </c>
      <c r="F13" s="355" t="s">
        <v>484</v>
      </c>
      <c r="G13" s="358" t="s">
        <v>485</v>
      </c>
      <c r="H13" s="358" t="s">
        <v>486</v>
      </c>
      <c r="I13" s="358" t="s">
        <v>487</v>
      </c>
      <c r="J13" s="365"/>
      <c r="K13" s="366"/>
      <c r="L13" s="367"/>
      <c r="M13" s="368"/>
    </row>
    <row r="14" spans="1:13" ht="30.75" x14ac:dyDescent="0.35">
      <c r="A14" s="353">
        <v>5</v>
      </c>
      <c r="B14" s="354">
        <v>41123</v>
      </c>
      <c r="C14" s="355" t="s">
        <v>479</v>
      </c>
      <c r="D14" s="364">
        <v>5000</v>
      </c>
      <c r="E14" s="369" t="s">
        <v>490</v>
      </c>
      <c r="F14" s="370" t="s">
        <v>491</v>
      </c>
      <c r="G14" s="358" t="s">
        <v>488</v>
      </c>
      <c r="H14" s="358" t="s">
        <v>489</v>
      </c>
      <c r="I14" s="358" t="s">
        <v>487</v>
      </c>
      <c r="J14" s="365"/>
      <c r="K14" s="366"/>
      <c r="L14" s="367"/>
      <c r="M14" s="368"/>
    </row>
    <row r="15" spans="1:13" ht="30.75" x14ac:dyDescent="0.35">
      <c r="A15" s="363">
        <v>6</v>
      </c>
      <c r="B15" s="354" t="s">
        <v>1720</v>
      </c>
      <c r="C15" s="355" t="s">
        <v>479</v>
      </c>
      <c r="D15" s="364">
        <v>2000</v>
      </c>
      <c r="E15" s="369" t="s">
        <v>493</v>
      </c>
      <c r="F15" s="370" t="s">
        <v>494</v>
      </c>
      <c r="G15" s="358" t="s">
        <v>492</v>
      </c>
      <c r="H15" s="358" t="s">
        <v>495</v>
      </c>
      <c r="I15" s="358" t="s">
        <v>487</v>
      </c>
      <c r="J15" s="365"/>
      <c r="K15" s="366"/>
      <c r="L15" s="367"/>
      <c r="M15" s="368"/>
    </row>
    <row r="16" spans="1:13" ht="30.75" x14ac:dyDescent="0.35">
      <c r="A16" s="353">
        <v>7</v>
      </c>
      <c r="B16" s="354" t="s">
        <v>1721</v>
      </c>
      <c r="C16" s="355" t="s">
        <v>479</v>
      </c>
      <c r="D16" s="364">
        <v>8230</v>
      </c>
      <c r="E16" s="369" t="s">
        <v>483</v>
      </c>
      <c r="F16" s="370" t="s">
        <v>500</v>
      </c>
      <c r="G16" s="358" t="s">
        <v>509</v>
      </c>
      <c r="H16" s="358" t="s">
        <v>508</v>
      </c>
      <c r="I16" s="358" t="s">
        <v>487</v>
      </c>
      <c r="J16" s="365"/>
      <c r="K16" s="366"/>
      <c r="L16" s="367"/>
      <c r="M16" s="368"/>
    </row>
    <row r="17" spans="1:13" ht="30.75" x14ac:dyDescent="0.35">
      <c r="A17" s="363">
        <v>8</v>
      </c>
      <c r="B17" s="354" t="s">
        <v>1721</v>
      </c>
      <c r="C17" s="355" t="s">
        <v>479</v>
      </c>
      <c r="D17" s="364">
        <v>8230</v>
      </c>
      <c r="E17" s="369" t="s">
        <v>483</v>
      </c>
      <c r="F17" s="370" t="s">
        <v>502</v>
      </c>
      <c r="G17" s="352" t="s">
        <v>501</v>
      </c>
      <c r="H17" s="358" t="s">
        <v>506</v>
      </c>
      <c r="I17" s="358" t="s">
        <v>487</v>
      </c>
      <c r="J17" s="365"/>
      <c r="K17" s="366"/>
      <c r="L17" s="367"/>
      <c r="M17" s="368"/>
    </row>
    <row r="18" spans="1:13" ht="30.75" x14ac:dyDescent="0.35">
      <c r="A18" s="353">
        <v>9</v>
      </c>
      <c r="B18" s="354" t="s">
        <v>1721</v>
      </c>
      <c r="C18" s="355" t="s">
        <v>479</v>
      </c>
      <c r="D18" s="364">
        <v>8230</v>
      </c>
      <c r="E18" s="369" t="s">
        <v>503</v>
      </c>
      <c r="F18" s="370" t="s">
        <v>504</v>
      </c>
      <c r="G18" s="352" t="s">
        <v>505</v>
      </c>
      <c r="H18" s="358" t="s">
        <v>507</v>
      </c>
      <c r="I18" s="358" t="s">
        <v>487</v>
      </c>
      <c r="J18" s="365"/>
      <c r="K18" s="366"/>
      <c r="L18" s="367"/>
      <c r="M18" s="368"/>
    </row>
    <row r="19" spans="1:13" ht="30.75" x14ac:dyDescent="0.35">
      <c r="A19" s="363">
        <v>10</v>
      </c>
      <c r="B19" s="354" t="s">
        <v>1722</v>
      </c>
      <c r="C19" s="355" t="s">
        <v>479</v>
      </c>
      <c r="D19" s="364">
        <v>8220</v>
      </c>
      <c r="E19" s="369" t="s">
        <v>483</v>
      </c>
      <c r="F19" s="370" t="s">
        <v>500</v>
      </c>
      <c r="G19" s="358" t="s">
        <v>509</v>
      </c>
      <c r="H19" s="358" t="s">
        <v>508</v>
      </c>
      <c r="I19" s="358" t="s">
        <v>487</v>
      </c>
      <c r="J19" s="365"/>
      <c r="K19" s="366"/>
      <c r="L19" s="367"/>
      <c r="M19" s="368"/>
    </row>
    <row r="20" spans="1:13" ht="30.75" x14ac:dyDescent="0.35">
      <c r="A20" s="353">
        <v>11</v>
      </c>
      <c r="B20" s="354" t="s">
        <v>1722</v>
      </c>
      <c r="C20" s="355" t="s">
        <v>479</v>
      </c>
      <c r="D20" s="364">
        <v>8220</v>
      </c>
      <c r="E20" s="369" t="s">
        <v>503</v>
      </c>
      <c r="F20" s="370" t="s">
        <v>504</v>
      </c>
      <c r="G20" s="352" t="s">
        <v>505</v>
      </c>
      <c r="H20" s="358" t="s">
        <v>507</v>
      </c>
      <c r="I20" s="358" t="s">
        <v>487</v>
      </c>
      <c r="J20" s="365"/>
      <c r="K20" s="366"/>
      <c r="L20" s="367"/>
      <c r="M20" s="368"/>
    </row>
    <row r="21" spans="1:13" ht="30.75" x14ac:dyDescent="0.35">
      <c r="A21" s="363">
        <v>12</v>
      </c>
      <c r="B21" s="371" t="s">
        <v>1425</v>
      </c>
      <c r="C21" s="370" t="s">
        <v>479</v>
      </c>
      <c r="D21" s="372">
        <v>7710</v>
      </c>
      <c r="E21" s="373" t="s">
        <v>483</v>
      </c>
      <c r="F21" s="370" t="s">
        <v>502</v>
      </c>
      <c r="G21" s="352" t="s">
        <v>501</v>
      </c>
      <c r="H21" s="358" t="s">
        <v>506</v>
      </c>
      <c r="I21" s="358" t="s">
        <v>487</v>
      </c>
      <c r="J21" s="365"/>
      <c r="K21" s="366"/>
      <c r="L21" s="367"/>
      <c r="M21" s="368"/>
    </row>
    <row r="22" spans="1:13" ht="30.75" x14ac:dyDescent="0.35">
      <c r="A22" s="353">
        <v>13</v>
      </c>
      <c r="B22" s="374" t="s">
        <v>1723</v>
      </c>
      <c r="C22" s="370" t="s">
        <v>479</v>
      </c>
      <c r="D22" s="372">
        <v>16420</v>
      </c>
      <c r="E22" s="373" t="s">
        <v>503</v>
      </c>
      <c r="F22" s="370" t="s">
        <v>504</v>
      </c>
      <c r="G22" s="352" t="s">
        <v>505</v>
      </c>
      <c r="H22" s="358" t="s">
        <v>507</v>
      </c>
      <c r="I22" s="358" t="s">
        <v>487</v>
      </c>
      <c r="J22" s="365"/>
      <c r="K22" s="366"/>
      <c r="L22" s="367"/>
      <c r="M22" s="368"/>
    </row>
    <row r="23" spans="1:13" ht="30.75" x14ac:dyDescent="0.35">
      <c r="A23" s="363">
        <v>14</v>
      </c>
      <c r="B23" s="371" t="s">
        <v>1724</v>
      </c>
      <c r="C23" s="370" t="s">
        <v>479</v>
      </c>
      <c r="D23" s="372">
        <v>16360</v>
      </c>
      <c r="E23" s="373" t="s">
        <v>503</v>
      </c>
      <c r="F23" s="370" t="s">
        <v>504</v>
      </c>
      <c r="G23" s="352" t="s">
        <v>505</v>
      </c>
      <c r="H23" s="358" t="s">
        <v>507</v>
      </c>
      <c r="I23" s="358" t="s">
        <v>487</v>
      </c>
      <c r="J23" s="365"/>
      <c r="K23" s="366"/>
      <c r="L23" s="367"/>
      <c r="M23" s="368"/>
    </row>
    <row r="24" spans="1:13" ht="30.75" x14ac:dyDescent="0.35">
      <c r="A24" s="353">
        <v>15</v>
      </c>
      <c r="B24" s="371" t="s">
        <v>1428</v>
      </c>
      <c r="C24" s="370" t="s">
        <v>479</v>
      </c>
      <c r="D24" s="372">
        <v>7360</v>
      </c>
      <c r="E24" s="373" t="s">
        <v>483</v>
      </c>
      <c r="F24" s="370" t="s">
        <v>502</v>
      </c>
      <c r="G24" s="352" t="s">
        <v>501</v>
      </c>
      <c r="H24" s="358" t="s">
        <v>506</v>
      </c>
      <c r="I24" s="358" t="s">
        <v>487</v>
      </c>
      <c r="J24" s="365"/>
      <c r="K24" s="366"/>
      <c r="L24" s="367"/>
      <c r="M24" s="368"/>
    </row>
    <row r="25" spans="1:13" ht="30.75" x14ac:dyDescent="0.35">
      <c r="A25" s="363">
        <v>16</v>
      </c>
      <c r="B25" s="371" t="s">
        <v>1428</v>
      </c>
      <c r="C25" s="370" t="s">
        <v>479</v>
      </c>
      <c r="D25" s="372">
        <v>8180</v>
      </c>
      <c r="E25" s="373" t="s">
        <v>483</v>
      </c>
      <c r="F25" s="370" t="s">
        <v>500</v>
      </c>
      <c r="G25" s="358" t="s">
        <v>509</v>
      </c>
      <c r="H25" s="358" t="s">
        <v>508</v>
      </c>
      <c r="I25" s="358" t="s">
        <v>487</v>
      </c>
      <c r="J25" s="365"/>
      <c r="K25" s="366"/>
      <c r="L25" s="367"/>
      <c r="M25" s="368"/>
    </row>
    <row r="26" spans="1:13" ht="30.75" x14ac:dyDescent="0.35">
      <c r="A26" s="353">
        <v>17</v>
      </c>
      <c r="B26" s="354">
        <v>40972</v>
      </c>
      <c r="C26" s="355" t="s">
        <v>479</v>
      </c>
      <c r="D26" s="364">
        <v>8200</v>
      </c>
      <c r="E26" s="369" t="s">
        <v>483</v>
      </c>
      <c r="F26" s="370" t="s">
        <v>500</v>
      </c>
      <c r="G26" s="358" t="s">
        <v>509</v>
      </c>
      <c r="H26" s="358" t="s">
        <v>508</v>
      </c>
      <c r="I26" s="358" t="s">
        <v>487</v>
      </c>
      <c r="J26" s="365"/>
      <c r="K26" s="366"/>
      <c r="L26" s="367"/>
      <c r="M26" s="368"/>
    </row>
    <row r="27" spans="1:13" ht="30.75" x14ac:dyDescent="0.35">
      <c r="A27" s="363">
        <v>18</v>
      </c>
      <c r="B27" s="354">
        <v>40972</v>
      </c>
      <c r="C27" s="355" t="s">
        <v>479</v>
      </c>
      <c r="D27" s="364">
        <v>8200</v>
      </c>
      <c r="E27" s="369" t="s">
        <v>483</v>
      </c>
      <c r="F27" s="370" t="s">
        <v>502</v>
      </c>
      <c r="G27" s="352" t="s">
        <v>501</v>
      </c>
      <c r="H27" s="358" t="s">
        <v>506</v>
      </c>
      <c r="I27" s="358" t="s">
        <v>487</v>
      </c>
      <c r="J27" s="365"/>
      <c r="K27" s="366"/>
      <c r="L27" s="367"/>
      <c r="M27" s="368"/>
    </row>
    <row r="28" spans="1:13" ht="30.75" x14ac:dyDescent="0.35">
      <c r="A28" s="353">
        <v>19</v>
      </c>
      <c r="B28" s="354">
        <v>41033</v>
      </c>
      <c r="C28" s="355" t="s">
        <v>479</v>
      </c>
      <c r="D28" s="364">
        <v>20375</v>
      </c>
      <c r="E28" s="369" t="s">
        <v>483</v>
      </c>
      <c r="F28" s="370" t="s">
        <v>500</v>
      </c>
      <c r="G28" s="358" t="s">
        <v>509</v>
      </c>
      <c r="H28" s="358" t="s">
        <v>508</v>
      </c>
      <c r="I28" s="358" t="s">
        <v>487</v>
      </c>
      <c r="J28" s="365"/>
      <c r="K28" s="366"/>
      <c r="L28" s="367"/>
      <c r="M28" s="368"/>
    </row>
    <row r="29" spans="1:13" ht="30.75" x14ac:dyDescent="0.35">
      <c r="A29" s="363">
        <v>20</v>
      </c>
      <c r="B29" s="354">
        <v>41033</v>
      </c>
      <c r="C29" s="355" t="s">
        <v>479</v>
      </c>
      <c r="D29" s="364">
        <v>20500</v>
      </c>
      <c r="E29" s="369" t="s">
        <v>483</v>
      </c>
      <c r="F29" s="370" t="s">
        <v>502</v>
      </c>
      <c r="G29" s="352" t="s">
        <v>501</v>
      </c>
      <c r="H29" s="358" t="s">
        <v>506</v>
      </c>
      <c r="I29" s="358" t="s">
        <v>487</v>
      </c>
      <c r="J29" s="365"/>
      <c r="K29" s="366"/>
      <c r="L29" s="367"/>
      <c r="M29" s="368"/>
    </row>
    <row r="30" spans="1:13" ht="30.75" x14ac:dyDescent="0.35">
      <c r="A30" s="353">
        <v>21</v>
      </c>
      <c r="B30" s="354">
        <v>41217</v>
      </c>
      <c r="C30" s="355" t="s">
        <v>479</v>
      </c>
      <c r="D30" s="364">
        <v>10000</v>
      </c>
      <c r="E30" s="369" t="s">
        <v>503</v>
      </c>
      <c r="F30" s="370" t="s">
        <v>504</v>
      </c>
      <c r="G30" s="352" t="s">
        <v>505</v>
      </c>
      <c r="H30" s="358" t="s">
        <v>507</v>
      </c>
      <c r="I30" s="358" t="s">
        <v>487</v>
      </c>
      <c r="J30" s="365"/>
      <c r="K30" s="366"/>
      <c r="L30" s="367"/>
      <c r="M30" s="368"/>
    </row>
    <row r="31" spans="1:13" ht="30.75" x14ac:dyDescent="0.35">
      <c r="A31" s="363">
        <v>22</v>
      </c>
      <c r="B31" s="354">
        <v>41217</v>
      </c>
      <c r="C31" s="355" t="s">
        <v>479</v>
      </c>
      <c r="D31" s="364">
        <v>8000</v>
      </c>
      <c r="E31" s="369" t="s">
        <v>483</v>
      </c>
      <c r="F31" s="370" t="s">
        <v>502</v>
      </c>
      <c r="G31" s="352" t="s">
        <v>501</v>
      </c>
      <c r="H31" s="358" t="s">
        <v>506</v>
      </c>
      <c r="I31" s="358" t="s">
        <v>487</v>
      </c>
      <c r="J31" s="365"/>
      <c r="K31" s="366"/>
      <c r="L31" s="367"/>
      <c r="M31" s="368"/>
    </row>
    <row r="32" spans="1:13" ht="30.75" x14ac:dyDescent="0.35">
      <c r="A32" s="353">
        <v>23</v>
      </c>
      <c r="B32" s="354">
        <v>41217</v>
      </c>
      <c r="C32" s="355" t="s">
        <v>479</v>
      </c>
      <c r="D32" s="364">
        <v>6500</v>
      </c>
      <c r="E32" s="369" t="s">
        <v>483</v>
      </c>
      <c r="F32" s="370" t="s">
        <v>500</v>
      </c>
      <c r="G32" s="358" t="s">
        <v>509</v>
      </c>
      <c r="H32" s="358" t="s">
        <v>508</v>
      </c>
      <c r="I32" s="358" t="s">
        <v>487</v>
      </c>
      <c r="J32" s="365"/>
      <c r="K32" s="366"/>
      <c r="L32" s="367"/>
      <c r="M32" s="368"/>
    </row>
    <row r="33" spans="1:13" ht="30.75" x14ac:dyDescent="0.35">
      <c r="A33" s="363">
        <v>24</v>
      </c>
      <c r="B33" s="354" t="s">
        <v>1705</v>
      </c>
      <c r="C33" s="355" t="s">
        <v>479</v>
      </c>
      <c r="D33" s="364">
        <v>60000</v>
      </c>
      <c r="E33" s="369" t="s">
        <v>511</v>
      </c>
      <c r="F33" s="370" t="s">
        <v>512</v>
      </c>
      <c r="G33" s="352" t="s">
        <v>513</v>
      </c>
      <c r="H33" s="358" t="s">
        <v>514</v>
      </c>
      <c r="I33" s="358" t="s">
        <v>487</v>
      </c>
      <c r="J33" s="365"/>
      <c r="K33" s="366"/>
      <c r="L33" s="367"/>
      <c r="M33" s="368"/>
    </row>
    <row r="34" spans="1:13" ht="30.75" x14ac:dyDescent="0.35">
      <c r="A34" s="353">
        <v>25</v>
      </c>
      <c r="B34" s="354">
        <v>40913</v>
      </c>
      <c r="C34" s="355" t="s">
        <v>479</v>
      </c>
      <c r="D34" s="364">
        <v>16000</v>
      </c>
      <c r="E34" s="369" t="s">
        <v>490</v>
      </c>
      <c r="F34" s="370" t="s">
        <v>491</v>
      </c>
      <c r="G34" s="358" t="s">
        <v>488</v>
      </c>
      <c r="H34" s="358" t="s">
        <v>489</v>
      </c>
      <c r="I34" s="358" t="s">
        <v>487</v>
      </c>
      <c r="J34" s="365"/>
      <c r="K34" s="366"/>
      <c r="L34" s="367"/>
      <c r="M34" s="368"/>
    </row>
    <row r="35" spans="1:13" ht="30.75" x14ac:dyDescent="0.35">
      <c r="A35" s="363">
        <v>26</v>
      </c>
      <c r="B35" s="354">
        <v>40944</v>
      </c>
      <c r="C35" s="355" t="s">
        <v>479</v>
      </c>
      <c r="D35" s="364">
        <v>18000</v>
      </c>
      <c r="E35" s="369" t="s">
        <v>490</v>
      </c>
      <c r="F35" s="370" t="s">
        <v>491</v>
      </c>
      <c r="G35" s="358" t="s">
        <v>488</v>
      </c>
      <c r="H35" s="358" t="s">
        <v>489</v>
      </c>
      <c r="I35" s="358" t="s">
        <v>487</v>
      </c>
      <c r="J35" s="365"/>
      <c r="K35" s="366"/>
      <c r="L35" s="367"/>
      <c r="M35" s="368"/>
    </row>
    <row r="36" spans="1:13" ht="30.75" x14ac:dyDescent="0.35">
      <c r="A36" s="353">
        <v>27</v>
      </c>
      <c r="B36" s="371">
        <v>41004</v>
      </c>
      <c r="C36" s="370" t="s">
        <v>479</v>
      </c>
      <c r="D36" s="375">
        <v>21000</v>
      </c>
      <c r="E36" s="369" t="s">
        <v>490</v>
      </c>
      <c r="F36" s="370" t="s">
        <v>491</v>
      </c>
      <c r="G36" s="358" t="s">
        <v>488</v>
      </c>
      <c r="H36" s="358" t="s">
        <v>489</v>
      </c>
      <c r="I36" s="358" t="s">
        <v>487</v>
      </c>
      <c r="J36" s="376"/>
      <c r="K36" s="377"/>
      <c r="L36" s="378"/>
      <c r="M36" s="379"/>
    </row>
    <row r="37" spans="1:13" ht="30.75" x14ac:dyDescent="0.35">
      <c r="A37" s="363">
        <v>28</v>
      </c>
      <c r="B37" s="371">
        <v>41095</v>
      </c>
      <c r="C37" s="370" t="s">
        <v>479</v>
      </c>
      <c r="D37" s="375">
        <v>32000</v>
      </c>
      <c r="E37" s="380" t="s">
        <v>503</v>
      </c>
      <c r="F37" s="381" t="s">
        <v>515</v>
      </c>
      <c r="G37" s="382" t="s">
        <v>516</v>
      </c>
      <c r="H37" s="358" t="s">
        <v>517</v>
      </c>
      <c r="I37" s="358" t="s">
        <v>487</v>
      </c>
      <c r="J37" s="376"/>
      <c r="K37" s="377"/>
      <c r="L37" s="378"/>
      <c r="M37" s="379"/>
    </row>
    <row r="38" spans="1:13" ht="30.75" x14ac:dyDescent="0.35">
      <c r="A38" s="353">
        <v>29</v>
      </c>
      <c r="B38" s="371">
        <v>41187</v>
      </c>
      <c r="C38" s="370" t="s">
        <v>479</v>
      </c>
      <c r="D38" s="375">
        <v>15800</v>
      </c>
      <c r="E38" s="380" t="s">
        <v>503</v>
      </c>
      <c r="F38" s="381" t="s">
        <v>515</v>
      </c>
      <c r="G38" s="382" t="s">
        <v>516</v>
      </c>
      <c r="H38" s="358" t="s">
        <v>517</v>
      </c>
      <c r="I38" s="358" t="s">
        <v>487</v>
      </c>
      <c r="J38" s="376"/>
      <c r="K38" s="377"/>
      <c r="L38" s="378"/>
      <c r="M38" s="379"/>
    </row>
    <row r="39" spans="1:13" ht="30.75" x14ac:dyDescent="0.35">
      <c r="A39" s="363">
        <v>30</v>
      </c>
      <c r="B39" s="371">
        <v>41218</v>
      </c>
      <c r="C39" s="370" t="s">
        <v>479</v>
      </c>
      <c r="D39" s="375">
        <v>12200</v>
      </c>
      <c r="E39" s="380" t="s">
        <v>503</v>
      </c>
      <c r="F39" s="381" t="s">
        <v>515</v>
      </c>
      <c r="G39" s="382" t="s">
        <v>516</v>
      </c>
      <c r="H39" s="358" t="s">
        <v>517</v>
      </c>
      <c r="I39" s="358" t="s">
        <v>487</v>
      </c>
      <c r="J39" s="376"/>
      <c r="K39" s="377"/>
      <c r="L39" s="378"/>
      <c r="M39" s="379"/>
    </row>
    <row r="40" spans="1:13" ht="30.75" x14ac:dyDescent="0.35">
      <c r="A40" s="353">
        <v>31</v>
      </c>
      <c r="B40" s="371" t="s">
        <v>1706</v>
      </c>
      <c r="C40" s="370" t="s">
        <v>479</v>
      </c>
      <c r="D40" s="375">
        <v>11000</v>
      </c>
      <c r="E40" s="380" t="s">
        <v>518</v>
      </c>
      <c r="F40" s="381" t="s">
        <v>519</v>
      </c>
      <c r="G40" s="382" t="s">
        <v>520</v>
      </c>
      <c r="H40" s="358" t="s">
        <v>521</v>
      </c>
      <c r="I40" s="358" t="s">
        <v>487</v>
      </c>
      <c r="J40" s="376"/>
      <c r="K40" s="377"/>
      <c r="L40" s="378"/>
      <c r="M40" s="379"/>
    </row>
    <row r="41" spans="1:13" ht="30.75" x14ac:dyDescent="0.35">
      <c r="A41" s="363">
        <v>32</v>
      </c>
      <c r="B41" s="371" t="s">
        <v>1707</v>
      </c>
      <c r="C41" s="370" t="s">
        <v>479</v>
      </c>
      <c r="D41" s="375">
        <v>9800</v>
      </c>
      <c r="E41" s="380" t="s">
        <v>518</v>
      </c>
      <c r="F41" s="381" t="s">
        <v>519</v>
      </c>
      <c r="G41" s="382" t="s">
        <v>520</v>
      </c>
      <c r="H41" s="358" t="s">
        <v>521</v>
      </c>
      <c r="I41" s="358" t="s">
        <v>487</v>
      </c>
      <c r="J41" s="376"/>
      <c r="K41" s="377"/>
      <c r="L41" s="378"/>
      <c r="M41" s="379"/>
    </row>
    <row r="42" spans="1:13" ht="30.75" x14ac:dyDescent="0.35">
      <c r="A42" s="353">
        <v>33</v>
      </c>
      <c r="B42" s="371" t="s">
        <v>1708</v>
      </c>
      <c r="C42" s="370" t="s">
        <v>479</v>
      </c>
      <c r="D42" s="375">
        <v>39200</v>
      </c>
      <c r="E42" s="380" t="s">
        <v>518</v>
      </c>
      <c r="F42" s="381" t="s">
        <v>519</v>
      </c>
      <c r="G42" s="382" t="s">
        <v>520</v>
      </c>
      <c r="H42" s="358" t="s">
        <v>521</v>
      </c>
      <c r="I42" s="358" t="s">
        <v>487</v>
      </c>
      <c r="J42" s="376"/>
      <c r="K42" s="377"/>
      <c r="L42" s="378"/>
      <c r="M42" s="379"/>
    </row>
    <row r="43" spans="1:13" ht="30.75" x14ac:dyDescent="0.35">
      <c r="A43" s="363">
        <v>34</v>
      </c>
      <c r="B43" s="371">
        <v>40947</v>
      </c>
      <c r="C43" s="370" t="s">
        <v>479</v>
      </c>
      <c r="D43" s="375">
        <v>1500</v>
      </c>
      <c r="E43" s="380" t="s">
        <v>522</v>
      </c>
      <c r="F43" s="381" t="s">
        <v>523</v>
      </c>
      <c r="G43" s="382" t="s">
        <v>524</v>
      </c>
      <c r="H43" s="358" t="s">
        <v>525</v>
      </c>
      <c r="I43" s="358" t="s">
        <v>487</v>
      </c>
      <c r="J43" s="376"/>
      <c r="K43" s="377"/>
      <c r="L43" s="378"/>
      <c r="M43" s="379"/>
    </row>
    <row r="44" spans="1:13" ht="30.75" x14ac:dyDescent="0.35">
      <c r="A44" s="353">
        <v>35</v>
      </c>
      <c r="B44" s="371">
        <v>41190</v>
      </c>
      <c r="C44" s="370" t="s">
        <v>479</v>
      </c>
      <c r="D44" s="375">
        <v>500</v>
      </c>
      <c r="E44" s="380" t="s">
        <v>522</v>
      </c>
      <c r="F44" s="381" t="s">
        <v>523</v>
      </c>
      <c r="G44" s="382" t="s">
        <v>524</v>
      </c>
      <c r="H44" s="358" t="s">
        <v>525</v>
      </c>
      <c r="I44" s="358" t="s">
        <v>487</v>
      </c>
      <c r="J44" s="376"/>
      <c r="K44" s="377"/>
      <c r="L44" s="378"/>
      <c r="M44" s="379"/>
    </row>
    <row r="45" spans="1:13" ht="30.75" x14ac:dyDescent="0.35">
      <c r="A45" s="363">
        <v>36</v>
      </c>
      <c r="B45" s="371" t="s">
        <v>1709</v>
      </c>
      <c r="C45" s="370" t="s">
        <v>479</v>
      </c>
      <c r="D45" s="375">
        <v>1700</v>
      </c>
      <c r="E45" s="380" t="s">
        <v>522</v>
      </c>
      <c r="F45" s="381" t="s">
        <v>523</v>
      </c>
      <c r="G45" s="382" t="s">
        <v>524</v>
      </c>
      <c r="H45" s="358" t="s">
        <v>525</v>
      </c>
      <c r="I45" s="358" t="s">
        <v>487</v>
      </c>
      <c r="J45" s="376"/>
      <c r="K45" s="377"/>
      <c r="L45" s="378"/>
      <c r="M45" s="379"/>
    </row>
    <row r="46" spans="1:13" ht="30.75" x14ac:dyDescent="0.35">
      <c r="A46" s="353">
        <v>37</v>
      </c>
      <c r="B46" s="371">
        <v>41159</v>
      </c>
      <c r="C46" s="370" t="s">
        <v>479</v>
      </c>
      <c r="D46" s="375">
        <v>500</v>
      </c>
      <c r="E46" s="380" t="s">
        <v>522</v>
      </c>
      <c r="F46" s="381" t="s">
        <v>523</v>
      </c>
      <c r="G46" s="382" t="s">
        <v>524</v>
      </c>
      <c r="H46" s="358" t="s">
        <v>525</v>
      </c>
      <c r="I46" s="358" t="s">
        <v>487</v>
      </c>
      <c r="J46" s="376"/>
      <c r="K46" s="377"/>
      <c r="L46" s="378"/>
      <c r="M46" s="379"/>
    </row>
    <row r="47" spans="1:13" ht="30.75" x14ac:dyDescent="0.35">
      <c r="A47" s="363">
        <v>38</v>
      </c>
      <c r="B47" s="371" t="s">
        <v>1710</v>
      </c>
      <c r="C47" s="370" t="s">
        <v>479</v>
      </c>
      <c r="D47" s="375">
        <v>15000</v>
      </c>
      <c r="E47" s="380" t="s">
        <v>522</v>
      </c>
      <c r="F47" s="381" t="s">
        <v>523</v>
      </c>
      <c r="G47" s="382" t="s">
        <v>524</v>
      </c>
      <c r="H47" s="358" t="s">
        <v>525</v>
      </c>
      <c r="I47" s="358" t="s">
        <v>487</v>
      </c>
      <c r="J47" s="376"/>
      <c r="K47" s="377"/>
      <c r="L47" s="378"/>
      <c r="M47" s="379"/>
    </row>
    <row r="48" spans="1:13" ht="30.75" x14ac:dyDescent="0.35">
      <c r="A48" s="353">
        <v>39</v>
      </c>
      <c r="B48" s="371" t="s">
        <v>1710</v>
      </c>
      <c r="C48" s="370" t="s">
        <v>479</v>
      </c>
      <c r="D48" s="375">
        <v>3000</v>
      </c>
      <c r="E48" s="380" t="s">
        <v>522</v>
      </c>
      <c r="F48" s="381" t="s">
        <v>523</v>
      </c>
      <c r="G48" s="382" t="s">
        <v>524</v>
      </c>
      <c r="H48" s="358" t="s">
        <v>525</v>
      </c>
      <c r="I48" s="358" t="s">
        <v>487</v>
      </c>
      <c r="J48" s="376"/>
      <c r="K48" s="377"/>
      <c r="L48" s="378"/>
      <c r="M48" s="379"/>
    </row>
    <row r="49" spans="1:13" ht="30.75" x14ac:dyDescent="0.35">
      <c r="A49" s="363">
        <v>40</v>
      </c>
      <c r="B49" s="371" t="s">
        <v>1711</v>
      </c>
      <c r="C49" s="370" t="s">
        <v>479</v>
      </c>
      <c r="D49" s="375">
        <v>3500</v>
      </c>
      <c r="E49" s="380" t="s">
        <v>522</v>
      </c>
      <c r="F49" s="381" t="s">
        <v>523</v>
      </c>
      <c r="G49" s="382" t="s">
        <v>524</v>
      </c>
      <c r="H49" s="358" t="s">
        <v>525</v>
      </c>
      <c r="I49" s="358" t="s">
        <v>487</v>
      </c>
      <c r="J49" s="376"/>
      <c r="K49" s="377"/>
      <c r="L49" s="378"/>
      <c r="M49" s="379"/>
    </row>
    <row r="50" spans="1:13" ht="30.75" x14ac:dyDescent="0.35">
      <c r="A50" s="353">
        <v>41</v>
      </c>
      <c r="B50" s="371" t="s">
        <v>1712</v>
      </c>
      <c r="C50" s="370" t="s">
        <v>479</v>
      </c>
      <c r="D50" s="375">
        <v>5750</v>
      </c>
      <c r="E50" s="380" t="s">
        <v>522</v>
      </c>
      <c r="F50" s="381" t="s">
        <v>523</v>
      </c>
      <c r="G50" s="382" t="s">
        <v>524</v>
      </c>
      <c r="H50" s="358" t="s">
        <v>525</v>
      </c>
      <c r="I50" s="358" t="s">
        <v>487</v>
      </c>
      <c r="J50" s="376"/>
      <c r="K50" s="377"/>
      <c r="L50" s="378"/>
      <c r="M50" s="379"/>
    </row>
    <row r="51" spans="1:13" ht="30.75" x14ac:dyDescent="0.35">
      <c r="A51" s="363">
        <v>42</v>
      </c>
      <c r="B51" s="371" t="s">
        <v>1713</v>
      </c>
      <c r="C51" s="370" t="s">
        <v>479</v>
      </c>
      <c r="D51" s="375">
        <v>150</v>
      </c>
      <c r="E51" s="380" t="s">
        <v>522</v>
      </c>
      <c r="F51" s="381" t="s">
        <v>523</v>
      </c>
      <c r="G51" s="382" t="s">
        <v>524</v>
      </c>
      <c r="H51" s="358" t="s">
        <v>525</v>
      </c>
      <c r="I51" s="358" t="s">
        <v>487</v>
      </c>
      <c r="J51" s="376"/>
      <c r="K51" s="377"/>
      <c r="L51" s="378"/>
      <c r="M51" s="379"/>
    </row>
    <row r="52" spans="1:13" ht="30.75" x14ac:dyDescent="0.35">
      <c r="A52" s="353">
        <v>43</v>
      </c>
      <c r="B52" s="371">
        <v>41009</v>
      </c>
      <c r="C52" s="370" t="s">
        <v>479</v>
      </c>
      <c r="D52" s="375">
        <v>1494.63</v>
      </c>
      <c r="E52" s="380" t="s">
        <v>522</v>
      </c>
      <c r="F52" s="381" t="s">
        <v>523</v>
      </c>
      <c r="G52" s="382" t="s">
        <v>524</v>
      </c>
      <c r="H52" s="358" t="s">
        <v>525</v>
      </c>
      <c r="I52" s="358" t="s">
        <v>487</v>
      </c>
      <c r="J52" s="376"/>
      <c r="K52" s="377"/>
      <c r="L52" s="378"/>
      <c r="M52" s="379"/>
    </row>
    <row r="53" spans="1:13" ht="30.75" x14ac:dyDescent="0.35">
      <c r="A53" s="363">
        <v>44</v>
      </c>
      <c r="B53" s="371">
        <v>41253</v>
      </c>
      <c r="C53" s="370" t="s">
        <v>479</v>
      </c>
      <c r="D53" s="375">
        <v>1500</v>
      </c>
      <c r="E53" s="380" t="s">
        <v>526</v>
      </c>
      <c r="F53" s="381" t="s">
        <v>527</v>
      </c>
      <c r="G53" s="382" t="s">
        <v>528</v>
      </c>
      <c r="H53" s="358" t="s">
        <v>529</v>
      </c>
      <c r="I53" s="358" t="s">
        <v>487</v>
      </c>
      <c r="J53" s="376"/>
      <c r="K53" s="377"/>
      <c r="L53" s="378"/>
      <c r="M53" s="379"/>
    </row>
    <row r="54" spans="1:13" ht="30.75" x14ac:dyDescent="0.35">
      <c r="A54" s="353">
        <v>45</v>
      </c>
      <c r="B54" s="371" t="s">
        <v>1714</v>
      </c>
      <c r="C54" s="370" t="s">
        <v>479</v>
      </c>
      <c r="D54" s="375">
        <v>12500</v>
      </c>
      <c r="E54" s="380" t="s">
        <v>522</v>
      </c>
      <c r="F54" s="381" t="s">
        <v>523</v>
      </c>
      <c r="G54" s="382" t="s">
        <v>524</v>
      </c>
      <c r="H54" s="358" t="s">
        <v>525</v>
      </c>
      <c r="I54" s="358" t="s">
        <v>487</v>
      </c>
      <c r="J54" s="376"/>
      <c r="K54" s="377"/>
      <c r="L54" s="378"/>
      <c r="M54" s="379"/>
    </row>
    <row r="55" spans="1:13" ht="30.75" x14ac:dyDescent="0.35">
      <c r="A55" s="363">
        <v>46</v>
      </c>
      <c r="B55" s="371" t="s">
        <v>1715</v>
      </c>
      <c r="C55" s="370" t="s">
        <v>479</v>
      </c>
      <c r="D55" s="375">
        <v>4000</v>
      </c>
      <c r="E55" s="380" t="s">
        <v>522</v>
      </c>
      <c r="F55" s="381" t="s">
        <v>523</v>
      </c>
      <c r="G55" s="382" t="s">
        <v>524</v>
      </c>
      <c r="H55" s="358" t="s">
        <v>525</v>
      </c>
      <c r="I55" s="358" t="s">
        <v>487</v>
      </c>
      <c r="J55" s="376"/>
      <c r="K55" s="377"/>
      <c r="L55" s="378"/>
      <c r="M55" s="379"/>
    </row>
    <row r="56" spans="1:13" ht="30.75" x14ac:dyDescent="0.35">
      <c r="A56" s="353">
        <v>47</v>
      </c>
      <c r="B56" s="371" t="s">
        <v>1716</v>
      </c>
      <c r="C56" s="370" t="s">
        <v>479</v>
      </c>
      <c r="D56" s="375">
        <v>300</v>
      </c>
      <c r="E56" s="380" t="s">
        <v>522</v>
      </c>
      <c r="F56" s="381" t="s">
        <v>523</v>
      </c>
      <c r="G56" s="382" t="s">
        <v>524</v>
      </c>
      <c r="H56" s="358" t="s">
        <v>525</v>
      </c>
      <c r="I56" s="358" t="s">
        <v>487</v>
      </c>
      <c r="J56" s="376"/>
      <c r="K56" s="377"/>
      <c r="L56" s="378"/>
      <c r="M56" s="379"/>
    </row>
    <row r="57" spans="1:13" ht="45.75" x14ac:dyDescent="0.35">
      <c r="A57" s="363">
        <v>48</v>
      </c>
      <c r="B57" s="371" t="s">
        <v>1717</v>
      </c>
      <c r="C57" s="370" t="s">
        <v>479</v>
      </c>
      <c r="D57" s="375">
        <v>15000</v>
      </c>
      <c r="E57" s="380" t="s">
        <v>498</v>
      </c>
      <c r="F57" s="381" t="s">
        <v>499</v>
      </c>
      <c r="G57" s="358" t="s">
        <v>496</v>
      </c>
      <c r="H57" s="358" t="s">
        <v>497</v>
      </c>
      <c r="I57" s="358" t="s">
        <v>487</v>
      </c>
      <c r="J57" s="376"/>
      <c r="K57" s="377"/>
      <c r="L57" s="378"/>
      <c r="M57" s="358" t="s">
        <v>530</v>
      </c>
    </row>
    <row r="58" spans="1:13" ht="45.75" x14ac:dyDescent="0.35">
      <c r="A58" s="353">
        <v>49</v>
      </c>
      <c r="B58" s="371" t="s">
        <v>1417</v>
      </c>
      <c r="C58" s="370" t="s">
        <v>479</v>
      </c>
      <c r="D58" s="375">
        <v>6000</v>
      </c>
      <c r="E58" s="380" t="s">
        <v>531</v>
      </c>
      <c r="F58" s="381" t="s">
        <v>532</v>
      </c>
      <c r="G58" s="358" t="s">
        <v>534</v>
      </c>
      <c r="H58" s="358" t="s">
        <v>533</v>
      </c>
      <c r="I58" s="358" t="s">
        <v>487</v>
      </c>
      <c r="J58" s="376"/>
      <c r="K58" s="377"/>
      <c r="L58" s="378"/>
      <c r="M58" s="358" t="s">
        <v>535</v>
      </c>
    </row>
    <row r="59" spans="1:13" ht="45.75" x14ac:dyDescent="0.35">
      <c r="A59" s="363">
        <v>50</v>
      </c>
      <c r="B59" s="371" t="s">
        <v>1718</v>
      </c>
      <c r="C59" s="370" t="s">
        <v>479</v>
      </c>
      <c r="D59" s="375">
        <v>10000</v>
      </c>
      <c r="E59" s="380" t="s">
        <v>531</v>
      </c>
      <c r="F59" s="381" t="s">
        <v>532</v>
      </c>
      <c r="G59" s="358" t="s">
        <v>534</v>
      </c>
      <c r="H59" s="358" t="s">
        <v>533</v>
      </c>
      <c r="I59" s="358" t="s">
        <v>487</v>
      </c>
      <c r="J59" s="376"/>
      <c r="K59" s="377"/>
      <c r="L59" s="378"/>
      <c r="M59" s="358" t="s">
        <v>536</v>
      </c>
    </row>
    <row r="60" spans="1:13" ht="45.75" x14ac:dyDescent="0.35">
      <c r="A60" s="353">
        <v>51</v>
      </c>
      <c r="B60" s="371" t="s">
        <v>1420</v>
      </c>
      <c r="C60" s="370" t="s">
        <v>479</v>
      </c>
      <c r="D60" s="375">
        <v>10000</v>
      </c>
      <c r="E60" s="380" t="s">
        <v>537</v>
      </c>
      <c r="F60" s="381" t="s">
        <v>538</v>
      </c>
      <c r="G60" s="358" t="s">
        <v>539</v>
      </c>
      <c r="H60" s="358" t="s">
        <v>540</v>
      </c>
      <c r="I60" s="358" t="s">
        <v>487</v>
      </c>
      <c r="J60" s="376"/>
      <c r="K60" s="377"/>
      <c r="L60" s="378"/>
      <c r="M60" s="358" t="s">
        <v>536</v>
      </c>
    </row>
    <row r="61" spans="1:13" ht="45.75" x14ac:dyDescent="0.35">
      <c r="A61" s="363">
        <v>52</v>
      </c>
      <c r="B61" s="371" t="s">
        <v>1421</v>
      </c>
      <c r="C61" s="370" t="s">
        <v>479</v>
      </c>
      <c r="D61" s="375">
        <v>8000</v>
      </c>
      <c r="E61" s="380" t="s">
        <v>541</v>
      </c>
      <c r="F61" s="381" t="s">
        <v>542</v>
      </c>
      <c r="G61" s="358" t="s">
        <v>543</v>
      </c>
      <c r="H61" s="358" t="s">
        <v>544</v>
      </c>
      <c r="I61" s="358" t="s">
        <v>487</v>
      </c>
      <c r="J61" s="376"/>
      <c r="K61" s="377"/>
      <c r="L61" s="378"/>
      <c r="M61" s="358" t="s">
        <v>545</v>
      </c>
    </row>
    <row r="62" spans="1:13" ht="45.75" x14ac:dyDescent="0.35">
      <c r="A62" s="353">
        <v>53</v>
      </c>
      <c r="B62" s="371" t="s">
        <v>1421</v>
      </c>
      <c r="C62" s="370" t="s">
        <v>479</v>
      </c>
      <c r="D62" s="375">
        <v>7425</v>
      </c>
      <c r="E62" s="380" t="s">
        <v>546</v>
      </c>
      <c r="F62" s="381" t="s">
        <v>548</v>
      </c>
      <c r="G62" s="358" t="s">
        <v>547</v>
      </c>
      <c r="H62" s="358" t="s">
        <v>549</v>
      </c>
      <c r="I62" s="358" t="s">
        <v>487</v>
      </c>
      <c r="J62" s="376"/>
      <c r="K62" s="377"/>
      <c r="L62" s="378"/>
      <c r="M62" s="358" t="s">
        <v>550</v>
      </c>
    </row>
    <row r="63" spans="1:13" ht="45.75" x14ac:dyDescent="0.35">
      <c r="A63" s="363">
        <v>54</v>
      </c>
      <c r="B63" s="371">
        <v>41093</v>
      </c>
      <c r="C63" s="370" t="s">
        <v>479</v>
      </c>
      <c r="D63" s="375">
        <v>8000</v>
      </c>
      <c r="E63" s="380" t="s">
        <v>551</v>
      </c>
      <c r="F63" s="381" t="s">
        <v>552</v>
      </c>
      <c r="G63" s="382" t="s">
        <v>553</v>
      </c>
      <c r="H63" s="358"/>
      <c r="I63" s="383" t="s">
        <v>487</v>
      </c>
      <c r="J63" s="376"/>
      <c r="K63" s="377"/>
      <c r="L63" s="378"/>
      <c r="M63" s="358" t="s">
        <v>545</v>
      </c>
    </row>
    <row r="64" spans="1:13" ht="75.75" x14ac:dyDescent="0.35">
      <c r="A64" s="353">
        <v>55</v>
      </c>
      <c r="B64" s="371">
        <v>41253</v>
      </c>
      <c r="C64" s="370" t="s">
        <v>510</v>
      </c>
      <c r="D64" s="375">
        <v>3325.2</v>
      </c>
      <c r="E64" s="380" t="s">
        <v>554</v>
      </c>
      <c r="F64" s="381" t="s">
        <v>555</v>
      </c>
      <c r="G64" s="382" t="s">
        <v>556</v>
      </c>
      <c r="H64" s="384"/>
      <c r="I64" s="385"/>
      <c r="J64" s="386" t="s">
        <v>570</v>
      </c>
      <c r="K64" s="377"/>
      <c r="L64" s="377" t="s">
        <v>557</v>
      </c>
      <c r="M64" s="387"/>
    </row>
    <row r="65" spans="1:13" ht="75.75" x14ac:dyDescent="0.35">
      <c r="A65" s="363">
        <v>56</v>
      </c>
      <c r="B65" s="371">
        <v>41253</v>
      </c>
      <c r="C65" s="370" t="s">
        <v>510</v>
      </c>
      <c r="D65" s="375">
        <v>750</v>
      </c>
      <c r="E65" s="380" t="s">
        <v>558</v>
      </c>
      <c r="F65" s="381" t="s">
        <v>559</v>
      </c>
      <c r="G65" s="382" t="s">
        <v>560</v>
      </c>
      <c r="H65" s="384"/>
      <c r="I65" s="385"/>
      <c r="J65" s="386" t="s">
        <v>571</v>
      </c>
      <c r="K65" s="377"/>
      <c r="L65" s="377" t="s">
        <v>557</v>
      </c>
      <c r="M65" s="387"/>
    </row>
    <row r="66" spans="1:13" ht="60.75" x14ac:dyDescent="0.35">
      <c r="A66" s="353">
        <v>57</v>
      </c>
      <c r="B66" s="371">
        <v>41253</v>
      </c>
      <c r="C66" s="370" t="s">
        <v>510</v>
      </c>
      <c r="D66" s="375">
        <v>1000</v>
      </c>
      <c r="E66" s="380" t="s">
        <v>561</v>
      </c>
      <c r="F66" s="381" t="s">
        <v>527</v>
      </c>
      <c r="G66" s="382" t="s">
        <v>562</v>
      </c>
      <c r="H66" s="384"/>
      <c r="I66" s="385"/>
      <c r="J66" s="386" t="s">
        <v>572</v>
      </c>
      <c r="K66" s="377"/>
      <c r="L66" s="377" t="s">
        <v>557</v>
      </c>
      <c r="M66" s="387"/>
    </row>
    <row r="67" spans="1:13" ht="60.75" x14ac:dyDescent="0.35">
      <c r="A67" s="363">
        <v>58</v>
      </c>
      <c r="B67" s="371">
        <v>41253</v>
      </c>
      <c r="C67" s="370" t="s">
        <v>510</v>
      </c>
      <c r="D67" s="375">
        <v>1250</v>
      </c>
      <c r="E67" s="380" t="s">
        <v>563</v>
      </c>
      <c r="F67" s="381" t="s">
        <v>564</v>
      </c>
      <c r="G67" s="382" t="s">
        <v>565</v>
      </c>
      <c r="H67" s="384"/>
      <c r="I67" s="385"/>
      <c r="J67" s="386" t="s">
        <v>573</v>
      </c>
      <c r="K67" s="377"/>
      <c r="L67" s="377" t="s">
        <v>557</v>
      </c>
      <c r="M67" s="387"/>
    </row>
    <row r="68" spans="1:13" ht="90.75" x14ac:dyDescent="0.35">
      <c r="A68" s="353">
        <v>59</v>
      </c>
      <c r="B68" s="371">
        <v>41253</v>
      </c>
      <c r="C68" s="370" t="s">
        <v>510</v>
      </c>
      <c r="D68" s="375">
        <v>750</v>
      </c>
      <c r="E68" s="380" t="s">
        <v>566</v>
      </c>
      <c r="F68" s="381" t="s">
        <v>567</v>
      </c>
      <c r="G68" s="382" t="s">
        <v>568</v>
      </c>
      <c r="H68" s="382"/>
      <c r="I68" s="382"/>
      <c r="J68" s="376" t="s">
        <v>569</v>
      </c>
      <c r="K68" s="377"/>
      <c r="L68" s="377" t="s">
        <v>557</v>
      </c>
      <c r="M68" s="379"/>
    </row>
    <row r="69" spans="1:13" x14ac:dyDescent="0.35">
      <c r="A69" s="363">
        <v>60</v>
      </c>
      <c r="B69" s="371"/>
      <c r="C69" s="370"/>
      <c r="D69" s="375"/>
      <c r="E69" s="380"/>
      <c r="F69" s="381"/>
      <c r="G69" s="382"/>
      <c r="H69" s="382"/>
      <c r="I69" s="382"/>
      <c r="J69" s="376"/>
      <c r="K69" s="377"/>
      <c r="L69" s="378"/>
      <c r="M69" s="379"/>
    </row>
    <row r="70" spans="1:13" x14ac:dyDescent="0.35">
      <c r="A70" s="353">
        <v>61</v>
      </c>
      <c r="B70" s="371"/>
      <c r="C70" s="370"/>
      <c r="D70" s="375"/>
      <c r="E70" s="380"/>
      <c r="F70" s="381"/>
      <c r="G70" s="382"/>
      <c r="H70" s="382"/>
      <c r="I70" s="382"/>
      <c r="J70" s="376"/>
      <c r="K70" s="377"/>
      <c r="L70" s="378"/>
      <c r="M70" s="379"/>
    </row>
    <row r="71" spans="1:13" x14ac:dyDescent="0.35">
      <c r="A71" s="363">
        <v>62</v>
      </c>
      <c r="B71" s="371"/>
      <c r="C71" s="370"/>
      <c r="D71" s="375"/>
      <c r="E71" s="380"/>
      <c r="F71" s="381"/>
      <c r="G71" s="382"/>
      <c r="H71" s="382"/>
      <c r="I71" s="382"/>
      <c r="J71" s="376"/>
      <c r="K71" s="377"/>
      <c r="L71" s="378"/>
      <c r="M71" s="379"/>
    </row>
    <row r="72" spans="1:13" ht="21" thickBot="1" x14ac:dyDescent="0.4">
      <c r="A72" s="388" t="s">
        <v>279</v>
      </c>
      <c r="B72" s="389"/>
      <c r="C72" s="390"/>
      <c r="D72" s="391"/>
      <c r="E72" s="392"/>
      <c r="F72" s="390"/>
      <c r="G72" s="393"/>
      <c r="H72" s="393"/>
      <c r="I72" s="393"/>
      <c r="J72" s="394"/>
      <c r="K72" s="395"/>
      <c r="L72" s="396"/>
      <c r="M72" s="397"/>
    </row>
    <row r="76" spans="1:13" x14ac:dyDescent="0.35">
      <c r="A76" s="340" t="s">
        <v>437</v>
      </c>
    </row>
    <row r="77" spans="1:13" x14ac:dyDescent="0.35">
      <c r="A77" s="340" t="s">
        <v>451</v>
      </c>
    </row>
    <row r="78" spans="1:13" x14ac:dyDescent="0.35">
      <c r="A78" s="340" t="s">
        <v>450</v>
      </c>
    </row>
    <row r="79" spans="1:13" x14ac:dyDescent="0.35">
      <c r="B79" s="340"/>
    </row>
    <row r="80" spans="1:13" x14ac:dyDescent="0.35">
      <c r="B80" s="340"/>
    </row>
    <row r="81" spans="1:11" x14ac:dyDescent="0.35">
      <c r="B81" s="340"/>
    </row>
    <row r="82" spans="1:11" x14ac:dyDescent="0.35">
      <c r="B82" s="340"/>
    </row>
    <row r="83" spans="1:11" x14ac:dyDescent="0.35">
      <c r="B83" s="340"/>
    </row>
    <row r="84" spans="1:11" x14ac:dyDescent="0.35">
      <c r="B84" s="340"/>
      <c r="G84" s="305"/>
      <c r="H84" s="305"/>
    </row>
    <row r="85" spans="1:11" s="342" customFormat="1" x14ac:dyDescent="0.35">
      <c r="B85" s="343" t="s">
        <v>107</v>
      </c>
    </row>
    <row r="86" spans="1:11" s="342" customFormat="1" x14ac:dyDescent="0.35">
      <c r="C86" s="344"/>
      <c r="G86" s="344"/>
      <c r="H86" s="345"/>
      <c r="I86" s="346"/>
    </row>
    <row r="87" spans="1:11" s="342" customFormat="1" x14ac:dyDescent="0.35">
      <c r="A87" s="346"/>
      <c r="C87" s="347" t="s">
        <v>271</v>
      </c>
      <c r="G87" s="348" t="s">
        <v>480</v>
      </c>
      <c r="H87" s="349"/>
      <c r="I87" s="346"/>
      <c r="K87" s="348"/>
    </row>
    <row r="88" spans="1:11" s="342" customFormat="1" x14ac:dyDescent="0.35">
      <c r="A88" s="346"/>
      <c r="G88" s="342" t="s">
        <v>272</v>
      </c>
      <c r="H88" s="346"/>
      <c r="I88" s="346"/>
    </row>
    <row r="89" spans="1:11" s="346" customFormat="1" x14ac:dyDescent="0.35">
      <c r="B89" s="342"/>
      <c r="C89" s="350" t="s">
        <v>140</v>
      </c>
      <c r="E89" s="305"/>
      <c r="F89" s="305"/>
      <c r="K89" s="305"/>
    </row>
    <row r="90" spans="1:11" s="346" customFormat="1" x14ac:dyDescent="0.35">
      <c r="E90" s="305"/>
      <c r="F90" s="305"/>
    </row>
    <row r="91" spans="1:11" s="346" customFormat="1" x14ac:dyDescent="0.35">
      <c r="E91" s="305"/>
      <c r="F91" s="305"/>
    </row>
    <row r="92" spans="1:11" s="346" customFormat="1" x14ac:dyDescent="0.35">
      <c r="E92" s="305"/>
      <c r="F92" s="305"/>
    </row>
    <row r="93" spans="1:11" s="346" customFormat="1" x14ac:dyDescent="0.35">
      <c r="E93" s="305"/>
      <c r="F93" s="305"/>
    </row>
    <row r="94" spans="1:11" s="346" customFormat="1" ht="18.75" x14ac:dyDescent="0.25"/>
  </sheetData>
  <mergeCells count="1">
    <mergeCell ref="J7:L7"/>
  </mergeCells>
  <dataValidations count="3">
    <dataValidation allowBlank="1" showInputMessage="1" showErrorMessage="1" error="თვე/დღე/წელი" prompt="თვე/დღე/წელი" sqref="B23:B72 B10:B21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72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72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50" orientation="landscape" r:id="rId1"/>
  <rowBreaks count="2" manualBreakCount="2">
    <brk id="32" max="12" man="1"/>
    <brk id="49" max="1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K35" sqref="K35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338</v>
      </c>
      <c r="B1" s="80"/>
      <c r="C1" s="468" t="s">
        <v>110</v>
      </c>
      <c r="D1" s="468"/>
      <c r="E1" s="94"/>
    </row>
    <row r="2" spans="1:5" s="6" customFormat="1" x14ac:dyDescent="0.3">
      <c r="A2" s="77" t="s">
        <v>332</v>
      </c>
      <c r="B2" s="80"/>
      <c r="C2" s="466" t="s">
        <v>481</v>
      </c>
      <c r="D2" s="466"/>
      <c r="E2" s="94"/>
    </row>
    <row r="3" spans="1:5" s="6" customFormat="1" x14ac:dyDescent="0.3">
      <c r="A3" s="79" t="s">
        <v>141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115" t="s">
        <v>482</v>
      </c>
      <c r="B6" s="12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337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333</v>
      </c>
      <c r="B10" s="101"/>
      <c r="C10" s="4"/>
      <c r="D10" s="4"/>
      <c r="E10" s="96"/>
    </row>
    <row r="11" spans="1:5" s="10" customFormat="1" x14ac:dyDescent="0.2">
      <c r="A11" s="101" t="s">
        <v>334</v>
      </c>
      <c r="B11" s="101"/>
      <c r="C11" s="4"/>
      <c r="D11" s="4"/>
      <c r="E11" s="97"/>
    </row>
    <row r="12" spans="1:5" s="10" customFormat="1" x14ac:dyDescent="0.2">
      <c r="A12" s="90" t="s">
        <v>282</v>
      </c>
      <c r="B12" s="90"/>
      <c r="C12" s="4"/>
      <c r="D12" s="4"/>
      <c r="E12" s="97"/>
    </row>
    <row r="13" spans="1:5" s="10" customFormat="1" x14ac:dyDescent="0.2">
      <c r="A13" s="90" t="s">
        <v>282</v>
      </c>
      <c r="B13" s="90"/>
      <c r="C13" s="4"/>
      <c r="D13" s="4"/>
      <c r="E13" s="97"/>
    </row>
    <row r="14" spans="1:5" s="10" customFormat="1" x14ac:dyDescent="0.2">
      <c r="A14" s="90" t="s">
        <v>282</v>
      </c>
      <c r="B14" s="90"/>
      <c r="C14" s="4"/>
      <c r="D14" s="4"/>
      <c r="E14" s="97"/>
    </row>
    <row r="15" spans="1:5" s="10" customFormat="1" x14ac:dyDescent="0.2">
      <c r="A15" s="90" t="s">
        <v>282</v>
      </c>
      <c r="B15" s="90"/>
      <c r="C15" s="4"/>
      <c r="D15" s="4"/>
      <c r="E15" s="97"/>
    </row>
    <row r="16" spans="1:5" s="10" customFormat="1" x14ac:dyDescent="0.2">
      <c r="A16" s="90" t="s">
        <v>282</v>
      </c>
      <c r="B16" s="90"/>
      <c r="C16" s="4"/>
      <c r="D16" s="4"/>
      <c r="E16" s="97"/>
    </row>
    <row r="17" spans="1:5" s="10" customFormat="1" ht="17.25" customHeight="1" x14ac:dyDescent="0.2">
      <c r="A17" s="101" t="s">
        <v>335</v>
      </c>
      <c r="B17" s="90"/>
      <c r="C17" s="4"/>
      <c r="D17" s="4"/>
      <c r="E17" s="97"/>
    </row>
    <row r="18" spans="1:5" s="10" customFormat="1" ht="18" customHeight="1" x14ac:dyDescent="0.2">
      <c r="A18" s="101" t="s">
        <v>336</v>
      </c>
      <c r="B18" s="90"/>
      <c r="C18" s="4"/>
      <c r="D18" s="4"/>
      <c r="E18" s="97"/>
    </row>
    <row r="19" spans="1:5" s="10" customFormat="1" x14ac:dyDescent="0.2">
      <c r="A19" s="90" t="s">
        <v>282</v>
      </c>
      <c r="B19" s="90"/>
      <c r="C19" s="4"/>
      <c r="D19" s="4"/>
      <c r="E19" s="97"/>
    </row>
    <row r="20" spans="1:5" s="10" customFormat="1" x14ac:dyDescent="0.2">
      <c r="A20" s="90" t="s">
        <v>282</v>
      </c>
      <c r="B20" s="90"/>
      <c r="C20" s="4"/>
      <c r="D20" s="4"/>
      <c r="E20" s="97"/>
    </row>
    <row r="21" spans="1:5" s="10" customFormat="1" x14ac:dyDescent="0.2">
      <c r="A21" s="90" t="s">
        <v>282</v>
      </c>
      <c r="B21" s="90"/>
      <c r="C21" s="4"/>
      <c r="D21" s="4"/>
      <c r="E21" s="97"/>
    </row>
    <row r="22" spans="1:5" s="10" customFormat="1" x14ac:dyDescent="0.2">
      <c r="A22" s="90" t="s">
        <v>282</v>
      </c>
      <c r="B22" s="90"/>
      <c r="C22" s="4"/>
      <c r="D22" s="4"/>
      <c r="E22" s="97"/>
    </row>
    <row r="23" spans="1:5" s="10" customFormat="1" x14ac:dyDescent="0.2">
      <c r="A23" s="90" t="s">
        <v>282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339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439</v>
      </c>
      <c r="E27" s="5"/>
    </row>
    <row r="28" spans="1:5" x14ac:dyDescent="0.3">
      <c r="A28" s="2" t="s">
        <v>423</v>
      </c>
    </row>
    <row r="29" spans="1:5" x14ac:dyDescent="0.3">
      <c r="A29" s="223" t="s">
        <v>424</v>
      </c>
    </row>
    <row r="30" spans="1:5" x14ac:dyDescent="0.3">
      <c r="A30" s="223"/>
    </row>
    <row r="31" spans="1:5" x14ac:dyDescent="0.3">
      <c r="A31" s="223" t="s">
        <v>356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274</v>
      </c>
      <c r="D36" s="12"/>
      <c r="E36"/>
      <c r="F36"/>
      <c r="G36"/>
      <c r="H36"/>
      <c r="I36"/>
    </row>
    <row r="37" spans="1:9" x14ac:dyDescent="0.3">
      <c r="B37" s="2" t="s">
        <v>273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140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466</v>
      </c>
      <c r="B1" s="79"/>
      <c r="C1" s="471" t="s">
        <v>110</v>
      </c>
      <c r="D1" s="471"/>
    </row>
    <row r="2" spans="1:5" x14ac:dyDescent="0.3">
      <c r="A2" s="77" t="s">
        <v>467</v>
      </c>
      <c r="B2" s="79"/>
      <c r="C2" s="466" t="s">
        <v>481</v>
      </c>
      <c r="D2" s="467"/>
    </row>
    <row r="3" spans="1:5" x14ac:dyDescent="0.3">
      <c r="A3" s="79" t="s">
        <v>141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15" t="s">
        <v>482</v>
      </c>
      <c r="B6" s="12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72" t="s">
        <v>274</v>
      </c>
      <c r="D29" s="12"/>
      <c r="E29"/>
      <c r="F29"/>
      <c r="G29"/>
      <c r="H29"/>
      <c r="I29"/>
    </row>
    <row r="30" spans="1:9" x14ac:dyDescent="0.3">
      <c r="A30"/>
      <c r="B30" s="2" t="s">
        <v>273</v>
      </c>
      <c r="D30" s="12"/>
      <c r="E30"/>
      <c r="F30"/>
      <c r="G30"/>
      <c r="H30"/>
      <c r="I30"/>
    </row>
    <row r="31" spans="1:9" customFormat="1" ht="12.75" x14ac:dyDescent="0.2">
      <c r="B31" s="68" t="s">
        <v>140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O36" sqref="O3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468</v>
      </c>
      <c r="B1" s="80"/>
      <c r="C1" s="468" t="s">
        <v>110</v>
      </c>
      <c r="D1" s="468"/>
      <c r="E1" s="94"/>
    </row>
    <row r="2" spans="1:5" s="6" customFormat="1" x14ac:dyDescent="0.3">
      <c r="A2" s="77" t="s">
        <v>465</v>
      </c>
      <c r="B2" s="80"/>
      <c r="C2" s="466" t="s">
        <v>481</v>
      </c>
      <c r="D2" s="466"/>
      <c r="E2" s="94"/>
    </row>
    <row r="3" spans="1:5" s="6" customFormat="1" x14ac:dyDescent="0.3">
      <c r="A3" s="79" t="s">
        <v>141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115" t="s">
        <v>482</v>
      </c>
      <c r="B6" s="12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337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301</v>
      </c>
      <c r="B10" s="101"/>
      <c r="C10" s="4"/>
      <c r="D10" s="4"/>
      <c r="E10" s="96"/>
    </row>
    <row r="11" spans="1:5" s="10" customFormat="1" x14ac:dyDescent="0.2">
      <c r="A11" s="101" t="s">
        <v>302</v>
      </c>
      <c r="B11" s="101"/>
      <c r="C11" s="4"/>
      <c r="D11" s="4"/>
      <c r="E11" s="97"/>
    </row>
    <row r="12" spans="1:5" s="10" customFormat="1" x14ac:dyDescent="0.2">
      <c r="A12" s="101" t="s">
        <v>303</v>
      </c>
      <c r="B12" s="90"/>
      <c r="C12" s="4"/>
      <c r="D12" s="4"/>
      <c r="E12" s="97"/>
    </row>
    <row r="13" spans="1:5" s="10" customFormat="1" x14ac:dyDescent="0.2">
      <c r="A13" s="90" t="s">
        <v>282</v>
      </c>
      <c r="B13" s="90"/>
      <c r="C13" s="4"/>
      <c r="D13" s="4"/>
      <c r="E13" s="97"/>
    </row>
    <row r="14" spans="1:5" s="10" customFormat="1" x14ac:dyDescent="0.2">
      <c r="A14" s="90" t="s">
        <v>282</v>
      </c>
      <c r="B14" s="90"/>
      <c r="C14" s="4"/>
      <c r="D14" s="4"/>
      <c r="E14" s="97"/>
    </row>
    <row r="15" spans="1:5" s="10" customFormat="1" x14ac:dyDescent="0.2">
      <c r="A15" s="90" t="s">
        <v>282</v>
      </c>
      <c r="B15" s="90"/>
      <c r="C15" s="4"/>
      <c r="D15" s="4"/>
      <c r="E15" s="97"/>
    </row>
    <row r="16" spans="1:5" s="10" customFormat="1" x14ac:dyDescent="0.2">
      <c r="A16" s="90" t="s">
        <v>282</v>
      </c>
      <c r="B16" s="90"/>
      <c r="C16" s="4"/>
      <c r="D16" s="4"/>
      <c r="E16" s="97"/>
    </row>
    <row r="17" spans="1:9" x14ac:dyDescent="0.3">
      <c r="A17" s="102"/>
      <c r="B17" s="102" t="s">
        <v>339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406</v>
      </c>
      <c r="E19" s="5"/>
    </row>
    <row r="20" spans="1:9" x14ac:dyDescent="0.3">
      <c r="A20" s="2" t="s">
        <v>408</v>
      </c>
    </row>
    <row r="21" spans="1:9" x14ac:dyDescent="0.3">
      <c r="A21" s="223"/>
    </row>
    <row r="22" spans="1:9" x14ac:dyDescent="0.3">
      <c r="A22" s="223" t="s">
        <v>407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72"/>
      <c r="B27" s="72" t="s">
        <v>455</v>
      </c>
      <c r="D27" s="12"/>
      <c r="E27"/>
      <c r="F27"/>
      <c r="G27"/>
      <c r="H27"/>
      <c r="I27"/>
    </row>
    <row r="28" spans="1:9" x14ac:dyDescent="0.3">
      <c r="B28" s="2" t="s">
        <v>456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140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34" zoomScale="91" zoomScaleSheetLayoutView="91" workbookViewId="0">
      <selection activeCell="D31" sqref="D31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225</v>
      </c>
      <c r="B1" s="124"/>
      <c r="C1" s="472" t="s">
        <v>199</v>
      </c>
      <c r="D1" s="472"/>
      <c r="E1" s="108"/>
    </row>
    <row r="2" spans="1:5" x14ac:dyDescent="0.3">
      <c r="A2" s="79" t="s">
        <v>141</v>
      </c>
      <c r="B2" s="124"/>
      <c r="C2" s="466" t="s">
        <v>481</v>
      </c>
      <c r="D2" s="466"/>
      <c r="E2" s="108"/>
    </row>
    <row r="3" spans="1:5" x14ac:dyDescent="0.3">
      <c r="A3" s="120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15" t="s">
        <v>482</v>
      </c>
      <c r="B5" s="12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9"/>
      <c r="B7" s="125"/>
      <c r="C7" s="126"/>
      <c r="D7" s="126"/>
      <c r="E7" s="108"/>
    </row>
    <row r="8" spans="1:5" ht="45" x14ac:dyDescent="0.3">
      <c r="A8" s="127" t="s">
        <v>114</v>
      </c>
      <c r="B8" s="127" t="s">
        <v>191</v>
      </c>
      <c r="C8" s="127" t="s">
        <v>307</v>
      </c>
      <c r="D8" s="127" t="s">
        <v>260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192</v>
      </c>
      <c r="B10" s="53"/>
      <c r="C10" s="128">
        <f>SUM(C11,C34)</f>
        <v>7926.39</v>
      </c>
      <c r="D10" s="128">
        <f>SUM(D11,D34)</f>
        <v>58953.429999999993</v>
      </c>
      <c r="E10" s="108"/>
    </row>
    <row r="11" spans="1:5" x14ac:dyDescent="0.3">
      <c r="A11" s="54" t="s">
        <v>193</v>
      </c>
      <c r="B11" s="55"/>
      <c r="C11" s="88">
        <f>SUM(C12:C32)</f>
        <v>6618.39</v>
      </c>
      <c r="D11" s="88">
        <f>SUM(D12:D32)</f>
        <v>233.67000000000002</v>
      </c>
      <c r="E11" s="108"/>
    </row>
    <row r="12" spans="1:5" x14ac:dyDescent="0.3">
      <c r="A12" s="58">
        <v>1110</v>
      </c>
      <c r="B12" s="57" t="s">
        <v>143</v>
      </c>
      <c r="C12" s="8">
        <v>4628</v>
      </c>
      <c r="D12" s="8">
        <v>9.4</v>
      </c>
      <c r="E12" s="108"/>
    </row>
    <row r="13" spans="1:5" x14ac:dyDescent="0.3">
      <c r="A13" s="58">
        <v>1120</v>
      </c>
      <c r="B13" s="57" t="s">
        <v>144</v>
      </c>
      <c r="C13" s="8"/>
      <c r="D13" s="8"/>
      <c r="E13" s="108"/>
    </row>
    <row r="14" spans="1:5" x14ac:dyDescent="0.3">
      <c r="A14" s="58">
        <v>1211</v>
      </c>
      <c r="B14" s="57" t="s">
        <v>145</v>
      </c>
      <c r="C14" s="8">
        <v>1990.39</v>
      </c>
      <c r="D14" s="8">
        <v>224.27</v>
      </c>
      <c r="E14" s="108"/>
    </row>
    <row r="15" spans="1:5" x14ac:dyDescent="0.3">
      <c r="A15" s="58">
        <v>1212</v>
      </c>
      <c r="B15" s="57" t="s">
        <v>146</v>
      </c>
      <c r="C15" s="8"/>
      <c r="D15" s="8"/>
      <c r="E15" s="108"/>
    </row>
    <row r="16" spans="1:5" x14ac:dyDescent="0.3">
      <c r="A16" s="58">
        <v>1213</v>
      </c>
      <c r="B16" s="57" t="s">
        <v>147</v>
      </c>
      <c r="C16" s="8"/>
      <c r="D16" s="8"/>
      <c r="E16" s="108"/>
    </row>
    <row r="17" spans="1:5" x14ac:dyDescent="0.3">
      <c r="A17" s="58">
        <v>1214</v>
      </c>
      <c r="B17" s="57" t="s">
        <v>148</v>
      </c>
      <c r="C17" s="8"/>
      <c r="D17" s="8"/>
      <c r="E17" s="108"/>
    </row>
    <row r="18" spans="1:5" x14ac:dyDescent="0.3">
      <c r="A18" s="58">
        <v>1215</v>
      </c>
      <c r="B18" s="57" t="s">
        <v>149</v>
      </c>
      <c r="C18" s="8"/>
      <c r="D18" s="8"/>
      <c r="E18" s="108"/>
    </row>
    <row r="19" spans="1:5" x14ac:dyDescent="0.3">
      <c r="A19" s="58">
        <v>1300</v>
      </c>
      <c r="B19" s="57" t="s">
        <v>150</v>
      </c>
      <c r="C19" s="8"/>
      <c r="D19" s="8"/>
      <c r="E19" s="108"/>
    </row>
    <row r="20" spans="1:5" x14ac:dyDescent="0.3">
      <c r="A20" s="58">
        <v>1410</v>
      </c>
      <c r="B20" s="57" t="s">
        <v>151</v>
      </c>
      <c r="C20" s="8"/>
      <c r="D20" s="8"/>
      <c r="E20" s="108"/>
    </row>
    <row r="21" spans="1:5" x14ac:dyDescent="0.3">
      <c r="A21" s="58">
        <v>1421</v>
      </c>
      <c r="B21" s="57" t="s">
        <v>152</v>
      </c>
      <c r="C21" s="8"/>
      <c r="D21" s="8"/>
      <c r="E21" s="108"/>
    </row>
    <row r="22" spans="1:5" x14ac:dyDescent="0.3">
      <c r="A22" s="58">
        <v>1422</v>
      </c>
      <c r="B22" s="57" t="s">
        <v>153</v>
      </c>
      <c r="C22" s="8"/>
      <c r="D22" s="8"/>
      <c r="E22" s="108"/>
    </row>
    <row r="23" spans="1:5" x14ac:dyDescent="0.3">
      <c r="A23" s="58">
        <v>1423</v>
      </c>
      <c r="B23" s="57" t="s">
        <v>154</v>
      </c>
      <c r="C23" s="8"/>
      <c r="D23" s="8"/>
      <c r="E23" s="108"/>
    </row>
    <row r="24" spans="1:5" x14ac:dyDescent="0.3">
      <c r="A24" s="58">
        <v>1431</v>
      </c>
      <c r="B24" s="57" t="s">
        <v>155</v>
      </c>
      <c r="C24" s="8"/>
      <c r="D24" s="8"/>
      <c r="E24" s="108"/>
    </row>
    <row r="25" spans="1:5" x14ac:dyDescent="0.3">
      <c r="A25" s="58">
        <v>1432</v>
      </c>
      <c r="B25" s="57" t="s">
        <v>156</v>
      </c>
      <c r="C25" s="8"/>
      <c r="D25" s="8"/>
      <c r="E25" s="108"/>
    </row>
    <row r="26" spans="1:5" x14ac:dyDescent="0.3">
      <c r="A26" s="58">
        <v>1433</v>
      </c>
      <c r="B26" s="57" t="s">
        <v>157</v>
      </c>
      <c r="C26" s="8"/>
      <c r="D26" s="8"/>
      <c r="E26" s="108"/>
    </row>
    <row r="27" spans="1:5" x14ac:dyDescent="0.3">
      <c r="A27" s="58">
        <v>1441</v>
      </c>
      <c r="B27" s="57" t="s">
        <v>158</v>
      </c>
      <c r="C27" s="8"/>
      <c r="D27" s="8"/>
      <c r="E27" s="108"/>
    </row>
    <row r="28" spans="1:5" x14ac:dyDescent="0.3">
      <c r="A28" s="58">
        <v>1442</v>
      </c>
      <c r="B28" s="57" t="s">
        <v>159</v>
      </c>
      <c r="C28" s="8"/>
      <c r="D28" s="8"/>
      <c r="E28" s="108"/>
    </row>
    <row r="29" spans="1:5" x14ac:dyDescent="0.3">
      <c r="A29" s="58">
        <v>1443</v>
      </c>
      <c r="B29" s="57" t="s">
        <v>160</v>
      </c>
      <c r="C29" s="8"/>
      <c r="D29" s="8"/>
      <c r="E29" s="108"/>
    </row>
    <row r="30" spans="1:5" x14ac:dyDescent="0.3">
      <c r="A30" s="58">
        <v>1444</v>
      </c>
      <c r="B30" s="57" t="s">
        <v>161</v>
      </c>
      <c r="C30" s="8"/>
      <c r="D30" s="8"/>
      <c r="E30" s="108"/>
    </row>
    <row r="31" spans="1:5" x14ac:dyDescent="0.3">
      <c r="A31" s="58">
        <v>1445</v>
      </c>
      <c r="B31" s="57" t="s">
        <v>162</v>
      </c>
      <c r="C31" s="8"/>
      <c r="D31" s="8"/>
      <c r="E31" s="108"/>
    </row>
    <row r="32" spans="1:5" x14ac:dyDescent="0.3">
      <c r="A32" s="58">
        <v>1446</v>
      </c>
      <c r="B32" s="57" t="s">
        <v>163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194</v>
      </c>
      <c r="B34" s="57"/>
      <c r="C34" s="88">
        <f>SUM(C35:C42)</f>
        <v>1308</v>
      </c>
      <c r="D34" s="88">
        <f>SUM(D35:D42)</f>
        <v>58719.759999999995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164</v>
      </c>
      <c r="C36" s="8">
        <v>648</v>
      </c>
      <c r="D36" s="8">
        <v>29123.759999999998</v>
      </c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416</v>
      </c>
      <c r="C38" s="8"/>
      <c r="D38" s="8"/>
      <c r="E38" s="108"/>
    </row>
    <row r="39" spans="1:5" x14ac:dyDescent="0.3">
      <c r="A39" s="58">
        <v>2150</v>
      </c>
      <c r="B39" s="57" t="s">
        <v>420</v>
      </c>
      <c r="C39" s="8">
        <v>660</v>
      </c>
      <c r="D39" s="8">
        <v>29596</v>
      </c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165</v>
      </c>
      <c r="C41" s="8"/>
      <c r="D41" s="8"/>
      <c r="E41" s="108"/>
    </row>
    <row r="42" spans="1:5" x14ac:dyDescent="0.3">
      <c r="A42" s="58">
        <v>2400</v>
      </c>
      <c r="B42" s="57" t="s">
        <v>166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198</v>
      </c>
      <c r="B44" s="57"/>
      <c r="C44" s="88">
        <v>7933.39</v>
      </c>
      <c r="D44" s="88">
        <f>D47+D51</f>
        <v>15319.12</v>
      </c>
      <c r="E44" s="108"/>
    </row>
    <row r="45" spans="1:5" x14ac:dyDescent="0.3">
      <c r="A45" s="59" t="s">
        <v>195</v>
      </c>
      <c r="B45" s="57"/>
      <c r="C45" s="88">
        <f>SUM(C46:C61)</f>
        <v>7</v>
      </c>
      <c r="D45" s="88">
        <v>15319.12</v>
      </c>
      <c r="E45" s="108"/>
    </row>
    <row r="46" spans="1:5" x14ac:dyDescent="0.3">
      <c r="A46" s="58">
        <v>3100</v>
      </c>
      <c r="B46" s="57" t="s">
        <v>167</v>
      </c>
      <c r="C46" s="8"/>
      <c r="D46" s="8"/>
      <c r="E46" s="108"/>
    </row>
    <row r="47" spans="1:5" x14ac:dyDescent="0.3">
      <c r="A47" s="58">
        <v>3210</v>
      </c>
      <c r="B47" s="57" t="s">
        <v>168</v>
      </c>
      <c r="C47" s="8">
        <v>0</v>
      </c>
      <c r="D47" s="8">
        <v>15025.51</v>
      </c>
      <c r="E47" s="108"/>
    </row>
    <row r="48" spans="1:5" x14ac:dyDescent="0.3">
      <c r="A48" s="58">
        <v>3221</v>
      </c>
      <c r="B48" s="57" t="s">
        <v>169</v>
      </c>
      <c r="C48" s="8"/>
      <c r="D48" s="8"/>
      <c r="E48" s="108"/>
    </row>
    <row r="49" spans="1:5" x14ac:dyDescent="0.3">
      <c r="A49" s="58">
        <v>3222</v>
      </c>
      <c r="B49" s="57" t="s">
        <v>170</v>
      </c>
      <c r="C49" s="8"/>
      <c r="D49" s="8"/>
      <c r="E49" s="108"/>
    </row>
    <row r="50" spans="1:5" x14ac:dyDescent="0.3">
      <c r="A50" s="58">
        <v>3223</v>
      </c>
      <c r="B50" s="57" t="s">
        <v>171</v>
      </c>
      <c r="C50" s="8"/>
      <c r="D50" s="8"/>
      <c r="E50" s="108"/>
    </row>
    <row r="51" spans="1:5" x14ac:dyDescent="0.3">
      <c r="A51" s="58">
        <v>3224</v>
      </c>
      <c r="B51" s="57" t="s">
        <v>172</v>
      </c>
      <c r="C51" s="8">
        <v>7</v>
      </c>
      <c r="D51" s="8">
        <v>293.61</v>
      </c>
      <c r="E51" s="108"/>
    </row>
    <row r="52" spans="1:5" x14ac:dyDescent="0.3">
      <c r="A52" s="58">
        <v>3231</v>
      </c>
      <c r="B52" s="57" t="s">
        <v>173</v>
      </c>
      <c r="C52" s="8"/>
      <c r="D52" s="8"/>
      <c r="E52" s="108"/>
    </row>
    <row r="53" spans="1:5" x14ac:dyDescent="0.3">
      <c r="A53" s="58">
        <v>3232</v>
      </c>
      <c r="B53" s="57" t="s">
        <v>174</v>
      </c>
      <c r="C53" s="8"/>
      <c r="D53" s="8"/>
      <c r="E53" s="108"/>
    </row>
    <row r="54" spans="1:5" x14ac:dyDescent="0.3">
      <c r="A54" s="58">
        <v>3234</v>
      </c>
      <c r="B54" s="57" t="s">
        <v>175</v>
      </c>
      <c r="C54" s="8"/>
      <c r="D54" s="8"/>
      <c r="E54" s="108"/>
    </row>
    <row r="55" spans="1:5" ht="30" x14ac:dyDescent="0.3">
      <c r="A55" s="58">
        <v>3236</v>
      </c>
      <c r="B55" s="57" t="s">
        <v>190</v>
      </c>
      <c r="C55" s="8"/>
      <c r="D55" s="8"/>
      <c r="E55" s="108"/>
    </row>
    <row r="56" spans="1:5" ht="45" x14ac:dyDescent="0.3">
      <c r="A56" s="58">
        <v>3237</v>
      </c>
      <c r="B56" s="57" t="s">
        <v>176</v>
      </c>
      <c r="C56" s="8"/>
      <c r="D56" s="8"/>
      <c r="E56" s="108"/>
    </row>
    <row r="57" spans="1:5" x14ac:dyDescent="0.3">
      <c r="A57" s="58">
        <v>3241</v>
      </c>
      <c r="B57" s="57" t="s">
        <v>177</v>
      </c>
      <c r="C57" s="8"/>
      <c r="D57" s="8"/>
      <c r="E57" s="108"/>
    </row>
    <row r="58" spans="1:5" x14ac:dyDescent="0.3">
      <c r="A58" s="58">
        <v>3242</v>
      </c>
      <c r="B58" s="57" t="s">
        <v>178</v>
      </c>
      <c r="C58" s="8"/>
      <c r="D58" s="8"/>
      <c r="E58" s="108"/>
    </row>
    <row r="59" spans="1:5" x14ac:dyDescent="0.3">
      <c r="A59" s="58">
        <v>3243</v>
      </c>
      <c r="B59" s="57" t="s">
        <v>179</v>
      </c>
      <c r="C59" s="8"/>
      <c r="D59" s="8"/>
      <c r="E59" s="108"/>
    </row>
    <row r="60" spans="1:5" x14ac:dyDescent="0.3">
      <c r="A60" s="58">
        <v>3245</v>
      </c>
      <c r="B60" s="57" t="s">
        <v>180</v>
      </c>
      <c r="C60" s="8"/>
      <c r="D60" s="8"/>
      <c r="E60" s="108"/>
    </row>
    <row r="61" spans="1:5" x14ac:dyDescent="0.3">
      <c r="A61" s="58">
        <v>3246</v>
      </c>
      <c r="B61" s="57" t="s">
        <v>181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196</v>
      </c>
      <c r="B64" s="57"/>
      <c r="C64" s="88">
        <f>SUM(C65:C67)</f>
        <v>7933.39</v>
      </c>
      <c r="D64" s="88">
        <f>SUM(D65:D67)</f>
        <v>15319.12</v>
      </c>
      <c r="E64" s="108"/>
    </row>
    <row r="65" spans="1:5" x14ac:dyDescent="0.3">
      <c r="A65" s="58">
        <v>5100</v>
      </c>
      <c r="B65" s="57" t="s">
        <v>258</v>
      </c>
      <c r="C65" s="8">
        <v>7933.39</v>
      </c>
      <c r="D65" s="8">
        <v>233.67</v>
      </c>
      <c r="E65" s="108"/>
    </row>
    <row r="66" spans="1:5" x14ac:dyDescent="0.3">
      <c r="A66" s="58">
        <v>5220</v>
      </c>
      <c r="B66" s="57" t="s">
        <v>440</v>
      </c>
      <c r="C66" s="8"/>
      <c r="D66" s="8"/>
      <c r="E66" s="108"/>
    </row>
    <row r="67" spans="1:5" x14ac:dyDescent="0.3">
      <c r="A67" s="58">
        <v>5230</v>
      </c>
      <c r="B67" s="57" t="s">
        <v>441</v>
      </c>
      <c r="C67" s="8"/>
      <c r="D67" s="8">
        <v>15085.45</v>
      </c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197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182</v>
      </c>
      <c r="C71" s="8"/>
      <c r="D71" s="8"/>
      <c r="E71" s="108"/>
    </row>
    <row r="72" spans="1:5" x14ac:dyDescent="0.3">
      <c r="A72" s="58">
        <v>2</v>
      </c>
      <c r="B72" s="57" t="s">
        <v>183</v>
      </c>
      <c r="C72" s="8"/>
      <c r="D72" s="8"/>
      <c r="E72" s="108"/>
    </row>
    <row r="73" spans="1:5" x14ac:dyDescent="0.3">
      <c r="A73" s="58">
        <v>3</v>
      </c>
      <c r="B73" s="57" t="s">
        <v>184</v>
      </c>
      <c r="C73" s="8"/>
      <c r="D73" s="8"/>
      <c r="E73" s="108"/>
    </row>
    <row r="74" spans="1:5" x14ac:dyDescent="0.3">
      <c r="A74" s="58">
        <v>4</v>
      </c>
      <c r="B74" s="57" t="s">
        <v>371</v>
      </c>
      <c r="C74" s="8"/>
      <c r="D74" s="8"/>
      <c r="E74" s="108"/>
    </row>
    <row r="75" spans="1:5" x14ac:dyDescent="0.3">
      <c r="A75" s="58">
        <v>5</v>
      </c>
      <c r="B75" s="57" t="s">
        <v>185</v>
      </c>
      <c r="C75" s="8"/>
      <c r="D75" s="8"/>
      <c r="E75" s="108"/>
    </row>
    <row r="76" spans="1:5" x14ac:dyDescent="0.3">
      <c r="A76" s="58">
        <v>6</v>
      </c>
      <c r="B76" s="57" t="s">
        <v>186</v>
      </c>
      <c r="C76" s="8"/>
      <c r="D76" s="8"/>
      <c r="E76" s="108"/>
    </row>
    <row r="77" spans="1:5" x14ac:dyDescent="0.3">
      <c r="A77" s="58">
        <v>7</v>
      </c>
      <c r="B77" s="57" t="s">
        <v>187</v>
      </c>
      <c r="C77" s="8"/>
      <c r="D77" s="8"/>
      <c r="E77" s="108"/>
    </row>
    <row r="78" spans="1:5" x14ac:dyDescent="0.3">
      <c r="A78" s="58">
        <v>8</v>
      </c>
      <c r="B78" s="57" t="s">
        <v>188</v>
      </c>
      <c r="C78" s="8"/>
      <c r="D78" s="8"/>
      <c r="E78" s="108"/>
    </row>
    <row r="79" spans="1:5" x14ac:dyDescent="0.3">
      <c r="A79" s="58">
        <v>9</v>
      </c>
      <c r="B79" s="57" t="s">
        <v>189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455</v>
      </c>
      <c r="D87" s="12"/>
      <c r="E87"/>
      <c r="F87"/>
      <c r="G87"/>
      <c r="H87"/>
      <c r="I87"/>
    </row>
    <row r="88" spans="1:9" x14ac:dyDescent="0.3">
      <c r="A88"/>
      <c r="B88" s="2" t="s">
        <v>456</v>
      </c>
      <c r="D88" s="12"/>
      <c r="E88"/>
      <c r="F88"/>
      <c r="G88"/>
      <c r="H88"/>
      <c r="I88"/>
    </row>
    <row r="89" spans="1:9" customFormat="1" ht="12.75" x14ac:dyDescent="0.2">
      <c r="B89" s="68" t="s">
        <v>140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87" zoomScaleSheetLayoutView="87" workbookViewId="0">
      <selection activeCell="E5" sqref="E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462</v>
      </c>
      <c r="B1" s="79"/>
      <c r="C1" s="79"/>
      <c r="D1" s="79"/>
      <c r="E1" s="79"/>
      <c r="F1" s="79"/>
      <c r="G1" s="79"/>
      <c r="H1" s="79"/>
      <c r="I1" s="468" t="s">
        <v>110</v>
      </c>
      <c r="J1" s="468"/>
      <c r="K1" s="108"/>
    </row>
    <row r="2" spans="1:11" x14ac:dyDescent="0.3">
      <c r="A2" s="79" t="s">
        <v>141</v>
      </c>
      <c r="B2" s="79"/>
      <c r="C2" s="79"/>
      <c r="D2" s="79"/>
      <c r="E2" s="79"/>
      <c r="F2" s="79"/>
      <c r="G2" s="79"/>
      <c r="H2" s="79"/>
      <c r="I2" s="466" t="s">
        <v>481</v>
      </c>
      <c r="J2" s="467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426" t="s">
        <v>482</v>
      </c>
      <c r="B5" s="80"/>
      <c r="C5" s="80"/>
      <c r="D5" s="80"/>
      <c r="E5" s="245"/>
      <c r="F5" s="246"/>
      <c r="G5" s="245"/>
      <c r="H5" s="245"/>
      <c r="I5" s="245"/>
      <c r="J5" s="245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112</v>
      </c>
      <c r="C8" s="133" t="s">
        <v>114</v>
      </c>
      <c r="D8" s="133" t="s">
        <v>278</v>
      </c>
      <c r="E8" s="133" t="s">
        <v>113</v>
      </c>
      <c r="F8" s="131" t="s">
        <v>259</v>
      </c>
      <c r="G8" s="131" t="s">
        <v>298</v>
      </c>
      <c r="H8" s="131" t="s">
        <v>299</v>
      </c>
      <c r="I8" s="131" t="s">
        <v>260</v>
      </c>
      <c r="J8" s="134" t="s">
        <v>115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487</v>
      </c>
      <c r="C10" s="163" t="s">
        <v>1583</v>
      </c>
      <c r="D10" s="164" t="s">
        <v>222</v>
      </c>
      <c r="E10" s="160" t="s">
        <v>1584</v>
      </c>
      <c r="F10" s="28">
        <v>1990.39</v>
      </c>
      <c r="G10" s="28">
        <v>600306.79</v>
      </c>
      <c r="H10" s="28">
        <v>602072.91</v>
      </c>
      <c r="I10" s="28">
        <v>224.27</v>
      </c>
      <c r="J10" s="28" t="s">
        <v>1585</v>
      </c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1" t="s">
        <v>107</v>
      </c>
      <c r="C15" s="107"/>
      <c r="D15" s="107"/>
      <c r="E15" s="107"/>
      <c r="F15" s="242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7"/>
      <c r="D17" s="107"/>
      <c r="E17" s="107"/>
      <c r="F17" s="297"/>
      <c r="G17" s="298"/>
      <c r="H17" s="298"/>
      <c r="I17" s="104"/>
      <c r="J17" s="104"/>
    </row>
    <row r="18" spans="1:10" x14ac:dyDescent="0.3">
      <c r="A18" s="104"/>
      <c r="B18" s="107"/>
      <c r="C18" s="243" t="s">
        <v>271</v>
      </c>
      <c r="D18" s="243"/>
      <c r="E18" s="107"/>
      <c r="F18" s="107" t="s">
        <v>276</v>
      </c>
      <c r="G18" s="104"/>
      <c r="H18" s="104"/>
      <c r="I18" s="104"/>
      <c r="J18" s="104"/>
    </row>
    <row r="19" spans="1:10" x14ac:dyDescent="0.3">
      <c r="A19" s="104"/>
      <c r="B19" s="107"/>
      <c r="C19" s="244" t="s">
        <v>140</v>
      </c>
      <c r="D19" s="107"/>
      <c r="E19" s="107"/>
      <c r="F19" s="107" t="s">
        <v>272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4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9"/>
  <sheetViews>
    <sheetView view="pageBreakPreview" topLeftCell="A82" zoomScale="98" zoomScaleSheetLayoutView="98" workbookViewId="0">
      <selection activeCell="B32" sqref="B32"/>
    </sheetView>
  </sheetViews>
  <sheetFormatPr defaultRowHeight="15" x14ac:dyDescent="0.3"/>
  <cols>
    <col min="1" max="1" width="11.140625" style="192" customWidth="1"/>
    <col min="2" max="2" width="20.5703125" style="192" customWidth="1"/>
    <col min="3" max="3" width="21.42578125" style="192" customWidth="1"/>
    <col min="4" max="4" width="17.85546875" style="192" customWidth="1"/>
    <col min="5" max="5" width="12.7109375" style="192" customWidth="1"/>
    <col min="6" max="6" width="36.85546875" style="192" customWidth="1"/>
    <col min="7" max="7" width="22.28515625" style="192" customWidth="1"/>
    <col min="8" max="8" width="0.5703125" style="192" customWidth="1"/>
    <col min="9" max="16384" width="9.140625" style="192"/>
  </cols>
  <sheetData>
    <row r="1" spans="1:8" x14ac:dyDescent="0.3">
      <c r="A1" s="77" t="s">
        <v>374</v>
      </c>
      <c r="B1" s="79"/>
      <c r="C1" s="79"/>
      <c r="D1" s="79"/>
      <c r="E1" s="79"/>
      <c r="F1" s="79"/>
      <c r="G1" s="171" t="s">
        <v>110</v>
      </c>
      <c r="H1" s="172"/>
    </row>
    <row r="2" spans="1:8" x14ac:dyDescent="0.3">
      <c r="A2" s="79" t="s">
        <v>141</v>
      </c>
      <c r="B2" s="79"/>
      <c r="C2" s="79"/>
      <c r="D2" s="79"/>
      <c r="E2" s="79"/>
      <c r="F2" s="79"/>
      <c r="G2" s="173" t="s">
        <v>481</v>
      </c>
      <c r="H2" s="172"/>
    </row>
    <row r="3" spans="1:8" x14ac:dyDescent="0.3">
      <c r="A3" s="79"/>
      <c r="B3" s="79"/>
      <c r="C3" s="79"/>
      <c r="D3" s="79"/>
      <c r="E3" s="79"/>
      <c r="F3" s="79"/>
      <c r="G3" s="105"/>
      <c r="H3" s="172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0" t="s">
        <v>482</v>
      </c>
      <c r="B5" s="230"/>
      <c r="C5" s="230"/>
      <c r="D5" s="230"/>
      <c r="E5" s="230"/>
      <c r="F5" s="230"/>
      <c r="G5" s="230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4" t="s">
        <v>317</v>
      </c>
      <c r="B8" s="174" t="s">
        <v>142</v>
      </c>
      <c r="C8" s="175" t="s">
        <v>372</v>
      </c>
      <c r="D8" s="175" t="s">
        <v>373</v>
      </c>
      <c r="E8" s="419" t="s">
        <v>278</v>
      </c>
      <c r="F8" s="174" t="s">
        <v>324</v>
      </c>
      <c r="G8" s="175" t="s">
        <v>318</v>
      </c>
      <c r="H8" s="108"/>
    </row>
    <row r="9" spans="1:8" x14ac:dyDescent="0.3">
      <c r="A9" s="176" t="s">
        <v>319</v>
      </c>
      <c r="B9" s="177"/>
      <c r="C9" s="178"/>
      <c r="D9" s="179"/>
      <c r="E9" s="420" t="s">
        <v>222</v>
      </c>
      <c r="F9" s="179"/>
      <c r="G9" s="180">
        <v>4628</v>
      </c>
      <c r="H9" s="108"/>
    </row>
    <row r="10" spans="1:8" ht="15.75" x14ac:dyDescent="0.3">
      <c r="A10" s="177">
        <v>1</v>
      </c>
      <c r="B10" s="160">
        <v>41030</v>
      </c>
      <c r="C10" s="181">
        <v>1000</v>
      </c>
      <c r="D10" s="413"/>
      <c r="E10" s="420" t="s">
        <v>222</v>
      </c>
      <c r="F10" s="415" t="s">
        <v>1402</v>
      </c>
      <c r="G10" s="183">
        <f>IF(ISBLANK(B10),"",G9+C10-D10)</f>
        <v>5628</v>
      </c>
      <c r="H10" s="108"/>
    </row>
    <row r="11" spans="1:8" ht="15.75" x14ac:dyDescent="0.3">
      <c r="A11" s="177">
        <v>2</v>
      </c>
      <c r="B11" s="160" t="s">
        <v>1389</v>
      </c>
      <c r="C11" s="181"/>
      <c r="D11" s="413">
        <v>163.5</v>
      </c>
      <c r="E11" s="420" t="s">
        <v>222</v>
      </c>
      <c r="F11" s="415" t="s">
        <v>1390</v>
      </c>
      <c r="G11" s="183">
        <f t="shared" ref="G11:G52" si="0">IF(ISBLANK(B11),"",G10+C11-D11)</f>
        <v>5464.5</v>
      </c>
      <c r="H11" s="108"/>
    </row>
    <row r="12" spans="1:8" ht="15.75" x14ac:dyDescent="0.3">
      <c r="A12" s="177">
        <v>3</v>
      </c>
      <c r="B12" s="160" t="s">
        <v>1391</v>
      </c>
      <c r="C12" s="181"/>
      <c r="D12" s="413">
        <v>51.5</v>
      </c>
      <c r="E12" s="420" t="s">
        <v>222</v>
      </c>
      <c r="F12" s="415" t="s">
        <v>1390</v>
      </c>
      <c r="G12" s="183">
        <f t="shared" si="0"/>
        <v>5413</v>
      </c>
      <c r="H12" s="108"/>
    </row>
    <row r="13" spans="1:8" ht="15.75" x14ac:dyDescent="0.3">
      <c r="A13" s="177">
        <v>4</v>
      </c>
      <c r="B13" s="160" t="s">
        <v>1392</v>
      </c>
      <c r="C13" s="181"/>
      <c r="D13" s="413">
        <v>660</v>
      </c>
      <c r="E13" s="420" t="s">
        <v>222</v>
      </c>
      <c r="F13" s="415" t="s">
        <v>1393</v>
      </c>
      <c r="G13" s="183">
        <f t="shared" si="0"/>
        <v>4753</v>
      </c>
      <c r="H13" s="108"/>
    </row>
    <row r="14" spans="1:8" ht="15.75" x14ac:dyDescent="0.3">
      <c r="A14" s="177">
        <v>5</v>
      </c>
      <c r="B14" s="160" t="s">
        <v>1394</v>
      </c>
      <c r="C14" s="181"/>
      <c r="D14" s="413">
        <v>350</v>
      </c>
      <c r="E14" s="420" t="s">
        <v>222</v>
      </c>
      <c r="F14" s="415" t="s">
        <v>1395</v>
      </c>
      <c r="G14" s="183">
        <f t="shared" si="0"/>
        <v>4403</v>
      </c>
      <c r="H14" s="108"/>
    </row>
    <row r="15" spans="1:8" ht="15.75" x14ac:dyDescent="0.3">
      <c r="A15" s="177">
        <v>6</v>
      </c>
      <c r="B15" s="160" t="s">
        <v>1394</v>
      </c>
      <c r="C15" s="181"/>
      <c r="D15" s="413">
        <v>3355.5</v>
      </c>
      <c r="E15" s="420" t="s">
        <v>222</v>
      </c>
      <c r="F15" s="415" t="s">
        <v>1395</v>
      </c>
      <c r="G15" s="183">
        <f t="shared" si="0"/>
        <v>1047.5</v>
      </c>
      <c r="H15" s="108"/>
    </row>
    <row r="16" spans="1:8" ht="15.75" x14ac:dyDescent="0.3">
      <c r="A16" s="177">
        <v>7</v>
      </c>
      <c r="B16" s="160" t="s">
        <v>1394</v>
      </c>
      <c r="C16" s="181"/>
      <c r="D16" s="413">
        <v>3885.7</v>
      </c>
      <c r="E16" s="420" t="s">
        <v>222</v>
      </c>
      <c r="F16" s="415" t="s">
        <v>1395</v>
      </c>
      <c r="G16" s="183">
        <f t="shared" si="0"/>
        <v>-2838.2</v>
      </c>
      <c r="H16" s="108"/>
    </row>
    <row r="17" spans="1:8" ht="15.75" x14ac:dyDescent="0.3">
      <c r="A17" s="177">
        <v>8</v>
      </c>
      <c r="B17" s="160" t="s">
        <v>1394</v>
      </c>
      <c r="C17" s="181"/>
      <c r="D17" s="413">
        <v>160</v>
      </c>
      <c r="E17" s="420" t="s">
        <v>222</v>
      </c>
      <c r="F17" s="415" t="s">
        <v>1396</v>
      </c>
      <c r="G17" s="183">
        <f t="shared" si="0"/>
        <v>-2998.2</v>
      </c>
      <c r="H17" s="108"/>
    </row>
    <row r="18" spans="1:8" ht="15.75" x14ac:dyDescent="0.3">
      <c r="A18" s="177">
        <v>9</v>
      </c>
      <c r="B18" s="160" t="s">
        <v>1394</v>
      </c>
      <c r="C18" s="181"/>
      <c r="D18" s="413">
        <v>15</v>
      </c>
      <c r="E18" s="420" t="s">
        <v>222</v>
      </c>
      <c r="F18" s="415" t="s">
        <v>1396</v>
      </c>
      <c r="G18" s="183">
        <f t="shared" si="0"/>
        <v>-3013.2</v>
      </c>
      <c r="H18" s="108"/>
    </row>
    <row r="19" spans="1:8" ht="15.75" x14ac:dyDescent="0.3">
      <c r="A19" s="177">
        <v>10</v>
      </c>
      <c r="B19" s="160" t="s">
        <v>1394</v>
      </c>
      <c r="C19" s="181"/>
      <c r="D19" s="413">
        <v>30</v>
      </c>
      <c r="E19" s="420" t="s">
        <v>222</v>
      </c>
      <c r="F19" s="415" t="s">
        <v>1396</v>
      </c>
      <c r="G19" s="183">
        <f t="shared" si="0"/>
        <v>-3043.2</v>
      </c>
      <c r="H19" s="108"/>
    </row>
    <row r="20" spans="1:8" ht="15.75" x14ac:dyDescent="0.3">
      <c r="A20" s="177">
        <v>11</v>
      </c>
      <c r="B20" s="160" t="s">
        <v>1394</v>
      </c>
      <c r="C20" s="181"/>
      <c r="D20" s="413">
        <v>700</v>
      </c>
      <c r="E20" s="420" t="s">
        <v>222</v>
      </c>
      <c r="F20" s="415" t="s">
        <v>1397</v>
      </c>
      <c r="G20" s="183">
        <f t="shared" si="0"/>
        <v>-3743.2</v>
      </c>
      <c r="H20" s="108"/>
    </row>
    <row r="21" spans="1:8" ht="15.75" x14ac:dyDescent="0.3">
      <c r="A21" s="177">
        <v>12</v>
      </c>
      <c r="B21" s="160" t="s">
        <v>1398</v>
      </c>
      <c r="C21" s="181"/>
      <c r="D21" s="413">
        <v>2775</v>
      </c>
      <c r="E21" s="420" t="s">
        <v>222</v>
      </c>
      <c r="F21" s="415" t="s">
        <v>1395</v>
      </c>
      <c r="G21" s="183">
        <f t="shared" si="0"/>
        <v>-6518.2</v>
      </c>
      <c r="H21" s="108"/>
    </row>
    <row r="22" spans="1:8" ht="15.75" x14ac:dyDescent="0.3">
      <c r="A22" s="177">
        <v>13</v>
      </c>
      <c r="B22" s="160" t="s">
        <v>1398</v>
      </c>
      <c r="C22" s="181"/>
      <c r="D22" s="413">
        <v>2375.9</v>
      </c>
      <c r="E22" s="420" t="s">
        <v>222</v>
      </c>
      <c r="F22" s="415" t="s">
        <v>1395</v>
      </c>
      <c r="G22" s="183">
        <f t="shared" si="0"/>
        <v>-8894.1</v>
      </c>
      <c r="H22" s="108"/>
    </row>
    <row r="23" spans="1:8" ht="15.75" x14ac:dyDescent="0.3">
      <c r="A23" s="177">
        <v>14</v>
      </c>
      <c r="B23" s="160" t="s">
        <v>1399</v>
      </c>
      <c r="C23" s="181"/>
      <c r="D23" s="413">
        <v>1500</v>
      </c>
      <c r="E23" s="420" t="s">
        <v>222</v>
      </c>
      <c r="F23" s="415" t="s">
        <v>1400</v>
      </c>
      <c r="G23" s="183">
        <f t="shared" si="0"/>
        <v>-10394.1</v>
      </c>
      <c r="H23" s="108"/>
    </row>
    <row r="24" spans="1:8" ht="15.75" x14ac:dyDescent="0.3">
      <c r="A24" s="177">
        <v>15</v>
      </c>
      <c r="B24" s="160" t="s">
        <v>1399</v>
      </c>
      <c r="C24" s="181"/>
      <c r="D24" s="413">
        <v>990</v>
      </c>
      <c r="E24" s="420" t="s">
        <v>222</v>
      </c>
      <c r="F24" s="415" t="s">
        <v>1393</v>
      </c>
      <c r="G24" s="183">
        <f t="shared" si="0"/>
        <v>-11384.1</v>
      </c>
      <c r="H24" s="108"/>
    </row>
    <row r="25" spans="1:8" ht="15.75" x14ac:dyDescent="0.3">
      <c r="A25" s="177">
        <v>16</v>
      </c>
      <c r="B25" s="160" t="s">
        <v>1401</v>
      </c>
      <c r="C25" s="181">
        <v>10000</v>
      </c>
      <c r="D25" s="413"/>
      <c r="E25" s="420" t="s">
        <v>222</v>
      </c>
      <c r="F25" s="415" t="s">
        <v>1402</v>
      </c>
      <c r="G25" s="183">
        <f t="shared" si="0"/>
        <v>-1384.1000000000004</v>
      </c>
      <c r="H25" s="108"/>
    </row>
    <row r="26" spans="1:8" ht="15.75" x14ac:dyDescent="0.3">
      <c r="A26" s="177">
        <v>17</v>
      </c>
      <c r="B26" s="160" t="s">
        <v>1403</v>
      </c>
      <c r="C26" s="181"/>
      <c r="D26" s="413">
        <v>20</v>
      </c>
      <c r="E26" s="420" t="s">
        <v>222</v>
      </c>
      <c r="F26" s="415" t="s">
        <v>1390</v>
      </c>
      <c r="G26" s="183">
        <f t="shared" si="0"/>
        <v>-1404.1000000000004</v>
      </c>
      <c r="H26" s="108"/>
    </row>
    <row r="27" spans="1:8" ht="15.75" x14ac:dyDescent="0.3">
      <c r="A27" s="177">
        <v>18</v>
      </c>
      <c r="B27" s="160" t="s">
        <v>1403</v>
      </c>
      <c r="C27" s="181"/>
      <c r="D27" s="413">
        <v>10.8</v>
      </c>
      <c r="E27" s="420" t="s">
        <v>222</v>
      </c>
      <c r="F27" s="415" t="s">
        <v>1390</v>
      </c>
      <c r="G27" s="183">
        <f t="shared" si="0"/>
        <v>-1414.9000000000003</v>
      </c>
      <c r="H27" s="108"/>
    </row>
    <row r="28" spans="1:8" ht="15.75" x14ac:dyDescent="0.3">
      <c r="A28" s="177">
        <v>19</v>
      </c>
      <c r="B28" s="160" t="s">
        <v>1404</v>
      </c>
      <c r="C28" s="181"/>
      <c r="D28" s="413">
        <v>240</v>
      </c>
      <c r="E28" s="420" t="s">
        <v>222</v>
      </c>
      <c r="F28" s="416" t="s">
        <v>1426</v>
      </c>
      <c r="G28" s="183">
        <f t="shared" si="0"/>
        <v>-1654.9000000000003</v>
      </c>
      <c r="H28" s="108"/>
    </row>
    <row r="29" spans="1:8" ht="15.75" x14ac:dyDescent="0.3">
      <c r="A29" s="177">
        <v>20</v>
      </c>
      <c r="B29" s="160" t="s">
        <v>1406</v>
      </c>
      <c r="C29" s="181"/>
      <c r="D29" s="413">
        <v>295</v>
      </c>
      <c r="E29" s="420" t="s">
        <v>222</v>
      </c>
      <c r="F29" s="415" t="s">
        <v>1407</v>
      </c>
      <c r="G29" s="183">
        <f t="shared" si="0"/>
        <v>-1949.9000000000003</v>
      </c>
      <c r="H29" s="108"/>
    </row>
    <row r="30" spans="1:8" ht="15.75" x14ac:dyDescent="0.3">
      <c r="A30" s="177">
        <v>21</v>
      </c>
      <c r="B30" s="160">
        <v>40910</v>
      </c>
      <c r="C30" s="184"/>
      <c r="D30" s="414">
        <v>220</v>
      </c>
      <c r="E30" s="420" t="s">
        <v>222</v>
      </c>
      <c r="F30" s="417" t="s">
        <v>1408</v>
      </c>
      <c r="G30" s="183">
        <f t="shared" si="0"/>
        <v>-2169.9000000000005</v>
      </c>
      <c r="H30" s="108"/>
    </row>
    <row r="31" spans="1:8" ht="15.75" x14ac:dyDescent="0.3">
      <c r="A31" s="177">
        <v>22</v>
      </c>
      <c r="B31" s="160">
        <v>40910</v>
      </c>
      <c r="C31" s="184"/>
      <c r="D31" s="414">
        <v>35</v>
      </c>
      <c r="E31" s="420" t="s">
        <v>222</v>
      </c>
      <c r="F31" s="417" t="s">
        <v>1390</v>
      </c>
      <c r="G31" s="183">
        <f t="shared" si="0"/>
        <v>-2204.9000000000005</v>
      </c>
      <c r="H31" s="108"/>
    </row>
    <row r="32" spans="1:8" ht="15.75" x14ac:dyDescent="0.3">
      <c r="A32" s="177">
        <v>23</v>
      </c>
      <c r="B32" s="160">
        <v>40910</v>
      </c>
      <c r="C32" s="184"/>
      <c r="D32" s="414">
        <v>45</v>
      </c>
      <c r="E32" s="420" t="s">
        <v>222</v>
      </c>
      <c r="F32" s="418" t="s">
        <v>1405</v>
      </c>
      <c r="G32" s="183">
        <f t="shared" si="0"/>
        <v>-2249.9000000000005</v>
      </c>
      <c r="H32" s="108"/>
    </row>
    <row r="33" spans="1:8" ht="15.75" x14ac:dyDescent="0.3">
      <c r="A33" s="177">
        <v>24</v>
      </c>
      <c r="B33" s="160">
        <v>40941</v>
      </c>
      <c r="C33" s="184">
        <v>3854</v>
      </c>
      <c r="D33" s="414"/>
      <c r="E33" s="420" t="s">
        <v>222</v>
      </c>
      <c r="F33" s="417" t="s">
        <v>1402</v>
      </c>
      <c r="G33" s="183">
        <v>1604.1</v>
      </c>
      <c r="H33" s="108"/>
    </row>
    <row r="34" spans="1:8" ht="15.75" x14ac:dyDescent="0.3">
      <c r="A34" s="177">
        <v>25</v>
      </c>
      <c r="B34" s="160">
        <v>40970</v>
      </c>
      <c r="C34" s="184"/>
      <c r="D34" s="414">
        <v>445.4</v>
      </c>
      <c r="E34" s="420" t="s">
        <v>222</v>
      </c>
      <c r="F34" s="417" t="s">
        <v>1400</v>
      </c>
      <c r="G34" s="183">
        <v>1158.7</v>
      </c>
      <c r="H34" s="108"/>
    </row>
    <row r="35" spans="1:8" ht="15.75" x14ac:dyDescent="0.3">
      <c r="A35" s="177">
        <v>26</v>
      </c>
      <c r="B35" s="160">
        <v>41092</v>
      </c>
      <c r="C35" s="184"/>
      <c r="D35" s="414">
        <v>1130</v>
      </c>
      <c r="E35" s="420" t="s">
        <v>222</v>
      </c>
      <c r="F35" s="417" t="s">
        <v>1395</v>
      </c>
      <c r="G35" s="183">
        <v>28.7</v>
      </c>
      <c r="H35" s="108"/>
    </row>
    <row r="36" spans="1:8" ht="15.75" x14ac:dyDescent="0.3">
      <c r="A36" s="177">
        <v>27</v>
      </c>
      <c r="B36" s="160">
        <v>41092</v>
      </c>
      <c r="C36" s="184"/>
      <c r="D36" s="414">
        <v>2260</v>
      </c>
      <c r="E36" s="420" t="s">
        <v>222</v>
      </c>
      <c r="F36" s="417" t="s">
        <v>1395</v>
      </c>
      <c r="G36" s="183">
        <v>-2231.3000000000002</v>
      </c>
      <c r="H36" s="108"/>
    </row>
    <row r="37" spans="1:8" ht="15.75" x14ac:dyDescent="0.3">
      <c r="A37" s="177">
        <v>28</v>
      </c>
      <c r="B37" s="160">
        <v>41154</v>
      </c>
      <c r="C37" s="184"/>
      <c r="D37" s="414">
        <v>450</v>
      </c>
      <c r="E37" s="420" t="s">
        <v>222</v>
      </c>
      <c r="F37" s="417" t="s">
        <v>1409</v>
      </c>
      <c r="G37" s="183">
        <v>-2681.3</v>
      </c>
      <c r="H37" s="108"/>
    </row>
    <row r="38" spans="1:8" ht="15.75" x14ac:dyDescent="0.3">
      <c r="A38" s="177">
        <v>29</v>
      </c>
      <c r="B38" s="160">
        <v>41154</v>
      </c>
      <c r="C38" s="184"/>
      <c r="D38" s="414">
        <v>150</v>
      </c>
      <c r="E38" s="420" t="s">
        <v>222</v>
      </c>
      <c r="F38" s="417" t="s">
        <v>1409</v>
      </c>
      <c r="G38" s="183">
        <v>-2831.3</v>
      </c>
      <c r="H38" s="108"/>
    </row>
    <row r="39" spans="1:8" ht="15.75" x14ac:dyDescent="0.3">
      <c r="A39" s="177">
        <v>30</v>
      </c>
      <c r="B39" s="160">
        <v>41184</v>
      </c>
      <c r="C39" s="184"/>
      <c r="D39" s="414">
        <v>22</v>
      </c>
      <c r="E39" s="420" t="s">
        <v>222</v>
      </c>
      <c r="F39" s="417" t="s">
        <v>1390</v>
      </c>
      <c r="G39" s="183">
        <v>-2853.3</v>
      </c>
      <c r="H39" s="108"/>
    </row>
    <row r="40" spans="1:8" ht="15.75" x14ac:dyDescent="0.3">
      <c r="A40" s="177">
        <v>31</v>
      </c>
      <c r="B40" s="160">
        <v>41001</v>
      </c>
      <c r="C40" s="184">
        <v>4000</v>
      </c>
      <c r="D40" s="414"/>
      <c r="E40" s="420" t="s">
        <v>222</v>
      </c>
      <c r="F40" s="417" t="s">
        <v>1402</v>
      </c>
      <c r="G40" s="183">
        <v>1146.7</v>
      </c>
      <c r="H40" s="108"/>
    </row>
    <row r="41" spans="1:8" ht="15.75" x14ac:dyDescent="0.3">
      <c r="A41" s="177">
        <v>32</v>
      </c>
      <c r="B41" s="160" t="s">
        <v>1410</v>
      </c>
      <c r="C41" s="184"/>
      <c r="D41" s="414">
        <v>80</v>
      </c>
      <c r="E41" s="420" t="s">
        <v>222</v>
      </c>
      <c r="F41" s="417" t="s">
        <v>1390</v>
      </c>
      <c r="G41" s="183">
        <v>1063.7</v>
      </c>
      <c r="H41" s="108"/>
    </row>
    <row r="42" spans="1:8" ht="15.75" x14ac:dyDescent="0.3">
      <c r="A42" s="177">
        <v>33</v>
      </c>
      <c r="B42" s="160" t="s">
        <v>1410</v>
      </c>
      <c r="C42" s="184"/>
      <c r="D42" s="414">
        <v>400</v>
      </c>
      <c r="E42" s="420" t="s">
        <v>222</v>
      </c>
      <c r="F42" s="417" t="s">
        <v>1411</v>
      </c>
      <c r="G42" s="183">
        <v>663.7</v>
      </c>
      <c r="H42" s="108"/>
    </row>
    <row r="43" spans="1:8" ht="15.75" x14ac:dyDescent="0.3">
      <c r="A43" s="177">
        <v>34</v>
      </c>
      <c r="B43" s="160" t="s">
        <v>1412</v>
      </c>
      <c r="C43" s="184"/>
      <c r="D43" s="414">
        <v>200</v>
      </c>
      <c r="E43" s="420" t="s">
        <v>222</v>
      </c>
      <c r="F43" s="417" t="s">
        <v>1413</v>
      </c>
      <c r="G43" s="183">
        <v>463.7</v>
      </c>
      <c r="H43" s="108"/>
    </row>
    <row r="44" spans="1:8" ht="15.75" x14ac:dyDescent="0.3">
      <c r="A44" s="177">
        <v>35</v>
      </c>
      <c r="B44" s="160" t="s">
        <v>1412</v>
      </c>
      <c r="C44" s="184"/>
      <c r="D44" s="414">
        <v>8</v>
      </c>
      <c r="E44" s="420" t="s">
        <v>222</v>
      </c>
      <c r="F44" s="417" t="s">
        <v>1414</v>
      </c>
      <c r="G44" s="183">
        <v>455.7</v>
      </c>
      <c r="H44" s="108"/>
    </row>
    <row r="45" spans="1:8" ht="15.75" x14ac:dyDescent="0.3">
      <c r="A45" s="177">
        <v>36</v>
      </c>
      <c r="B45" s="160" t="s">
        <v>1412</v>
      </c>
      <c r="C45" s="184"/>
      <c r="D45" s="414">
        <v>21.6</v>
      </c>
      <c r="E45" s="420" t="s">
        <v>222</v>
      </c>
      <c r="F45" s="417" t="s">
        <v>1390</v>
      </c>
      <c r="G45" s="183">
        <v>434.1</v>
      </c>
      <c r="H45" s="108"/>
    </row>
    <row r="46" spans="1:8" ht="15.75" x14ac:dyDescent="0.3">
      <c r="A46" s="177">
        <v>37</v>
      </c>
      <c r="B46" s="160" t="s">
        <v>1415</v>
      </c>
      <c r="C46" s="184"/>
      <c r="D46" s="414">
        <v>260</v>
      </c>
      <c r="E46" s="420" t="s">
        <v>222</v>
      </c>
      <c r="F46" s="417" t="s">
        <v>1416</v>
      </c>
      <c r="G46" s="183">
        <v>174.1</v>
      </c>
      <c r="H46" s="108"/>
    </row>
    <row r="47" spans="1:8" ht="15.75" x14ac:dyDescent="0.3">
      <c r="A47" s="177">
        <v>38</v>
      </c>
      <c r="B47" s="160" t="s">
        <v>1417</v>
      </c>
      <c r="C47" s="184"/>
      <c r="D47" s="414">
        <v>21</v>
      </c>
      <c r="E47" s="420" t="s">
        <v>222</v>
      </c>
      <c r="F47" s="417" t="s">
        <v>1408</v>
      </c>
      <c r="G47" s="183">
        <v>153.1</v>
      </c>
      <c r="H47" s="108"/>
    </row>
    <row r="48" spans="1:8" ht="15.75" x14ac:dyDescent="0.3">
      <c r="A48" s="177">
        <v>39</v>
      </c>
      <c r="B48" s="160" t="s">
        <v>1417</v>
      </c>
      <c r="C48" s="184"/>
      <c r="D48" s="414">
        <v>48</v>
      </c>
      <c r="E48" s="420" t="s">
        <v>222</v>
      </c>
      <c r="F48" s="417" t="s">
        <v>1408</v>
      </c>
      <c r="G48" s="183">
        <v>105.1</v>
      </c>
      <c r="H48" s="108"/>
    </row>
    <row r="49" spans="1:8" ht="15.75" x14ac:dyDescent="0.3">
      <c r="A49" s="177">
        <v>40</v>
      </c>
      <c r="B49" s="160" t="s">
        <v>1417</v>
      </c>
      <c r="C49" s="184"/>
      <c r="D49" s="414">
        <v>225</v>
      </c>
      <c r="E49" s="420" t="s">
        <v>222</v>
      </c>
      <c r="F49" s="417" t="s">
        <v>1408</v>
      </c>
      <c r="G49" s="183">
        <f t="shared" si="0"/>
        <v>-119.9</v>
      </c>
      <c r="H49" s="108"/>
    </row>
    <row r="50" spans="1:8" ht="15.75" x14ac:dyDescent="0.3">
      <c r="A50" s="177">
        <v>41</v>
      </c>
      <c r="B50" s="160" t="s">
        <v>1418</v>
      </c>
      <c r="C50" s="184">
        <v>2000</v>
      </c>
      <c r="D50" s="414"/>
      <c r="E50" s="420" t="s">
        <v>222</v>
      </c>
      <c r="F50" s="417" t="s">
        <v>1402</v>
      </c>
      <c r="G50" s="183">
        <f t="shared" si="0"/>
        <v>1880.1</v>
      </c>
      <c r="H50" s="108"/>
    </row>
    <row r="51" spans="1:8" ht="15.75" x14ac:dyDescent="0.3">
      <c r="A51" s="177">
        <v>42</v>
      </c>
      <c r="B51" s="160" t="s">
        <v>1418</v>
      </c>
      <c r="C51" s="184"/>
      <c r="D51" s="414">
        <v>7.5</v>
      </c>
      <c r="E51" s="420" t="s">
        <v>222</v>
      </c>
      <c r="F51" s="417" t="s">
        <v>1390</v>
      </c>
      <c r="G51" s="183">
        <f t="shared" si="0"/>
        <v>1872.6</v>
      </c>
      <c r="H51" s="108"/>
    </row>
    <row r="52" spans="1:8" ht="15.75" x14ac:dyDescent="0.3">
      <c r="A52" s="177">
        <v>43</v>
      </c>
      <c r="B52" s="160" t="s">
        <v>1418</v>
      </c>
      <c r="C52" s="184"/>
      <c r="D52" s="414">
        <v>12</v>
      </c>
      <c r="E52" s="420" t="s">
        <v>222</v>
      </c>
      <c r="F52" s="417" t="s">
        <v>1414</v>
      </c>
      <c r="G52" s="183">
        <f t="shared" si="0"/>
        <v>1860.6</v>
      </c>
      <c r="H52" s="108"/>
    </row>
    <row r="53" spans="1:8" ht="15.75" x14ac:dyDescent="0.3">
      <c r="A53" s="177">
        <v>44</v>
      </c>
      <c r="B53" s="160" t="s">
        <v>1419</v>
      </c>
      <c r="C53" s="184"/>
      <c r="D53" s="414">
        <v>2135</v>
      </c>
      <c r="E53" s="420" t="s">
        <v>222</v>
      </c>
      <c r="F53" s="417" t="s">
        <v>1393</v>
      </c>
      <c r="G53" s="183">
        <f>IF(ISBLANK(B53),"",G52+C53-D53)</f>
        <v>-274.40000000000009</v>
      </c>
      <c r="H53" s="108"/>
    </row>
    <row r="54" spans="1:8" ht="15.75" x14ac:dyDescent="0.3">
      <c r="A54" s="177">
        <v>45</v>
      </c>
      <c r="B54" s="160" t="s">
        <v>1419</v>
      </c>
      <c r="C54" s="184"/>
      <c r="D54" s="414">
        <v>15</v>
      </c>
      <c r="E54" s="420" t="s">
        <v>222</v>
      </c>
      <c r="F54" s="417" t="s">
        <v>1390</v>
      </c>
      <c r="G54" s="183">
        <v>-289.39999999999998</v>
      </c>
      <c r="H54" s="108"/>
    </row>
    <row r="55" spans="1:8" ht="15.75" x14ac:dyDescent="0.3">
      <c r="A55" s="177">
        <v>46</v>
      </c>
      <c r="B55" s="160" t="s">
        <v>1420</v>
      </c>
      <c r="C55" s="184">
        <v>2000</v>
      </c>
      <c r="D55" s="414"/>
      <c r="E55" s="420" t="s">
        <v>222</v>
      </c>
      <c r="F55" s="417" t="s">
        <v>1402</v>
      </c>
      <c r="G55" s="183">
        <v>1710.6</v>
      </c>
      <c r="H55" s="108"/>
    </row>
    <row r="56" spans="1:8" ht="15.75" x14ac:dyDescent="0.3">
      <c r="A56" s="177">
        <v>47</v>
      </c>
      <c r="B56" s="160" t="s">
        <v>1421</v>
      </c>
      <c r="C56" s="184">
        <v>1000</v>
      </c>
      <c r="D56" s="414"/>
      <c r="E56" s="420" t="s">
        <v>222</v>
      </c>
      <c r="F56" s="417" t="s">
        <v>1402</v>
      </c>
      <c r="G56" s="183">
        <v>2710.6</v>
      </c>
      <c r="H56" s="108"/>
    </row>
    <row r="57" spans="1:8" ht="15.75" x14ac:dyDescent="0.3">
      <c r="A57" s="177">
        <v>48</v>
      </c>
      <c r="B57" s="160" t="s">
        <v>1421</v>
      </c>
      <c r="C57" s="184"/>
      <c r="D57" s="414">
        <v>560</v>
      </c>
      <c r="E57" s="420" t="s">
        <v>222</v>
      </c>
      <c r="F57" s="417" t="s">
        <v>1413</v>
      </c>
      <c r="G57" s="183">
        <v>2150.6</v>
      </c>
      <c r="H57" s="108"/>
    </row>
    <row r="58" spans="1:8" ht="15.75" x14ac:dyDescent="0.3">
      <c r="A58" s="177">
        <v>49</v>
      </c>
      <c r="B58" s="160" t="s">
        <v>1421</v>
      </c>
      <c r="C58" s="184"/>
      <c r="D58" s="414">
        <v>300</v>
      </c>
      <c r="E58" s="420" t="s">
        <v>222</v>
      </c>
      <c r="F58" s="417" t="s">
        <v>1413</v>
      </c>
      <c r="G58" s="183">
        <v>1850.6</v>
      </c>
      <c r="H58" s="108"/>
    </row>
    <row r="59" spans="1:8" ht="15.75" x14ac:dyDescent="0.3">
      <c r="A59" s="177">
        <v>50</v>
      </c>
      <c r="B59" s="160" t="s">
        <v>1421</v>
      </c>
      <c r="C59" s="184"/>
      <c r="D59" s="414">
        <v>10.4</v>
      </c>
      <c r="E59" s="420" t="s">
        <v>222</v>
      </c>
      <c r="F59" s="417" t="s">
        <v>1390</v>
      </c>
      <c r="G59" s="183">
        <v>1840.2</v>
      </c>
      <c r="H59" s="108"/>
    </row>
    <row r="60" spans="1:8" ht="15.75" x14ac:dyDescent="0.3">
      <c r="A60" s="177">
        <v>51</v>
      </c>
      <c r="B60" s="160" t="s">
        <v>1421</v>
      </c>
      <c r="C60" s="184"/>
      <c r="D60" s="414">
        <v>12</v>
      </c>
      <c r="E60" s="420" t="s">
        <v>222</v>
      </c>
      <c r="F60" s="417" t="s">
        <v>1414</v>
      </c>
      <c r="G60" s="183">
        <v>1828.2</v>
      </c>
      <c r="H60" s="108"/>
    </row>
    <row r="61" spans="1:8" ht="15.75" x14ac:dyDescent="0.3">
      <c r="A61" s="177">
        <v>52</v>
      </c>
      <c r="B61" s="160" t="s">
        <v>1422</v>
      </c>
      <c r="C61" s="184"/>
      <c r="D61" s="414">
        <v>616</v>
      </c>
      <c r="E61" s="420" t="s">
        <v>222</v>
      </c>
      <c r="F61" s="417" t="s">
        <v>1395</v>
      </c>
      <c r="G61" s="183">
        <v>1212.2</v>
      </c>
      <c r="H61" s="108"/>
    </row>
    <row r="62" spans="1:8" ht="15.75" x14ac:dyDescent="0.3">
      <c r="A62" s="177">
        <v>53</v>
      </c>
      <c r="B62" s="160" t="s">
        <v>1422</v>
      </c>
      <c r="C62" s="184"/>
      <c r="D62" s="414">
        <v>17.3</v>
      </c>
      <c r="E62" s="420" t="s">
        <v>222</v>
      </c>
      <c r="F62" s="417" t="s">
        <v>1390</v>
      </c>
      <c r="G62" s="183">
        <v>1194.9000000000001</v>
      </c>
      <c r="H62" s="108"/>
    </row>
    <row r="63" spans="1:8" ht="15.75" x14ac:dyDescent="0.3">
      <c r="A63" s="177">
        <v>54</v>
      </c>
      <c r="B63" s="160" t="s">
        <v>1423</v>
      </c>
      <c r="C63" s="184"/>
      <c r="D63" s="414">
        <v>430</v>
      </c>
      <c r="E63" s="420" t="s">
        <v>222</v>
      </c>
      <c r="F63" s="417" t="s">
        <v>1400</v>
      </c>
      <c r="G63" s="183">
        <v>764.9</v>
      </c>
      <c r="H63" s="108"/>
    </row>
    <row r="64" spans="1:8" ht="15.75" x14ac:dyDescent="0.3">
      <c r="A64" s="177">
        <v>55</v>
      </c>
      <c r="B64" s="160">
        <v>40911</v>
      </c>
      <c r="C64" s="184"/>
      <c r="D64" s="414">
        <v>24.5</v>
      </c>
      <c r="E64" s="420" t="s">
        <v>222</v>
      </c>
      <c r="F64" s="417" t="s">
        <v>1414</v>
      </c>
      <c r="G64" s="183">
        <v>740.4</v>
      </c>
      <c r="H64" s="108"/>
    </row>
    <row r="65" spans="1:8" ht="15.75" x14ac:dyDescent="0.3">
      <c r="A65" s="177">
        <v>56</v>
      </c>
      <c r="B65" s="160">
        <v>41063</v>
      </c>
      <c r="C65" s="184"/>
      <c r="D65" s="414">
        <v>800</v>
      </c>
      <c r="E65" s="420" t="s">
        <v>222</v>
      </c>
      <c r="F65" s="417" t="s">
        <v>1400</v>
      </c>
      <c r="G65" s="183">
        <v>-59.6</v>
      </c>
      <c r="H65" s="108"/>
    </row>
    <row r="66" spans="1:8" ht="15.75" x14ac:dyDescent="0.3">
      <c r="A66" s="177">
        <v>57</v>
      </c>
      <c r="B66" s="160">
        <v>41063</v>
      </c>
      <c r="C66" s="184"/>
      <c r="D66" s="414">
        <v>10</v>
      </c>
      <c r="E66" s="420" t="s">
        <v>222</v>
      </c>
      <c r="F66" s="417" t="s">
        <v>1414</v>
      </c>
      <c r="G66" s="183">
        <v>-69.599999999999994</v>
      </c>
      <c r="H66" s="108"/>
    </row>
    <row r="67" spans="1:8" ht="15.75" x14ac:dyDescent="0.3">
      <c r="A67" s="177">
        <v>58</v>
      </c>
      <c r="B67" s="160">
        <v>41155</v>
      </c>
      <c r="C67" s="184"/>
      <c r="D67" s="414">
        <v>20</v>
      </c>
      <c r="E67" s="420" t="s">
        <v>222</v>
      </c>
      <c r="F67" s="417" t="s">
        <v>1424</v>
      </c>
      <c r="G67" s="183">
        <v>-89.6</v>
      </c>
      <c r="H67" s="108"/>
    </row>
    <row r="68" spans="1:8" ht="15.75" x14ac:dyDescent="0.3">
      <c r="A68" s="177">
        <v>59</v>
      </c>
      <c r="B68" s="160">
        <v>41155</v>
      </c>
      <c r="C68" s="184"/>
      <c r="D68" s="414">
        <v>20</v>
      </c>
      <c r="E68" s="420" t="s">
        <v>222</v>
      </c>
      <c r="F68" s="417" t="s">
        <v>1424</v>
      </c>
      <c r="G68" s="183">
        <v>-109.6</v>
      </c>
      <c r="H68" s="108"/>
    </row>
    <row r="69" spans="1:8" ht="15.75" x14ac:dyDescent="0.3">
      <c r="A69" s="177">
        <v>60</v>
      </c>
      <c r="B69" s="160" t="s">
        <v>1425</v>
      </c>
      <c r="C69" s="184"/>
      <c r="D69" s="414">
        <v>5</v>
      </c>
      <c r="E69" s="420" t="s">
        <v>222</v>
      </c>
      <c r="F69" s="417" t="s">
        <v>1427</v>
      </c>
      <c r="G69" s="183">
        <v>-114.6</v>
      </c>
      <c r="H69" s="108"/>
    </row>
    <row r="70" spans="1:8" ht="15.75" x14ac:dyDescent="0.3">
      <c r="A70" s="177">
        <v>61</v>
      </c>
      <c r="B70" s="160" t="s">
        <v>1425</v>
      </c>
      <c r="C70" s="184"/>
      <c r="D70" s="414">
        <v>10</v>
      </c>
      <c r="E70" s="420" t="s">
        <v>222</v>
      </c>
      <c r="F70" s="417" t="s">
        <v>1427</v>
      </c>
      <c r="G70" s="183">
        <v>-124.6</v>
      </c>
      <c r="H70" s="108"/>
    </row>
    <row r="71" spans="1:8" ht="15.75" x14ac:dyDescent="0.3">
      <c r="A71" s="177">
        <v>62</v>
      </c>
      <c r="B71" s="160" t="s">
        <v>1428</v>
      </c>
      <c r="C71" s="184">
        <v>3000</v>
      </c>
      <c r="D71" s="414"/>
      <c r="E71" s="420" t="s">
        <v>222</v>
      </c>
      <c r="F71" s="417" t="s">
        <v>1402</v>
      </c>
      <c r="G71" s="183">
        <v>2875.4</v>
      </c>
      <c r="H71" s="108"/>
    </row>
    <row r="72" spans="1:8" ht="15.75" x14ac:dyDescent="0.3">
      <c r="A72" s="177">
        <v>63</v>
      </c>
      <c r="B72" s="160" t="s">
        <v>1429</v>
      </c>
      <c r="C72" s="184">
        <v>1000</v>
      </c>
      <c r="D72" s="414"/>
      <c r="E72" s="420" t="s">
        <v>222</v>
      </c>
      <c r="F72" s="417" t="s">
        <v>1402</v>
      </c>
      <c r="G72" s="183">
        <v>3875.4</v>
      </c>
      <c r="H72" s="108"/>
    </row>
    <row r="73" spans="1:8" ht="15.75" x14ac:dyDescent="0.3">
      <c r="A73" s="177">
        <v>64</v>
      </c>
      <c r="B73" s="160" t="s">
        <v>1429</v>
      </c>
      <c r="C73" s="184"/>
      <c r="D73" s="414">
        <v>94</v>
      </c>
      <c r="E73" s="420" t="s">
        <v>222</v>
      </c>
      <c r="F73" s="417" t="s">
        <v>1427</v>
      </c>
      <c r="G73" s="183">
        <v>3781.4</v>
      </c>
      <c r="H73" s="108"/>
    </row>
    <row r="74" spans="1:8" ht="15.75" x14ac:dyDescent="0.3">
      <c r="A74" s="177">
        <v>65</v>
      </c>
      <c r="B74" s="160" t="s">
        <v>1430</v>
      </c>
      <c r="C74" s="184"/>
      <c r="D74" s="414">
        <v>140</v>
      </c>
      <c r="E74" s="420" t="s">
        <v>222</v>
      </c>
      <c r="F74" s="417" t="s">
        <v>1427</v>
      </c>
      <c r="G74" s="183">
        <v>3641.4</v>
      </c>
      <c r="H74" s="108"/>
    </row>
    <row r="75" spans="1:8" ht="15.75" x14ac:dyDescent="0.3">
      <c r="A75" s="177">
        <v>66</v>
      </c>
      <c r="B75" s="160">
        <v>41033</v>
      </c>
      <c r="C75" s="184"/>
      <c r="D75" s="414">
        <v>300</v>
      </c>
      <c r="E75" s="420" t="s">
        <v>222</v>
      </c>
      <c r="F75" s="417" t="s">
        <v>1409</v>
      </c>
      <c r="G75" s="183">
        <v>3341.4</v>
      </c>
      <c r="H75" s="108"/>
    </row>
    <row r="76" spans="1:8" ht="15.75" x14ac:dyDescent="0.3">
      <c r="A76" s="177">
        <v>67</v>
      </c>
      <c r="B76" s="160" t="s">
        <v>1431</v>
      </c>
      <c r="C76" s="184"/>
      <c r="D76" s="414">
        <v>64</v>
      </c>
      <c r="E76" s="420" t="s">
        <v>222</v>
      </c>
      <c r="F76" s="417" t="s">
        <v>1405</v>
      </c>
      <c r="G76" s="183">
        <v>3277.4</v>
      </c>
      <c r="H76" s="108"/>
    </row>
    <row r="77" spans="1:8" ht="15.75" x14ac:dyDescent="0.3">
      <c r="A77" s="177">
        <v>68</v>
      </c>
      <c r="B77" s="160" t="s">
        <v>1432</v>
      </c>
      <c r="C77" s="184"/>
      <c r="D77" s="414">
        <v>800</v>
      </c>
      <c r="E77" s="420" t="s">
        <v>222</v>
      </c>
      <c r="F77" s="417" t="s">
        <v>352</v>
      </c>
      <c r="G77" s="183">
        <v>2477.4</v>
      </c>
      <c r="H77" s="108"/>
    </row>
    <row r="78" spans="1:8" ht="15.75" x14ac:dyDescent="0.3">
      <c r="A78" s="177">
        <v>69</v>
      </c>
      <c r="B78" s="160" t="s">
        <v>1432</v>
      </c>
      <c r="C78" s="184"/>
      <c r="D78" s="414">
        <v>600</v>
      </c>
      <c r="E78" s="420" t="s">
        <v>222</v>
      </c>
      <c r="F78" s="417" t="s">
        <v>352</v>
      </c>
      <c r="G78" s="183">
        <v>1877.4</v>
      </c>
      <c r="H78" s="108"/>
    </row>
    <row r="79" spans="1:8" ht="15.75" x14ac:dyDescent="0.3">
      <c r="A79" s="177">
        <v>70</v>
      </c>
      <c r="B79" s="160" t="s">
        <v>1432</v>
      </c>
      <c r="C79" s="184"/>
      <c r="D79" s="414">
        <v>800</v>
      </c>
      <c r="E79" s="420" t="s">
        <v>222</v>
      </c>
      <c r="F79" s="417" t="s">
        <v>352</v>
      </c>
      <c r="G79" s="183">
        <v>1077.4000000000001</v>
      </c>
      <c r="H79" s="108"/>
    </row>
    <row r="80" spans="1:8" ht="15.75" x14ac:dyDescent="0.3">
      <c r="A80" s="177">
        <v>71</v>
      </c>
      <c r="B80" s="160" t="s">
        <v>1432</v>
      </c>
      <c r="C80" s="184"/>
      <c r="D80" s="414">
        <v>600</v>
      </c>
      <c r="E80" s="420" t="s">
        <v>222</v>
      </c>
      <c r="F80" s="417" t="s">
        <v>352</v>
      </c>
      <c r="G80" s="183">
        <v>477.4</v>
      </c>
      <c r="H80" s="108"/>
    </row>
    <row r="81" spans="1:8" ht="15.75" x14ac:dyDescent="0.3">
      <c r="A81" s="177">
        <v>72</v>
      </c>
      <c r="B81" s="160" t="s">
        <v>1432</v>
      </c>
      <c r="C81" s="184"/>
      <c r="D81" s="414">
        <v>1000</v>
      </c>
      <c r="E81" s="420" t="s">
        <v>222</v>
      </c>
      <c r="F81" s="417" t="s">
        <v>352</v>
      </c>
      <c r="G81" s="183">
        <v>-522.6</v>
      </c>
      <c r="H81" s="108"/>
    </row>
    <row r="82" spans="1:8" ht="15.75" x14ac:dyDescent="0.3">
      <c r="A82" s="177">
        <v>73</v>
      </c>
      <c r="B82" s="160" t="s">
        <v>1432</v>
      </c>
      <c r="C82" s="184"/>
      <c r="D82" s="414">
        <v>800</v>
      </c>
      <c r="E82" s="420" t="s">
        <v>222</v>
      </c>
      <c r="F82" s="417" t="s">
        <v>352</v>
      </c>
      <c r="G82" s="183">
        <v>-1322.6</v>
      </c>
      <c r="H82" s="108"/>
    </row>
    <row r="83" spans="1:8" ht="15.75" x14ac:dyDescent="0.3">
      <c r="A83" s="177">
        <v>74</v>
      </c>
      <c r="B83" s="160" t="s">
        <v>1432</v>
      </c>
      <c r="C83" s="184">
        <v>2500</v>
      </c>
      <c r="D83" s="414"/>
      <c r="E83" s="420" t="s">
        <v>222</v>
      </c>
      <c r="F83" s="417" t="s">
        <v>1402</v>
      </c>
      <c r="G83" s="183">
        <v>1177.4000000000001</v>
      </c>
      <c r="H83" s="108"/>
    </row>
    <row r="84" spans="1:8" ht="15.75" x14ac:dyDescent="0.3">
      <c r="A84" s="177">
        <v>75</v>
      </c>
      <c r="B84" s="160" t="s">
        <v>1433</v>
      </c>
      <c r="C84" s="184"/>
      <c r="D84" s="414">
        <v>1100</v>
      </c>
      <c r="E84" s="420" t="s">
        <v>222</v>
      </c>
      <c r="F84" s="417" t="s">
        <v>1393</v>
      </c>
      <c r="G84" s="183">
        <v>77.400000000000006</v>
      </c>
      <c r="H84" s="108"/>
    </row>
    <row r="85" spans="1:8" ht="15.75" x14ac:dyDescent="0.3">
      <c r="A85" s="177">
        <v>76</v>
      </c>
      <c r="B85" s="160" t="s">
        <v>1434</v>
      </c>
      <c r="C85" s="184"/>
      <c r="D85" s="414">
        <v>40</v>
      </c>
      <c r="E85" s="420" t="s">
        <v>222</v>
      </c>
      <c r="F85" s="417" t="s">
        <v>1414</v>
      </c>
      <c r="G85" s="183">
        <v>37.4</v>
      </c>
      <c r="H85" s="108"/>
    </row>
    <row r="86" spans="1:8" ht="15.75" x14ac:dyDescent="0.3">
      <c r="A86" s="177">
        <v>77</v>
      </c>
      <c r="B86" s="160">
        <v>41036</v>
      </c>
      <c r="C86" s="184">
        <v>5050</v>
      </c>
      <c r="D86" s="414"/>
      <c r="E86" s="420" t="s">
        <v>222</v>
      </c>
      <c r="F86" s="417" t="s">
        <v>1402</v>
      </c>
      <c r="G86" s="183">
        <v>5087.3999999999996</v>
      </c>
      <c r="H86" s="108"/>
    </row>
    <row r="87" spans="1:8" ht="15.75" x14ac:dyDescent="0.3">
      <c r="A87" s="177">
        <v>78</v>
      </c>
      <c r="B87" s="160">
        <v>41036</v>
      </c>
      <c r="C87" s="184"/>
      <c r="D87" s="414">
        <v>5050</v>
      </c>
      <c r="E87" s="420" t="s">
        <v>222</v>
      </c>
      <c r="F87" s="417" t="s">
        <v>1400</v>
      </c>
      <c r="G87" s="183">
        <v>37.4</v>
      </c>
      <c r="H87" s="108"/>
    </row>
    <row r="88" spans="1:8" ht="15.75" x14ac:dyDescent="0.3">
      <c r="A88" s="177">
        <v>79</v>
      </c>
      <c r="B88" s="160">
        <v>41067</v>
      </c>
      <c r="C88" s="184">
        <v>3000</v>
      </c>
      <c r="D88" s="414"/>
      <c r="E88" s="420" t="s">
        <v>222</v>
      </c>
      <c r="F88" s="417" t="s">
        <v>1402</v>
      </c>
      <c r="G88" s="183">
        <v>3037.4</v>
      </c>
      <c r="H88" s="108"/>
    </row>
    <row r="89" spans="1:8" ht="15.75" x14ac:dyDescent="0.3">
      <c r="A89" s="177">
        <v>80</v>
      </c>
      <c r="B89" s="160">
        <v>41097</v>
      </c>
      <c r="C89" s="184">
        <v>1000</v>
      </c>
      <c r="D89" s="414"/>
      <c r="E89" s="420" t="s">
        <v>222</v>
      </c>
      <c r="F89" s="417" t="s">
        <v>1402</v>
      </c>
      <c r="G89" s="183">
        <v>4037.4</v>
      </c>
      <c r="H89" s="108"/>
    </row>
    <row r="90" spans="1:8" ht="15.75" x14ac:dyDescent="0.3">
      <c r="A90" s="177">
        <v>81</v>
      </c>
      <c r="B90" s="160">
        <v>41250</v>
      </c>
      <c r="C90" s="184">
        <v>1900</v>
      </c>
      <c r="D90" s="414"/>
      <c r="E90" s="420" t="s">
        <v>222</v>
      </c>
      <c r="F90" s="417" t="s">
        <v>1402</v>
      </c>
      <c r="G90" s="183">
        <v>5937.4</v>
      </c>
      <c r="H90" s="108"/>
    </row>
    <row r="91" spans="1:8" ht="15.75" x14ac:dyDescent="0.3">
      <c r="A91" s="177">
        <v>82</v>
      </c>
      <c r="B91" s="160" t="s">
        <v>1435</v>
      </c>
      <c r="C91" s="184"/>
      <c r="D91" s="414">
        <v>2135.2399999999998</v>
      </c>
      <c r="E91" s="420" t="s">
        <v>222</v>
      </c>
      <c r="F91" s="417" t="s">
        <v>1436</v>
      </c>
      <c r="G91" s="183">
        <v>3802.2</v>
      </c>
      <c r="H91" s="108"/>
    </row>
    <row r="92" spans="1:8" ht="15.75" x14ac:dyDescent="0.3">
      <c r="A92" s="177">
        <v>83</v>
      </c>
      <c r="B92" s="160" t="s">
        <v>1435</v>
      </c>
      <c r="C92" s="184"/>
      <c r="D92" s="414">
        <v>492.76</v>
      </c>
      <c r="E92" s="420" t="s">
        <v>222</v>
      </c>
      <c r="F92" s="417" t="s">
        <v>1436</v>
      </c>
      <c r="G92" s="183">
        <v>3309.4</v>
      </c>
      <c r="H92" s="108"/>
    </row>
    <row r="93" spans="1:8" ht="15.75" x14ac:dyDescent="0.3">
      <c r="A93" s="177">
        <v>84</v>
      </c>
      <c r="B93" s="160" t="s">
        <v>1437</v>
      </c>
      <c r="C93" s="184"/>
      <c r="D93" s="414">
        <v>500</v>
      </c>
      <c r="E93" s="420" t="s">
        <v>222</v>
      </c>
      <c r="F93" s="417" t="s">
        <v>1400</v>
      </c>
      <c r="G93" s="183">
        <v>2809.4</v>
      </c>
      <c r="H93" s="108"/>
    </row>
    <row r="94" spans="1:8" ht="15.75" x14ac:dyDescent="0.3">
      <c r="A94" s="177">
        <v>85</v>
      </c>
      <c r="B94" s="160" t="s">
        <v>1438</v>
      </c>
      <c r="C94" s="184"/>
      <c r="D94" s="414">
        <v>2800</v>
      </c>
      <c r="E94" s="420" t="s">
        <v>222</v>
      </c>
      <c r="F94" s="417" t="s">
        <v>1436</v>
      </c>
      <c r="G94" s="183">
        <v>9.4</v>
      </c>
      <c r="H94" s="108"/>
    </row>
    <row r="95" spans="1:8" ht="15.75" x14ac:dyDescent="0.3">
      <c r="A95" s="177" t="s">
        <v>282</v>
      </c>
      <c r="B95" s="160"/>
      <c r="C95" s="184"/>
      <c r="D95" s="414"/>
      <c r="E95" s="420"/>
      <c r="F95" s="417"/>
      <c r="G95" s="183" t="str">
        <f>IF(ISBLANK(B95),"",#REF!+C95-D95)</f>
        <v/>
      </c>
      <c r="H95" s="108"/>
    </row>
    <row r="96" spans="1:8" x14ac:dyDescent="0.3">
      <c r="A96" s="186" t="s">
        <v>320</v>
      </c>
      <c r="B96" s="187"/>
      <c r="C96" s="188"/>
      <c r="D96" s="189"/>
      <c r="E96" s="420" t="s">
        <v>222</v>
      </c>
      <c r="F96" s="190"/>
      <c r="G96" s="191">
        <v>9.4</v>
      </c>
      <c r="H96" s="108"/>
    </row>
    <row r="100" spans="1:10" x14ac:dyDescent="0.3">
      <c r="B100" s="194" t="s">
        <v>107</v>
      </c>
      <c r="F100" s="195"/>
    </row>
    <row r="101" spans="1:10" x14ac:dyDescent="0.3">
      <c r="F101" s="193"/>
      <c r="G101" s="193"/>
      <c r="H101" s="193"/>
      <c r="I101" s="193"/>
      <c r="J101" s="193"/>
    </row>
    <row r="102" spans="1:10" x14ac:dyDescent="0.3">
      <c r="C102" s="196"/>
      <c r="F102" s="196"/>
      <c r="G102" s="197"/>
      <c r="H102" s="193"/>
      <c r="I102" s="193"/>
      <c r="J102" s="193"/>
    </row>
    <row r="103" spans="1:10" x14ac:dyDescent="0.3">
      <c r="A103" s="193"/>
      <c r="C103" s="198" t="s">
        <v>271</v>
      </c>
      <c r="F103" s="199" t="s">
        <v>276</v>
      </c>
      <c r="G103" s="197"/>
      <c r="H103" s="193"/>
      <c r="I103" s="193"/>
      <c r="J103" s="193"/>
    </row>
    <row r="104" spans="1:10" x14ac:dyDescent="0.3">
      <c r="A104" s="193"/>
      <c r="C104" s="200" t="s">
        <v>140</v>
      </c>
      <c r="F104" s="192" t="s">
        <v>272</v>
      </c>
      <c r="G104" s="193"/>
      <c r="H104" s="193"/>
      <c r="I104" s="193"/>
      <c r="J104" s="193"/>
    </row>
    <row r="105" spans="1:10" s="193" customFormat="1" x14ac:dyDescent="0.3">
      <c r="B105" s="192"/>
    </row>
    <row r="106" spans="1:10" s="193" customFormat="1" ht="12.75" x14ac:dyDescent="0.2"/>
    <row r="107" spans="1:10" s="193" customFormat="1" ht="12.75" x14ac:dyDescent="0.2"/>
    <row r="108" spans="1:10" s="193" customFormat="1" ht="12.75" x14ac:dyDescent="0.2"/>
    <row r="109" spans="1:10" s="193" customFormat="1" ht="12.75" x14ac:dyDescent="0.2"/>
  </sheetData>
  <dataValidations count="1">
    <dataValidation allowBlank="1" showInputMessage="1" showErrorMessage="1" prompt="თვე/დღე/წელი" sqref="B10:B95"/>
  </dataValidations>
  <printOptions gridLines="1"/>
  <pageMargins left="0.7" right="0.7" top="0.75" bottom="0.75" header="0.3" footer="0.3"/>
  <pageSetup scale="41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4" zoomScale="86" zoomScaleSheetLayoutView="86" workbookViewId="0">
      <selection activeCell="L21" sqref="L21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308</v>
      </c>
      <c r="B1" s="141"/>
      <c r="C1" s="141"/>
      <c r="D1" s="141"/>
      <c r="E1" s="141"/>
      <c r="F1" s="81"/>
      <c r="G1" s="81"/>
      <c r="H1" s="81"/>
      <c r="I1" s="471" t="s">
        <v>110</v>
      </c>
      <c r="J1" s="471"/>
      <c r="K1" s="147"/>
    </row>
    <row r="2" spans="1:12" s="23" customFormat="1" ht="15" x14ac:dyDescent="0.3">
      <c r="A2" s="108" t="s">
        <v>141</v>
      </c>
      <c r="B2" s="141"/>
      <c r="C2" s="141"/>
      <c r="D2" s="141"/>
      <c r="E2" s="141"/>
      <c r="F2" s="142"/>
      <c r="G2" s="143"/>
      <c r="H2" s="143"/>
      <c r="I2" s="466" t="s">
        <v>481</v>
      </c>
      <c r="J2" s="466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15" t="s">
        <v>482</v>
      </c>
      <c r="B5" s="12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73" t="s">
        <v>221</v>
      </c>
      <c r="C7" s="473"/>
      <c r="D7" s="473" t="s">
        <v>296</v>
      </c>
      <c r="E7" s="473"/>
      <c r="F7" s="473" t="s">
        <v>297</v>
      </c>
      <c r="G7" s="473"/>
      <c r="H7" s="159" t="s">
        <v>283</v>
      </c>
      <c r="I7" s="473" t="s">
        <v>224</v>
      </c>
      <c r="J7" s="473"/>
      <c r="K7" s="148"/>
    </row>
    <row r="8" spans="1:12" ht="15" x14ac:dyDescent="0.2">
      <c r="A8" s="137" t="s">
        <v>116</v>
      </c>
      <c r="B8" s="138" t="s">
        <v>223</v>
      </c>
      <c r="C8" s="139" t="s">
        <v>222</v>
      </c>
      <c r="D8" s="138" t="s">
        <v>223</v>
      </c>
      <c r="E8" s="139" t="s">
        <v>222</v>
      </c>
      <c r="F8" s="138" t="s">
        <v>223</v>
      </c>
      <c r="G8" s="139" t="s">
        <v>222</v>
      </c>
      <c r="H8" s="139" t="s">
        <v>222</v>
      </c>
      <c r="I8" s="138" t="s">
        <v>223</v>
      </c>
      <c r="J8" s="139" t="s">
        <v>222</v>
      </c>
      <c r="K8" s="148"/>
    </row>
    <row r="9" spans="1:12" ht="15" x14ac:dyDescent="0.2">
      <c r="A9" s="61" t="s">
        <v>117</v>
      </c>
      <c r="B9" s="85">
        <f>SUM(B10,B14,B17)</f>
        <v>21</v>
      </c>
      <c r="C9" s="85">
        <f>SUM(C10,C14,C17)</f>
        <v>1308</v>
      </c>
      <c r="D9" s="85">
        <f t="shared" ref="D9:J9" si="0">SUM(D10,D14,D17)</f>
        <v>654</v>
      </c>
      <c r="E9" s="85">
        <f>SUM(E10,E14,E17)</f>
        <v>57640.36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677</v>
      </c>
      <c r="J9" s="85">
        <f t="shared" si="0"/>
        <v>58719.759999999995</v>
      </c>
      <c r="K9" s="148"/>
    </row>
    <row r="10" spans="1:12" ht="15" x14ac:dyDescent="0.2">
      <c r="A10" s="62" t="s">
        <v>118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119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120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121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122</v>
      </c>
      <c r="B14" s="136">
        <f>SUM(B15:B16)</f>
        <v>20</v>
      </c>
      <c r="C14" s="136">
        <f>SUM(C15:C16)</f>
        <v>660</v>
      </c>
      <c r="D14" s="136">
        <f t="shared" ref="D14:J14" si="2">SUM(D15:D16)</f>
        <v>522</v>
      </c>
      <c r="E14" s="136">
        <f>SUM(E15:E16)</f>
        <v>29035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544</v>
      </c>
      <c r="J14" s="136">
        <f t="shared" si="2"/>
        <v>29596</v>
      </c>
      <c r="K14" s="148"/>
    </row>
    <row r="15" spans="1:12" ht="15" x14ac:dyDescent="0.2">
      <c r="A15" s="62" t="s">
        <v>123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124</v>
      </c>
      <c r="B16" s="26">
        <v>20</v>
      </c>
      <c r="C16" s="26">
        <v>660</v>
      </c>
      <c r="D16" s="26">
        <v>522</v>
      </c>
      <c r="E16" s="26">
        <v>29035</v>
      </c>
      <c r="F16" s="26"/>
      <c r="G16" s="26"/>
      <c r="H16" s="26"/>
      <c r="I16" s="26">
        <v>544</v>
      </c>
      <c r="J16" s="26">
        <v>29596</v>
      </c>
      <c r="K16" s="148"/>
    </row>
    <row r="17" spans="1:11" ht="15" x14ac:dyDescent="0.2">
      <c r="A17" s="62" t="s">
        <v>125</v>
      </c>
      <c r="B17" s="136">
        <f>SUM(B18:B19,B22,B23)</f>
        <v>1</v>
      </c>
      <c r="C17" s="136">
        <f>SUM(C18:C19,C22,C23)</f>
        <v>648</v>
      </c>
      <c r="D17" s="136">
        <f t="shared" ref="D17:J17" si="3">SUM(D18:D19,D22,D23)</f>
        <v>132</v>
      </c>
      <c r="E17" s="136">
        <f>SUM(E18:E19,E22,E23)</f>
        <v>28605.360000000001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133</v>
      </c>
      <c r="J17" s="136">
        <f t="shared" si="3"/>
        <v>29123.759999999998</v>
      </c>
      <c r="K17" s="148"/>
    </row>
    <row r="18" spans="1:11" ht="15" x14ac:dyDescent="0.2">
      <c r="A18" s="62" t="s">
        <v>126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127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128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129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130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131</v>
      </c>
      <c r="B23" s="26">
        <v>1</v>
      </c>
      <c r="C23" s="26">
        <v>648</v>
      </c>
      <c r="D23" s="26">
        <v>132</v>
      </c>
      <c r="E23" s="26">
        <v>28605.360000000001</v>
      </c>
      <c r="F23" s="26"/>
      <c r="G23" s="26"/>
      <c r="H23" s="26"/>
      <c r="I23" s="26">
        <v>133</v>
      </c>
      <c r="J23" s="26">
        <v>29123.759999999998</v>
      </c>
      <c r="K23" s="148"/>
    </row>
    <row r="24" spans="1:11" ht="15" x14ac:dyDescent="0.2">
      <c r="A24" s="61" t="s">
        <v>132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261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262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263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264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265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266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267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133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268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269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270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134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135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136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137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442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138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139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271</v>
      </c>
      <c r="F49" s="12" t="s">
        <v>276</v>
      </c>
      <c r="G49" s="75"/>
      <c r="I49"/>
      <c r="J49"/>
    </row>
    <row r="50" spans="1:10" s="2" customFormat="1" ht="15" x14ac:dyDescent="0.3">
      <c r="B50" s="68" t="s">
        <v>140</v>
      </c>
      <c r="F50" s="2" t="s">
        <v>272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309</v>
      </c>
      <c r="B1" s="141"/>
      <c r="C1" s="141"/>
      <c r="D1" s="141"/>
      <c r="E1" s="141"/>
      <c r="F1" s="141"/>
      <c r="G1" s="147"/>
      <c r="H1" s="103" t="s">
        <v>199</v>
      </c>
      <c r="I1" s="147"/>
      <c r="J1" s="69"/>
      <c r="K1" s="69"/>
      <c r="L1" s="69"/>
    </row>
    <row r="2" spans="1:12" s="23" customFormat="1" ht="15" x14ac:dyDescent="0.3">
      <c r="A2" s="108" t="s">
        <v>141</v>
      </c>
      <c r="B2" s="141"/>
      <c r="C2" s="141"/>
      <c r="D2" s="141"/>
      <c r="E2" s="141"/>
      <c r="F2" s="141"/>
      <c r="G2" s="149"/>
      <c r="H2" s="466" t="s">
        <v>481</v>
      </c>
      <c r="I2" s="466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15" t="s">
        <v>482</v>
      </c>
      <c r="B5" s="12"/>
      <c r="C5" s="12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383</v>
      </c>
      <c r="C7" s="139" t="s">
        <v>384</v>
      </c>
      <c r="D7" s="139" t="s">
        <v>238</v>
      </c>
      <c r="E7" s="139" t="s">
        <v>243</v>
      </c>
      <c r="F7" s="139" t="s">
        <v>244</v>
      </c>
      <c r="G7" s="139" t="s">
        <v>245</v>
      </c>
      <c r="H7" s="139" t="s">
        <v>246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282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271</v>
      </c>
      <c r="E33" s="12" t="s">
        <v>276</v>
      </c>
      <c r="F33" s="75"/>
      <c r="G33"/>
      <c r="H33"/>
      <c r="I33"/>
    </row>
    <row r="34" spans="1:9" s="2" customFormat="1" ht="15" x14ac:dyDescent="0.3">
      <c r="A34"/>
      <c r="C34" s="68" t="s">
        <v>140</v>
      </c>
      <c r="E34" s="2" t="s">
        <v>272</v>
      </c>
      <c r="F34"/>
      <c r="G34"/>
      <c r="H34"/>
      <c r="I34"/>
    </row>
    <row r="35" spans="1:9" customFormat="1" ht="15" x14ac:dyDescent="0.3">
      <c r="B35" s="2"/>
      <c r="C35" s="25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310</v>
      </c>
      <c r="B1" s="141"/>
      <c r="C1" s="141"/>
      <c r="D1" s="141"/>
      <c r="E1" s="141"/>
      <c r="F1" s="141"/>
      <c r="G1" s="141"/>
      <c r="H1" s="147"/>
      <c r="I1" s="81" t="s">
        <v>199</v>
      </c>
      <c r="J1" s="154"/>
    </row>
    <row r="2" spans="1:12" s="23" customFormat="1" ht="15" x14ac:dyDescent="0.3">
      <c r="A2" s="108" t="s">
        <v>141</v>
      </c>
      <c r="B2" s="141"/>
      <c r="C2" s="141"/>
      <c r="D2" s="141"/>
      <c r="E2" s="141"/>
      <c r="F2" s="141"/>
      <c r="G2" s="141"/>
      <c r="H2" s="147"/>
      <c r="I2" s="466" t="s">
        <v>481</v>
      </c>
      <c r="J2" s="466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15" t="s">
        <v>482</v>
      </c>
      <c r="B5" s="12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251</v>
      </c>
      <c r="C7" s="139" t="s">
        <v>247</v>
      </c>
      <c r="D7" s="139" t="s">
        <v>248</v>
      </c>
      <c r="E7" s="139" t="s">
        <v>249</v>
      </c>
      <c r="F7" s="139" t="s">
        <v>250</v>
      </c>
      <c r="G7" s="139" t="s">
        <v>244</v>
      </c>
      <c r="H7" s="139" t="s">
        <v>245</v>
      </c>
      <c r="I7" s="139" t="s">
        <v>246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282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107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271</v>
      </c>
      <c r="E33" s="12" t="s">
        <v>276</v>
      </c>
      <c r="F33" s="75"/>
      <c r="G33"/>
      <c r="H33"/>
      <c r="I33"/>
    </row>
    <row r="34" spans="1:10" s="2" customFormat="1" ht="15" x14ac:dyDescent="0.3">
      <c r="A34"/>
      <c r="C34" s="68" t="s">
        <v>140</v>
      </c>
      <c r="E34" s="2" t="s">
        <v>272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 x14ac:dyDescent="0.2"/>
  <cols>
    <col min="1" max="1" width="4.85546875" style="220" customWidth="1"/>
    <col min="2" max="2" width="37.42578125" style="220" customWidth="1"/>
    <col min="3" max="3" width="21.5703125" style="220" customWidth="1"/>
    <col min="4" max="4" width="20" style="220" customWidth="1"/>
    <col min="5" max="5" width="18.7109375" style="220" customWidth="1"/>
    <col min="6" max="6" width="24.140625" style="220" customWidth="1"/>
    <col min="7" max="7" width="27.140625" style="220" customWidth="1"/>
    <col min="8" max="8" width="0.7109375" style="220" customWidth="1"/>
    <col min="9" max="16384" width="9.140625" style="220"/>
  </cols>
  <sheetData>
    <row r="1" spans="1:8" s="204" customFormat="1" ht="15" x14ac:dyDescent="0.2">
      <c r="A1" s="201" t="s">
        <v>330</v>
      </c>
      <c r="B1" s="202"/>
      <c r="C1" s="202"/>
      <c r="D1" s="202"/>
      <c r="E1" s="202"/>
      <c r="F1" s="81"/>
      <c r="G1" s="81" t="s">
        <v>110</v>
      </c>
      <c r="H1" s="205"/>
    </row>
    <row r="2" spans="1:8" s="204" customFormat="1" ht="15" x14ac:dyDescent="0.2">
      <c r="A2" s="205" t="s">
        <v>321</v>
      </c>
      <c r="B2" s="202"/>
      <c r="C2" s="202"/>
      <c r="D2" s="202"/>
      <c r="E2" s="203"/>
      <c r="F2" s="203"/>
      <c r="G2" s="466" t="s">
        <v>481</v>
      </c>
      <c r="H2" s="466"/>
    </row>
    <row r="3" spans="1:8" s="204" customFormat="1" x14ac:dyDescent="0.2">
      <c r="A3" s="205"/>
      <c r="B3" s="202"/>
      <c r="C3" s="202"/>
      <c r="D3" s="202"/>
      <c r="E3" s="203"/>
      <c r="F3" s="203"/>
      <c r="G3" s="203"/>
      <c r="H3" s="205"/>
    </row>
    <row r="4" spans="1:8" s="204" customFormat="1" ht="15" x14ac:dyDescent="0.3">
      <c r="A4" s="118" t="s">
        <v>277</v>
      </c>
      <c r="B4" s="202"/>
      <c r="C4" s="202"/>
      <c r="D4" s="202"/>
      <c r="E4" s="206"/>
      <c r="F4" s="206"/>
      <c r="G4" s="203"/>
      <c r="H4" s="205"/>
    </row>
    <row r="5" spans="1:8" s="204" customFormat="1" ht="15" x14ac:dyDescent="0.3">
      <c r="A5" s="115" t="s">
        <v>482</v>
      </c>
      <c r="B5" s="12"/>
      <c r="C5" s="207"/>
      <c r="D5" s="207"/>
      <c r="E5" s="207"/>
      <c r="F5" s="207"/>
      <c r="G5" s="208"/>
      <c r="H5" s="205"/>
    </row>
    <row r="6" spans="1:8" s="221" customFormat="1" x14ac:dyDescent="0.2">
      <c r="A6" s="209"/>
      <c r="B6" s="209"/>
      <c r="C6" s="209"/>
      <c r="D6" s="209"/>
      <c r="E6" s="209"/>
      <c r="F6" s="209"/>
      <c r="G6" s="209"/>
      <c r="H6" s="206"/>
    </row>
    <row r="7" spans="1:8" s="204" customFormat="1" ht="51" x14ac:dyDescent="0.2">
      <c r="A7" s="240" t="s">
        <v>64</v>
      </c>
      <c r="B7" s="212" t="s">
        <v>325</v>
      </c>
      <c r="C7" s="212" t="s">
        <v>326</v>
      </c>
      <c r="D7" s="212" t="s">
        <v>327</v>
      </c>
      <c r="E7" s="212" t="s">
        <v>328</v>
      </c>
      <c r="F7" s="212" t="s">
        <v>329</v>
      </c>
      <c r="G7" s="212" t="s">
        <v>322</v>
      </c>
      <c r="H7" s="205"/>
    </row>
    <row r="8" spans="1:8" s="204" customFormat="1" x14ac:dyDescent="0.2">
      <c r="A8" s="210">
        <v>1</v>
      </c>
      <c r="B8" s="211">
        <v>2</v>
      </c>
      <c r="C8" s="211">
        <v>3</v>
      </c>
      <c r="D8" s="211">
        <v>4</v>
      </c>
      <c r="E8" s="212">
        <v>5</v>
      </c>
      <c r="F8" s="212">
        <v>6</v>
      </c>
      <c r="G8" s="212">
        <v>7</v>
      </c>
      <c r="H8" s="205"/>
    </row>
    <row r="9" spans="1:8" s="204" customFormat="1" x14ac:dyDescent="0.2">
      <c r="A9" s="222">
        <v>1</v>
      </c>
      <c r="B9" s="213"/>
      <c r="C9" s="213"/>
      <c r="D9" s="214"/>
      <c r="E9" s="213"/>
      <c r="F9" s="213"/>
      <c r="G9" s="213"/>
      <c r="H9" s="205"/>
    </row>
    <row r="10" spans="1:8" s="204" customFormat="1" x14ac:dyDescent="0.2">
      <c r="A10" s="222">
        <v>2</v>
      </c>
      <c r="B10" s="213"/>
      <c r="C10" s="213"/>
      <c r="D10" s="214"/>
      <c r="E10" s="213"/>
      <c r="F10" s="213"/>
      <c r="G10" s="213"/>
      <c r="H10" s="205"/>
    </row>
    <row r="11" spans="1:8" s="204" customFormat="1" x14ac:dyDescent="0.2">
      <c r="A11" s="222">
        <v>3</v>
      </c>
      <c r="B11" s="213"/>
      <c r="C11" s="213"/>
      <c r="D11" s="214"/>
      <c r="E11" s="213"/>
      <c r="F11" s="213"/>
      <c r="G11" s="213"/>
      <c r="H11" s="205"/>
    </row>
    <row r="12" spans="1:8" s="204" customFormat="1" x14ac:dyDescent="0.2">
      <c r="A12" s="222">
        <v>4</v>
      </c>
      <c r="B12" s="213"/>
      <c r="C12" s="213"/>
      <c r="D12" s="214"/>
      <c r="E12" s="213"/>
      <c r="F12" s="213"/>
      <c r="G12" s="213"/>
      <c r="H12" s="205"/>
    </row>
    <row r="13" spans="1:8" s="204" customFormat="1" x14ac:dyDescent="0.2">
      <c r="A13" s="222">
        <v>5</v>
      </c>
      <c r="B13" s="213"/>
      <c r="C13" s="213"/>
      <c r="D13" s="214"/>
      <c r="E13" s="213"/>
      <c r="F13" s="213"/>
      <c r="G13" s="213"/>
      <c r="H13" s="205"/>
    </row>
    <row r="14" spans="1:8" s="204" customFormat="1" x14ac:dyDescent="0.2">
      <c r="A14" s="222">
        <v>6</v>
      </c>
      <c r="B14" s="213"/>
      <c r="C14" s="213"/>
      <c r="D14" s="214"/>
      <c r="E14" s="213"/>
      <c r="F14" s="213"/>
      <c r="G14" s="213"/>
      <c r="H14" s="205"/>
    </row>
    <row r="15" spans="1:8" s="204" customFormat="1" x14ac:dyDescent="0.2">
      <c r="A15" s="222">
        <v>7</v>
      </c>
      <c r="B15" s="213"/>
      <c r="C15" s="213"/>
      <c r="D15" s="214"/>
      <c r="E15" s="213"/>
      <c r="F15" s="213"/>
      <c r="G15" s="213"/>
      <c r="H15" s="205"/>
    </row>
    <row r="16" spans="1:8" s="204" customFormat="1" x14ac:dyDescent="0.2">
      <c r="A16" s="222">
        <v>8</v>
      </c>
      <c r="B16" s="213"/>
      <c r="C16" s="213"/>
      <c r="D16" s="214"/>
      <c r="E16" s="213"/>
      <c r="F16" s="213"/>
      <c r="G16" s="213"/>
      <c r="H16" s="205"/>
    </row>
    <row r="17" spans="1:11" s="204" customFormat="1" x14ac:dyDescent="0.2">
      <c r="A17" s="222">
        <v>9</v>
      </c>
      <c r="B17" s="213"/>
      <c r="C17" s="213"/>
      <c r="D17" s="214"/>
      <c r="E17" s="213"/>
      <c r="F17" s="213"/>
      <c r="G17" s="213"/>
      <c r="H17" s="205"/>
    </row>
    <row r="18" spans="1:11" s="204" customFormat="1" x14ac:dyDescent="0.2">
      <c r="A18" s="222">
        <v>10</v>
      </c>
      <c r="B18" s="213"/>
      <c r="C18" s="213"/>
      <c r="D18" s="214"/>
      <c r="E18" s="213"/>
      <c r="F18" s="213"/>
      <c r="G18" s="213"/>
      <c r="H18" s="205"/>
    </row>
    <row r="19" spans="1:11" s="204" customFormat="1" x14ac:dyDescent="0.2">
      <c r="A19" s="222" t="s">
        <v>279</v>
      </c>
      <c r="B19" s="213"/>
      <c r="C19" s="213"/>
      <c r="D19" s="214"/>
      <c r="E19" s="213"/>
      <c r="F19" s="213"/>
      <c r="G19" s="213"/>
      <c r="H19" s="205"/>
    </row>
    <row r="22" spans="1:11" s="204" customFormat="1" x14ac:dyDescent="0.2"/>
    <row r="23" spans="1:11" s="204" customFormat="1" x14ac:dyDescent="0.2"/>
    <row r="24" spans="1:11" s="21" customFormat="1" ht="15" x14ac:dyDescent="0.3">
      <c r="B24" s="215" t="s">
        <v>107</v>
      </c>
      <c r="C24" s="215"/>
    </row>
    <row r="25" spans="1:11" s="21" customFormat="1" ht="15" x14ac:dyDescent="0.3">
      <c r="B25" s="215"/>
      <c r="C25" s="215"/>
    </row>
    <row r="26" spans="1:11" s="21" customFormat="1" ht="15" x14ac:dyDescent="0.3">
      <c r="C26" s="217"/>
      <c r="F26" s="217"/>
      <c r="G26" s="217"/>
      <c r="H26" s="216"/>
    </row>
    <row r="27" spans="1:11" s="21" customFormat="1" ht="15" x14ac:dyDescent="0.3">
      <c r="C27" s="218" t="s">
        <v>271</v>
      </c>
      <c r="F27" s="215" t="s">
        <v>323</v>
      </c>
      <c r="J27" s="216"/>
      <c r="K27" s="216"/>
    </row>
    <row r="28" spans="1:11" s="21" customFormat="1" ht="15" x14ac:dyDescent="0.3">
      <c r="C28" s="218" t="s">
        <v>140</v>
      </c>
      <c r="F28" s="219" t="s">
        <v>272</v>
      </c>
      <c r="J28" s="216"/>
      <c r="K28" s="216"/>
    </row>
    <row r="29" spans="1:11" s="204" customFormat="1" ht="15" x14ac:dyDescent="0.3">
      <c r="C29" s="218"/>
      <c r="J29" s="221"/>
      <c r="K29" s="221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16" zoomScale="96" zoomScaleSheetLayoutView="96" workbookViewId="0">
      <selection activeCell="C13" sqref="C13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305</v>
      </c>
      <c r="B1" s="79"/>
      <c r="C1" s="468" t="s">
        <v>110</v>
      </c>
      <c r="D1" s="468"/>
      <c r="E1" s="111"/>
    </row>
    <row r="2" spans="1:7" x14ac:dyDescent="0.3">
      <c r="A2" s="79" t="s">
        <v>141</v>
      </c>
      <c r="B2" s="79"/>
      <c r="C2" s="466" t="s">
        <v>481</v>
      </c>
      <c r="D2" s="467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277</v>
      </c>
      <c r="B4" s="105"/>
      <c r="C4" s="106"/>
      <c r="D4" s="79"/>
      <c r="E4" s="111"/>
    </row>
    <row r="5" spans="1:7" x14ac:dyDescent="0.3">
      <c r="A5" s="115" t="s">
        <v>482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252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9">
        <v>1</v>
      </c>
      <c r="B9" s="249" t="s">
        <v>65</v>
      </c>
      <c r="C9" s="88">
        <f>SUM(C10,C25)</f>
        <v>539404.82999999996</v>
      </c>
      <c r="D9" s="88">
        <f>SUM(D10,D25)</f>
        <v>539404.82999999996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SUM(C11,C12,C15,C18,C24)</f>
        <v>532329.63</v>
      </c>
      <c r="D10" s="427">
        <f>SUM(D11,D12,D15,D18,D23,D24)</f>
        <v>532329.63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312</v>
      </c>
      <c r="C12" s="110">
        <f>SUM(C13:C14)</f>
        <v>532329.63</v>
      </c>
      <c r="D12" s="110">
        <f>SUM(D13:D14)</f>
        <v>532329.63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315</v>
      </c>
      <c r="C13" s="8">
        <v>532329.63</v>
      </c>
      <c r="D13" s="8">
        <v>532329.63</v>
      </c>
      <c r="E13" s="111"/>
    </row>
    <row r="14" spans="1:7" s="3" customFormat="1" ht="16.5" customHeight="1" x14ac:dyDescent="0.3">
      <c r="A14" s="100" t="s">
        <v>109</v>
      </c>
      <c r="B14" s="100" t="s">
        <v>97</v>
      </c>
      <c r="C14" s="8"/>
      <c r="D14" s="8"/>
      <c r="E14" s="111"/>
    </row>
    <row r="15" spans="1:7" s="3" customFormat="1" ht="16.5" customHeigh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1"/>
    </row>
    <row r="16" spans="1:7" s="3" customFormat="1" ht="16.5" customHeight="1" x14ac:dyDescent="0.3">
      <c r="A16" s="100" t="s">
        <v>84</v>
      </c>
      <c r="B16" s="100" t="s">
        <v>86</v>
      </c>
      <c r="C16" s="8"/>
      <c r="D16" s="8"/>
      <c r="E16" s="111"/>
    </row>
    <row r="17" spans="1:6" s="3" customFormat="1" ht="30" x14ac:dyDescent="0.3">
      <c r="A17" s="100" t="s">
        <v>85</v>
      </c>
      <c r="B17" s="100" t="s">
        <v>111</v>
      </c>
      <c r="C17" s="8"/>
      <c r="D17" s="8"/>
      <c r="E17" s="111"/>
    </row>
    <row r="18" spans="1:6" s="3" customFormat="1" ht="16.5" customHeight="1" x14ac:dyDescent="0.3">
      <c r="A18" s="91" t="s">
        <v>87</v>
      </c>
      <c r="B18" s="91" t="s">
        <v>422</v>
      </c>
      <c r="C18" s="110">
        <f>SUM(C19:C22)</f>
        <v>0</v>
      </c>
      <c r="D18" s="110">
        <f>SUM(D19:D22)</f>
        <v>0</v>
      </c>
      <c r="E18" s="111"/>
    </row>
    <row r="19" spans="1:6" s="3" customFormat="1" ht="16.5" customHeight="1" x14ac:dyDescent="0.3">
      <c r="A19" s="100" t="s">
        <v>88</v>
      </c>
      <c r="B19" s="100" t="s">
        <v>89</v>
      </c>
      <c r="C19" s="8"/>
      <c r="D19" s="8"/>
      <c r="E19" s="111"/>
    </row>
    <row r="20" spans="1:6" s="3" customFormat="1" ht="30" x14ac:dyDescent="0.3">
      <c r="A20" s="100" t="s">
        <v>92</v>
      </c>
      <c r="B20" s="100" t="s">
        <v>90</v>
      </c>
      <c r="C20" s="8"/>
      <c r="D20" s="8"/>
      <c r="E20" s="111"/>
    </row>
    <row r="21" spans="1:6" s="3" customFormat="1" ht="16.5" customHeight="1" x14ac:dyDescent="0.3">
      <c r="A21" s="100" t="s">
        <v>93</v>
      </c>
      <c r="B21" s="100" t="s">
        <v>91</v>
      </c>
      <c r="C21" s="8"/>
      <c r="D21" s="8"/>
      <c r="E21" s="111"/>
    </row>
    <row r="22" spans="1:6" s="3" customFormat="1" ht="16.5" customHeight="1" x14ac:dyDescent="0.3">
      <c r="A22" s="100" t="s">
        <v>94</v>
      </c>
      <c r="B22" s="100" t="s">
        <v>453</v>
      </c>
      <c r="C22" s="8"/>
      <c r="D22" s="8"/>
      <c r="E22" s="111"/>
    </row>
    <row r="23" spans="1:6" s="3" customFormat="1" ht="16.5" customHeight="1" x14ac:dyDescent="0.3">
      <c r="A23" s="91" t="s">
        <v>95</v>
      </c>
      <c r="B23" s="91" t="s">
        <v>454</v>
      </c>
      <c r="C23" s="288"/>
      <c r="D23" s="8"/>
      <c r="E23" s="111"/>
    </row>
    <row r="24" spans="1:6" s="3" customFormat="1" x14ac:dyDescent="0.3">
      <c r="A24" s="91" t="s">
        <v>254</v>
      </c>
      <c r="B24" s="91" t="s">
        <v>460</v>
      </c>
      <c r="C24" s="8"/>
      <c r="D24" s="8"/>
      <c r="E24" s="111"/>
    </row>
    <row r="25" spans="1:6" ht="16.5" customHeight="1" x14ac:dyDescent="0.3">
      <c r="A25" s="90">
        <v>1.2</v>
      </c>
      <c r="B25" s="90" t="s">
        <v>96</v>
      </c>
      <c r="C25" s="88">
        <f>SUM(C26,C30)</f>
        <v>7075.2</v>
      </c>
      <c r="D25" s="88">
        <f>SUM(D26,D30)</f>
        <v>7075.2</v>
      </c>
      <c r="E25" s="111"/>
    </row>
    <row r="26" spans="1:6" ht="16.5" customHeight="1" x14ac:dyDescent="0.3">
      <c r="A26" s="91" t="s">
        <v>32</v>
      </c>
      <c r="B26" s="91" t="s">
        <v>315</v>
      </c>
      <c r="C26" s="110">
        <f>SUM(C27:C29)</f>
        <v>7075.2</v>
      </c>
      <c r="D26" s="110">
        <f>SUM(D27:D29)</f>
        <v>7075.2</v>
      </c>
      <c r="E26" s="111"/>
    </row>
    <row r="27" spans="1:6" x14ac:dyDescent="0.3">
      <c r="A27" s="257" t="s">
        <v>98</v>
      </c>
      <c r="B27" s="257" t="s">
        <v>313</v>
      </c>
      <c r="C27" s="8"/>
      <c r="D27" s="8"/>
      <c r="E27" s="111"/>
    </row>
    <row r="28" spans="1:6" x14ac:dyDescent="0.3">
      <c r="A28" s="257" t="s">
        <v>99</v>
      </c>
      <c r="B28" s="257" t="s">
        <v>316</v>
      </c>
      <c r="C28" s="8"/>
      <c r="D28" s="8"/>
      <c r="E28" s="111"/>
    </row>
    <row r="29" spans="1:6" x14ac:dyDescent="0.3">
      <c r="A29" s="257" t="s">
        <v>463</v>
      </c>
      <c r="B29" s="257" t="s">
        <v>314</v>
      </c>
      <c r="C29" s="8">
        <v>7075.2</v>
      </c>
      <c r="D29" s="8">
        <v>7075.2</v>
      </c>
      <c r="E29" s="111"/>
    </row>
    <row r="30" spans="1:6" x14ac:dyDescent="0.3">
      <c r="A30" s="91" t="s">
        <v>33</v>
      </c>
      <c r="B30" s="271" t="s">
        <v>459</v>
      </c>
      <c r="C30" s="8"/>
      <c r="D30" s="8"/>
      <c r="E30" s="111"/>
    </row>
    <row r="31" spans="1:6" x14ac:dyDescent="0.3">
      <c r="D31" s="27"/>
      <c r="E31" s="112"/>
      <c r="F31" s="27"/>
    </row>
    <row r="32" spans="1:6" x14ac:dyDescent="0.3">
      <c r="A32" s="1"/>
      <c r="D32" s="27"/>
      <c r="E32" s="112"/>
      <c r="F32" s="27"/>
    </row>
    <row r="33" spans="1:9" x14ac:dyDescent="0.3">
      <c r="D33" s="27"/>
      <c r="E33" s="112"/>
      <c r="F33" s="27"/>
    </row>
    <row r="34" spans="1:9" x14ac:dyDescent="0.3">
      <c r="D34" s="27"/>
      <c r="E34" s="112"/>
      <c r="F34" s="27"/>
    </row>
    <row r="35" spans="1:9" x14ac:dyDescent="0.3">
      <c r="A35" s="72" t="s">
        <v>107</v>
      </c>
      <c r="D35" s="27"/>
      <c r="E35" s="112"/>
      <c r="F35" s="27"/>
    </row>
    <row r="36" spans="1:9" x14ac:dyDescent="0.3">
      <c r="D36" s="27"/>
      <c r="E36" s="113"/>
      <c r="F36" s="113"/>
      <c r="G36"/>
      <c r="H36"/>
      <c r="I36"/>
    </row>
    <row r="37" spans="1:9" x14ac:dyDescent="0.3">
      <c r="D37" s="114"/>
      <c r="E37" s="113"/>
      <c r="F37" s="113"/>
      <c r="G37"/>
      <c r="H37"/>
      <c r="I37"/>
    </row>
    <row r="38" spans="1:9" x14ac:dyDescent="0.3">
      <c r="A38"/>
      <c r="B38" s="72" t="s">
        <v>274</v>
      </c>
      <c r="D38" s="114"/>
      <c r="E38" s="113"/>
      <c r="F38" s="113"/>
      <c r="G38"/>
      <c r="H38"/>
      <c r="I38"/>
    </row>
    <row r="39" spans="1:9" x14ac:dyDescent="0.3">
      <c r="A39"/>
      <c r="B39" s="2" t="s">
        <v>273</v>
      </c>
      <c r="D39" s="114"/>
      <c r="E39" s="113"/>
      <c r="F39" s="113"/>
      <c r="G39"/>
      <c r="H39"/>
      <c r="I39"/>
    </row>
    <row r="40" spans="1:9" customFormat="1" ht="12.75" x14ac:dyDescent="0.2">
      <c r="B40" s="68" t="s">
        <v>140</v>
      </c>
      <c r="D40" s="113"/>
      <c r="E40" s="113"/>
      <c r="F40" s="113"/>
    </row>
    <row r="41" spans="1:9" x14ac:dyDescent="0.3">
      <c r="D41" s="27"/>
      <c r="E41" s="112"/>
      <c r="F41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tabSelected="1" view="pageBreakPreview" topLeftCell="B1" zoomScale="87" zoomScaleNormal="80" zoomScaleSheetLayoutView="87" workbookViewId="0">
      <selection activeCell="D11" sqref="D11"/>
    </sheetView>
  </sheetViews>
  <sheetFormatPr defaultRowHeight="12.75" x14ac:dyDescent="0.2"/>
  <cols>
    <col min="1" max="1" width="7.5703125" customWidth="1"/>
    <col min="2" max="2" width="39.28515625" customWidth="1"/>
    <col min="3" max="3" width="13.7109375" customWidth="1"/>
    <col min="4" max="4" width="19.140625" customWidth="1"/>
    <col min="5" max="5" width="17.14062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472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110</v>
      </c>
    </row>
    <row r="2" spans="1:11" ht="15" x14ac:dyDescent="0.3">
      <c r="A2" s="108" t="s">
        <v>141</v>
      </c>
      <c r="B2" s="141"/>
      <c r="C2" s="141"/>
      <c r="D2" s="141"/>
      <c r="E2" s="141"/>
      <c r="F2" s="141"/>
      <c r="G2" s="141"/>
      <c r="H2" s="141"/>
      <c r="I2" s="141"/>
      <c r="J2" s="141"/>
      <c r="K2" s="411" t="s">
        <v>481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3" customFormat="1" ht="15" x14ac:dyDescent="0.3">
      <c r="A5" s="230" t="s">
        <v>482</v>
      </c>
      <c r="B5" s="83"/>
      <c r="C5" s="83"/>
      <c r="D5" s="83"/>
      <c r="E5" s="231"/>
      <c r="F5" s="232"/>
      <c r="G5" s="232"/>
      <c r="H5" s="232"/>
      <c r="I5" s="232"/>
      <c r="J5" s="232"/>
      <c r="K5" s="231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385</v>
      </c>
      <c r="C7" s="139" t="s">
        <v>386</v>
      </c>
      <c r="D7" s="139" t="s">
        <v>388</v>
      </c>
      <c r="E7" s="139" t="s">
        <v>387</v>
      </c>
      <c r="F7" s="139" t="s">
        <v>396</v>
      </c>
      <c r="G7" s="139" t="s">
        <v>397</v>
      </c>
      <c r="H7" s="139" t="s">
        <v>391</v>
      </c>
      <c r="I7" s="139" t="s">
        <v>392</v>
      </c>
      <c r="J7" s="139" t="s">
        <v>404</v>
      </c>
      <c r="K7" s="139" t="s">
        <v>393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8" x14ac:dyDescent="0.2">
      <c r="A9" s="70">
        <v>1</v>
      </c>
      <c r="B9" s="421" t="s">
        <v>1439</v>
      </c>
      <c r="C9" s="26"/>
      <c r="D9" s="422"/>
      <c r="E9" s="423">
        <v>571</v>
      </c>
      <c r="F9" s="421">
        <v>8807.01</v>
      </c>
      <c r="G9" s="424" t="s">
        <v>1481</v>
      </c>
      <c r="H9" s="425" t="s">
        <v>1515</v>
      </c>
      <c r="I9" s="425" t="s">
        <v>1516</v>
      </c>
      <c r="J9" s="228"/>
      <c r="K9" s="26"/>
    </row>
    <row r="10" spans="1:11" ht="36" x14ac:dyDescent="0.2">
      <c r="A10" s="70">
        <v>2</v>
      </c>
      <c r="B10" s="421" t="s">
        <v>1440</v>
      </c>
      <c r="C10" s="26"/>
      <c r="D10" s="422"/>
      <c r="E10" s="423">
        <v>140</v>
      </c>
      <c r="F10" s="421">
        <v>700</v>
      </c>
      <c r="G10" s="424" t="s">
        <v>1482</v>
      </c>
      <c r="H10" s="425" t="s">
        <v>1517</v>
      </c>
      <c r="I10" s="425" t="s">
        <v>1518</v>
      </c>
      <c r="J10" s="228"/>
      <c r="K10" s="26"/>
    </row>
    <row r="11" spans="1:11" ht="18" x14ac:dyDescent="0.2">
      <c r="A11" s="70">
        <v>3</v>
      </c>
      <c r="B11" s="421" t="s">
        <v>1441</v>
      </c>
      <c r="C11" s="26"/>
      <c r="D11" s="422"/>
      <c r="E11" s="423">
        <v>109.83</v>
      </c>
      <c r="F11" s="421">
        <v>830.85</v>
      </c>
      <c r="G11" s="424" t="s">
        <v>1483</v>
      </c>
      <c r="H11" s="425" t="s">
        <v>1519</v>
      </c>
      <c r="I11" s="425" t="s">
        <v>1520</v>
      </c>
      <c r="J11" s="228"/>
      <c r="K11" s="26"/>
    </row>
    <row r="12" spans="1:11" ht="18" x14ac:dyDescent="0.2">
      <c r="A12" s="70">
        <v>4</v>
      </c>
      <c r="B12" s="421" t="s">
        <v>1442</v>
      </c>
      <c r="C12" s="26"/>
      <c r="D12" s="422"/>
      <c r="E12" s="423">
        <v>136</v>
      </c>
      <c r="F12" s="421">
        <v>500</v>
      </c>
      <c r="G12" s="424" t="s">
        <v>962</v>
      </c>
      <c r="H12" s="425" t="s">
        <v>1521</v>
      </c>
      <c r="I12" s="425" t="s">
        <v>1522</v>
      </c>
      <c r="J12" s="228"/>
      <c r="K12" s="26"/>
    </row>
    <row r="13" spans="1:11" ht="18" x14ac:dyDescent="0.2">
      <c r="A13" s="70">
        <v>5</v>
      </c>
      <c r="B13" s="421" t="s">
        <v>1443</v>
      </c>
      <c r="C13" s="26"/>
      <c r="D13" s="422"/>
      <c r="E13" s="423">
        <v>39.1</v>
      </c>
      <c r="F13" s="421">
        <v>375</v>
      </c>
      <c r="G13" s="424" t="s">
        <v>976</v>
      </c>
      <c r="H13" s="425" t="s">
        <v>1515</v>
      </c>
      <c r="I13" s="425" t="s">
        <v>1523</v>
      </c>
      <c r="J13" s="228"/>
      <c r="K13" s="26"/>
    </row>
    <row r="14" spans="1:11" ht="18" x14ac:dyDescent="0.2">
      <c r="A14" s="70">
        <v>6</v>
      </c>
      <c r="B14" s="421" t="s">
        <v>1444</v>
      </c>
      <c r="C14" s="26"/>
      <c r="D14" s="422"/>
      <c r="E14" s="423">
        <v>29</v>
      </c>
      <c r="F14" s="421">
        <v>375</v>
      </c>
      <c r="G14" s="424" t="s">
        <v>1484</v>
      </c>
      <c r="H14" s="425" t="s">
        <v>1524</v>
      </c>
      <c r="I14" s="425" t="s">
        <v>1525</v>
      </c>
      <c r="J14" s="228"/>
      <c r="K14" s="26"/>
    </row>
    <row r="15" spans="1:11" ht="18" x14ac:dyDescent="0.2">
      <c r="A15" s="70">
        <v>7</v>
      </c>
      <c r="B15" s="421" t="s">
        <v>1445</v>
      </c>
      <c r="C15" s="26"/>
      <c r="D15" s="422"/>
      <c r="E15" s="423">
        <v>40</v>
      </c>
      <c r="F15" s="421">
        <v>1350.13</v>
      </c>
      <c r="G15" s="424" t="s">
        <v>1096</v>
      </c>
      <c r="H15" s="425" t="s">
        <v>1526</v>
      </c>
      <c r="I15" s="425" t="s">
        <v>1527</v>
      </c>
      <c r="J15" s="228"/>
      <c r="K15" s="26"/>
    </row>
    <row r="16" spans="1:11" ht="18" x14ac:dyDescent="0.2">
      <c r="A16" s="70">
        <v>8</v>
      </c>
      <c r="B16" s="421" t="s">
        <v>1445</v>
      </c>
      <c r="C16" s="26"/>
      <c r="D16" s="422"/>
      <c r="E16" s="423">
        <v>18.3</v>
      </c>
      <c r="F16" s="421">
        <v>311.57</v>
      </c>
      <c r="G16" s="424" t="s">
        <v>1485</v>
      </c>
      <c r="H16" s="425" t="s">
        <v>1528</v>
      </c>
      <c r="I16" s="425" t="s">
        <v>1527</v>
      </c>
      <c r="J16" s="228"/>
      <c r="K16" s="26"/>
    </row>
    <row r="17" spans="1:11" ht="18" x14ac:dyDescent="0.2">
      <c r="A17" s="70">
        <v>9</v>
      </c>
      <c r="B17" s="421" t="s">
        <v>1446</v>
      </c>
      <c r="C17" s="26"/>
      <c r="D17" s="422"/>
      <c r="E17" s="423">
        <v>105</v>
      </c>
      <c r="F17" s="421">
        <v>1661.7</v>
      </c>
      <c r="G17" s="424" t="s">
        <v>1486</v>
      </c>
      <c r="H17" s="425" t="s">
        <v>1529</v>
      </c>
      <c r="I17" s="425" t="s">
        <v>1530</v>
      </c>
      <c r="J17" s="228"/>
      <c r="K17" s="26"/>
    </row>
    <row r="18" spans="1:11" ht="18" x14ac:dyDescent="0.2">
      <c r="A18" s="70">
        <v>10</v>
      </c>
      <c r="B18" s="421" t="s">
        <v>1447</v>
      </c>
      <c r="C18" s="26"/>
      <c r="D18" s="422"/>
      <c r="E18" s="423">
        <v>108</v>
      </c>
      <c r="F18" s="421">
        <v>1125</v>
      </c>
      <c r="G18" s="424" t="s">
        <v>1487</v>
      </c>
      <c r="H18" s="425" t="s">
        <v>1531</v>
      </c>
      <c r="I18" s="425" t="s">
        <v>1532</v>
      </c>
      <c r="J18" s="228"/>
      <c r="K18" s="26"/>
    </row>
    <row r="19" spans="1:11" ht="18" x14ac:dyDescent="0.2">
      <c r="A19" s="70">
        <v>11</v>
      </c>
      <c r="B19" s="421" t="s">
        <v>1448</v>
      </c>
      <c r="C19" s="26"/>
      <c r="D19" s="422"/>
      <c r="E19" s="423">
        <v>67.02</v>
      </c>
      <c r="F19" s="421">
        <v>1765.56</v>
      </c>
      <c r="G19" s="424" t="s">
        <v>1488</v>
      </c>
      <c r="H19" s="425" t="s">
        <v>523</v>
      </c>
      <c r="I19" s="425" t="s">
        <v>1533</v>
      </c>
      <c r="J19" s="228"/>
      <c r="K19" s="26"/>
    </row>
    <row r="20" spans="1:11" ht="18" x14ac:dyDescent="0.2">
      <c r="A20" s="70">
        <v>12</v>
      </c>
      <c r="B20" s="421" t="s">
        <v>1449</v>
      </c>
      <c r="C20" s="26"/>
      <c r="D20" s="422"/>
      <c r="E20" s="423">
        <v>149.44999999999999</v>
      </c>
      <c r="F20" s="421">
        <v>1453.99</v>
      </c>
      <c r="G20" s="424" t="s">
        <v>1489</v>
      </c>
      <c r="H20" s="425" t="s">
        <v>1534</v>
      </c>
      <c r="I20" s="425" t="s">
        <v>1535</v>
      </c>
      <c r="J20" s="228"/>
      <c r="K20" s="26"/>
    </row>
    <row r="21" spans="1:11" ht="18" x14ac:dyDescent="0.2">
      <c r="A21" s="70">
        <v>13</v>
      </c>
      <c r="B21" s="421" t="s">
        <v>1450</v>
      </c>
      <c r="C21" s="26"/>
      <c r="D21" s="422"/>
      <c r="E21" s="423">
        <v>69.069999999999993</v>
      </c>
      <c r="F21" s="421">
        <v>623.14</v>
      </c>
      <c r="G21" s="424" t="s">
        <v>1490</v>
      </c>
      <c r="H21" s="425" t="s">
        <v>1536</v>
      </c>
      <c r="I21" s="425" t="s">
        <v>1537</v>
      </c>
      <c r="J21" s="228"/>
      <c r="K21" s="26"/>
    </row>
    <row r="22" spans="1:11" ht="18" x14ac:dyDescent="0.2">
      <c r="A22" s="70">
        <v>14</v>
      </c>
      <c r="B22" s="421" t="s">
        <v>1451</v>
      </c>
      <c r="C22" s="26"/>
      <c r="D22" s="422"/>
      <c r="E22" s="423">
        <v>110</v>
      </c>
      <c r="F22" s="421">
        <v>437.5</v>
      </c>
      <c r="G22" s="424" t="s">
        <v>1491</v>
      </c>
      <c r="H22" s="425" t="s">
        <v>1538</v>
      </c>
      <c r="I22" s="425" t="s">
        <v>1539</v>
      </c>
      <c r="J22" s="228"/>
      <c r="K22" s="26"/>
    </row>
    <row r="23" spans="1:11" ht="18" x14ac:dyDescent="0.2">
      <c r="A23" s="70">
        <v>15</v>
      </c>
      <c r="B23" s="421" t="s">
        <v>1452</v>
      </c>
      <c r="C23" s="26"/>
      <c r="D23" s="422"/>
      <c r="E23" s="423">
        <v>61.58</v>
      </c>
      <c r="F23" s="421">
        <v>500</v>
      </c>
      <c r="G23" s="424" t="s">
        <v>1492</v>
      </c>
      <c r="H23" s="425" t="s">
        <v>1540</v>
      </c>
      <c r="I23" s="425" t="s">
        <v>1541</v>
      </c>
      <c r="J23" s="228"/>
      <c r="K23" s="26"/>
    </row>
    <row r="24" spans="1:11" ht="18" x14ac:dyDescent="0.2">
      <c r="A24" s="70">
        <v>16</v>
      </c>
      <c r="B24" s="421" t="s">
        <v>1453</v>
      </c>
      <c r="C24" s="26"/>
      <c r="D24" s="422"/>
      <c r="E24" s="423">
        <v>73.5</v>
      </c>
      <c r="F24" s="421">
        <v>500</v>
      </c>
      <c r="G24" s="424" t="s">
        <v>1493</v>
      </c>
      <c r="H24" s="425" t="s">
        <v>1542</v>
      </c>
      <c r="I24" s="425" t="s">
        <v>1543</v>
      </c>
      <c r="J24" s="228"/>
      <c r="K24" s="26"/>
    </row>
    <row r="25" spans="1:11" ht="18" x14ac:dyDescent="0.2">
      <c r="A25" s="70">
        <v>17</v>
      </c>
      <c r="B25" s="421" t="s">
        <v>1454</v>
      </c>
      <c r="C25" s="26"/>
      <c r="D25" s="422"/>
      <c r="E25" s="423">
        <v>164.4</v>
      </c>
      <c r="F25" s="421">
        <v>500</v>
      </c>
      <c r="G25" s="424" t="s">
        <v>1494</v>
      </c>
      <c r="H25" s="425" t="s">
        <v>1544</v>
      </c>
      <c r="I25" s="425" t="s">
        <v>1545</v>
      </c>
      <c r="J25" s="228"/>
      <c r="K25" s="26"/>
    </row>
    <row r="26" spans="1:11" ht="36" x14ac:dyDescent="0.2">
      <c r="A26" s="70">
        <v>18</v>
      </c>
      <c r="B26" s="421" t="s">
        <v>1455</v>
      </c>
      <c r="C26" s="26"/>
      <c r="D26" s="422"/>
      <c r="E26" s="423">
        <v>151</v>
      </c>
      <c r="F26" s="421">
        <v>625</v>
      </c>
      <c r="G26" s="424" t="s">
        <v>1495</v>
      </c>
      <c r="H26" s="425" t="s">
        <v>548</v>
      </c>
      <c r="I26" s="425" t="s">
        <v>1546</v>
      </c>
      <c r="J26" s="228"/>
      <c r="K26" s="26"/>
    </row>
    <row r="27" spans="1:11" ht="18" x14ac:dyDescent="0.2">
      <c r="A27" s="70">
        <v>19</v>
      </c>
      <c r="B27" s="421" t="s">
        <v>1456</v>
      </c>
      <c r="C27" s="26"/>
      <c r="D27" s="422"/>
      <c r="E27" s="423">
        <v>193.2</v>
      </c>
      <c r="F27" s="421">
        <v>725</v>
      </c>
      <c r="G27" s="424" t="s">
        <v>1496</v>
      </c>
      <c r="H27" s="425" t="s">
        <v>1547</v>
      </c>
      <c r="I27" s="425" t="s">
        <v>1548</v>
      </c>
      <c r="J27" s="228"/>
      <c r="K27" s="26"/>
    </row>
    <row r="28" spans="1:11" ht="18" x14ac:dyDescent="0.2">
      <c r="A28" s="70">
        <v>20</v>
      </c>
      <c r="B28" s="421" t="s">
        <v>1457</v>
      </c>
      <c r="C28" s="26"/>
      <c r="D28" s="422"/>
      <c r="E28" s="423">
        <v>34.799999999999997</v>
      </c>
      <c r="F28" s="421">
        <v>620</v>
      </c>
      <c r="G28" s="424" t="s">
        <v>1497</v>
      </c>
      <c r="H28" s="425" t="s">
        <v>499</v>
      </c>
      <c r="I28" s="425" t="s">
        <v>1549</v>
      </c>
      <c r="J28" s="228"/>
      <c r="K28" s="26"/>
    </row>
    <row r="29" spans="1:11" ht="18" x14ac:dyDescent="0.2">
      <c r="A29" s="70">
        <v>21</v>
      </c>
      <c r="B29" s="421" t="s">
        <v>1458</v>
      </c>
      <c r="C29" s="26"/>
      <c r="D29" s="422"/>
      <c r="E29" s="423">
        <v>93.1</v>
      </c>
      <c r="F29" s="421">
        <v>625</v>
      </c>
      <c r="G29" s="424" t="s">
        <v>1498</v>
      </c>
      <c r="H29" s="425" t="s">
        <v>1515</v>
      </c>
      <c r="I29" s="425" t="s">
        <v>1550</v>
      </c>
      <c r="J29" s="228"/>
      <c r="K29" s="26"/>
    </row>
    <row r="30" spans="1:11" ht="18" x14ac:dyDescent="0.2">
      <c r="A30" s="70">
        <v>22</v>
      </c>
      <c r="B30" s="421" t="s">
        <v>1459</v>
      </c>
      <c r="C30" s="26"/>
      <c r="D30" s="422"/>
      <c r="E30" s="423">
        <v>46.6</v>
      </c>
      <c r="F30" s="421">
        <v>500</v>
      </c>
      <c r="G30" s="424" t="s">
        <v>1499</v>
      </c>
      <c r="H30" s="425" t="s">
        <v>1551</v>
      </c>
      <c r="I30" s="425" t="s">
        <v>1552</v>
      </c>
      <c r="J30" s="228"/>
      <c r="K30" s="26"/>
    </row>
    <row r="31" spans="1:11" ht="36" x14ac:dyDescent="0.2">
      <c r="A31" s="70">
        <v>23</v>
      </c>
      <c r="B31" s="421" t="s">
        <v>1460</v>
      </c>
      <c r="C31" s="26"/>
      <c r="D31" s="422"/>
      <c r="E31" s="423">
        <v>52</v>
      </c>
      <c r="F31" s="421">
        <v>250</v>
      </c>
      <c r="G31" s="424" t="s">
        <v>1500</v>
      </c>
      <c r="H31" s="425" t="s">
        <v>1553</v>
      </c>
      <c r="I31" s="425" t="s">
        <v>1554</v>
      </c>
      <c r="J31" s="228"/>
      <c r="K31" s="26"/>
    </row>
    <row r="32" spans="1:11" ht="18" x14ac:dyDescent="0.2">
      <c r="A32" s="70">
        <v>24</v>
      </c>
      <c r="B32" s="421" t="s">
        <v>1461</v>
      </c>
      <c r="C32" s="26"/>
      <c r="D32" s="422"/>
      <c r="E32" s="423">
        <v>83.74</v>
      </c>
      <c r="F32" s="421">
        <v>500</v>
      </c>
      <c r="G32" s="424" t="s">
        <v>1501</v>
      </c>
      <c r="H32" s="425" t="s">
        <v>1555</v>
      </c>
      <c r="I32" s="425" t="s">
        <v>1556</v>
      </c>
      <c r="J32" s="228"/>
      <c r="K32" s="26"/>
    </row>
    <row r="33" spans="1:11" ht="18" x14ac:dyDescent="0.2">
      <c r="A33" s="70">
        <v>25</v>
      </c>
      <c r="B33" s="421" t="s">
        <v>1462</v>
      </c>
      <c r="C33" s="26"/>
      <c r="D33" s="422"/>
      <c r="E33" s="423">
        <v>27</v>
      </c>
      <c r="F33" s="421">
        <v>750</v>
      </c>
      <c r="G33" s="424" t="s">
        <v>1502</v>
      </c>
      <c r="H33" s="425" t="s">
        <v>1557</v>
      </c>
      <c r="I33" s="425" t="s">
        <v>551</v>
      </c>
      <c r="J33" s="228"/>
      <c r="K33" s="26"/>
    </row>
    <row r="34" spans="1:11" ht="36" x14ac:dyDescent="0.2">
      <c r="A34" s="70">
        <v>26</v>
      </c>
      <c r="B34" s="421" t="s">
        <v>1463</v>
      </c>
      <c r="C34" s="26"/>
      <c r="D34" s="422"/>
      <c r="E34" s="423">
        <v>23.09</v>
      </c>
      <c r="F34" s="421">
        <v>625</v>
      </c>
      <c r="G34" s="424" t="s">
        <v>1503</v>
      </c>
      <c r="H34" s="425" t="s">
        <v>1558</v>
      </c>
      <c r="I34" s="425" t="s">
        <v>1559</v>
      </c>
      <c r="J34" s="228"/>
      <c r="K34" s="26"/>
    </row>
    <row r="35" spans="1:11" ht="18" x14ac:dyDescent="0.2">
      <c r="A35" s="70">
        <v>27</v>
      </c>
      <c r="B35" s="421" t="s">
        <v>1464</v>
      </c>
      <c r="C35" s="26"/>
      <c r="D35" s="422"/>
      <c r="E35" s="423">
        <v>224.84</v>
      </c>
      <c r="F35" s="421">
        <v>1661.7</v>
      </c>
      <c r="G35" s="424" t="s">
        <v>1504</v>
      </c>
      <c r="H35" s="425" t="s">
        <v>1560</v>
      </c>
      <c r="I35" s="425" t="s">
        <v>1561</v>
      </c>
      <c r="J35" s="228"/>
      <c r="K35" s="26"/>
    </row>
    <row r="36" spans="1:11" ht="18" x14ac:dyDescent="0.2">
      <c r="A36" s="70">
        <v>28</v>
      </c>
      <c r="B36" s="421" t="s">
        <v>1465</v>
      </c>
      <c r="C36" s="26"/>
      <c r="D36" s="422"/>
      <c r="E36" s="423">
        <v>84</v>
      </c>
      <c r="F36" s="421">
        <v>1453.99</v>
      </c>
      <c r="G36" s="424" t="s">
        <v>1505</v>
      </c>
      <c r="H36" s="425" t="s">
        <v>1515</v>
      </c>
      <c r="I36" s="425" t="s">
        <v>1562</v>
      </c>
      <c r="J36" s="228"/>
      <c r="K36" s="26"/>
    </row>
    <row r="37" spans="1:11" ht="18" x14ac:dyDescent="0.2">
      <c r="A37" s="70">
        <v>29</v>
      </c>
      <c r="B37" s="421" t="s">
        <v>1466</v>
      </c>
      <c r="C37" s="26"/>
      <c r="D37" s="422"/>
      <c r="E37" s="423">
        <v>80</v>
      </c>
      <c r="F37" s="421">
        <v>1869.41</v>
      </c>
      <c r="G37" s="424" t="s">
        <v>1506</v>
      </c>
      <c r="H37" s="425" t="s">
        <v>542</v>
      </c>
      <c r="I37" s="425" t="s">
        <v>1563</v>
      </c>
      <c r="J37" s="228"/>
      <c r="K37" s="26"/>
    </row>
    <row r="38" spans="1:11" ht="18" x14ac:dyDescent="0.2">
      <c r="A38" s="70">
        <v>30</v>
      </c>
      <c r="B38" s="421" t="s">
        <v>1467</v>
      </c>
      <c r="C38" s="26"/>
      <c r="D38" s="422"/>
      <c r="E38" s="423">
        <v>100</v>
      </c>
      <c r="F38" s="421">
        <v>1038.56</v>
      </c>
      <c r="G38" s="424" t="s">
        <v>1507</v>
      </c>
      <c r="H38" s="425" t="s">
        <v>1564</v>
      </c>
      <c r="I38" s="425" t="s">
        <v>1565</v>
      </c>
      <c r="J38" s="228"/>
      <c r="K38" s="26"/>
    </row>
    <row r="39" spans="1:11" ht="36" x14ac:dyDescent="0.2">
      <c r="A39" s="70">
        <v>31</v>
      </c>
      <c r="B39" s="421" t="s">
        <v>1468</v>
      </c>
      <c r="C39" s="26"/>
      <c r="D39" s="422"/>
      <c r="E39" s="423">
        <v>122.9</v>
      </c>
      <c r="F39" s="421">
        <v>1163.19</v>
      </c>
      <c r="G39" s="424" t="s">
        <v>1508</v>
      </c>
      <c r="H39" s="425" t="s">
        <v>1566</v>
      </c>
      <c r="I39" s="425" t="s">
        <v>1567</v>
      </c>
      <c r="J39" s="228"/>
      <c r="K39" s="26"/>
    </row>
    <row r="40" spans="1:11" ht="18" x14ac:dyDescent="0.2">
      <c r="A40" s="70">
        <v>32</v>
      </c>
      <c r="B40" s="421" t="s">
        <v>1469</v>
      </c>
      <c r="C40" s="26"/>
      <c r="D40" s="422"/>
      <c r="E40" s="423">
        <v>96.1</v>
      </c>
      <c r="F40" s="421">
        <v>800</v>
      </c>
      <c r="G40" s="424" t="s">
        <v>1509</v>
      </c>
      <c r="H40" s="425" t="s">
        <v>1568</v>
      </c>
      <c r="I40" s="425" t="s">
        <v>1569</v>
      </c>
      <c r="J40" s="228"/>
      <c r="K40" s="26"/>
    </row>
    <row r="41" spans="1:11" ht="18" x14ac:dyDescent="0.2">
      <c r="A41" s="70">
        <v>33</v>
      </c>
      <c r="B41" s="421" t="s">
        <v>1470</v>
      </c>
      <c r="C41" s="26"/>
      <c r="D41" s="422"/>
      <c r="E41" s="423">
        <v>122</v>
      </c>
      <c r="F41" s="421">
        <v>1661.7</v>
      </c>
      <c r="G41" s="424" t="s">
        <v>1510</v>
      </c>
      <c r="H41" s="425" t="s">
        <v>1570</v>
      </c>
      <c r="I41" s="425" t="s">
        <v>1571</v>
      </c>
      <c r="J41" s="228"/>
      <c r="K41" s="26"/>
    </row>
    <row r="42" spans="1:11" ht="18" x14ac:dyDescent="0.2">
      <c r="A42" s="70">
        <v>34</v>
      </c>
      <c r="B42" s="421" t="s">
        <v>1471</v>
      </c>
      <c r="C42" s="26"/>
      <c r="D42" s="422"/>
      <c r="E42" s="423">
        <v>252.84</v>
      </c>
      <c r="F42" s="421">
        <v>625</v>
      </c>
      <c r="G42" s="424" t="s">
        <v>1511</v>
      </c>
      <c r="H42" s="425" t="s">
        <v>1572</v>
      </c>
      <c r="I42" s="425" t="s">
        <v>1573</v>
      </c>
      <c r="J42" s="228"/>
      <c r="K42" s="26"/>
    </row>
    <row r="43" spans="1:11" ht="36" x14ac:dyDescent="0.2">
      <c r="A43" s="70">
        <v>35</v>
      </c>
      <c r="B43" s="421" t="s">
        <v>1472</v>
      </c>
      <c r="C43" s="26"/>
      <c r="D43" s="422"/>
      <c r="E43" s="423">
        <v>206.74</v>
      </c>
      <c r="F43" s="421">
        <v>500</v>
      </c>
      <c r="G43" s="424" t="s">
        <v>562</v>
      </c>
      <c r="H43" s="425" t="s">
        <v>527</v>
      </c>
      <c r="I43" s="425" t="s">
        <v>561</v>
      </c>
      <c r="J43" s="228"/>
      <c r="K43" s="26"/>
    </row>
    <row r="44" spans="1:11" ht="18" x14ac:dyDescent="0.2">
      <c r="A44" s="70">
        <v>36</v>
      </c>
      <c r="B44" s="421" t="s">
        <v>1473</v>
      </c>
      <c r="C44" s="26"/>
      <c r="D44" s="422"/>
      <c r="E44" s="423">
        <v>50</v>
      </c>
      <c r="F44" s="421">
        <v>625</v>
      </c>
      <c r="G44" s="424" t="s">
        <v>972</v>
      </c>
      <c r="H44" s="425" t="s">
        <v>1574</v>
      </c>
      <c r="I44" s="425" t="s">
        <v>1575</v>
      </c>
      <c r="J44" s="228"/>
      <c r="K44" s="26"/>
    </row>
    <row r="45" spans="1:11" ht="18" x14ac:dyDescent="0.2">
      <c r="A45" s="70">
        <v>37</v>
      </c>
      <c r="B45" s="421" t="s">
        <v>1474</v>
      </c>
      <c r="C45" s="26"/>
      <c r="D45" s="422"/>
      <c r="E45" s="423">
        <v>73.5</v>
      </c>
      <c r="F45" s="421">
        <v>1453.99</v>
      </c>
      <c r="G45" s="424" t="s">
        <v>1512</v>
      </c>
      <c r="H45" s="425" t="s">
        <v>484</v>
      </c>
      <c r="I45" s="425" t="s">
        <v>1576</v>
      </c>
      <c r="J45" s="228"/>
      <c r="K45" s="26"/>
    </row>
    <row r="46" spans="1:11" ht="18" x14ac:dyDescent="0.2">
      <c r="A46" s="70">
        <v>38</v>
      </c>
      <c r="B46" s="421" t="s">
        <v>1475</v>
      </c>
      <c r="C46" s="26"/>
      <c r="D46" s="422"/>
      <c r="E46" s="423">
        <v>53.76</v>
      </c>
      <c r="F46" s="421">
        <v>375</v>
      </c>
      <c r="G46" s="424" t="s">
        <v>560</v>
      </c>
      <c r="H46" s="425" t="s">
        <v>559</v>
      </c>
      <c r="I46" s="425" t="s">
        <v>1577</v>
      </c>
      <c r="J46" s="228"/>
      <c r="K46" s="26"/>
    </row>
    <row r="47" spans="1:11" ht="18" x14ac:dyDescent="0.2">
      <c r="A47" s="70">
        <v>39</v>
      </c>
      <c r="B47" s="421" t="s">
        <v>1476</v>
      </c>
      <c r="C47" s="26"/>
      <c r="D47" s="422"/>
      <c r="E47" s="423">
        <v>40</v>
      </c>
      <c r="F47" s="421">
        <v>375</v>
      </c>
      <c r="G47" s="424" t="s">
        <v>568</v>
      </c>
      <c r="H47" s="425" t="s">
        <v>567</v>
      </c>
      <c r="I47" s="425" t="s">
        <v>1578</v>
      </c>
      <c r="J47" s="228"/>
      <c r="K47" s="26"/>
    </row>
    <row r="48" spans="1:11" ht="36" x14ac:dyDescent="0.2">
      <c r="A48" s="70">
        <v>40</v>
      </c>
      <c r="B48" s="421" t="s">
        <v>1477</v>
      </c>
      <c r="C48" s="26"/>
      <c r="D48" s="422"/>
      <c r="E48" s="423">
        <v>35.520000000000003</v>
      </c>
      <c r="F48" s="421">
        <v>1661.7</v>
      </c>
      <c r="G48" s="424" t="s">
        <v>556</v>
      </c>
      <c r="H48" s="425" t="s">
        <v>555</v>
      </c>
      <c r="I48" s="425" t="s">
        <v>554</v>
      </c>
      <c r="J48" s="228"/>
      <c r="K48" s="26"/>
    </row>
    <row r="49" spans="1:11" ht="36" x14ac:dyDescent="0.2">
      <c r="A49" s="70">
        <v>41</v>
      </c>
      <c r="B49" s="421" t="s">
        <v>1478</v>
      </c>
      <c r="C49" s="26"/>
      <c r="D49" s="422"/>
      <c r="E49" s="423">
        <v>73</v>
      </c>
      <c r="F49" s="421">
        <v>625</v>
      </c>
      <c r="G49" s="424" t="s">
        <v>565</v>
      </c>
      <c r="H49" s="425" t="s">
        <v>1579</v>
      </c>
      <c r="I49" s="425" t="s">
        <v>563</v>
      </c>
      <c r="J49" s="228"/>
      <c r="K49" s="26"/>
    </row>
    <row r="50" spans="1:11" ht="18" x14ac:dyDescent="0.2">
      <c r="A50" s="70">
        <v>42</v>
      </c>
      <c r="B50" s="421" t="s">
        <v>1479</v>
      </c>
      <c r="C50" s="26"/>
      <c r="D50" s="422"/>
      <c r="E50" s="423">
        <v>100</v>
      </c>
      <c r="F50" s="421">
        <v>750</v>
      </c>
      <c r="G50" s="424" t="s">
        <v>1513</v>
      </c>
      <c r="H50" s="425" t="s">
        <v>1570</v>
      </c>
      <c r="I50" s="425" t="s">
        <v>1580</v>
      </c>
      <c r="J50" s="228"/>
      <c r="K50" s="26"/>
    </row>
    <row r="51" spans="1:11" ht="18" x14ac:dyDescent="0.2">
      <c r="A51" s="70">
        <v>43</v>
      </c>
      <c r="B51" s="421" t="s">
        <v>1480</v>
      </c>
      <c r="C51" s="26"/>
      <c r="D51" s="422"/>
      <c r="E51" s="423">
        <v>147</v>
      </c>
      <c r="F51" s="421">
        <v>312.5</v>
      </c>
      <c r="G51" s="424" t="s">
        <v>1514</v>
      </c>
      <c r="H51" s="425" t="s">
        <v>1581</v>
      </c>
      <c r="I51" s="425" t="s">
        <v>1582</v>
      </c>
      <c r="J51" s="228"/>
      <c r="K51" s="26"/>
    </row>
    <row r="52" spans="1:11" ht="18" x14ac:dyDescent="0.25">
      <c r="A52" s="70">
        <v>44</v>
      </c>
      <c r="B52" s="451" t="s">
        <v>1987</v>
      </c>
      <c r="C52" s="101"/>
      <c r="D52" s="422"/>
      <c r="E52" s="26">
        <v>176.18</v>
      </c>
      <c r="F52" s="26">
        <v>1000</v>
      </c>
      <c r="G52" s="440" t="s">
        <v>1700</v>
      </c>
      <c r="H52" s="101" t="s">
        <v>1515</v>
      </c>
      <c r="I52" s="440" t="s">
        <v>1986</v>
      </c>
      <c r="J52" s="228"/>
      <c r="K52" s="26"/>
    </row>
    <row r="53" spans="1:11" ht="15" x14ac:dyDescent="0.2">
      <c r="A53" s="70"/>
      <c r="B53" s="26"/>
      <c r="C53" s="26"/>
      <c r="D53" s="26"/>
      <c r="E53" s="26"/>
      <c r="F53" s="26"/>
      <c r="G53" s="26"/>
      <c r="H53" s="228"/>
      <c r="I53" s="228"/>
      <c r="J53" s="228"/>
      <c r="K53" s="26"/>
    </row>
    <row r="54" spans="1:11" ht="15" x14ac:dyDescent="0.2">
      <c r="A54" s="70"/>
      <c r="B54" s="26"/>
      <c r="C54" s="26"/>
      <c r="D54" s="26"/>
      <c r="E54" s="26"/>
      <c r="F54" s="26"/>
      <c r="G54" s="26"/>
      <c r="H54" s="228"/>
      <c r="I54" s="228"/>
      <c r="J54" s="228"/>
      <c r="K54" s="26"/>
    </row>
    <row r="55" spans="1:11" ht="15" x14ac:dyDescent="0.2">
      <c r="A55" s="70"/>
      <c r="B55" s="26"/>
      <c r="C55" s="26"/>
      <c r="D55" s="26"/>
      <c r="E55" s="26"/>
      <c r="F55" s="26"/>
      <c r="G55" s="26"/>
      <c r="H55" s="228"/>
      <c r="I55" s="228"/>
      <c r="J55" s="228"/>
      <c r="K55" s="26"/>
    </row>
    <row r="56" spans="1:11" ht="15" x14ac:dyDescent="0.2">
      <c r="A56" s="70"/>
      <c r="B56" s="26"/>
      <c r="C56" s="26"/>
      <c r="D56" s="26"/>
      <c r="E56" s="26"/>
      <c r="F56" s="26"/>
      <c r="G56" s="26"/>
      <c r="H56" s="228"/>
      <c r="I56" s="228"/>
      <c r="J56" s="228"/>
      <c r="K56" s="26"/>
    </row>
    <row r="57" spans="1:11" ht="15" x14ac:dyDescent="0.2">
      <c r="A57" s="70"/>
      <c r="B57" s="26"/>
      <c r="C57" s="26"/>
      <c r="D57" s="26"/>
      <c r="E57" s="26"/>
      <c r="F57" s="26"/>
      <c r="G57" s="26"/>
      <c r="H57" s="228"/>
      <c r="I57" s="228"/>
      <c r="J57" s="228"/>
      <c r="K57" s="26"/>
    </row>
    <row r="58" spans="1:11" ht="15" x14ac:dyDescent="0.2">
      <c r="A58" s="70" t="s">
        <v>282</v>
      </c>
      <c r="B58" s="26"/>
      <c r="C58" s="26"/>
      <c r="D58" s="26"/>
      <c r="E58" s="26"/>
      <c r="F58" s="26"/>
      <c r="G58" s="26"/>
      <c r="H58" s="228"/>
      <c r="I58" s="228"/>
      <c r="J58" s="228"/>
      <c r="K58" s="26"/>
    </row>
    <row r="59" spans="1:1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</row>
    <row r="60" spans="1:1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</row>
    <row r="61" spans="1:11" x14ac:dyDescent="0.2">
      <c r="A61" s="25"/>
      <c r="B61" s="23"/>
      <c r="C61" s="23"/>
      <c r="D61" s="23"/>
      <c r="E61" s="23"/>
      <c r="F61" s="23"/>
      <c r="G61" s="23"/>
      <c r="H61" s="23"/>
      <c r="I61" s="23"/>
      <c r="J61" s="23"/>
      <c r="K61" s="23"/>
    </row>
    <row r="62" spans="1:11" ht="15" x14ac:dyDescent="0.3">
      <c r="A62" s="2"/>
      <c r="B62" s="74" t="s">
        <v>107</v>
      </c>
      <c r="C62" s="2"/>
      <c r="D62" s="2"/>
      <c r="E62" s="5"/>
      <c r="F62" s="2"/>
      <c r="G62" s="2"/>
      <c r="H62" s="2"/>
      <c r="I62" s="2"/>
      <c r="J62" s="2"/>
      <c r="K62" s="2"/>
    </row>
    <row r="63" spans="1:11" ht="15" x14ac:dyDescent="0.3">
      <c r="A63" s="2"/>
      <c r="B63" s="2"/>
      <c r="C63" s="474"/>
      <c r="D63" s="474"/>
      <c r="F63" s="73"/>
      <c r="G63" s="76"/>
    </row>
    <row r="64" spans="1:11" ht="15" x14ac:dyDescent="0.3">
      <c r="B64" s="2"/>
      <c r="C64" s="72" t="s">
        <v>271</v>
      </c>
      <c r="D64" s="2"/>
      <c r="F64" s="12" t="s">
        <v>276</v>
      </c>
    </row>
    <row r="65" spans="2:6" ht="15" x14ac:dyDescent="0.3">
      <c r="B65" s="2"/>
      <c r="C65" s="2"/>
      <c r="D65" s="2"/>
      <c r="F65" s="2" t="s">
        <v>272</v>
      </c>
    </row>
    <row r="66" spans="2:6" ht="15" x14ac:dyDescent="0.3">
      <c r="B66" s="2"/>
      <c r="C66" s="68" t="s">
        <v>140</v>
      </c>
    </row>
  </sheetData>
  <mergeCells count="1">
    <mergeCell ref="C63:D63"/>
  </mergeCells>
  <pageMargins left="0.7" right="0.7" top="0.75" bottom="0.75" header="0.3" footer="0.3"/>
  <pageSetup scale="55" fitToHeight="2" pageOrder="overThenDown" orientation="landscape" r:id="rId1"/>
  <rowBreaks count="1" manualBreakCount="1">
    <brk id="18" max="16383" man="1"/>
  </rowBreaks>
  <colBreaks count="1" manualBreakCount="1">
    <brk id="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B5" sqref="B5"/>
    </sheetView>
  </sheetViews>
  <sheetFormatPr defaultRowHeight="12.75" x14ac:dyDescent="0.2"/>
  <cols>
    <col min="1" max="1" width="11.7109375" style="193" customWidth="1"/>
    <col min="2" max="2" width="21.140625" style="193" customWidth="1"/>
    <col min="3" max="3" width="21.5703125" style="193" customWidth="1"/>
    <col min="4" max="4" width="19.140625" style="193" customWidth="1"/>
    <col min="5" max="5" width="15.140625" style="193" customWidth="1"/>
    <col min="6" max="6" width="20.85546875" style="193" customWidth="1"/>
    <col min="7" max="7" width="23.85546875" style="193" customWidth="1"/>
    <col min="8" max="8" width="19" style="193" customWidth="1"/>
    <col min="9" max="9" width="21.140625" style="193" customWidth="1"/>
    <col min="10" max="10" width="17" style="193" customWidth="1"/>
    <col min="11" max="11" width="21.5703125" style="193" customWidth="1"/>
    <col min="12" max="12" width="24.42578125" style="193" customWidth="1"/>
    <col min="13" max="16384" width="9.140625" style="193"/>
  </cols>
  <sheetData>
    <row r="1" spans="1:13" customFormat="1" ht="15" x14ac:dyDescent="0.2">
      <c r="A1" s="140" t="s">
        <v>473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110</v>
      </c>
    </row>
    <row r="2" spans="1:13" customFormat="1" ht="15" x14ac:dyDescent="0.3">
      <c r="A2" s="108" t="s">
        <v>141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66" t="s">
        <v>1595</v>
      </c>
      <c r="M2" s="466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30">
        <f>'ფორმა N1'!D4</f>
        <v>0</v>
      </c>
      <c r="B5" s="230"/>
      <c r="C5" s="83"/>
      <c r="D5" s="83"/>
      <c r="E5" s="83"/>
      <c r="F5" s="231"/>
      <c r="G5" s="232"/>
      <c r="H5" s="232"/>
      <c r="I5" s="232"/>
      <c r="J5" s="232"/>
      <c r="K5" s="232"/>
      <c r="L5" s="231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251</v>
      </c>
      <c r="C7" s="139" t="s">
        <v>247</v>
      </c>
      <c r="D7" s="139" t="s">
        <v>248</v>
      </c>
      <c r="E7" s="139" t="s">
        <v>358</v>
      </c>
      <c r="F7" s="139" t="s">
        <v>250</v>
      </c>
      <c r="G7" s="139" t="s">
        <v>395</v>
      </c>
      <c r="H7" s="139" t="s">
        <v>397</v>
      </c>
      <c r="I7" s="139" t="s">
        <v>391</v>
      </c>
      <c r="J7" s="139" t="s">
        <v>392</v>
      </c>
      <c r="K7" s="139" t="s">
        <v>404</v>
      </c>
      <c r="L7" s="139" t="s">
        <v>393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8"/>
      <c r="J9" s="228"/>
      <c r="K9" s="228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8"/>
      <c r="J10" s="228"/>
      <c r="K10" s="228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8"/>
      <c r="J11" s="228"/>
      <c r="K11" s="228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8"/>
      <c r="J12" s="228"/>
      <c r="K12" s="228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8"/>
      <c r="J13" s="228"/>
      <c r="K13" s="228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8"/>
      <c r="J14" s="228"/>
      <c r="K14" s="228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8"/>
      <c r="J15" s="228"/>
      <c r="K15" s="228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8"/>
      <c r="J16" s="228"/>
      <c r="K16" s="228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8"/>
      <c r="J17" s="228"/>
      <c r="K17" s="228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8"/>
      <c r="J18" s="228"/>
      <c r="K18" s="228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8"/>
      <c r="J19" s="228"/>
      <c r="K19" s="228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8"/>
      <c r="J20" s="228"/>
      <c r="K20" s="228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8"/>
      <c r="J21" s="228"/>
      <c r="K21" s="228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8"/>
      <c r="J22" s="228"/>
      <c r="K22" s="228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8"/>
      <c r="J23" s="228"/>
      <c r="K23" s="228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8"/>
      <c r="J24" s="228"/>
      <c r="K24" s="228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8"/>
      <c r="J25" s="228"/>
      <c r="K25" s="228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8"/>
      <c r="J26" s="228"/>
      <c r="K26" s="228"/>
      <c r="L26" s="26"/>
    </row>
    <row r="27" spans="1:12" customFormat="1" ht="15" x14ac:dyDescent="0.2">
      <c r="A27" s="70" t="s">
        <v>282</v>
      </c>
      <c r="B27" s="70"/>
      <c r="C27" s="26"/>
      <c r="D27" s="26"/>
      <c r="E27" s="26"/>
      <c r="F27" s="26"/>
      <c r="G27" s="26"/>
      <c r="H27" s="26"/>
      <c r="I27" s="228"/>
      <c r="J27" s="228"/>
      <c r="K27" s="228"/>
      <c r="L27" s="26"/>
    </row>
    <row r="28" spans="1:12" x14ac:dyDescent="0.2">
      <c r="A28" s="233"/>
      <c r="B28" s="233"/>
      <c r="C28" s="233"/>
      <c r="D28" s="233"/>
      <c r="E28" s="233"/>
      <c r="F28" s="233"/>
      <c r="G28" s="233"/>
      <c r="H28" s="233"/>
      <c r="I28" s="233"/>
      <c r="J28" s="233"/>
      <c r="K28" s="233"/>
      <c r="L28" s="233"/>
    </row>
    <row r="29" spans="1:12" x14ac:dyDescent="0.2">
      <c r="A29" s="233"/>
      <c r="B29" s="233"/>
      <c r="C29" s="233"/>
      <c r="D29" s="233"/>
      <c r="E29" s="233"/>
      <c r="F29" s="233"/>
      <c r="G29" s="233"/>
      <c r="H29" s="233"/>
      <c r="I29" s="233"/>
      <c r="J29" s="233"/>
      <c r="K29" s="233"/>
      <c r="L29" s="233"/>
    </row>
    <row r="30" spans="1:12" x14ac:dyDescent="0.2">
      <c r="A30" s="234"/>
      <c r="B30" s="234"/>
      <c r="C30" s="233"/>
      <c r="D30" s="233"/>
      <c r="E30" s="233"/>
      <c r="F30" s="233"/>
      <c r="G30" s="233"/>
      <c r="H30" s="233"/>
      <c r="I30" s="233"/>
      <c r="J30" s="233"/>
      <c r="K30" s="233"/>
      <c r="L30" s="233"/>
    </row>
    <row r="31" spans="1:12" ht="15" x14ac:dyDescent="0.3">
      <c r="A31" s="192"/>
      <c r="B31" s="192"/>
      <c r="C31" s="194" t="s">
        <v>107</v>
      </c>
      <c r="D31" s="192"/>
      <c r="E31" s="192"/>
      <c r="F31" s="195"/>
      <c r="G31" s="192"/>
      <c r="H31" s="192"/>
      <c r="I31" s="192"/>
      <c r="J31" s="192"/>
      <c r="K31" s="192"/>
      <c r="L31" s="192"/>
    </row>
    <row r="32" spans="1:12" ht="15" x14ac:dyDescent="0.3">
      <c r="A32" s="192"/>
      <c r="B32" s="192"/>
      <c r="C32" s="192"/>
      <c r="D32" s="196"/>
      <c r="E32" s="192"/>
      <c r="G32" s="196"/>
      <c r="H32" s="239"/>
    </row>
    <row r="33" spans="3:7" ht="15" x14ac:dyDescent="0.3">
      <c r="C33" s="192"/>
      <c r="D33" s="198" t="s">
        <v>271</v>
      </c>
      <c r="E33" s="192"/>
      <c r="G33" s="199" t="s">
        <v>276</v>
      </c>
    </row>
    <row r="34" spans="3:7" ht="15" x14ac:dyDescent="0.3">
      <c r="C34" s="192"/>
      <c r="D34" s="200" t="s">
        <v>140</v>
      </c>
      <c r="E34" s="192"/>
      <c r="G34" s="192" t="s">
        <v>272</v>
      </c>
    </row>
    <row r="35" spans="3:7" ht="15" x14ac:dyDescent="0.3">
      <c r="C35" s="192"/>
      <c r="D35" s="200"/>
    </row>
  </sheetData>
  <mergeCells count="1">
    <mergeCell ref="L2:M2"/>
  </mergeCells>
  <pageMargins left="0.7" right="0.7" top="0.75" bottom="0.75" header="0.3" footer="0.3"/>
  <pageSetup scale="52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98" zoomScaleSheetLayoutView="98" workbookViewId="0">
      <selection activeCell="A12" sqref="A12"/>
    </sheetView>
  </sheetViews>
  <sheetFormatPr defaultRowHeight="12.75" x14ac:dyDescent="0.2"/>
  <cols>
    <col min="1" max="1" width="11.7109375" style="193" customWidth="1"/>
    <col min="2" max="2" width="21.5703125" style="193" customWidth="1"/>
    <col min="3" max="3" width="19.140625" style="193" customWidth="1"/>
    <col min="4" max="4" width="23.7109375" style="193" customWidth="1"/>
    <col min="5" max="6" width="16.5703125" style="193" bestFit="1" customWidth="1"/>
    <col min="7" max="7" width="17" style="193" customWidth="1"/>
    <col min="8" max="8" width="11.5703125" style="193" customWidth="1"/>
    <col min="9" max="9" width="23.7109375" style="193" customWidth="1"/>
    <col min="10" max="16384" width="9.140625" style="193"/>
  </cols>
  <sheetData>
    <row r="1" spans="1:13" customFormat="1" ht="15" x14ac:dyDescent="0.2">
      <c r="A1" s="140" t="s">
        <v>474</v>
      </c>
      <c r="B1" s="141"/>
      <c r="C1" s="141"/>
      <c r="D1" s="141"/>
      <c r="E1" s="141"/>
      <c r="F1" s="141"/>
      <c r="G1" s="141"/>
      <c r="H1" s="147"/>
      <c r="I1" s="81" t="s">
        <v>110</v>
      </c>
    </row>
    <row r="2" spans="1:13" customFormat="1" ht="15" x14ac:dyDescent="0.3">
      <c r="A2" s="108" t="s">
        <v>141</v>
      </c>
      <c r="B2" s="141"/>
      <c r="C2" s="141"/>
      <c r="D2" s="141"/>
      <c r="E2" s="141"/>
      <c r="F2" s="141"/>
      <c r="G2" s="141"/>
      <c r="H2" s="147"/>
      <c r="I2" s="466" t="s">
        <v>481</v>
      </c>
      <c r="J2" s="466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3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30">
        <f>'ფორმა N1'!D4</f>
        <v>0</v>
      </c>
      <c r="B5" s="83"/>
      <c r="C5" s="83"/>
      <c r="D5" s="232"/>
      <c r="E5" s="232"/>
      <c r="F5" s="232"/>
      <c r="G5" s="232"/>
      <c r="H5" s="232"/>
      <c r="I5" s="231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90" x14ac:dyDescent="0.2">
      <c r="A7" s="153" t="s">
        <v>64</v>
      </c>
      <c r="B7" s="139" t="s">
        <v>389</v>
      </c>
      <c r="C7" s="139" t="s">
        <v>390</v>
      </c>
      <c r="D7" s="139" t="s">
        <v>395</v>
      </c>
      <c r="E7" s="139" t="s">
        <v>397</v>
      </c>
      <c r="F7" s="139" t="s">
        <v>391</v>
      </c>
      <c r="G7" s="139" t="s">
        <v>392</v>
      </c>
      <c r="H7" s="139" t="s">
        <v>404</v>
      </c>
      <c r="I7" s="139" t="s">
        <v>393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8"/>
      <c r="G9" s="228"/>
      <c r="H9" s="228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8"/>
      <c r="G10" s="228"/>
      <c r="H10" s="228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8"/>
      <c r="G11" s="228"/>
      <c r="H11" s="228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8"/>
      <c r="G12" s="228"/>
      <c r="H12" s="228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8"/>
      <c r="G13" s="228"/>
      <c r="H13" s="228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8"/>
      <c r="G14" s="228"/>
      <c r="H14" s="228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8"/>
      <c r="G15" s="228"/>
      <c r="H15" s="228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8"/>
      <c r="G16" s="228"/>
      <c r="H16" s="228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8"/>
      <c r="G17" s="228"/>
      <c r="H17" s="228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8"/>
      <c r="G18" s="228"/>
      <c r="H18" s="228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8"/>
      <c r="G19" s="228"/>
      <c r="H19" s="228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8"/>
      <c r="G20" s="228"/>
      <c r="H20" s="228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8"/>
      <c r="G21" s="228"/>
      <c r="H21" s="228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8"/>
      <c r="G22" s="228"/>
      <c r="H22" s="228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8"/>
      <c r="G23" s="228"/>
      <c r="H23" s="228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8"/>
      <c r="G24" s="228"/>
      <c r="H24" s="228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8"/>
      <c r="G25" s="228"/>
      <c r="H25" s="228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8"/>
      <c r="G26" s="228"/>
      <c r="H26" s="228"/>
      <c r="I26" s="26"/>
    </row>
    <row r="27" spans="1:9" customFormat="1" ht="15" x14ac:dyDescent="0.2">
      <c r="A27" s="70" t="s">
        <v>282</v>
      </c>
      <c r="B27" s="26"/>
      <c r="C27" s="26"/>
      <c r="D27" s="26"/>
      <c r="E27" s="26"/>
      <c r="F27" s="228"/>
      <c r="G27" s="228"/>
      <c r="H27" s="228"/>
      <c r="I27" s="26"/>
    </row>
    <row r="28" spans="1:9" x14ac:dyDescent="0.2">
      <c r="A28" s="233"/>
      <c r="B28" s="233"/>
      <c r="C28" s="233"/>
      <c r="D28" s="233"/>
      <c r="E28" s="233"/>
      <c r="F28" s="233"/>
      <c r="G28" s="233"/>
      <c r="H28" s="233"/>
      <c r="I28" s="233"/>
    </row>
    <row r="29" spans="1:9" x14ac:dyDescent="0.2">
      <c r="A29" s="233"/>
      <c r="B29" s="233"/>
      <c r="C29" s="233"/>
      <c r="D29" s="233"/>
      <c r="E29" s="233"/>
      <c r="F29" s="233"/>
      <c r="G29" s="233"/>
      <c r="H29" s="233"/>
      <c r="I29" s="233"/>
    </row>
    <row r="30" spans="1:9" x14ac:dyDescent="0.2">
      <c r="A30" s="234"/>
      <c r="B30" s="233"/>
      <c r="C30" s="233"/>
      <c r="D30" s="233"/>
      <c r="E30" s="233"/>
      <c r="F30" s="233"/>
      <c r="G30" s="233"/>
      <c r="H30" s="233"/>
      <c r="I30" s="233"/>
    </row>
    <row r="31" spans="1:9" ht="15" x14ac:dyDescent="0.3">
      <c r="A31" s="192"/>
      <c r="B31" s="194" t="s">
        <v>107</v>
      </c>
      <c r="C31" s="192"/>
      <c r="D31" s="192"/>
      <c r="E31" s="195"/>
      <c r="F31" s="192"/>
      <c r="G31" s="192"/>
      <c r="H31" s="192"/>
      <c r="I31" s="192"/>
    </row>
    <row r="32" spans="1:9" ht="15" x14ac:dyDescent="0.3">
      <c r="A32" s="192"/>
      <c r="B32" s="192"/>
      <c r="C32" s="196"/>
      <c r="D32" s="192"/>
      <c r="F32" s="196"/>
      <c r="G32" s="239"/>
    </row>
    <row r="33" spans="2:6" ht="15" x14ac:dyDescent="0.3">
      <c r="B33" s="192"/>
      <c r="C33" s="198" t="s">
        <v>271</v>
      </c>
      <c r="D33" s="192"/>
      <c r="F33" s="199" t="s">
        <v>276</v>
      </c>
    </row>
    <row r="34" spans="2:6" ht="15" x14ac:dyDescent="0.3">
      <c r="B34" s="192"/>
      <c r="C34" s="200" t="s">
        <v>140</v>
      </c>
      <c r="D34" s="192"/>
      <c r="F34" s="192" t="s">
        <v>272</v>
      </c>
    </row>
    <row r="35" spans="2:6" ht="15" x14ac:dyDescent="0.3">
      <c r="B35" s="192"/>
      <c r="C35" s="200"/>
    </row>
  </sheetData>
  <mergeCells count="1">
    <mergeCell ref="I2:J2"/>
  </mergeCells>
  <pageMargins left="0.7" right="0.7" top="0.75" bottom="0.75" header="0.3" footer="0.3"/>
  <pageSetup scale="77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13" zoomScale="96" zoomScaleSheetLayoutView="96" workbookViewId="0">
      <selection activeCell="A5" sqref="A5"/>
    </sheetView>
  </sheetViews>
  <sheetFormatPr defaultRowHeight="15" x14ac:dyDescent="0.3"/>
  <cols>
    <col min="1" max="1" width="10" style="192" customWidth="1"/>
    <col min="2" max="2" width="20.28515625" style="192" customWidth="1"/>
    <col min="3" max="3" width="30" style="192" customWidth="1"/>
    <col min="4" max="4" width="29" style="192" customWidth="1"/>
    <col min="5" max="5" width="22.5703125" style="192" customWidth="1"/>
    <col min="6" max="6" width="20" style="192" customWidth="1"/>
    <col min="7" max="7" width="29.28515625" style="192" customWidth="1"/>
    <col min="8" max="8" width="27.140625" style="192" customWidth="1"/>
    <col min="9" max="9" width="26.42578125" style="192" customWidth="1"/>
    <col min="10" max="10" width="0.5703125" style="192" customWidth="1"/>
    <col min="11" max="16384" width="9.140625" style="192"/>
  </cols>
  <sheetData>
    <row r="1" spans="1:10" x14ac:dyDescent="0.3">
      <c r="A1" s="77" t="s">
        <v>409</v>
      </c>
      <c r="B1" s="79"/>
      <c r="C1" s="79"/>
      <c r="D1" s="79"/>
      <c r="E1" s="79"/>
      <c r="F1" s="79"/>
      <c r="G1" s="79"/>
      <c r="H1" s="79"/>
      <c r="I1" s="171" t="s">
        <v>199</v>
      </c>
      <c r="J1" s="172"/>
    </row>
    <row r="2" spans="1:10" x14ac:dyDescent="0.3">
      <c r="A2" s="79" t="s">
        <v>141</v>
      </c>
      <c r="B2" s="79"/>
      <c r="C2" s="79"/>
      <c r="D2" s="79"/>
      <c r="E2" s="79"/>
      <c r="F2" s="79"/>
      <c r="G2" s="79"/>
      <c r="H2" s="79"/>
      <c r="I2" s="466" t="s">
        <v>481</v>
      </c>
      <c r="J2" s="466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2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0" t="s">
        <v>1988</v>
      </c>
      <c r="B5" s="230"/>
      <c r="C5" s="230"/>
      <c r="D5" s="230"/>
      <c r="E5" s="230"/>
      <c r="F5" s="230"/>
      <c r="G5" s="230"/>
      <c r="H5" s="230"/>
      <c r="I5" s="230"/>
      <c r="J5" s="199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4" t="s">
        <v>64</v>
      </c>
      <c r="B8" s="174" t="s">
        <v>381</v>
      </c>
      <c r="C8" s="175" t="s">
        <v>443</v>
      </c>
      <c r="D8" s="175" t="s">
        <v>444</v>
      </c>
      <c r="E8" s="175" t="s">
        <v>382</v>
      </c>
      <c r="F8" s="175" t="s">
        <v>401</v>
      </c>
      <c r="G8" s="175" t="s">
        <v>402</v>
      </c>
      <c r="H8" s="175" t="s">
        <v>449</v>
      </c>
      <c r="I8" s="175" t="s">
        <v>403</v>
      </c>
      <c r="J8" s="108"/>
    </row>
    <row r="9" spans="1:10" ht="30" x14ac:dyDescent="0.3">
      <c r="A9" s="177">
        <v>1</v>
      </c>
      <c r="B9" s="452">
        <v>41030</v>
      </c>
      <c r="C9" s="182"/>
      <c r="D9" s="182">
        <v>203842823</v>
      </c>
      <c r="E9" s="181" t="s">
        <v>1411</v>
      </c>
      <c r="F9" s="181">
        <v>15025.51</v>
      </c>
      <c r="G9" s="181">
        <v>15025.51</v>
      </c>
      <c r="H9" s="181"/>
      <c r="I9" s="181">
        <v>15025.51</v>
      </c>
      <c r="J9" s="108"/>
    </row>
    <row r="10" spans="1:10" x14ac:dyDescent="0.3">
      <c r="A10" s="177">
        <v>2</v>
      </c>
      <c r="B10" s="214"/>
      <c r="C10" s="182"/>
      <c r="D10" s="182"/>
      <c r="E10" s="181"/>
      <c r="F10" s="181"/>
      <c r="G10" s="181"/>
      <c r="H10" s="181"/>
      <c r="I10" s="181"/>
      <c r="J10" s="108"/>
    </row>
    <row r="11" spans="1:10" x14ac:dyDescent="0.3">
      <c r="A11" s="177">
        <v>3</v>
      </c>
      <c r="B11" s="214"/>
      <c r="C11" s="182"/>
      <c r="D11" s="182"/>
      <c r="E11" s="181"/>
      <c r="F11" s="181"/>
      <c r="G11" s="181"/>
      <c r="H11" s="181"/>
      <c r="I11" s="181"/>
      <c r="J11" s="108"/>
    </row>
    <row r="12" spans="1:10" x14ac:dyDescent="0.3">
      <c r="A12" s="177">
        <v>4</v>
      </c>
      <c r="B12" s="214"/>
      <c r="C12" s="182"/>
      <c r="D12" s="182"/>
      <c r="E12" s="181"/>
      <c r="F12" s="181"/>
      <c r="G12" s="181"/>
      <c r="H12" s="181"/>
      <c r="I12" s="181"/>
      <c r="J12" s="108"/>
    </row>
    <row r="13" spans="1:10" x14ac:dyDescent="0.3">
      <c r="A13" s="177">
        <v>5</v>
      </c>
      <c r="B13" s="214"/>
      <c r="C13" s="182"/>
      <c r="D13" s="182"/>
      <c r="E13" s="181"/>
      <c r="F13" s="181"/>
      <c r="G13" s="181"/>
      <c r="H13" s="181"/>
      <c r="I13" s="181"/>
      <c r="J13" s="108"/>
    </row>
    <row r="14" spans="1:10" x14ac:dyDescent="0.3">
      <c r="A14" s="177">
        <v>6</v>
      </c>
      <c r="B14" s="214"/>
      <c r="C14" s="182"/>
      <c r="D14" s="182"/>
      <c r="E14" s="181"/>
      <c r="F14" s="181"/>
      <c r="G14" s="181"/>
      <c r="H14" s="181"/>
      <c r="I14" s="181"/>
      <c r="J14" s="108"/>
    </row>
    <row r="15" spans="1:10" x14ac:dyDescent="0.3">
      <c r="A15" s="177">
        <v>7</v>
      </c>
      <c r="B15" s="214"/>
      <c r="C15" s="182"/>
      <c r="D15" s="182"/>
      <c r="E15" s="181"/>
      <c r="F15" s="181"/>
      <c r="G15" s="181"/>
      <c r="H15" s="181"/>
      <c r="I15" s="181"/>
      <c r="J15" s="108"/>
    </row>
    <row r="16" spans="1:10" x14ac:dyDescent="0.3">
      <c r="A16" s="177">
        <v>8</v>
      </c>
      <c r="B16" s="214"/>
      <c r="C16" s="182"/>
      <c r="D16" s="182"/>
      <c r="E16" s="181"/>
      <c r="F16" s="181"/>
      <c r="G16" s="181"/>
      <c r="H16" s="181"/>
      <c r="I16" s="181"/>
      <c r="J16" s="108"/>
    </row>
    <row r="17" spans="1:10" x14ac:dyDescent="0.3">
      <c r="A17" s="177">
        <v>9</v>
      </c>
      <c r="B17" s="214"/>
      <c r="C17" s="182"/>
      <c r="D17" s="182"/>
      <c r="E17" s="181"/>
      <c r="F17" s="181"/>
      <c r="G17" s="181"/>
      <c r="H17" s="181"/>
      <c r="I17" s="181"/>
      <c r="J17" s="108"/>
    </row>
    <row r="18" spans="1:10" x14ac:dyDescent="0.3">
      <c r="A18" s="177">
        <v>10</v>
      </c>
      <c r="B18" s="214"/>
      <c r="C18" s="182"/>
      <c r="D18" s="182"/>
      <c r="E18" s="181"/>
      <c r="F18" s="181"/>
      <c r="G18" s="181"/>
      <c r="H18" s="181"/>
      <c r="I18" s="181"/>
      <c r="J18" s="108"/>
    </row>
    <row r="19" spans="1:10" x14ac:dyDescent="0.3">
      <c r="A19" s="177">
        <v>11</v>
      </c>
      <c r="B19" s="214"/>
      <c r="C19" s="182"/>
      <c r="D19" s="182"/>
      <c r="E19" s="181"/>
      <c r="F19" s="181"/>
      <c r="G19" s="181"/>
      <c r="H19" s="181"/>
      <c r="I19" s="181"/>
      <c r="J19" s="108"/>
    </row>
    <row r="20" spans="1:10" x14ac:dyDescent="0.3">
      <c r="A20" s="177">
        <v>12</v>
      </c>
      <c r="B20" s="214"/>
      <c r="C20" s="182"/>
      <c r="D20" s="182"/>
      <c r="E20" s="181"/>
      <c r="F20" s="181"/>
      <c r="G20" s="181"/>
      <c r="H20" s="181"/>
      <c r="I20" s="181"/>
      <c r="J20" s="108"/>
    </row>
    <row r="21" spans="1:10" x14ac:dyDescent="0.3">
      <c r="A21" s="177">
        <v>13</v>
      </c>
      <c r="B21" s="214"/>
      <c r="C21" s="182"/>
      <c r="D21" s="182"/>
      <c r="E21" s="181"/>
      <c r="F21" s="181"/>
      <c r="G21" s="181"/>
      <c r="H21" s="181"/>
      <c r="I21" s="181"/>
      <c r="J21" s="108"/>
    </row>
    <row r="22" spans="1:10" x14ac:dyDescent="0.3">
      <c r="A22" s="177">
        <v>14</v>
      </c>
      <c r="B22" s="214"/>
      <c r="C22" s="182"/>
      <c r="D22" s="182"/>
      <c r="E22" s="181"/>
      <c r="F22" s="181"/>
      <c r="G22" s="181"/>
      <c r="H22" s="181"/>
      <c r="I22" s="181"/>
      <c r="J22" s="108"/>
    </row>
    <row r="23" spans="1:10" x14ac:dyDescent="0.3">
      <c r="A23" s="177">
        <v>15</v>
      </c>
      <c r="B23" s="214"/>
      <c r="C23" s="182"/>
      <c r="D23" s="182"/>
      <c r="E23" s="181"/>
      <c r="F23" s="181"/>
      <c r="G23" s="181"/>
      <c r="H23" s="181"/>
      <c r="I23" s="181"/>
      <c r="J23" s="108"/>
    </row>
    <row r="24" spans="1:10" x14ac:dyDescent="0.3">
      <c r="A24" s="177">
        <v>16</v>
      </c>
      <c r="B24" s="214"/>
      <c r="C24" s="182"/>
      <c r="D24" s="182"/>
      <c r="E24" s="181"/>
      <c r="F24" s="181"/>
      <c r="G24" s="181"/>
      <c r="H24" s="181"/>
      <c r="I24" s="181"/>
      <c r="J24" s="108"/>
    </row>
    <row r="25" spans="1:10" x14ac:dyDescent="0.3">
      <c r="A25" s="177">
        <v>17</v>
      </c>
      <c r="B25" s="214"/>
      <c r="C25" s="182"/>
      <c r="D25" s="182"/>
      <c r="E25" s="181"/>
      <c r="F25" s="181"/>
      <c r="G25" s="181"/>
      <c r="H25" s="181"/>
      <c r="I25" s="181"/>
      <c r="J25" s="108"/>
    </row>
    <row r="26" spans="1:10" x14ac:dyDescent="0.3">
      <c r="A26" s="177">
        <v>18</v>
      </c>
      <c r="B26" s="214"/>
      <c r="C26" s="182"/>
      <c r="D26" s="182"/>
      <c r="E26" s="181"/>
      <c r="F26" s="181"/>
      <c r="G26" s="181"/>
      <c r="H26" s="181"/>
      <c r="I26" s="181"/>
      <c r="J26" s="108"/>
    </row>
    <row r="27" spans="1:10" x14ac:dyDescent="0.3">
      <c r="A27" s="177">
        <v>19</v>
      </c>
      <c r="B27" s="214"/>
      <c r="C27" s="182"/>
      <c r="D27" s="182"/>
      <c r="E27" s="181"/>
      <c r="F27" s="181"/>
      <c r="G27" s="181"/>
      <c r="H27" s="181"/>
      <c r="I27" s="181"/>
      <c r="J27" s="108"/>
    </row>
    <row r="28" spans="1:10" x14ac:dyDescent="0.3">
      <c r="A28" s="177">
        <v>20</v>
      </c>
      <c r="B28" s="214"/>
      <c r="C28" s="182"/>
      <c r="D28" s="182"/>
      <c r="E28" s="181"/>
      <c r="F28" s="181"/>
      <c r="G28" s="181"/>
      <c r="H28" s="181"/>
      <c r="I28" s="181"/>
      <c r="J28" s="108"/>
    </row>
    <row r="29" spans="1:10" x14ac:dyDescent="0.3">
      <c r="A29" s="177">
        <v>21</v>
      </c>
      <c r="B29" s="214"/>
      <c r="C29" s="185"/>
      <c r="D29" s="185"/>
      <c r="E29" s="184"/>
      <c r="F29" s="184"/>
      <c r="G29" s="184"/>
      <c r="H29" s="284"/>
      <c r="I29" s="181"/>
      <c r="J29" s="108"/>
    </row>
    <row r="30" spans="1:10" x14ac:dyDescent="0.3">
      <c r="A30" s="177">
        <v>22</v>
      </c>
      <c r="B30" s="214"/>
      <c r="C30" s="185"/>
      <c r="D30" s="185"/>
      <c r="E30" s="184"/>
      <c r="F30" s="184"/>
      <c r="G30" s="184"/>
      <c r="H30" s="284"/>
      <c r="I30" s="181"/>
      <c r="J30" s="108"/>
    </row>
    <row r="31" spans="1:10" x14ac:dyDescent="0.3">
      <c r="A31" s="177">
        <v>23</v>
      </c>
      <c r="B31" s="214"/>
      <c r="C31" s="185"/>
      <c r="D31" s="185"/>
      <c r="E31" s="184"/>
      <c r="F31" s="184"/>
      <c r="G31" s="184"/>
      <c r="H31" s="284"/>
      <c r="I31" s="181"/>
      <c r="J31" s="108"/>
    </row>
    <row r="32" spans="1:10" x14ac:dyDescent="0.3">
      <c r="A32" s="177">
        <v>24</v>
      </c>
      <c r="B32" s="214"/>
      <c r="C32" s="185"/>
      <c r="D32" s="185"/>
      <c r="E32" s="184"/>
      <c r="F32" s="184"/>
      <c r="G32" s="184"/>
      <c r="H32" s="284"/>
      <c r="I32" s="181"/>
      <c r="J32" s="108"/>
    </row>
    <row r="33" spans="1:12" x14ac:dyDescent="0.3">
      <c r="A33" s="177">
        <v>25</v>
      </c>
      <c r="B33" s="214"/>
      <c r="C33" s="185"/>
      <c r="D33" s="185"/>
      <c r="E33" s="184"/>
      <c r="F33" s="184"/>
      <c r="G33" s="184"/>
      <c r="H33" s="284"/>
      <c r="I33" s="181"/>
      <c r="J33" s="108"/>
    </row>
    <row r="34" spans="1:12" x14ac:dyDescent="0.3">
      <c r="A34" s="177">
        <v>26</v>
      </c>
      <c r="B34" s="214"/>
      <c r="C34" s="185"/>
      <c r="D34" s="185"/>
      <c r="E34" s="184"/>
      <c r="F34" s="184"/>
      <c r="G34" s="184"/>
      <c r="H34" s="284"/>
      <c r="I34" s="181"/>
      <c r="J34" s="108"/>
    </row>
    <row r="35" spans="1:12" x14ac:dyDescent="0.3">
      <c r="A35" s="177">
        <v>27</v>
      </c>
      <c r="B35" s="214"/>
      <c r="C35" s="185"/>
      <c r="D35" s="185"/>
      <c r="E35" s="184"/>
      <c r="F35" s="184"/>
      <c r="G35" s="184"/>
      <c r="H35" s="284"/>
      <c r="I35" s="181"/>
      <c r="J35" s="108"/>
    </row>
    <row r="36" spans="1:12" x14ac:dyDescent="0.3">
      <c r="A36" s="177">
        <v>28</v>
      </c>
      <c r="B36" s="214"/>
      <c r="C36" s="185"/>
      <c r="D36" s="185"/>
      <c r="E36" s="184"/>
      <c r="F36" s="184"/>
      <c r="G36" s="184"/>
      <c r="H36" s="284"/>
      <c r="I36" s="181"/>
      <c r="J36" s="108"/>
    </row>
    <row r="37" spans="1:12" x14ac:dyDescent="0.3">
      <c r="A37" s="177">
        <v>29</v>
      </c>
      <c r="B37" s="214"/>
      <c r="C37" s="185"/>
      <c r="D37" s="185"/>
      <c r="E37" s="184"/>
      <c r="F37" s="184"/>
      <c r="G37" s="184"/>
      <c r="H37" s="284"/>
      <c r="I37" s="181"/>
      <c r="J37" s="108"/>
    </row>
    <row r="38" spans="1:12" x14ac:dyDescent="0.3">
      <c r="A38" s="177" t="s">
        <v>282</v>
      </c>
      <c r="B38" s="214"/>
      <c r="C38" s="185"/>
      <c r="D38" s="185"/>
      <c r="E38" s="184"/>
      <c r="F38" s="184"/>
      <c r="G38" s="286"/>
      <c r="H38" s="296" t="s">
        <v>436</v>
      </c>
      <c r="I38" s="287">
        <f>SUM(I9:I37)</f>
        <v>15025.51</v>
      </c>
      <c r="J38" s="108"/>
    </row>
    <row r="40" spans="1:12" x14ac:dyDescent="0.3">
      <c r="A40" s="192" t="s">
        <v>475</v>
      </c>
    </row>
    <row r="42" spans="1:12" x14ac:dyDescent="0.3">
      <c r="B42" s="194" t="s">
        <v>107</v>
      </c>
      <c r="F42" s="195"/>
    </row>
    <row r="43" spans="1:12" x14ac:dyDescent="0.3">
      <c r="F43" s="193"/>
      <c r="I43" s="193"/>
      <c r="J43" s="193"/>
      <c r="K43" s="193"/>
      <c r="L43" s="193"/>
    </row>
    <row r="44" spans="1:12" x14ac:dyDescent="0.3">
      <c r="C44" s="196"/>
      <c r="F44" s="196"/>
      <c r="G44" s="196"/>
      <c r="H44" s="199"/>
      <c r="I44" s="197"/>
      <c r="J44" s="193"/>
      <c r="K44" s="193"/>
      <c r="L44" s="193"/>
    </row>
    <row r="45" spans="1:12" x14ac:dyDescent="0.3">
      <c r="A45" s="193"/>
      <c r="C45" s="198" t="s">
        <v>271</v>
      </c>
      <c r="F45" s="199" t="s">
        <v>276</v>
      </c>
      <c r="G45" s="198"/>
      <c r="H45" s="198"/>
      <c r="I45" s="197"/>
      <c r="J45" s="193"/>
      <c r="K45" s="193"/>
      <c r="L45" s="193"/>
    </row>
    <row r="46" spans="1:12" x14ac:dyDescent="0.3">
      <c r="A46" s="193"/>
      <c r="C46" s="200" t="s">
        <v>140</v>
      </c>
      <c r="F46" s="192" t="s">
        <v>272</v>
      </c>
      <c r="I46" s="193"/>
      <c r="J46" s="193"/>
      <c r="K46" s="193"/>
      <c r="L46" s="193"/>
    </row>
    <row r="47" spans="1:12" s="193" customFormat="1" x14ac:dyDescent="0.3">
      <c r="B47" s="192"/>
      <c r="C47" s="200"/>
      <c r="G47" s="200"/>
      <c r="H47" s="200"/>
    </row>
    <row r="48" spans="1:12" s="193" customFormat="1" ht="12.75" x14ac:dyDescent="0.2"/>
    <row r="49" s="193" customFormat="1" ht="12.75" x14ac:dyDescent="0.2"/>
    <row r="50" s="193" customFormat="1" ht="12.75" x14ac:dyDescent="0.2"/>
    <row r="51" s="193" customFormat="1" ht="12.75" x14ac:dyDescent="0.2"/>
  </sheetData>
  <mergeCells count="1">
    <mergeCell ref="I2:J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0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">
      <formula1>40543</formula1>
      <formula2>42004</formula2>
    </dataValidation>
  </dataValidations>
  <printOptions gridLines="1"/>
  <pageMargins left="0.7" right="0.7" top="0.75" bottom="0.75" header="0.3" footer="0.3"/>
  <pageSetup scale="5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 x14ac:dyDescent="0.2"/>
  <cols>
    <col min="1" max="1" width="2.7109375" style="204" customWidth="1"/>
    <col min="2" max="2" width="9" style="204" customWidth="1"/>
    <col min="3" max="3" width="23.42578125" style="204" customWidth="1"/>
    <col min="4" max="4" width="13.28515625" style="204" customWidth="1"/>
    <col min="5" max="5" width="9.5703125" style="204" customWidth="1"/>
    <col min="6" max="6" width="11.5703125" style="204" customWidth="1"/>
    <col min="7" max="7" width="12.28515625" style="204" customWidth="1"/>
    <col min="8" max="8" width="15.28515625" style="204" customWidth="1"/>
    <col min="9" max="9" width="17.5703125" style="204" customWidth="1"/>
    <col min="10" max="11" width="12.42578125" style="204" customWidth="1"/>
    <col min="12" max="12" width="23.5703125" style="204" customWidth="1"/>
    <col min="13" max="13" width="18.5703125" style="204" customWidth="1"/>
    <col min="14" max="14" width="0.85546875" style="204" customWidth="1"/>
    <col min="15" max="16384" width="9.140625" style="204"/>
  </cols>
  <sheetData>
    <row r="1" spans="1:14" ht="13.5" x14ac:dyDescent="0.2">
      <c r="A1" s="201" t="s">
        <v>477</v>
      </c>
      <c r="B1" s="202"/>
      <c r="C1" s="202"/>
      <c r="D1" s="202"/>
      <c r="E1" s="202"/>
      <c r="F1" s="202"/>
      <c r="G1" s="202"/>
      <c r="H1" s="202"/>
      <c r="I1" s="205"/>
      <c r="J1" s="272"/>
      <c r="K1" s="272"/>
      <c r="L1" s="272"/>
      <c r="M1" s="272" t="s">
        <v>425</v>
      </c>
      <c r="N1" s="205"/>
    </row>
    <row r="2" spans="1:14" ht="15" x14ac:dyDescent="0.2">
      <c r="A2" s="205" t="s">
        <v>321</v>
      </c>
      <c r="B2" s="202"/>
      <c r="C2" s="202"/>
      <c r="D2" s="203"/>
      <c r="E2" s="203"/>
      <c r="F2" s="203"/>
      <c r="G2" s="203"/>
      <c r="H2" s="203"/>
      <c r="I2" s="202"/>
      <c r="J2" s="202"/>
      <c r="K2" s="202"/>
      <c r="L2" s="202"/>
      <c r="M2" s="466" t="s">
        <v>481</v>
      </c>
      <c r="N2" s="466"/>
    </row>
    <row r="3" spans="1:14" x14ac:dyDescent="0.2">
      <c r="A3" s="205"/>
      <c r="B3" s="202"/>
      <c r="C3" s="202"/>
      <c r="D3" s="203"/>
      <c r="E3" s="203"/>
      <c r="F3" s="203"/>
      <c r="G3" s="203"/>
      <c r="H3" s="203"/>
      <c r="I3" s="202"/>
      <c r="J3" s="202"/>
      <c r="K3" s="202"/>
      <c r="L3" s="202"/>
      <c r="M3" s="202"/>
      <c r="N3" s="205"/>
    </row>
    <row r="4" spans="1:14" ht="15" x14ac:dyDescent="0.3">
      <c r="A4" s="118" t="s">
        <v>277</v>
      </c>
      <c r="B4" s="202"/>
      <c r="C4" s="202"/>
      <c r="D4" s="206"/>
      <c r="E4" s="273"/>
      <c r="F4" s="206"/>
      <c r="G4" s="203"/>
      <c r="H4" s="203"/>
      <c r="I4" s="203"/>
      <c r="J4" s="203"/>
      <c r="K4" s="203"/>
      <c r="L4" s="202"/>
      <c r="M4" s="203"/>
      <c r="N4" s="205"/>
    </row>
    <row r="5" spans="1:14" x14ac:dyDescent="0.2">
      <c r="A5" s="207"/>
      <c r="B5" s="207"/>
      <c r="C5" s="207"/>
      <c r="D5" s="207"/>
      <c r="E5" s="208"/>
      <c r="F5" s="208"/>
      <c r="G5" s="208"/>
      <c r="H5" s="208"/>
      <c r="I5" s="208"/>
      <c r="J5" s="208"/>
      <c r="K5" s="208"/>
      <c r="L5" s="208"/>
      <c r="M5" s="208"/>
      <c r="N5" s="205"/>
    </row>
    <row r="6" spans="1:14" ht="13.5" thickBot="1" x14ac:dyDescent="0.25">
      <c r="A6" s="274"/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05"/>
    </row>
    <row r="7" spans="1:14" ht="51" x14ac:dyDescent="0.2">
      <c r="A7" s="275" t="s">
        <v>64</v>
      </c>
      <c r="B7" s="276" t="s">
        <v>426</v>
      </c>
      <c r="C7" s="276" t="s">
        <v>427</v>
      </c>
      <c r="D7" s="277" t="s">
        <v>428</v>
      </c>
      <c r="E7" s="277" t="s">
        <v>278</v>
      </c>
      <c r="F7" s="277" t="s">
        <v>429</v>
      </c>
      <c r="G7" s="277" t="s">
        <v>430</v>
      </c>
      <c r="H7" s="276" t="s">
        <v>431</v>
      </c>
      <c r="I7" s="278" t="s">
        <v>432</v>
      </c>
      <c r="J7" s="278" t="s">
        <v>433</v>
      </c>
      <c r="K7" s="279" t="s">
        <v>434</v>
      </c>
      <c r="L7" s="279" t="s">
        <v>435</v>
      </c>
      <c r="M7" s="277" t="s">
        <v>425</v>
      </c>
      <c r="N7" s="205"/>
    </row>
    <row r="8" spans="1:14" x14ac:dyDescent="0.2">
      <c r="A8" s="210">
        <v>1</v>
      </c>
      <c r="B8" s="211">
        <v>2</v>
      </c>
      <c r="C8" s="211">
        <v>3</v>
      </c>
      <c r="D8" s="212">
        <v>4</v>
      </c>
      <c r="E8" s="212">
        <v>5</v>
      </c>
      <c r="F8" s="212">
        <v>6</v>
      </c>
      <c r="G8" s="212">
        <v>7</v>
      </c>
      <c r="H8" s="212">
        <v>8</v>
      </c>
      <c r="I8" s="212">
        <v>9</v>
      </c>
      <c r="J8" s="212">
        <v>10</v>
      </c>
      <c r="K8" s="212">
        <v>11</v>
      </c>
      <c r="L8" s="212">
        <v>12</v>
      </c>
      <c r="M8" s="212">
        <v>13</v>
      </c>
      <c r="N8" s="205"/>
    </row>
    <row r="9" spans="1:14" ht="15" x14ac:dyDescent="0.25">
      <c r="A9" s="213">
        <v>1</v>
      </c>
      <c r="B9" s="214"/>
      <c r="C9" s="280"/>
      <c r="D9" s="213"/>
      <c r="E9" s="213"/>
      <c r="F9" s="213"/>
      <c r="G9" s="213"/>
      <c r="H9" s="213"/>
      <c r="I9" s="213"/>
      <c r="J9" s="213"/>
      <c r="K9" s="213"/>
      <c r="L9" s="213"/>
      <c r="M9" s="281" t="str">
        <f t="shared" ref="M9:M33" si="0">IF(ISBLANK(B9),"",$M$2)</f>
        <v/>
      </c>
      <c r="N9" s="205"/>
    </row>
    <row r="10" spans="1:14" ht="15" x14ac:dyDescent="0.25">
      <c r="A10" s="213">
        <v>2</v>
      </c>
      <c r="B10" s="214"/>
      <c r="C10" s="280"/>
      <c r="D10" s="213"/>
      <c r="E10" s="213"/>
      <c r="F10" s="213"/>
      <c r="G10" s="213"/>
      <c r="H10" s="213"/>
      <c r="I10" s="213"/>
      <c r="J10" s="213"/>
      <c r="K10" s="213"/>
      <c r="L10" s="213"/>
      <c r="M10" s="281" t="str">
        <f t="shared" si="0"/>
        <v/>
      </c>
      <c r="N10" s="205"/>
    </row>
    <row r="11" spans="1:14" ht="15" x14ac:dyDescent="0.25">
      <c r="A11" s="213">
        <v>3</v>
      </c>
      <c r="B11" s="214"/>
      <c r="C11" s="280"/>
      <c r="D11" s="213"/>
      <c r="E11" s="213"/>
      <c r="F11" s="213"/>
      <c r="G11" s="213"/>
      <c r="H11" s="213"/>
      <c r="I11" s="213"/>
      <c r="J11" s="213"/>
      <c r="K11" s="213"/>
      <c r="L11" s="213"/>
      <c r="M11" s="281" t="str">
        <f t="shared" si="0"/>
        <v/>
      </c>
      <c r="N11" s="205"/>
    </row>
    <row r="12" spans="1:14" ht="15" x14ac:dyDescent="0.25">
      <c r="A12" s="213">
        <v>4</v>
      </c>
      <c r="B12" s="214"/>
      <c r="C12" s="280"/>
      <c r="D12" s="213"/>
      <c r="E12" s="213"/>
      <c r="F12" s="213"/>
      <c r="G12" s="213"/>
      <c r="H12" s="213"/>
      <c r="I12" s="213"/>
      <c r="J12" s="213"/>
      <c r="K12" s="213"/>
      <c r="L12" s="213"/>
      <c r="M12" s="281" t="str">
        <f t="shared" si="0"/>
        <v/>
      </c>
      <c r="N12" s="205"/>
    </row>
    <row r="13" spans="1:14" ht="15" x14ac:dyDescent="0.25">
      <c r="A13" s="213">
        <v>5</v>
      </c>
      <c r="B13" s="214"/>
      <c r="C13" s="280"/>
      <c r="D13" s="213"/>
      <c r="E13" s="213"/>
      <c r="F13" s="213"/>
      <c r="G13" s="213"/>
      <c r="H13" s="213"/>
      <c r="I13" s="213"/>
      <c r="J13" s="213"/>
      <c r="K13" s="213"/>
      <c r="L13" s="213"/>
      <c r="M13" s="281" t="str">
        <f t="shared" si="0"/>
        <v/>
      </c>
      <c r="N13" s="205"/>
    </row>
    <row r="14" spans="1:14" ht="15" x14ac:dyDescent="0.25">
      <c r="A14" s="213">
        <v>6</v>
      </c>
      <c r="B14" s="214"/>
      <c r="C14" s="280"/>
      <c r="D14" s="213"/>
      <c r="E14" s="213"/>
      <c r="F14" s="213"/>
      <c r="G14" s="213"/>
      <c r="H14" s="213"/>
      <c r="I14" s="213"/>
      <c r="J14" s="213"/>
      <c r="K14" s="213"/>
      <c r="L14" s="213"/>
      <c r="M14" s="281" t="str">
        <f t="shared" si="0"/>
        <v/>
      </c>
      <c r="N14" s="205"/>
    </row>
    <row r="15" spans="1:14" ht="15" x14ac:dyDescent="0.25">
      <c r="A15" s="213">
        <v>7</v>
      </c>
      <c r="B15" s="214"/>
      <c r="C15" s="280"/>
      <c r="D15" s="213"/>
      <c r="E15" s="213"/>
      <c r="F15" s="213"/>
      <c r="G15" s="213"/>
      <c r="H15" s="213"/>
      <c r="I15" s="213"/>
      <c r="J15" s="213"/>
      <c r="K15" s="213"/>
      <c r="L15" s="213"/>
      <c r="M15" s="281" t="str">
        <f t="shared" si="0"/>
        <v/>
      </c>
      <c r="N15" s="205"/>
    </row>
    <row r="16" spans="1:14" ht="15" x14ac:dyDescent="0.25">
      <c r="A16" s="213">
        <v>8</v>
      </c>
      <c r="B16" s="214"/>
      <c r="C16" s="280"/>
      <c r="D16" s="213"/>
      <c r="E16" s="213"/>
      <c r="F16" s="213"/>
      <c r="G16" s="213"/>
      <c r="H16" s="213"/>
      <c r="I16" s="213"/>
      <c r="J16" s="213"/>
      <c r="K16" s="213"/>
      <c r="L16" s="213"/>
      <c r="M16" s="281" t="str">
        <f t="shared" si="0"/>
        <v/>
      </c>
      <c r="N16" s="205"/>
    </row>
    <row r="17" spans="1:14" ht="15" x14ac:dyDescent="0.25">
      <c r="A17" s="213">
        <v>9</v>
      </c>
      <c r="B17" s="214"/>
      <c r="C17" s="280"/>
      <c r="D17" s="213"/>
      <c r="E17" s="213"/>
      <c r="F17" s="213"/>
      <c r="G17" s="213"/>
      <c r="H17" s="213"/>
      <c r="I17" s="213"/>
      <c r="J17" s="213"/>
      <c r="K17" s="213"/>
      <c r="L17" s="213"/>
      <c r="M17" s="281" t="str">
        <f t="shared" si="0"/>
        <v/>
      </c>
      <c r="N17" s="205"/>
    </row>
    <row r="18" spans="1:14" ht="15" x14ac:dyDescent="0.25">
      <c r="A18" s="213">
        <v>10</v>
      </c>
      <c r="B18" s="214"/>
      <c r="C18" s="280"/>
      <c r="D18" s="213"/>
      <c r="E18" s="213"/>
      <c r="F18" s="213"/>
      <c r="G18" s="213"/>
      <c r="H18" s="213"/>
      <c r="I18" s="213"/>
      <c r="J18" s="213"/>
      <c r="K18" s="213"/>
      <c r="L18" s="213"/>
      <c r="M18" s="281" t="str">
        <f t="shared" si="0"/>
        <v/>
      </c>
      <c r="N18" s="205"/>
    </row>
    <row r="19" spans="1:14" ht="15" x14ac:dyDescent="0.25">
      <c r="A19" s="213">
        <v>11</v>
      </c>
      <c r="B19" s="214"/>
      <c r="C19" s="280"/>
      <c r="D19" s="213"/>
      <c r="E19" s="213"/>
      <c r="F19" s="213"/>
      <c r="G19" s="213"/>
      <c r="H19" s="213"/>
      <c r="I19" s="213"/>
      <c r="J19" s="213"/>
      <c r="K19" s="213"/>
      <c r="L19" s="213"/>
      <c r="M19" s="281" t="str">
        <f t="shared" si="0"/>
        <v/>
      </c>
      <c r="N19" s="205"/>
    </row>
    <row r="20" spans="1:14" ht="15" x14ac:dyDescent="0.25">
      <c r="A20" s="213">
        <v>12</v>
      </c>
      <c r="B20" s="214"/>
      <c r="C20" s="280"/>
      <c r="D20" s="213"/>
      <c r="E20" s="213"/>
      <c r="F20" s="213"/>
      <c r="G20" s="213"/>
      <c r="H20" s="213"/>
      <c r="I20" s="213"/>
      <c r="J20" s="213"/>
      <c r="K20" s="213"/>
      <c r="L20" s="213"/>
      <c r="M20" s="281" t="str">
        <f t="shared" si="0"/>
        <v/>
      </c>
      <c r="N20" s="205"/>
    </row>
    <row r="21" spans="1:14" ht="15" x14ac:dyDescent="0.25">
      <c r="A21" s="213">
        <v>13</v>
      </c>
      <c r="B21" s="214"/>
      <c r="C21" s="280"/>
      <c r="D21" s="213"/>
      <c r="E21" s="213"/>
      <c r="F21" s="213"/>
      <c r="G21" s="213"/>
      <c r="H21" s="213"/>
      <c r="I21" s="213"/>
      <c r="J21" s="213"/>
      <c r="K21" s="213"/>
      <c r="L21" s="213"/>
      <c r="M21" s="281" t="str">
        <f t="shared" si="0"/>
        <v/>
      </c>
      <c r="N21" s="205"/>
    </row>
    <row r="22" spans="1:14" ht="15" x14ac:dyDescent="0.25">
      <c r="A22" s="213">
        <v>14</v>
      </c>
      <c r="B22" s="214"/>
      <c r="C22" s="280"/>
      <c r="D22" s="213"/>
      <c r="E22" s="213"/>
      <c r="F22" s="213"/>
      <c r="G22" s="213"/>
      <c r="H22" s="213"/>
      <c r="I22" s="213"/>
      <c r="J22" s="213"/>
      <c r="K22" s="213"/>
      <c r="L22" s="213"/>
      <c r="M22" s="281" t="str">
        <f t="shared" si="0"/>
        <v/>
      </c>
      <c r="N22" s="205"/>
    </row>
    <row r="23" spans="1:14" ht="15" x14ac:dyDescent="0.25">
      <c r="A23" s="213">
        <v>15</v>
      </c>
      <c r="B23" s="214"/>
      <c r="C23" s="280"/>
      <c r="D23" s="213"/>
      <c r="E23" s="213"/>
      <c r="F23" s="213"/>
      <c r="G23" s="213"/>
      <c r="H23" s="213"/>
      <c r="I23" s="213"/>
      <c r="J23" s="213"/>
      <c r="K23" s="213"/>
      <c r="L23" s="213"/>
      <c r="M23" s="281" t="str">
        <f t="shared" si="0"/>
        <v/>
      </c>
      <c r="N23" s="205"/>
    </row>
    <row r="24" spans="1:14" ht="15" x14ac:dyDescent="0.25">
      <c r="A24" s="213">
        <v>16</v>
      </c>
      <c r="B24" s="214"/>
      <c r="C24" s="280"/>
      <c r="D24" s="213"/>
      <c r="E24" s="213"/>
      <c r="F24" s="213"/>
      <c r="G24" s="213"/>
      <c r="H24" s="213"/>
      <c r="I24" s="213"/>
      <c r="J24" s="213"/>
      <c r="K24" s="213"/>
      <c r="L24" s="213"/>
      <c r="M24" s="281" t="str">
        <f t="shared" si="0"/>
        <v/>
      </c>
      <c r="N24" s="205"/>
    </row>
    <row r="25" spans="1:14" ht="15" x14ac:dyDescent="0.25">
      <c r="A25" s="213">
        <v>17</v>
      </c>
      <c r="B25" s="214"/>
      <c r="C25" s="280"/>
      <c r="D25" s="213"/>
      <c r="E25" s="213"/>
      <c r="F25" s="213"/>
      <c r="G25" s="213"/>
      <c r="H25" s="213"/>
      <c r="I25" s="213"/>
      <c r="J25" s="213"/>
      <c r="K25" s="213"/>
      <c r="L25" s="213"/>
      <c r="M25" s="281" t="str">
        <f t="shared" si="0"/>
        <v/>
      </c>
      <c r="N25" s="205"/>
    </row>
    <row r="26" spans="1:14" ht="15" x14ac:dyDescent="0.25">
      <c r="A26" s="213">
        <v>18</v>
      </c>
      <c r="B26" s="214"/>
      <c r="C26" s="280"/>
      <c r="D26" s="213"/>
      <c r="E26" s="213"/>
      <c r="F26" s="213"/>
      <c r="G26" s="213"/>
      <c r="H26" s="213"/>
      <c r="I26" s="213"/>
      <c r="J26" s="213"/>
      <c r="K26" s="213"/>
      <c r="L26" s="213"/>
      <c r="M26" s="281" t="str">
        <f t="shared" si="0"/>
        <v/>
      </c>
      <c r="N26" s="205"/>
    </row>
    <row r="27" spans="1:14" ht="15" x14ac:dyDescent="0.25">
      <c r="A27" s="213">
        <v>19</v>
      </c>
      <c r="B27" s="214"/>
      <c r="C27" s="280"/>
      <c r="D27" s="213"/>
      <c r="E27" s="213"/>
      <c r="F27" s="213"/>
      <c r="G27" s="213"/>
      <c r="H27" s="213"/>
      <c r="I27" s="213"/>
      <c r="J27" s="213"/>
      <c r="K27" s="213"/>
      <c r="L27" s="213"/>
      <c r="M27" s="281" t="str">
        <f t="shared" si="0"/>
        <v/>
      </c>
      <c r="N27" s="205"/>
    </row>
    <row r="28" spans="1:14" ht="15" x14ac:dyDescent="0.25">
      <c r="A28" s="213">
        <v>20</v>
      </c>
      <c r="B28" s="214"/>
      <c r="C28" s="280"/>
      <c r="D28" s="213"/>
      <c r="E28" s="213"/>
      <c r="F28" s="213"/>
      <c r="G28" s="213"/>
      <c r="H28" s="213"/>
      <c r="I28" s="213"/>
      <c r="J28" s="213"/>
      <c r="K28" s="213"/>
      <c r="L28" s="213"/>
      <c r="M28" s="281" t="str">
        <f t="shared" si="0"/>
        <v/>
      </c>
      <c r="N28" s="205"/>
    </row>
    <row r="29" spans="1:14" ht="15" x14ac:dyDescent="0.25">
      <c r="A29" s="213">
        <v>21</v>
      </c>
      <c r="B29" s="214"/>
      <c r="C29" s="280"/>
      <c r="D29" s="213"/>
      <c r="E29" s="213"/>
      <c r="F29" s="213"/>
      <c r="G29" s="213"/>
      <c r="H29" s="213"/>
      <c r="I29" s="213"/>
      <c r="J29" s="213"/>
      <c r="K29" s="213"/>
      <c r="L29" s="213"/>
      <c r="M29" s="281" t="str">
        <f t="shared" si="0"/>
        <v/>
      </c>
      <c r="N29" s="205"/>
    </row>
    <row r="30" spans="1:14" ht="15" x14ac:dyDescent="0.25">
      <c r="A30" s="213">
        <v>22</v>
      </c>
      <c r="B30" s="214"/>
      <c r="C30" s="280"/>
      <c r="D30" s="213"/>
      <c r="E30" s="213"/>
      <c r="F30" s="213"/>
      <c r="G30" s="213"/>
      <c r="H30" s="213"/>
      <c r="I30" s="213"/>
      <c r="J30" s="213"/>
      <c r="K30" s="213"/>
      <c r="L30" s="213"/>
      <c r="M30" s="281" t="str">
        <f t="shared" si="0"/>
        <v/>
      </c>
      <c r="N30" s="205"/>
    </row>
    <row r="31" spans="1:14" ht="15" x14ac:dyDescent="0.25">
      <c r="A31" s="213">
        <v>23</v>
      </c>
      <c r="B31" s="214"/>
      <c r="C31" s="280"/>
      <c r="D31" s="213"/>
      <c r="E31" s="213"/>
      <c r="F31" s="213"/>
      <c r="G31" s="213"/>
      <c r="H31" s="213"/>
      <c r="I31" s="213"/>
      <c r="J31" s="213"/>
      <c r="K31" s="213"/>
      <c r="L31" s="213"/>
      <c r="M31" s="281" t="str">
        <f t="shared" si="0"/>
        <v/>
      </c>
      <c r="N31" s="205"/>
    </row>
    <row r="32" spans="1:14" ht="15" x14ac:dyDescent="0.25">
      <c r="A32" s="213">
        <v>24</v>
      </c>
      <c r="B32" s="214"/>
      <c r="C32" s="280"/>
      <c r="D32" s="213"/>
      <c r="E32" s="213"/>
      <c r="F32" s="213"/>
      <c r="G32" s="213"/>
      <c r="H32" s="213"/>
      <c r="I32" s="213"/>
      <c r="J32" s="213"/>
      <c r="K32" s="213"/>
      <c r="L32" s="213"/>
      <c r="M32" s="281" t="str">
        <f t="shared" si="0"/>
        <v/>
      </c>
      <c r="N32" s="205"/>
    </row>
    <row r="33" spans="1:14" ht="15" x14ac:dyDescent="0.25">
      <c r="A33" s="282" t="s">
        <v>282</v>
      </c>
      <c r="B33" s="214"/>
      <c r="C33" s="280"/>
      <c r="D33" s="213"/>
      <c r="E33" s="213"/>
      <c r="F33" s="213"/>
      <c r="G33" s="213"/>
      <c r="H33" s="213"/>
      <c r="I33" s="213"/>
      <c r="J33" s="213"/>
      <c r="K33" s="213"/>
      <c r="L33" s="213"/>
      <c r="M33" s="281" t="str">
        <f t="shared" si="0"/>
        <v/>
      </c>
      <c r="N33" s="205"/>
    </row>
    <row r="34" spans="1:14" s="220" customFormat="1" x14ac:dyDescent="0.2"/>
    <row r="37" spans="1:14" s="21" customFormat="1" ht="15" x14ac:dyDescent="0.3">
      <c r="B37" s="215" t="s">
        <v>107</v>
      </c>
    </row>
    <row r="38" spans="1:14" s="21" customFormat="1" ht="15" x14ac:dyDescent="0.3">
      <c r="B38" s="215"/>
    </row>
    <row r="39" spans="1:14" s="21" customFormat="1" ht="15" x14ac:dyDescent="0.3">
      <c r="C39" s="217"/>
      <c r="D39" s="216"/>
      <c r="E39" s="216"/>
      <c r="H39" s="217"/>
      <c r="I39" s="217"/>
      <c r="J39" s="216"/>
      <c r="K39" s="216"/>
      <c r="L39" s="216"/>
    </row>
    <row r="40" spans="1:14" s="21" customFormat="1" ht="15" x14ac:dyDescent="0.3">
      <c r="C40" s="218" t="s">
        <v>271</v>
      </c>
      <c r="D40" s="216"/>
      <c r="E40" s="216"/>
      <c r="H40" s="215" t="s">
        <v>323</v>
      </c>
      <c r="M40" s="216"/>
    </row>
    <row r="41" spans="1:14" s="21" customFormat="1" ht="15" x14ac:dyDescent="0.3">
      <c r="C41" s="218" t="s">
        <v>140</v>
      </c>
      <c r="D41" s="216"/>
      <c r="E41" s="216"/>
      <c r="H41" s="219" t="s">
        <v>272</v>
      </c>
      <c r="M41" s="216"/>
    </row>
    <row r="42" spans="1:14" ht="15" x14ac:dyDescent="0.3">
      <c r="C42" s="218"/>
      <c r="F42" s="219"/>
      <c r="J42" s="221"/>
      <c r="K42" s="221"/>
      <c r="L42" s="221"/>
      <c r="M42" s="221"/>
    </row>
    <row r="43" spans="1:14" ht="15" x14ac:dyDescent="0.3">
      <c r="C43" s="218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220</v>
      </c>
      <c r="C1" t="s">
        <v>200</v>
      </c>
      <c r="E1" t="s">
        <v>229</v>
      </c>
      <c r="G1" t="s">
        <v>239</v>
      </c>
    </row>
    <row r="2" spans="1:7" ht="15" x14ac:dyDescent="0.2">
      <c r="A2" s="63">
        <v>40907</v>
      </c>
      <c r="C2" t="s">
        <v>201</v>
      </c>
      <c r="E2" t="s">
        <v>234</v>
      </c>
      <c r="G2" s="65" t="s">
        <v>240</v>
      </c>
    </row>
    <row r="3" spans="1:7" ht="15" x14ac:dyDescent="0.2">
      <c r="A3" s="63">
        <v>40908</v>
      </c>
      <c r="C3" t="s">
        <v>202</v>
      </c>
      <c r="E3" t="s">
        <v>235</v>
      </c>
      <c r="G3" s="65" t="s">
        <v>241</v>
      </c>
    </row>
    <row r="4" spans="1:7" ht="15" x14ac:dyDescent="0.2">
      <c r="A4" s="63">
        <v>40909</v>
      </c>
      <c r="C4" t="s">
        <v>203</v>
      </c>
      <c r="E4" t="s">
        <v>236</v>
      </c>
      <c r="G4" s="65" t="s">
        <v>242</v>
      </c>
    </row>
    <row r="5" spans="1:7" x14ac:dyDescent="0.2">
      <c r="A5" s="63">
        <v>40910</v>
      </c>
      <c r="C5" t="s">
        <v>204</v>
      </c>
      <c r="E5" t="s">
        <v>237</v>
      </c>
    </row>
    <row r="6" spans="1:7" x14ac:dyDescent="0.2">
      <c r="A6" s="63">
        <v>40911</v>
      </c>
      <c r="C6" t="s">
        <v>205</v>
      </c>
    </row>
    <row r="7" spans="1:7" x14ac:dyDescent="0.2">
      <c r="A7" s="63">
        <v>40912</v>
      </c>
      <c r="C7" t="s">
        <v>206</v>
      </c>
    </row>
    <row r="8" spans="1:7" x14ac:dyDescent="0.2">
      <c r="A8" s="63">
        <v>40913</v>
      </c>
      <c r="C8" t="s">
        <v>207</v>
      </c>
    </row>
    <row r="9" spans="1:7" x14ac:dyDescent="0.2">
      <c r="A9" s="63">
        <v>40914</v>
      </c>
      <c r="C9" t="s">
        <v>208</v>
      </c>
    </row>
    <row r="10" spans="1:7" x14ac:dyDescent="0.2">
      <c r="A10" s="63">
        <v>40915</v>
      </c>
      <c r="C10" t="s">
        <v>209</v>
      </c>
    </row>
    <row r="11" spans="1:7" x14ac:dyDescent="0.2">
      <c r="A11" s="63">
        <v>40916</v>
      </c>
      <c r="C11" t="s">
        <v>210</v>
      </c>
    </row>
    <row r="12" spans="1:7" x14ac:dyDescent="0.2">
      <c r="A12" s="63">
        <v>40917</v>
      </c>
      <c r="C12" t="s">
        <v>211</v>
      </c>
    </row>
    <row r="13" spans="1:7" x14ac:dyDescent="0.2">
      <c r="A13" s="63">
        <v>40918</v>
      </c>
      <c r="C13" t="s">
        <v>212</v>
      </c>
    </row>
    <row r="14" spans="1:7" x14ac:dyDescent="0.2">
      <c r="A14" s="63">
        <v>40919</v>
      </c>
      <c r="C14" t="s">
        <v>213</v>
      </c>
    </row>
    <row r="15" spans="1:7" x14ac:dyDescent="0.2">
      <c r="A15" s="63">
        <v>40920</v>
      </c>
      <c r="C15" t="s">
        <v>214</v>
      </c>
    </row>
    <row r="16" spans="1:7" x14ac:dyDescent="0.2">
      <c r="A16" s="63">
        <v>40921</v>
      </c>
      <c r="C16" t="s">
        <v>215</v>
      </c>
    </row>
    <row r="17" spans="1:3" x14ac:dyDescent="0.2">
      <c r="A17" s="63">
        <v>40922</v>
      </c>
      <c r="C17" t="s">
        <v>216</v>
      </c>
    </row>
    <row r="18" spans="1:3" x14ac:dyDescent="0.2">
      <c r="A18" s="63">
        <v>40923</v>
      </c>
      <c r="C18" t="s">
        <v>217</v>
      </c>
    </row>
    <row r="19" spans="1:3" x14ac:dyDescent="0.2">
      <c r="A19" s="63">
        <v>40924</v>
      </c>
      <c r="C19" t="s">
        <v>218</v>
      </c>
    </row>
    <row r="20" spans="1:3" x14ac:dyDescent="0.2">
      <c r="A20" s="63">
        <v>40925</v>
      </c>
      <c r="C20" t="s">
        <v>219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B34" sqref="B34"/>
    </sheetView>
  </sheetViews>
  <sheetFormatPr defaultRowHeight="15" x14ac:dyDescent="0.3"/>
  <cols>
    <col min="1" max="1" width="14.28515625" style="21" bestFit="1" customWidth="1"/>
    <col min="2" max="2" width="80" style="26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275</v>
      </c>
      <c r="B1" s="262"/>
      <c r="C1" s="468" t="s">
        <v>110</v>
      </c>
      <c r="D1" s="468"/>
      <c r="E1" s="117"/>
    </row>
    <row r="2" spans="1:12" s="6" customFormat="1" x14ac:dyDescent="0.3">
      <c r="A2" s="79" t="s">
        <v>141</v>
      </c>
      <c r="B2" s="262"/>
      <c r="C2" s="469" t="s">
        <v>481</v>
      </c>
      <c r="D2" s="470"/>
      <c r="E2" s="117"/>
    </row>
    <row r="3" spans="1:12" s="6" customFormat="1" x14ac:dyDescent="0.3">
      <c r="A3" s="79"/>
      <c r="B3" s="262"/>
      <c r="C3" s="78"/>
      <c r="D3" s="78"/>
      <c r="E3" s="117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3"/>
      <c r="C4" s="79"/>
      <c r="D4" s="79"/>
      <c r="E4" s="111"/>
      <c r="L4" s="6"/>
    </row>
    <row r="5" spans="1:12" s="2" customFormat="1" x14ac:dyDescent="0.3">
      <c r="A5" s="115" t="s">
        <v>482</v>
      </c>
      <c r="B5" s="12"/>
      <c r="C5" s="60"/>
      <c r="D5" s="60"/>
      <c r="E5" s="111"/>
    </row>
    <row r="6" spans="1:12" s="2" customFormat="1" x14ac:dyDescent="0.3">
      <c r="A6" s="80"/>
      <c r="B6" s="263"/>
      <c r="C6" s="79"/>
      <c r="D6" s="79"/>
      <c r="E6" s="111"/>
    </row>
    <row r="7" spans="1:12" s="6" customFormat="1" ht="18" x14ac:dyDescent="0.3">
      <c r="A7" s="103"/>
      <c r="B7" s="116"/>
      <c r="C7" s="81"/>
      <c r="D7" s="81"/>
      <c r="E7" s="117"/>
    </row>
    <row r="8" spans="1:12" s="6" customFormat="1" ht="30" x14ac:dyDescent="0.3">
      <c r="A8" s="109" t="s">
        <v>64</v>
      </c>
      <c r="B8" s="82" t="s">
        <v>252</v>
      </c>
      <c r="C8" s="82" t="s">
        <v>66</v>
      </c>
      <c r="D8" s="82" t="s">
        <v>67</v>
      </c>
      <c r="E8" s="117"/>
      <c r="F8" s="20"/>
    </row>
    <row r="9" spans="1:12" s="7" customFormat="1" x14ac:dyDescent="0.3">
      <c r="A9" s="249">
        <v>1</v>
      </c>
      <c r="B9" s="249" t="s">
        <v>65</v>
      </c>
      <c r="C9" s="88">
        <f>SUM(C10,C25)</f>
        <v>0</v>
      </c>
      <c r="D9" s="88">
        <f>SUM(D10,D25)</f>
        <v>0</v>
      </c>
      <c r="E9" s="117"/>
    </row>
    <row r="10" spans="1:12" s="7" customFormat="1" x14ac:dyDescent="0.3">
      <c r="A10" s="90">
        <v>1.1000000000000001</v>
      </c>
      <c r="B10" s="90" t="s">
        <v>80</v>
      </c>
      <c r="C10" s="88">
        <f>SUM(C11,C12,C15,C18,C24)</f>
        <v>0</v>
      </c>
      <c r="D10" s="88">
        <f>SUM(D11,D12,D15,D18,D23,D24)</f>
        <v>0</v>
      </c>
      <c r="E10" s="117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7"/>
    </row>
    <row r="12" spans="1:12" s="10" customFormat="1" x14ac:dyDescent="0.3">
      <c r="A12" s="91" t="s">
        <v>31</v>
      </c>
      <c r="B12" s="91" t="s">
        <v>312</v>
      </c>
      <c r="C12" s="110">
        <f>SUM(C13:C14)</f>
        <v>0</v>
      </c>
      <c r="D12" s="110">
        <f>SUM(D13:D14)</f>
        <v>0</v>
      </c>
      <c r="E12" s="117"/>
    </row>
    <row r="13" spans="1:12" s="3" customFormat="1" x14ac:dyDescent="0.3">
      <c r="A13" s="100" t="s">
        <v>81</v>
      </c>
      <c r="B13" s="100" t="s">
        <v>315</v>
      </c>
      <c r="C13" s="8"/>
      <c r="D13" s="8"/>
      <c r="E13" s="117"/>
    </row>
    <row r="14" spans="1:12" s="3" customFormat="1" x14ac:dyDescent="0.3">
      <c r="A14" s="100" t="s">
        <v>109</v>
      </c>
      <c r="B14" s="100" t="s">
        <v>97</v>
      </c>
      <c r="C14" s="8"/>
      <c r="D14" s="8"/>
      <c r="E14" s="117"/>
    </row>
    <row r="15" spans="1:12" s="3" customFormat="1" x14ac:dyDescent="0.3">
      <c r="A15" s="91" t="s">
        <v>82</v>
      </c>
      <c r="B15" s="91" t="s">
        <v>83</v>
      </c>
      <c r="C15" s="110">
        <f>SUM(C16:C17)</f>
        <v>0</v>
      </c>
      <c r="D15" s="110">
        <f>SUM(D16:D17)</f>
        <v>0</v>
      </c>
      <c r="E15" s="117"/>
    </row>
    <row r="16" spans="1:12" s="3" customFormat="1" x14ac:dyDescent="0.3">
      <c r="A16" s="100" t="s">
        <v>84</v>
      </c>
      <c r="B16" s="100" t="s">
        <v>86</v>
      </c>
      <c r="C16" s="8"/>
      <c r="D16" s="8"/>
      <c r="E16" s="117"/>
    </row>
    <row r="17" spans="1:5" s="3" customFormat="1" ht="30" x14ac:dyDescent="0.3">
      <c r="A17" s="100" t="s">
        <v>85</v>
      </c>
      <c r="B17" s="100" t="s">
        <v>111</v>
      </c>
      <c r="C17" s="8"/>
      <c r="D17" s="8"/>
      <c r="E17" s="117"/>
    </row>
    <row r="18" spans="1:5" s="3" customFormat="1" x14ac:dyDescent="0.3">
      <c r="A18" s="91" t="s">
        <v>87</v>
      </c>
      <c r="B18" s="91" t="s">
        <v>422</v>
      </c>
      <c r="C18" s="110">
        <f>SUM(C19:C22)</f>
        <v>0</v>
      </c>
      <c r="D18" s="110">
        <f>SUM(D19:D22)</f>
        <v>0</v>
      </c>
      <c r="E18" s="117"/>
    </row>
    <row r="19" spans="1:5" s="3" customFormat="1" x14ac:dyDescent="0.3">
      <c r="A19" s="100" t="s">
        <v>88</v>
      </c>
      <c r="B19" s="100" t="s">
        <v>89</v>
      </c>
      <c r="C19" s="8"/>
      <c r="D19" s="8"/>
      <c r="E19" s="117"/>
    </row>
    <row r="20" spans="1:5" s="3" customFormat="1" ht="30" x14ac:dyDescent="0.3">
      <c r="A20" s="100" t="s">
        <v>92</v>
      </c>
      <c r="B20" s="100" t="s">
        <v>90</v>
      </c>
      <c r="C20" s="8"/>
      <c r="D20" s="8"/>
      <c r="E20" s="117"/>
    </row>
    <row r="21" spans="1:5" s="3" customFormat="1" x14ac:dyDescent="0.3">
      <c r="A21" s="100" t="s">
        <v>93</v>
      </c>
      <c r="B21" s="100" t="s">
        <v>91</v>
      </c>
      <c r="C21" s="8"/>
      <c r="D21" s="8"/>
      <c r="E21" s="117"/>
    </row>
    <row r="22" spans="1:5" s="3" customFormat="1" x14ac:dyDescent="0.3">
      <c r="A22" s="100" t="s">
        <v>94</v>
      </c>
      <c r="B22" s="100" t="s">
        <v>453</v>
      </c>
      <c r="C22" s="8"/>
      <c r="D22" s="8"/>
      <c r="E22" s="117"/>
    </row>
    <row r="23" spans="1:5" s="3" customFormat="1" x14ac:dyDescent="0.3">
      <c r="A23" s="91" t="s">
        <v>95</v>
      </c>
      <c r="B23" s="91" t="s">
        <v>454</v>
      </c>
      <c r="C23" s="288"/>
      <c r="D23" s="8"/>
      <c r="E23" s="117"/>
    </row>
    <row r="24" spans="1:5" s="3" customFormat="1" x14ac:dyDescent="0.3">
      <c r="A24" s="91" t="s">
        <v>254</v>
      </c>
      <c r="B24" s="91" t="s">
        <v>460</v>
      </c>
      <c r="C24" s="8"/>
      <c r="D24" s="8"/>
      <c r="E24" s="117"/>
    </row>
    <row r="25" spans="1:5" s="3" customFormat="1" x14ac:dyDescent="0.3">
      <c r="A25" s="90">
        <v>1.2</v>
      </c>
      <c r="B25" s="249" t="s">
        <v>96</v>
      </c>
      <c r="C25" s="88">
        <f>SUM(C26,C30)</f>
        <v>0</v>
      </c>
      <c r="D25" s="88">
        <f>SUM(D26,D30)</f>
        <v>0</v>
      </c>
      <c r="E25" s="117"/>
    </row>
    <row r="26" spans="1:5" x14ac:dyDescent="0.3">
      <c r="A26" s="91" t="s">
        <v>32</v>
      </c>
      <c r="B26" s="91" t="s">
        <v>315</v>
      </c>
      <c r="C26" s="110">
        <f>SUM(C27:C29)</f>
        <v>0</v>
      </c>
      <c r="D26" s="110">
        <f>SUM(D27:D29)</f>
        <v>0</v>
      </c>
      <c r="E26" s="117"/>
    </row>
    <row r="27" spans="1:5" x14ac:dyDescent="0.3">
      <c r="A27" s="257" t="s">
        <v>98</v>
      </c>
      <c r="B27" s="100" t="s">
        <v>313</v>
      </c>
      <c r="C27" s="8"/>
      <c r="D27" s="8"/>
      <c r="E27" s="117"/>
    </row>
    <row r="28" spans="1:5" x14ac:dyDescent="0.3">
      <c r="A28" s="257" t="s">
        <v>99</v>
      </c>
      <c r="B28" s="100" t="s">
        <v>316</v>
      </c>
      <c r="C28" s="8"/>
      <c r="D28" s="8"/>
      <c r="E28" s="117"/>
    </row>
    <row r="29" spans="1:5" x14ac:dyDescent="0.3">
      <c r="A29" s="257" t="s">
        <v>463</v>
      </c>
      <c r="B29" s="100" t="s">
        <v>314</v>
      </c>
      <c r="C29" s="8"/>
      <c r="D29" s="8"/>
      <c r="E29" s="117"/>
    </row>
    <row r="30" spans="1:5" x14ac:dyDescent="0.3">
      <c r="A30" s="91" t="s">
        <v>33</v>
      </c>
      <c r="B30" s="285" t="s">
        <v>461</v>
      </c>
      <c r="C30" s="8"/>
      <c r="D30" s="8"/>
      <c r="E30" s="117"/>
    </row>
    <row r="31" spans="1:5" s="23" customFormat="1" ht="12.75" x14ac:dyDescent="0.2">
      <c r="B31" s="264"/>
    </row>
    <row r="32" spans="1:5" s="2" customFormat="1" x14ac:dyDescent="0.3">
      <c r="A32" s="1"/>
      <c r="B32" s="265"/>
      <c r="E32" s="5"/>
    </row>
    <row r="33" spans="1:9" s="2" customFormat="1" x14ac:dyDescent="0.3">
      <c r="B33" s="265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72" t="s">
        <v>107</v>
      </c>
      <c r="B36" s="265"/>
      <c r="E36" s="5"/>
    </row>
    <row r="37" spans="1:9" s="2" customFormat="1" x14ac:dyDescent="0.3">
      <c r="B37" s="265"/>
      <c r="E37"/>
      <c r="F37"/>
      <c r="G37"/>
      <c r="H37"/>
      <c r="I37"/>
    </row>
    <row r="38" spans="1:9" s="2" customFormat="1" x14ac:dyDescent="0.3">
      <c r="B38" s="265"/>
      <c r="D38" s="12"/>
      <c r="E38"/>
      <c r="F38"/>
      <c r="G38"/>
      <c r="H38"/>
      <c r="I38"/>
    </row>
    <row r="39" spans="1:9" s="2" customFormat="1" x14ac:dyDescent="0.3">
      <c r="A39"/>
      <c r="B39" s="267" t="s">
        <v>457</v>
      </c>
      <c r="D39" s="12"/>
      <c r="E39"/>
      <c r="F39"/>
      <c r="G39"/>
      <c r="H39"/>
      <c r="I39"/>
    </row>
    <row r="40" spans="1:9" s="2" customFormat="1" x14ac:dyDescent="0.3">
      <c r="A40"/>
      <c r="B40" s="265" t="s">
        <v>273</v>
      </c>
      <c r="D40" s="12"/>
      <c r="E40"/>
      <c r="F40"/>
      <c r="G40"/>
      <c r="H40"/>
      <c r="I40"/>
    </row>
    <row r="41" spans="1:9" customFormat="1" ht="12.75" x14ac:dyDescent="0.2">
      <c r="B41" s="268" t="s">
        <v>140</v>
      </c>
    </row>
    <row r="42" spans="1:9" customFormat="1" ht="12.75" x14ac:dyDescent="0.2">
      <c r="B42" s="26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showGridLines="0" view="pageBreakPreview" topLeftCell="A34" zoomScaleSheetLayoutView="100" workbookViewId="0">
      <selection activeCell="D64" sqref="D64"/>
    </sheetView>
  </sheetViews>
  <sheetFormatPr defaultRowHeight="15" x14ac:dyDescent="0.3"/>
  <cols>
    <col min="1" max="1" width="14.28515625" style="2" bestFit="1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410</v>
      </c>
      <c r="B1" s="247"/>
      <c r="C1" s="468" t="s">
        <v>110</v>
      </c>
      <c r="D1" s="468"/>
      <c r="E1" s="94"/>
    </row>
    <row r="2" spans="1:5" s="6" customFormat="1" x14ac:dyDescent="0.3">
      <c r="A2" s="77" t="s">
        <v>411</v>
      </c>
      <c r="B2" s="247"/>
      <c r="C2" s="466" t="s">
        <v>481</v>
      </c>
      <c r="D2" s="467"/>
      <c r="E2" s="94"/>
    </row>
    <row r="3" spans="1:5" s="6" customFormat="1" x14ac:dyDescent="0.3">
      <c r="A3" s="77" t="s">
        <v>412</v>
      </c>
      <c r="B3" s="247"/>
      <c r="C3" s="248"/>
      <c r="D3" s="248"/>
      <c r="E3" s="94"/>
    </row>
    <row r="4" spans="1:5" s="6" customFormat="1" x14ac:dyDescent="0.3">
      <c r="A4" s="79" t="s">
        <v>141</v>
      </c>
      <c r="B4" s="247"/>
      <c r="C4" s="248"/>
      <c r="D4" s="248"/>
      <c r="E4" s="94"/>
    </row>
    <row r="5" spans="1:5" s="6" customFormat="1" x14ac:dyDescent="0.3">
      <c r="A5" s="79"/>
      <c r="B5" s="247"/>
      <c r="C5" s="248"/>
      <c r="D5" s="248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115" t="s">
        <v>482</v>
      </c>
      <c r="B7" s="12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47"/>
      <c r="B9" s="247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9">
        <v>1</v>
      </c>
      <c r="B11" s="249" t="s">
        <v>57</v>
      </c>
      <c r="C11" s="85">
        <f>C12+C19+C25+C34+C38+C46+C48</f>
        <v>537602.04</v>
      </c>
      <c r="D11" s="85">
        <f>SUM(D12,D15,D54,D57,D58,D59,D65,D73,D74)</f>
        <v>120624.4</v>
      </c>
      <c r="E11" s="250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119719</v>
      </c>
      <c r="D12" s="86">
        <f>SUM(D13:D14)</f>
        <v>119719</v>
      </c>
      <c r="E12" s="96"/>
    </row>
    <row r="13" spans="1:5" s="10" customFormat="1" x14ac:dyDescent="0.2">
      <c r="A13" s="91" t="s">
        <v>30</v>
      </c>
      <c r="B13" s="91" t="s">
        <v>59</v>
      </c>
      <c r="C13" s="4">
        <v>109069</v>
      </c>
      <c r="D13" s="4">
        <v>109069</v>
      </c>
      <c r="E13" s="97"/>
    </row>
    <row r="14" spans="1:5" s="3" customFormat="1" x14ac:dyDescent="0.2">
      <c r="A14" s="91" t="s">
        <v>31</v>
      </c>
      <c r="B14" s="91" t="s">
        <v>0</v>
      </c>
      <c r="C14" s="4">
        <v>10650</v>
      </c>
      <c r="D14" s="4">
        <v>10650</v>
      </c>
      <c r="E14" s="98"/>
    </row>
    <row r="15" spans="1:5" s="7" customFormat="1" x14ac:dyDescent="0.2">
      <c r="A15" s="90">
        <v>1.2</v>
      </c>
      <c r="B15" s="90" t="s">
        <v>60</v>
      </c>
      <c r="C15" s="87"/>
      <c r="D15" s="87"/>
      <c r="E15" s="250"/>
    </row>
    <row r="16" spans="1:5" s="3" customFormat="1" x14ac:dyDescent="0.2">
      <c r="A16" s="91" t="s">
        <v>32</v>
      </c>
      <c r="B16" s="91" t="s">
        <v>1</v>
      </c>
      <c r="C16" s="86"/>
      <c r="D16" s="86"/>
      <c r="E16" s="98"/>
    </row>
    <row r="17" spans="1:6" s="3" customFormat="1" x14ac:dyDescent="0.2">
      <c r="A17" s="100" t="s">
        <v>98</v>
      </c>
      <c r="B17" s="100" t="s">
        <v>61</v>
      </c>
      <c r="C17" s="4"/>
      <c r="D17" s="251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1"/>
      <c r="E18" s="98"/>
    </row>
    <row r="19" spans="1:6" s="3" customFormat="1" x14ac:dyDescent="0.2">
      <c r="A19" s="91" t="s">
        <v>33</v>
      </c>
      <c r="B19" s="91" t="s">
        <v>2</v>
      </c>
      <c r="C19" s="86">
        <f>C20+C21+C23</f>
        <v>73960.679999999993</v>
      </c>
      <c r="D19" s="86">
        <v>73961</v>
      </c>
      <c r="E19" s="252"/>
      <c r="F19" s="253"/>
    </row>
    <row r="20" spans="1:6" s="256" customFormat="1" ht="30" x14ac:dyDescent="0.2">
      <c r="A20" s="100" t="s">
        <v>12</v>
      </c>
      <c r="B20" s="100" t="s">
        <v>253</v>
      </c>
      <c r="C20" s="254">
        <v>33263.360000000001</v>
      </c>
      <c r="D20" s="39">
        <v>33263.360000000001</v>
      </c>
      <c r="E20" s="255"/>
    </row>
    <row r="21" spans="1:6" s="256" customFormat="1" x14ac:dyDescent="0.2">
      <c r="A21" s="100" t="s">
        <v>13</v>
      </c>
      <c r="B21" s="100" t="s">
        <v>14</v>
      </c>
      <c r="C21" s="254">
        <v>29414</v>
      </c>
      <c r="D21" s="398">
        <v>29414</v>
      </c>
      <c r="E21" s="255"/>
    </row>
    <row r="22" spans="1:6" s="256" customFormat="1" ht="30" x14ac:dyDescent="0.2">
      <c r="A22" s="100" t="s">
        <v>285</v>
      </c>
      <c r="B22" s="100" t="s">
        <v>22</v>
      </c>
      <c r="C22" s="254"/>
      <c r="D22" s="41"/>
      <c r="E22" s="255"/>
    </row>
    <row r="23" spans="1:6" s="256" customFormat="1" ht="16.5" customHeight="1" x14ac:dyDescent="0.2">
      <c r="A23" s="100" t="s">
        <v>286</v>
      </c>
      <c r="B23" s="100" t="s">
        <v>15</v>
      </c>
      <c r="C23" s="254">
        <v>11283.32</v>
      </c>
      <c r="D23" s="41">
        <v>11283.32</v>
      </c>
      <c r="E23" s="255"/>
    </row>
    <row r="24" spans="1:6" s="256" customFormat="1" ht="16.5" customHeight="1" x14ac:dyDescent="0.2">
      <c r="A24" s="100" t="s">
        <v>287</v>
      </c>
      <c r="B24" s="100" t="s">
        <v>16</v>
      </c>
      <c r="C24" s="254"/>
      <c r="D24" s="41"/>
      <c r="E24" s="255"/>
    </row>
    <row r="25" spans="1:6" s="256" customFormat="1" ht="16.5" customHeight="1" x14ac:dyDescent="0.2">
      <c r="A25" s="100" t="s">
        <v>288</v>
      </c>
      <c r="B25" s="100" t="s">
        <v>17</v>
      </c>
      <c r="C25" s="86">
        <f>C26+C27+C28+C29</f>
        <v>6118.8099999999995</v>
      </c>
      <c r="D25" s="86">
        <v>6119</v>
      </c>
      <c r="E25" s="255"/>
    </row>
    <row r="26" spans="1:6" s="256" customFormat="1" ht="16.5" customHeight="1" x14ac:dyDescent="0.2">
      <c r="A26" s="257" t="s">
        <v>289</v>
      </c>
      <c r="B26" s="257" t="s">
        <v>18</v>
      </c>
      <c r="C26" s="254">
        <v>2420.9299999999998</v>
      </c>
      <c r="D26" s="41">
        <v>2420.9299999999998</v>
      </c>
      <c r="E26" s="255"/>
    </row>
    <row r="27" spans="1:6" s="256" customFormat="1" ht="16.5" customHeight="1" x14ac:dyDescent="0.2">
      <c r="A27" s="257" t="s">
        <v>290</v>
      </c>
      <c r="B27" s="257" t="s">
        <v>19</v>
      </c>
      <c r="C27" s="254">
        <v>1304.76</v>
      </c>
      <c r="D27" s="41">
        <v>1304.76</v>
      </c>
      <c r="E27" s="255"/>
    </row>
    <row r="28" spans="1:6" s="256" customFormat="1" ht="16.5" customHeight="1" x14ac:dyDescent="0.2">
      <c r="A28" s="257" t="s">
        <v>291</v>
      </c>
      <c r="B28" s="257" t="s">
        <v>20</v>
      </c>
      <c r="C28" s="254">
        <v>2188.7199999999998</v>
      </c>
      <c r="D28" s="41">
        <v>2188.7199999999998</v>
      </c>
      <c r="E28" s="255"/>
    </row>
    <row r="29" spans="1:6" s="256" customFormat="1" ht="16.5" customHeight="1" x14ac:dyDescent="0.2">
      <c r="A29" s="257" t="s">
        <v>292</v>
      </c>
      <c r="B29" s="257" t="s">
        <v>23</v>
      </c>
      <c r="C29" s="254">
        <v>204.4</v>
      </c>
      <c r="D29" s="398">
        <v>204.4</v>
      </c>
      <c r="E29" s="255"/>
    </row>
    <row r="30" spans="1:6" s="256" customFormat="1" ht="16.5" customHeight="1" x14ac:dyDescent="0.2">
      <c r="A30" s="100" t="s">
        <v>293</v>
      </c>
      <c r="B30" s="100" t="s">
        <v>21</v>
      </c>
      <c r="C30" s="254"/>
      <c r="D30" s="42"/>
      <c r="E30" s="255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1"/>
      <c r="E31" s="252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1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1"/>
      <c r="E33" s="98"/>
    </row>
    <row r="34" spans="1:5" s="3" customFormat="1" x14ac:dyDescent="0.2">
      <c r="A34" s="91" t="s">
        <v>37</v>
      </c>
      <c r="B34" s="91" t="s">
        <v>63</v>
      </c>
      <c r="C34" s="86">
        <f>C35+C37</f>
        <v>4392.1899999999996</v>
      </c>
      <c r="D34" s="86">
        <v>4392</v>
      </c>
      <c r="E34" s="98"/>
    </row>
    <row r="35" spans="1:5" s="3" customFormat="1" ht="16.5" customHeight="1" x14ac:dyDescent="0.2">
      <c r="A35" s="100" t="s">
        <v>294</v>
      </c>
      <c r="B35" s="100" t="s">
        <v>56</v>
      </c>
      <c r="C35" s="4">
        <v>3473.6</v>
      </c>
      <c r="D35" s="251">
        <v>3474</v>
      </c>
      <c r="E35" s="98"/>
    </row>
    <row r="36" spans="1:5" s="3" customFormat="1" ht="16.5" customHeight="1" x14ac:dyDescent="0.2">
      <c r="A36" s="100" t="s">
        <v>295</v>
      </c>
      <c r="B36" s="100" t="s">
        <v>55</v>
      </c>
      <c r="C36" s="4"/>
      <c r="D36" s="251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>
        <v>918.59</v>
      </c>
      <c r="D37" s="251">
        <v>918.59</v>
      </c>
      <c r="E37" s="98"/>
    </row>
    <row r="38" spans="1:5" s="3" customFormat="1" ht="16.5" customHeight="1" x14ac:dyDescent="0.2">
      <c r="A38" s="91" t="s">
        <v>39</v>
      </c>
      <c r="B38" s="91" t="s">
        <v>413</v>
      </c>
      <c r="C38" s="86">
        <f>C39+C40+C41+C43</f>
        <v>49075.45</v>
      </c>
      <c r="D38" s="86">
        <v>49075</v>
      </c>
      <c r="E38" s="98"/>
    </row>
    <row r="39" spans="1:5" s="3" customFormat="1" ht="16.5" customHeight="1" x14ac:dyDescent="0.2">
      <c r="A39" s="17" t="s">
        <v>359</v>
      </c>
      <c r="B39" s="17" t="s">
        <v>363</v>
      </c>
      <c r="C39" s="4">
        <v>10562.95</v>
      </c>
      <c r="D39" s="251">
        <v>10563</v>
      </c>
      <c r="E39" s="98"/>
    </row>
    <row r="40" spans="1:5" s="3" customFormat="1" ht="16.5" customHeight="1" x14ac:dyDescent="0.2">
      <c r="A40" s="17" t="s">
        <v>360</v>
      </c>
      <c r="B40" s="17" t="s">
        <v>364</v>
      </c>
      <c r="C40" s="4">
        <v>2990</v>
      </c>
      <c r="D40" s="251">
        <v>2990</v>
      </c>
      <c r="E40" s="98"/>
    </row>
    <row r="41" spans="1:5" s="3" customFormat="1" ht="16.5" customHeight="1" x14ac:dyDescent="0.2">
      <c r="A41" s="17" t="s">
        <v>361</v>
      </c>
      <c r="B41" s="17" t="s">
        <v>367</v>
      </c>
      <c r="C41" s="4">
        <v>3015</v>
      </c>
      <c r="D41" s="251">
        <v>3015</v>
      </c>
      <c r="E41" s="98"/>
    </row>
    <row r="42" spans="1:5" s="3" customFormat="1" ht="16.5" customHeight="1" x14ac:dyDescent="0.2">
      <c r="A42" s="17" t="s">
        <v>366</v>
      </c>
      <c r="B42" s="17" t="s">
        <v>368</v>
      </c>
      <c r="C42" s="4"/>
      <c r="D42" s="251"/>
      <c r="E42" s="98"/>
    </row>
    <row r="43" spans="1:5" s="3" customFormat="1" ht="16.5" customHeight="1" x14ac:dyDescent="0.2">
      <c r="A43" s="17" t="s">
        <v>369</v>
      </c>
      <c r="B43" s="17" t="s">
        <v>365</v>
      </c>
      <c r="C43" s="4">
        <v>32507.5</v>
      </c>
      <c r="D43" s="251">
        <v>32508</v>
      </c>
      <c r="E43" s="98"/>
    </row>
    <row r="44" spans="1:5" s="3" customFormat="1" ht="30" x14ac:dyDescent="0.2">
      <c r="A44" s="91" t="s">
        <v>40</v>
      </c>
      <c r="B44" s="91" t="s">
        <v>28</v>
      </c>
      <c r="C44" s="4"/>
      <c r="D44" s="251"/>
      <c r="E44" s="98"/>
    </row>
    <row r="45" spans="1:5" s="3" customFormat="1" ht="16.5" customHeight="1" x14ac:dyDescent="0.2">
      <c r="A45" s="91" t="s">
        <v>41</v>
      </c>
      <c r="B45" s="91" t="s">
        <v>24</v>
      </c>
      <c r="C45" s="4"/>
      <c r="D45" s="251"/>
      <c r="E45" s="98"/>
    </row>
    <row r="46" spans="1:5" s="3" customFormat="1" ht="16.5" customHeight="1" x14ac:dyDescent="0.2">
      <c r="A46" s="91" t="s">
        <v>42</v>
      </c>
      <c r="B46" s="91" t="s">
        <v>25</v>
      </c>
      <c r="C46" s="4">
        <v>200</v>
      </c>
      <c r="D46" s="251">
        <v>200</v>
      </c>
      <c r="E46" s="98"/>
    </row>
    <row r="47" spans="1:5" s="3" customFormat="1" ht="16.5" customHeight="1" x14ac:dyDescent="0.2">
      <c r="A47" s="91" t="s">
        <v>43</v>
      </c>
      <c r="B47" s="91" t="s">
        <v>26</v>
      </c>
      <c r="C47" s="4"/>
      <c r="D47" s="251"/>
      <c r="E47" s="98"/>
    </row>
    <row r="48" spans="1:5" s="3" customFormat="1" ht="16.5" customHeight="1" x14ac:dyDescent="0.2">
      <c r="A48" s="91" t="s">
        <v>44</v>
      </c>
      <c r="B48" s="91" t="s">
        <v>414</v>
      </c>
      <c r="C48" s="86">
        <f>C49+C53</f>
        <v>284135.90999999997</v>
      </c>
      <c r="D48" s="86">
        <v>284136</v>
      </c>
      <c r="E48" s="98"/>
    </row>
    <row r="49" spans="1:6" s="3" customFormat="1" ht="16.5" customHeight="1" x14ac:dyDescent="0.2">
      <c r="A49" s="100" t="s">
        <v>375</v>
      </c>
      <c r="B49" s="100" t="s">
        <v>378</v>
      </c>
      <c r="C49" s="4">
        <v>233453.27</v>
      </c>
      <c r="D49" s="251">
        <v>233453.27</v>
      </c>
      <c r="E49" s="98"/>
    </row>
    <row r="50" spans="1:6" s="3" customFormat="1" ht="16.5" customHeight="1" x14ac:dyDescent="0.2">
      <c r="A50" s="100" t="s">
        <v>376</v>
      </c>
      <c r="B50" s="100" t="s">
        <v>377</v>
      </c>
      <c r="C50" s="4"/>
      <c r="D50" s="251"/>
      <c r="E50" s="98"/>
    </row>
    <row r="51" spans="1:6" s="3" customFormat="1" ht="16.5" customHeight="1" x14ac:dyDescent="0.2">
      <c r="A51" s="100" t="s">
        <v>379</v>
      </c>
      <c r="B51" s="100" t="s">
        <v>380</v>
      </c>
      <c r="C51" s="4"/>
      <c r="D51" s="251"/>
      <c r="E51" s="98"/>
    </row>
    <row r="52" spans="1:6" s="3" customFormat="1" x14ac:dyDescent="0.2">
      <c r="A52" s="91" t="s">
        <v>45</v>
      </c>
      <c r="B52" s="91" t="s">
        <v>29</v>
      </c>
      <c r="C52" s="4"/>
      <c r="D52" s="251"/>
      <c r="E52" s="98"/>
    </row>
    <row r="53" spans="1:6" s="3" customFormat="1" ht="16.5" customHeight="1" x14ac:dyDescent="0.2">
      <c r="A53" s="91" t="s">
        <v>46</v>
      </c>
      <c r="B53" s="91" t="s">
        <v>6</v>
      </c>
      <c r="C53" s="4">
        <v>50682.64</v>
      </c>
      <c r="D53" s="251">
        <v>50683</v>
      </c>
      <c r="E53" s="252"/>
      <c r="F53" s="253"/>
    </row>
    <row r="54" spans="1:6" s="3" customFormat="1" ht="30" x14ac:dyDescent="0.2">
      <c r="A54" s="90">
        <v>1.3</v>
      </c>
      <c r="B54" s="90" t="s">
        <v>419</v>
      </c>
      <c r="C54" s="87">
        <f>SUM(C55:C56)</f>
        <v>0</v>
      </c>
      <c r="D54" s="87">
        <f>SUM(D55:D56)</f>
        <v>0</v>
      </c>
      <c r="E54" s="252"/>
      <c r="F54" s="253"/>
    </row>
    <row r="55" spans="1:6" s="3" customFormat="1" ht="30" x14ac:dyDescent="0.2">
      <c r="A55" s="91" t="s">
        <v>50</v>
      </c>
      <c r="B55" s="91" t="s">
        <v>48</v>
      </c>
      <c r="C55" s="4"/>
      <c r="D55" s="251"/>
      <c r="E55" s="252"/>
      <c r="F55" s="253"/>
    </row>
    <row r="56" spans="1:6" s="3" customFormat="1" ht="16.5" customHeight="1" x14ac:dyDescent="0.2">
      <c r="A56" s="91" t="s">
        <v>51</v>
      </c>
      <c r="B56" s="91" t="s">
        <v>47</v>
      </c>
      <c r="C56" s="4"/>
      <c r="D56" s="251"/>
      <c r="E56" s="252"/>
      <c r="F56" s="253"/>
    </row>
    <row r="57" spans="1:6" s="3" customFormat="1" x14ac:dyDescent="0.2">
      <c r="A57" s="90">
        <v>1.4</v>
      </c>
      <c r="B57" s="90" t="s">
        <v>421</v>
      </c>
      <c r="C57" s="4"/>
      <c r="D57" s="251"/>
      <c r="E57" s="252"/>
      <c r="F57" s="253"/>
    </row>
    <row r="58" spans="1:6" s="256" customFormat="1" x14ac:dyDescent="0.2">
      <c r="A58" s="90">
        <v>1.5</v>
      </c>
      <c r="B58" s="90" t="s">
        <v>7</v>
      </c>
      <c r="C58" s="254"/>
      <c r="D58" s="41"/>
      <c r="E58" s="255"/>
    </row>
    <row r="59" spans="1:6" s="256" customFormat="1" x14ac:dyDescent="0.3">
      <c r="A59" s="90">
        <v>1.6</v>
      </c>
      <c r="B59" s="46" t="s">
        <v>8</v>
      </c>
      <c r="C59" s="88">
        <f>SUM(C60:C64)</f>
        <v>905.4</v>
      </c>
      <c r="D59" s="89">
        <f>SUM(D60:D64)</f>
        <v>905.4</v>
      </c>
      <c r="E59" s="255"/>
    </row>
    <row r="60" spans="1:6" s="256" customFormat="1" x14ac:dyDescent="0.2">
      <c r="A60" s="91" t="s">
        <v>301</v>
      </c>
      <c r="B60" s="47" t="s">
        <v>52</v>
      </c>
      <c r="C60" s="254"/>
      <c r="D60" s="41"/>
      <c r="E60" s="255"/>
    </row>
    <row r="61" spans="1:6" s="256" customFormat="1" ht="30" x14ac:dyDescent="0.2">
      <c r="A61" s="91" t="s">
        <v>302</v>
      </c>
      <c r="B61" s="47" t="s">
        <v>54</v>
      </c>
      <c r="C61" s="254">
        <v>7</v>
      </c>
      <c r="D61" s="41">
        <v>7</v>
      </c>
      <c r="E61" s="255"/>
    </row>
    <row r="62" spans="1:6" s="256" customFormat="1" x14ac:dyDescent="0.2">
      <c r="A62" s="91" t="s">
        <v>303</v>
      </c>
      <c r="B62" s="47" t="s">
        <v>53</v>
      </c>
      <c r="C62" s="41"/>
      <c r="D62" s="41"/>
      <c r="E62" s="255"/>
    </row>
    <row r="63" spans="1:6" s="256" customFormat="1" x14ac:dyDescent="0.2">
      <c r="A63" s="91" t="s">
        <v>304</v>
      </c>
      <c r="B63" s="47" t="s">
        <v>27</v>
      </c>
      <c r="C63" s="254">
        <v>898.4</v>
      </c>
      <c r="D63" s="41">
        <v>898.4</v>
      </c>
      <c r="E63" s="255"/>
    </row>
    <row r="64" spans="1:6" s="256" customFormat="1" x14ac:dyDescent="0.2">
      <c r="A64" s="91" t="s">
        <v>341</v>
      </c>
      <c r="B64" s="47" t="s">
        <v>342</v>
      </c>
      <c r="C64" s="254"/>
      <c r="D64" s="41"/>
      <c r="E64" s="255"/>
    </row>
    <row r="65" spans="1:5" x14ac:dyDescent="0.3">
      <c r="A65" s="249">
        <v>2</v>
      </c>
      <c r="B65" s="249" t="s">
        <v>415</v>
      </c>
      <c r="C65" s="258"/>
      <c r="D65" s="88">
        <f>SUM(D66:D72)</f>
        <v>0</v>
      </c>
      <c r="E65" s="99"/>
    </row>
    <row r="66" spans="1:5" x14ac:dyDescent="0.3">
      <c r="A66" s="101">
        <v>2.1</v>
      </c>
      <c r="B66" s="259" t="s">
        <v>100</v>
      </c>
      <c r="C66" s="260"/>
      <c r="D66" s="22"/>
      <c r="E66" s="99"/>
    </row>
    <row r="67" spans="1:5" x14ac:dyDescent="0.3">
      <c r="A67" s="101">
        <v>2.2000000000000002</v>
      </c>
      <c r="B67" s="259" t="s">
        <v>416</v>
      </c>
      <c r="C67" s="260"/>
      <c r="D67" s="22"/>
      <c r="E67" s="99"/>
    </row>
    <row r="68" spans="1:5" x14ac:dyDescent="0.3">
      <c r="A68" s="101">
        <v>2.2999999999999998</v>
      </c>
      <c r="B68" s="259" t="s">
        <v>104</v>
      </c>
      <c r="C68" s="260"/>
      <c r="D68" s="22"/>
      <c r="E68" s="99"/>
    </row>
    <row r="69" spans="1:5" x14ac:dyDescent="0.3">
      <c r="A69" s="101">
        <v>2.4</v>
      </c>
      <c r="B69" s="259" t="s">
        <v>103</v>
      </c>
      <c r="C69" s="260"/>
      <c r="D69" s="22"/>
      <c r="E69" s="99"/>
    </row>
    <row r="70" spans="1:5" x14ac:dyDescent="0.3">
      <c r="A70" s="101">
        <v>2.5</v>
      </c>
      <c r="B70" s="259" t="s">
        <v>417</v>
      </c>
      <c r="C70" s="260"/>
      <c r="D70" s="22"/>
      <c r="E70" s="99"/>
    </row>
    <row r="71" spans="1:5" x14ac:dyDescent="0.3">
      <c r="A71" s="101">
        <v>2.6</v>
      </c>
      <c r="B71" s="259" t="s">
        <v>101</v>
      </c>
      <c r="C71" s="260"/>
      <c r="D71" s="22"/>
      <c r="E71" s="99"/>
    </row>
    <row r="72" spans="1:5" x14ac:dyDescent="0.3">
      <c r="A72" s="101">
        <v>2.7</v>
      </c>
      <c r="B72" s="259" t="s">
        <v>102</v>
      </c>
      <c r="C72" s="261"/>
      <c r="D72" s="22"/>
      <c r="E72" s="99"/>
    </row>
    <row r="73" spans="1:5" x14ac:dyDescent="0.3">
      <c r="A73" s="249">
        <v>3</v>
      </c>
      <c r="B73" s="249" t="s">
        <v>458</v>
      </c>
      <c r="C73" s="88"/>
      <c r="D73" s="22"/>
      <c r="E73" s="99"/>
    </row>
    <row r="74" spans="1:5" x14ac:dyDescent="0.3">
      <c r="A74" s="249">
        <v>4</v>
      </c>
      <c r="B74" s="249" t="s">
        <v>255</v>
      </c>
      <c r="C74" s="88"/>
      <c r="D74" s="88">
        <f>SUM(D75:D76)</f>
        <v>0</v>
      </c>
      <c r="E74" s="99"/>
    </row>
    <row r="75" spans="1:5" x14ac:dyDescent="0.3">
      <c r="A75" s="101">
        <v>4.0999999999999996</v>
      </c>
      <c r="B75" s="101" t="s">
        <v>256</v>
      </c>
      <c r="C75" s="260"/>
      <c r="D75" s="8"/>
      <c r="E75" s="99"/>
    </row>
    <row r="76" spans="1:5" x14ac:dyDescent="0.3">
      <c r="A76" s="101">
        <v>4.2</v>
      </c>
      <c r="B76" s="101" t="s">
        <v>257</v>
      </c>
      <c r="C76" s="261"/>
      <c r="D76" s="8"/>
      <c r="E76" s="99"/>
    </row>
    <row r="77" spans="1:5" x14ac:dyDescent="0.3">
      <c r="A77" s="249">
        <v>5</v>
      </c>
      <c r="B77" s="249" t="s">
        <v>283</v>
      </c>
      <c r="C77" s="290"/>
      <c r="D77" s="261"/>
      <c r="E77" s="99"/>
    </row>
    <row r="78" spans="1:5" x14ac:dyDescent="0.3">
      <c r="B78" s="45"/>
    </row>
    <row r="79" spans="1:5" x14ac:dyDescent="0.3">
      <c r="E79" s="5"/>
    </row>
    <row r="80" spans="1:5" x14ac:dyDescent="0.3">
      <c r="B80" s="45"/>
    </row>
    <row r="81" spans="1:9" s="23" customFormat="1" ht="12.75" x14ac:dyDescent="0.2"/>
    <row r="82" spans="1:9" x14ac:dyDescent="0.3">
      <c r="A82" s="72" t="s">
        <v>107</v>
      </c>
      <c r="E82" s="5"/>
    </row>
    <row r="83" spans="1:9" x14ac:dyDescent="0.3">
      <c r="E83"/>
      <c r="F83"/>
      <c r="G83"/>
      <c r="H83"/>
      <c r="I83"/>
    </row>
    <row r="84" spans="1:9" x14ac:dyDescent="0.3">
      <c r="D84" s="12"/>
      <c r="E84"/>
      <c r="F84"/>
      <c r="G84"/>
      <c r="H84"/>
      <c r="I84"/>
    </row>
    <row r="85" spans="1:9" x14ac:dyDescent="0.3">
      <c r="A85"/>
      <c r="B85" s="72" t="s">
        <v>455</v>
      </c>
      <c r="D85" s="12"/>
      <c r="E85"/>
      <c r="F85"/>
      <c r="G85"/>
      <c r="H85"/>
      <c r="I85"/>
    </row>
    <row r="86" spans="1:9" x14ac:dyDescent="0.3">
      <c r="A86"/>
      <c r="B86" s="2" t="s">
        <v>456</v>
      </c>
      <c r="D86" s="12"/>
      <c r="E86"/>
      <c r="F86"/>
      <c r="G86"/>
      <c r="H86"/>
      <c r="I86"/>
    </row>
    <row r="87" spans="1:9" customFormat="1" ht="12.75" x14ac:dyDescent="0.2">
      <c r="B87" s="68" t="s">
        <v>140</v>
      </c>
    </row>
    <row r="8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view="pageBreakPreview" zoomScale="87" zoomScaleSheetLayoutView="87" workbookViewId="0">
      <selection activeCell="B11" sqref="B11"/>
    </sheetView>
  </sheetViews>
  <sheetFormatPr defaultRowHeight="15" x14ac:dyDescent="0.3"/>
  <cols>
    <col min="1" max="1" width="10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331</v>
      </c>
      <c r="B1" s="80"/>
      <c r="C1" s="468" t="s">
        <v>110</v>
      </c>
      <c r="D1" s="468"/>
      <c r="E1" s="94"/>
    </row>
    <row r="2" spans="1:5" s="6" customFormat="1" x14ac:dyDescent="0.3">
      <c r="A2" s="77" t="s">
        <v>332</v>
      </c>
      <c r="B2" s="80"/>
      <c r="C2" s="466" t="s">
        <v>481</v>
      </c>
      <c r="D2" s="466"/>
      <c r="E2" s="94"/>
    </row>
    <row r="3" spans="1:5" s="6" customFormat="1" x14ac:dyDescent="0.3">
      <c r="A3" s="79" t="s">
        <v>141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115" t="s">
        <v>482</v>
      </c>
      <c r="B6" s="12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337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333</v>
      </c>
      <c r="B10" s="101" t="s">
        <v>2022</v>
      </c>
      <c r="C10" s="4">
        <v>898.4</v>
      </c>
      <c r="D10" s="4">
        <v>898</v>
      </c>
      <c r="E10" s="96"/>
    </row>
    <row r="11" spans="1:5" s="10" customFormat="1" x14ac:dyDescent="0.2">
      <c r="A11" s="101" t="s">
        <v>334</v>
      </c>
      <c r="B11" s="101"/>
      <c r="C11" s="4"/>
      <c r="D11" s="4"/>
      <c r="E11" s="97"/>
    </row>
    <row r="12" spans="1:5" s="10" customFormat="1" x14ac:dyDescent="0.2">
      <c r="A12" s="90" t="s">
        <v>282</v>
      </c>
      <c r="B12" s="90"/>
      <c r="C12" s="4"/>
      <c r="D12" s="4"/>
      <c r="E12" s="97"/>
    </row>
    <row r="13" spans="1:5" s="10" customFormat="1" x14ac:dyDescent="0.2">
      <c r="A13" s="90" t="s">
        <v>282</v>
      </c>
      <c r="B13" s="90"/>
      <c r="C13" s="4"/>
      <c r="D13" s="4"/>
      <c r="E13" s="97"/>
    </row>
    <row r="14" spans="1:5" s="10" customFormat="1" x14ac:dyDescent="0.2">
      <c r="A14" s="90" t="s">
        <v>282</v>
      </c>
      <c r="B14" s="90"/>
      <c r="C14" s="4"/>
      <c r="D14" s="4"/>
      <c r="E14" s="97"/>
    </row>
    <row r="15" spans="1:5" s="10" customFormat="1" x14ac:dyDescent="0.2">
      <c r="A15" s="90" t="s">
        <v>282</v>
      </c>
      <c r="B15" s="90"/>
      <c r="C15" s="4"/>
      <c r="D15" s="4"/>
      <c r="E15" s="97"/>
    </row>
    <row r="16" spans="1:5" s="10" customFormat="1" x14ac:dyDescent="0.2">
      <c r="A16" s="90" t="s">
        <v>282</v>
      </c>
      <c r="B16" s="90"/>
      <c r="C16" s="4"/>
      <c r="D16" s="4"/>
      <c r="E16" s="97"/>
    </row>
    <row r="17" spans="1:5" s="10" customFormat="1" ht="17.25" customHeight="1" x14ac:dyDescent="0.2">
      <c r="A17" s="101" t="s">
        <v>335</v>
      </c>
      <c r="B17" s="90" t="s">
        <v>1992</v>
      </c>
      <c r="C17" s="4">
        <v>148</v>
      </c>
      <c r="D17" s="4">
        <v>148</v>
      </c>
      <c r="E17" s="97"/>
    </row>
    <row r="18" spans="1:5" s="10" customFormat="1" ht="18" customHeight="1" x14ac:dyDescent="0.2">
      <c r="A18" s="101" t="s">
        <v>336</v>
      </c>
      <c r="B18" s="90" t="s">
        <v>1413</v>
      </c>
      <c r="C18" s="4">
        <v>500</v>
      </c>
      <c r="D18" s="4">
        <v>500</v>
      </c>
      <c r="E18" s="97"/>
    </row>
    <row r="19" spans="1:5" s="10" customFormat="1" ht="18" customHeight="1" x14ac:dyDescent="0.2">
      <c r="A19" s="101" t="s">
        <v>1993</v>
      </c>
      <c r="B19" s="90" t="s">
        <v>1994</v>
      </c>
      <c r="C19" s="4">
        <v>40</v>
      </c>
      <c r="D19" s="4">
        <v>40</v>
      </c>
      <c r="E19" s="97"/>
    </row>
    <row r="20" spans="1:5" s="10" customFormat="1" ht="18" customHeight="1" x14ac:dyDescent="0.2">
      <c r="A20" s="101" t="s">
        <v>2006</v>
      </c>
      <c r="B20" s="90"/>
      <c r="C20" s="4">
        <v>220</v>
      </c>
      <c r="D20" s="4">
        <v>220</v>
      </c>
      <c r="E20" s="97"/>
    </row>
    <row r="21" spans="1:5" s="10" customFormat="1" ht="18" customHeight="1" x14ac:dyDescent="0.2">
      <c r="A21" s="101" t="s">
        <v>2007</v>
      </c>
      <c r="B21" s="90" t="s">
        <v>1995</v>
      </c>
      <c r="C21" s="4">
        <v>21</v>
      </c>
      <c r="D21" s="4">
        <v>21</v>
      </c>
      <c r="E21" s="97"/>
    </row>
    <row r="22" spans="1:5" s="10" customFormat="1" ht="18" customHeight="1" x14ac:dyDescent="0.2">
      <c r="A22" s="101" t="s">
        <v>2008</v>
      </c>
      <c r="B22" s="90" t="s">
        <v>1996</v>
      </c>
      <c r="C22" s="4">
        <v>48</v>
      </c>
      <c r="D22" s="4">
        <v>48</v>
      </c>
      <c r="E22" s="97"/>
    </row>
    <row r="23" spans="1:5" s="10" customFormat="1" ht="18" customHeight="1" x14ac:dyDescent="0.2">
      <c r="A23" s="101" t="s">
        <v>2009</v>
      </c>
      <c r="B23" s="90" t="s">
        <v>1997</v>
      </c>
      <c r="C23" s="4">
        <v>225</v>
      </c>
      <c r="D23" s="4">
        <v>225</v>
      </c>
      <c r="E23" s="97"/>
    </row>
    <row r="24" spans="1:5" s="10" customFormat="1" ht="18" customHeight="1" x14ac:dyDescent="0.2">
      <c r="A24" s="101" t="s">
        <v>2010</v>
      </c>
      <c r="B24" s="90" t="s">
        <v>1998</v>
      </c>
      <c r="C24" s="4">
        <v>6600</v>
      </c>
      <c r="D24" s="4">
        <v>6600</v>
      </c>
      <c r="E24" s="97"/>
    </row>
    <row r="25" spans="1:5" s="10" customFormat="1" ht="18" customHeight="1" x14ac:dyDescent="0.2">
      <c r="A25" s="101" t="s">
        <v>2011</v>
      </c>
      <c r="B25" s="90" t="s">
        <v>1999</v>
      </c>
      <c r="C25" s="4">
        <v>9445.44</v>
      </c>
      <c r="D25" s="4">
        <v>9445</v>
      </c>
      <c r="E25" s="97"/>
    </row>
    <row r="26" spans="1:5" s="10" customFormat="1" ht="18" customHeight="1" x14ac:dyDescent="0.2">
      <c r="A26" s="101" t="s">
        <v>2012</v>
      </c>
      <c r="B26" s="90" t="s">
        <v>2000</v>
      </c>
      <c r="C26" s="4">
        <v>10697.7</v>
      </c>
      <c r="D26" s="4">
        <v>10698</v>
      </c>
      <c r="E26" s="97"/>
    </row>
    <row r="27" spans="1:5" s="10" customFormat="1" ht="18" customHeight="1" x14ac:dyDescent="0.2">
      <c r="A27" s="101" t="s">
        <v>2013</v>
      </c>
      <c r="B27" s="90"/>
      <c r="C27" s="4">
        <v>45</v>
      </c>
      <c r="D27" s="4">
        <v>45</v>
      </c>
      <c r="E27" s="97"/>
    </row>
    <row r="28" spans="1:5" s="10" customFormat="1" ht="18" customHeight="1" x14ac:dyDescent="0.2">
      <c r="A28" s="101" t="s">
        <v>2014</v>
      </c>
      <c r="B28" s="90" t="s">
        <v>2001</v>
      </c>
      <c r="C28" s="4">
        <v>362.5</v>
      </c>
      <c r="D28" s="4">
        <v>362.5</v>
      </c>
      <c r="E28" s="97"/>
    </row>
    <row r="29" spans="1:5" s="10" customFormat="1" ht="18" customHeight="1" x14ac:dyDescent="0.2">
      <c r="A29" s="101" t="s">
        <v>2015</v>
      </c>
      <c r="B29" s="90" t="s">
        <v>2002</v>
      </c>
      <c r="C29" s="4">
        <v>50</v>
      </c>
      <c r="D29" s="4">
        <v>50</v>
      </c>
      <c r="E29" s="97"/>
    </row>
    <row r="30" spans="1:5" s="10" customFormat="1" ht="18" customHeight="1" x14ac:dyDescent="0.2">
      <c r="A30" s="101" t="s">
        <v>2016</v>
      </c>
      <c r="B30" s="90"/>
      <c r="C30" s="4">
        <v>8.5</v>
      </c>
      <c r="D30" s="4">
        <v>9</v>
      </c>
      <c r="E30" s="97"/>
    </row>
    <row r="31" spans="1:5" s="10" customFormat="1" x14ac:dyDescent="0.2">
      <c r="A31" s="101" t="s">
        <v>2017</v>
      </c>
      <c r="B31" s="90"/>
      <c r="C31" s="4">
        <v>64</v>
      </c>
      <c r="D31" s="4">
        <v>64</v>
      </c>
      <c r="E31" s="97"/>
    </row>
    <row r="32" spans="1:5" s="10" customFormat="1" x14ac:dyDescent="0.2">
      <c r="A32" s="101" t="s">
        <v>2018</v>
      </c>
      <c r="B32" s="90"/>
      <c r="C32" s="4">
        <v>20</v>
      </c>
      <c r="D32" s="4">
        <v>20</v>
      </c>
      <c r="E32" s="97"/>
    </row>
    <row r="33" spans="1:5" s="10" customFormat="1" x14ac:dyDescent="0.2">
      <c r="A33" s="101" t="s">
        <v>2019</v>
      </c>
      <c r="B33" s="90" t="s">
        <v>2003</v>
      </c>
      <c r="C33" s="4">
        <v>562.5</v>
      </c>
      <c r="D33" s="4">
        <v>562.5</v>
      </c>
      <c r="E33" s="97"/>
    </row>
    <row r="34" spans="1:5" s="10" customFormat="1" x14ac:dyDescent="0.2">
      <c r="A34" s="101" t="s">
        <v>2020</v>
      </c>
      <c r="B34" s="90" t="s">
        <v>2004</v>
      </c>
      <c r="C34" s="4">
        <v>6875</v>
      </c>
      <c r="D34" s="4">
        <v>6875</v>
      </c>
      <c r="E34" s="97"/>
    </row>
    <row r="35" spans="1:5" s="10" customFormat="1" x14ac:dyDescent="0.2">
      <c r="A35" s="101" t="s">
        <v>2021</v>
      </c>
      <c r="B35" s="90" t="s">
        <v>2005</v>
      </c>
      <c r="C35" s="4">
        <v>14750</v>
      </c>
      <c r="D35" s="4">
        <v>14750</v>
      </c>
      <c r="E35" s="97"/>
    </row>
    <row r="36" spans="1:5" s="10" customFormat="1" x14ac:dyDescent="0.2">
      <c r="A36" s="90"/>
      <c r="B36" s="90"/>
      <c r="C36" s="4"/>
      <c r="D36" s="4"/>
      <c r="E36" s="97"/>
    </row>
    <row r="37" spans="1:5" s="10" customFormat="1" x14ac:dyDescent="0.2">
      <c r="A37" s="90"/>
      <c r="B37" s="90"/>
      <c r="C37" s="4"/>
      <c r="D37" s="4"/>
      <c r="E37" s="97"/>
    </row>
    <row r="38" spans="1:5" s="10" customFormat="1" x14ac:dyDescent="0.2">
      <c r="A38" s="90"/>
      <c r="B38" s="90"/>
      <c r="C38" s="4"/>
      <c r="D38" s="4"/>
      <c r="E38" s="97"/>
    </row>
    <row r="39" spans="1:5" s="10" customFormat="1" x14ac:dyDescent="0.2">
      <c r="A39" s="90"/>
      <c r="B39" s="90"/>
      <c r="C39" s="4"/>
      <c r="D39" s="4"/>
      <c r="E39" s="97"/>
    </row>
    <row r="40" spans="1:5" s="10" customFormat="1" x14ac:dyDescent="0.2">
      <c r="A40" s="90"/>
      <c r="B40" s="90"/>
      <c r="C40" s="4"/>
      <c r="D40" s="4"/>
      <c r="E40" s="97"/>
    </row>
    <row r="41" spans="1:5" s="10" customFormat="1" x14ac:dyDescent="0.2">
      <c r="A41" s="90" t="s">
        <v>282</v>
      </c>
      <c r="B41" s="90"/>
      <c r="C41" s="4"/>
      <c r="D41" s="4"/>
      <c r="E41" s="97"/>
    </row>
    <row r="42" spans="1:5" x14ac:dyDescent="0.3">
      <c r="A42" s="102"/>
      <c r="B42" s="102" t="s">
        <v>340</v>
      </c>
      <c r="C42" s="89">
        <f>SUM(C10:C41)</f>
        <v>51581.04</v>
      </c>
      <c r="D42" s="89">
        <f>SUM(D10:D41)</f>
        <v>51581</v>
      </c>
      <c r="E42" s="99"/>
    </row>
    <row r="43" spans="1:5" x14ac:dyDescent="0.3">
      <c r="A43" s="45"/>
      <c r="B43" s="45"/>
    </row>
    <row r="44" spans="1:5" x14ac:dyDescent="0.3">
      <c r="A44" s="270" t="s">
        <v>446</v>
      </c>
      <c r="E44" s="5"/>
    </row>
    <row r="45" spans="1:5" x14ac:dyDescent="0.3">
      <c r="A45" s="2" t="s">
        <v>447</v>
      </c>
    </row>
    <row r="46" spans="1:5" x14ac:dyDescent="0.3">
      <c r="A46" s="223" t="s">
        <v>448</v>
      </c>
    </row>
    <row r="47" spans="1:5" x14ac:dyDescent="0.3">
      <c r="A47" s="223"/>
    </row>
    <row r="48" spans="1:5" x14ac:dyDescent="0.3">
      <c r="A48" s="223" t="s">
        <v>355</v>
      </c>
    </row>
    <row r="49" spans="1:9" s="23" customFormat="1" ht="12.75" x14ac:dyDescent="0.2"/>
    <row r="50" spans="1:9" x14ac:dyDescent="0.3">
      <c r="A50" s="72" t="s">
        <v>107</v>
      </c>
      <c r="E50" s="5"/>
    </row>
    <row r="51" spans="1:9" x14ac:dyDescent="0.3">
      <c r="E51"/>
      <c r="F51"/>
      <c r="G51"/>
      <c r="H51"/>
      <c r="I51"/>
    </row>
    <row r="52" spans="1:9" x14ac:dyDescent="0.3">
      <c r="D52" s="12"/>
      <c r="E52"/>
      <c r="F52"/>
      <c r="G52"/>
      <c r="H52"/>
      <c r="I52"/>
    </row>
    <row r="53" spans="1:9" x14ac:dyDescent="0.3">
      <c r="A53" s="72"/>
      <c r="B53" s="72" t="s">
        <v>274</v>
      </c>
      <c r="D53" s="12"/>
      <c r="E53"/>
      <c r="F53"/>
      <c r="G53"/>
      <c r="H53"/>
      <c r="I53"/>
    </row>
    <row r="54" spans="1:9" x14ac:dyDescent="0.3">
      <c r="B54" s="2" t="s">
        <v>273</v>
      </c>
      <c r="D54" s="12"/>
      <c r="E54"/>
      <c r="F54"/>
      <c r="G54"/>
      <c r="H54"/>
      <c r="I54"/>
    </row>
    <row r="55" spans="1:9" customFormat="1" ht="12.75" x14ac:dyDescent="0.2">
      <c r="A55" s="68"/>
      <c r="B55" s="68" t="s">
        <v>140</v>
      </c>
    </row>
    <row r="56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2"/>
  <sheetViews>
    <sheetView view="pageBreakPreview" topLeftCell="A192" zoomScale="91" zoomScaleSheetLayoutView="91" workbookViewId="0">
      <selection activeCell="E216" sqref="E216"/>
    </sheetView>
  </sheetViews>
  <sheetFormatPr defaultRowHeight="12.75" x14ac:dyDescent="0.2"/>
  <cols>
    <col min="1" max="1" width="5.42578125" style="193" customWidth="1"/>
    <col min="2" max="3" width="22.85546875" style="193" customWidth="1"/>
    <col min="4" max="4" width="15.42578125" style="193" customWidth="1"/>
    <col min="5" max="5" width="31.140625" style="193" customWidth="1"/>
    <col min="6" max="6" width="14.7109375" style="193" customWidth="1"/>
    <col min="7" max="7" width="15.5703125" style="193" customWidth="1"/>
    <col min="8" max="8" width="14.7109375" style="193" customWidth="1"/>
    <col min="9" max="9" width="17.1406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418</v>
      </c>
      <c r="B1" s="77"/>
      <c r="C1" s="80"/>
      <c r="D1" s="80"/>
      <c r="E1" s="80"/>
      <c r="F1" s="80"/>
      <c r="G1" s="235"/>
      <c r="H1" s="235"/>
      <c r="I1" s="468" t="s">
        <v>110</v>
      </c>
      <c r="J1" s="468"/>
    </row>
    <row r="2" spans="1:10" ht="15" x14ac:dyDescent="0.3">
      <c r="A2" s="79" t="s">
        <v>141</v>
      </c>
      <c r="B2" s="77"/>
      <c r="C2" s="80"/>
      <c r="D2" s="80"/>
      <c r="E2" s="80"/>
      <c r="F2" s="80"/>
      <c r="G2" s="235"/>
      <c r="H2" s="235"/>
      <c r="I2" s="466" t="s">
        <v>481</v>
      </c>
      <c r="J2" s="466"/>
    </row>
    <row r="3" spans="1:10" ht="15" x14ac:dyDescent="0.3">
      <c r="A3" s="79"/>
      <c r="B3" s="79"/>
      <c r="C3" s="77"/>
      <c r="D3" s="77"/>
      <c r="E3" s="77"/>
      <c r="F3" s="77"/>
      <c r="G3" s="170"/>
      <c r="H3" s="170"/>
      <c r="I3" s="235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115" t="s">
        <v>482</v>
      </c>
      <c r="B5" s="12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69"/>
      <c r="B7" s="169"/>
      <c r="C7" s="169"/>
      <c r="D7" s="229"/>
      <c r="E7" s="169"/>
      <c r="F7" s="169"/>
      <c r="G7" s="81"/>
      <c r="H7" s="81"/>
      <c r="I7" s="81"/>
    </row>
    <row r="8" spans="1:10" ht="75" x14ac:dyDescent="0.2">
      <c r="A8" s="93" t="s">
        <v>64</v>
      </c>
      <c r="B8" s="93" t="s">
        <v>344</v>
      </c>
      <c r="C8" s="93" t="s">
        <v>345</v>
      </c>
      <c r="D8" s="93" t="s">
        <v>230</v>
      </c>
      <c r="E8" s="93" t="s">
        <v>349</v>
      </c>
      <c r="F8" s="93" t="s">
        <v>353</v>
      </c>
      <c r="G8" s="82" t="s">
        <v>10</v>
      </c>
      <c r="H8" s="82" t="s">
        <v>9</v>
      </c>
      <c r="I8" s="82" t="s">
        <v>400</v>
      </c>
      <c r="J8" s="238" t="s">
        <v>352</v>
      </c>
    </row>
    <row r="9" spans="1:10" ht="15" x14ac:dyDescent="0.2">
      <c r="A9" s="101">
        <v>1</v>
      </c>
      <c r="B9" s="440" t="s">
        <v>1857</v>
      </c>
      <c r="C9" s="101" t="s">
        <v>498</v>
      </c>
      <c r="D9" s="399" t="s">
        <v>884</v>
      </c>
      <c r="E9" s="101" t="s">
        <v>1385</v>
      </c>
      <c r="F9" s="101" t="s">
        <v>352</v>
      </c>
      <c r="G9" s="453">
        <v>1000</v>
      </c>
      <c r="H9" s="407">
        <v>1000</v>
      </c>
      <c r="I9" s="407">
        <f>H9*20/100</f>
        <v>200</v>
      </c>
      <c r="J9" s="238" t="s">
        <v>0</v>
      </c>
    </row>
    <row r="10" spans="1:10" ht="15" x14ac:dyDescent="0.2">
      <c r="A10" s="101">
        <v>2</v>
      </c>
      <c r="B10" s="440" t="s">
        <v>1858</v>
      </c>
      <c r="C10" s="101" t="s">
        <v>1725</v>
      </c>
      <c r="D10" s="399" t="s">
        <v>885</v>
      </c>
      <c r="E10" s="101" t="s">
        <v>1385</v>
      </c>
      <c r="F10" s="101" t="s">
        <v>352</v>
      </c>
      <c r="G10" s="453">
        <v>1000</v>
      </c>
      <c r="H10" s="407">
        <v>1000</v>
      </c>
      <c r="I10" s="407">
        <f t="shared" ref="I10:I73" si="0">H10*20/100</f>
        <v>200</v>
      </c>
    </row>
    <row r="11" spans="1:10" ht="15" x14ac:dyDescent="0.2">
      <c r="A11" s="101">
        <v>3</v>
      </c>
      <c r="B11" s="440" t="s">
        <v>1859</v>
      </c>
      <c r="C11" s="101" t="s">
        <v>483</v>
      </c>
      <c r="D11" s="399" t="s">
        <v>496</v>
      </c>
      <c r="E11" s="101" t="s">
        <v>1385</v>
      </c>
      <c r="F11" s="101" t="s">
        <v>352</v>
      </c>
      <c r="G11" s="453">
        <v>1000</v>
      </c>
      <c r="H11" s="407">
        <v>1000</v>
      </c>
      <c r="I11" s="407">
        <f t="shared" si="0"/>
        <v>200</v>
      </c>
    </row>
    <row r="12" spans="1:10" ht="15" x14ac:dyDescent="0.2">
      <c r="A12" s="101">
        <v>4</v>
      </c>
      <c r="B12" s="440" t="s">
        <v>1860</v>
      </c>
      <c r="C12" s="101" t="s">
        <v>1726</v>
      </c>
      <c r="D12" s="399" t="s">
        <v>886</v>
      </c>
      <c r="E12" s="90" t="s">
        <v>1386</v>
      </c>
      <c r="F12" s="101" t="s">
        <v>352</v>
      </c>
      <c r="G12" s="453">
        <v>1000</v>
      </c>
      <c r="H12" s="407">
        <v>1000</v>
      </c>
      <c r="I12" s="407">
        <f t="shared" si="0"/>
        <v>200</v>
      </c>
    </row>
    <row r="13" spans="1:10" ht="15" x14ac:dyDescent="0.2">
      <c r="A13" s="101">
        <v>5</v>
      </c>
      <c r="B13" s="440" t="s">
        <v>1861</v>
      </c>
      <c r="C13" s="101" t="s">
        <v>1727</v>
      </c>
      <c r="D13" s="399" t="s">
        <v>887</v>
      </c>
      <c r="E13" s="90" t="s">
        <v>1385</v>
      </c>
      <c r="F13" s="101" t="s">
        <v>352</v>
      </c>
      <c r="G13" s="453">
        <v>1200</v>
      </c>
      <c r="H13" s="407">
        <v>1200</v>
      </c>
      <c r="I13" s="407">
        <f t="shared" si="0"/>
        <v>240</v>
      </c>
    </row>
    <row r="14" spans="1:10" ht="15" x14ac:dyDescent="0.2">
      <c r="A14" s="101">
        <v>6</v>
      </c>
      <c r="B14" s="440" t="s">
        <v>1862</v>
      </c>
      <c r="C14" s="101" t="s">
        <v>1728</v>
      </c>
      <c r="D14" s="399" t="s">
        <v>888</v>
      </c>
      <c r="E14" s="90" t="s">
        <v>1387</v>
      </c>
      <c r="F14" s="101" t="s">
        <v>352</v>
      </c>
      <c r="G14" s="453">
        <v>4350</v>
      </c>
      <c r="H14" s="407">
        <v>4350</v>
      </c>
      <c r="I14" s="407">
        <v>870</v>
      </c>
    </row>
    <row r="15" spans="1:10" ht="30" x14ac:dyDescent="0.2">
      <c r="A15" s="101">
        <v>7</v>
      </c>
      <c r="B15" s="440" t="s">
        <v>1863</v>
      </c>
      <c r="C15" s="101" t="s">
        <v>1729</v>
      </c>
      <c r="D15" s="399" t="s">
        <v>889</v>
      </c>
      <c r="E15" s="90" t="s">
        <v>1388</v>
      </c>
      <c r="F15" s="101" t="s">
        <v>0</v>
      </c>
      <c r="G15" s="453">
        <v>1250</v>
      </c>
      <c r="H15" s="407">
        <v>1250</v>
      </c>
      <c r="I15" s="407">
        <f t="shared" si="0"/>
        <v>250</v>
      </c>
    </row>
    <row r="16" spans="1:10" ht="15" x14ac:dyDescent="0.2">
      <c r="A16" s="101">
        <v>8</v>
      </c>
      <c r="B16" s="404" t="s">
        <v>1864</v>
      </c>
      <c r="C16" s="101" t="s">
        <v>1730</v>
      </c>
      <c r="D16" s="399" t="s">
        <v>890</v>
      </c>
      <c r="E16" s="90" t="s">
        <v>1642</v>
      </c>
      <c r="F16" s="101" t="s">
        <v>352</v>
      </c>
      <c r="G16" s="453">
        <v>630</v>
      </c>
      <c r="H16" s="408">
        <v>630</v>
      </c>
      <c r="I16" s="407">
        <f t="shared" si="0"/>
        <v>126</v>
      </c>
    </row>
    <row r="17" spans="1:9" ht="15" x14ac:dyDescent="0.2">
      <c r="A17" s="101">
        <v>9</v>
      </c>
      <c r="B17" s="404" t="s">
        <v>1865</v>
      </c>
      <c r="C17" s="101" t="s">
        <v>1731</v>
      </c>
      <c r="D17" s="399" t="s">
        <v>891</v>
      </c>
      <c r="E17" s="90" t="s">
        <v>1643</v>
      </c>
      <c r="F17" s="101" t="s">
        <v>352</v>
      </c>
      <c r="G17" s="453">
        <v>630</v>
      </c>
      <c r="H17" s="408">
        <v>630</v>
      </c>
      <c r="I17" s="407">
        <f t="shared" si="0"/>
        <v>126</v>
      </c>
    </row>
    <row r="18" spans="1:9" ht="15" x14ac:dyDescent="0.2">
      <c r="A18" s="101">
        <v>10</v>
      </c>
      <c r="B18" s="440" t="s">
        <v>1866</v>
      </c>
      <c r="C18" s="101" t="s">
        <v>1732</v>
      </c>
      <c r="D18" s="399" t="s">
        <v>892</v>
      </c>
      <c r="E18" s="90" t="s">
        <v>1644</v>
      </c>
      <c r="F18" s="101" t="s">
        <v>352</v>
      </c>
      <c r="G18" s="453">
        <v>1260</v>
      </c>
      <c r="H18" s="408">
        <v>1260</v>
      </c>
      <c r="I18" s="407">
        <f t="shared" si="0"/>
        <v>252</v>
      </c>
    </row>
    <row r="19" spans="1:9" ht="15" x14ac:dyDescent="0.2">
      <c r="A19" s="101">
        <v>11</v>
      </c>
      <c r="B19" s="440" t="s">
        <v>1867</v>
      </c>
      <c r="C19" s="101" t="s">
        <v>1732</v>
      </c>
      <c r="D19" s="399" t="s">
        <v>893</v>
      </c>
      <c r="E19" s="90" t="s">
        <v>1645</v>
      </c>
      <c r="F19" s="101" t="s">
        <v>352</v>
      </c>
      <c r="G19" s="453">
        <v>630</v>
      </c>
      <c r="H19" s="408">
        <v>630</v>
      </c>
      <c r="I19" s="407">
        <f t="shared" si="0"/>
        <v>126</v>
      </c>
    </row>
    <row r="20" spans="1:9" ht="15" x14ac:dyDescent="0.2">
      <c r="A20" s="101">
        <v>12</v>
      </c>
      <c r="B20" s="440" t="s">
        <v>1865</v>
      </c>
      <c r="C20" s="101" t="s">
        <v>1575</v>
      </c>
      <c r="D20" s="399" t="s">
        <v>894</v>
      </c>
      <c r="E20" s="90" t="s">
        <v>1643</v>
      </c>
      <c r="F20" s="101" t="s">
        <v>352</v>
      </c>
      <c r="G20" s="453">
        <v>630</v>
      </c>
      <c r="H20" s="408">
        <v>630</v>
      </c>
      <c r="I20" s="407">
        <f t="shared" si="0"/>
        <v>126</v>
      </c>
    </row>
    <row r="21" spans="1:9" ht="15" x14ac:dyDescent="0.2">
      <c r="A21" s="101">
        <v>13</v>
      </c>
      <c r="B21" s="440" t="s">
        <v>1868</v>
      </c>
      <c r="C21" s="101" t="s">
        <v>1733</v>
      </c>
      <c r="D21" s="399" t="s">
        <v>895</v>
      </c>
      <c r="E21" s="90" t="s">
        <v>1643</v>
      </c>
      <c r="F21" s="101" t="s">
        <v>352</v>
      </c>
      <c r="G21" s="453">
        <v>630</v>
      </c>
      <c r="H21" s="408">
        <v>630</v>
      </c>
      <c r="I21" s="407">
        <f t="shared" si="0"/>
        <v>126</v>
      </c>
    </row>
    <row r="22" spans="1:9" ht="15" x14ac:dyDescent="0.2">
      <c r="A22" s="101">
        <v>14</v>
      </c>
      <c r="B22" s="440" t="s">
        <v>1869</v>
      </c>
      <c r="C22" s="101" t="s">
        <v>1734</v>
      </c>
      <c r="D22" s="400" t="s">
        <v>896</v>
      </c>
      <c r="E22" s="90" t="s">
        <v>1645</v>
      </c>
      <c r="F22" s="101" t="s">
        <v>352</v>
      </c>
      <c r="G22" s="453">
        <v>630</v>
      </c>
      <c r="H22" s="408">
        <v>630</v>
      </c>
      <c r="I22" s="407">
        <f t="shared" si="0"/>
        <v>126</v>
      </c>
    </row>
    <row r="23" spans="1:9" ht="15" x14ac:dyDescent="0.2">
      <c r="A23" s="101">
        <v>15</v>
      </c>
      <c r="B23" s="404" t="s">
        <v>1870</v>
      </c>
      <c r="C23" s="101" t="s">
        <v>1735</v>
      </c>
      <c r="D23" s="401" t="s">
        <v>897</v>
      </c>
      <c r="E23" s="90" t="s">
        <v>1645</v>
      </c>
      <c r="F23" s="101" t="s">
        <v>352</v>
      </c>
      <c r="G23" s="453">
        <v>630</v>
      </c>
      <c r="H23" s="408">
        <v>630</v>
      </c>
      <c r="I23" s="407">
        <f t="shared" si="0"/>
        <v>126</v>
      </c>
    </row>
    <row r="24" spans="1:9" ht="15" x14ac:dyDescent="0.2">
      <c r="A24" s="101">
        <v>16</v>
      </c>
      <c r="B24" s="404" t="s">
        <v>1871</v>
      </c>
      <c r="C24" s="101" t="s">
        <v>1729</v>
      </c>
      <c r="D24" s="401" t="s">
        <v>898</v>
      </c>
      <c r="E24" s="90" t="s">
        <v>1645</v>
      </c>
      <c r="F24" s="101" t="s">
        <v>352</v>
      </c>
      <c r="G24" s="453">
        <v>630</v>
      </c>
      <c r="H24" s="408">
        <v>630</v>
      </c>
      <c r="I24" s="407">
        <f t="shared" si="0"/>
        <v>126</v>
      </c>
    </row>
    <row r="25" spans="1:9" ht="15" x14ac:dyDescent="0.2">
      <c r="A25" s="101">
        <v>17</v>
      </c>
      <c r="B25" s="404" t="s">
        <v>1872</v>
      </c>
      <c r="C25" s="101" t="s">
        <v>1736</v>
      </c>
      <c r="D25" s="401" t="s">
        <v>899</v>
      </c>
      <c r="E25" s="90" t="s">
        <v>1643</v>
      </c>
      <c r="F25" s="101" t="s">
        <v>352</v>
      </c>
      <c r="G25" s="453">
        <v>630</v>
      </c>
      <c r="H25" s="408">
        <v>630</v>
      </c>
      <c r="I25" s="407">
        <f t="shared" si="0"/>
        <v>126</v>
      </c>
    </row>
    <row r="26" spans="1:9" ht="15" x14ac:dyDescent="0.2">
      <c r="A26" s="101">
        <v>18</v>
      </c>
      <c r="B26" s="404" t="s">
        <v>1873</v>
      </c>
      <c r="C26" s="101" t="s">
        <v>1737</v>
      </c>
      <c r="D26" s="401" t="s">
        <v>900</v>
      </c>
      <c r="E26" s="90" t="s">
        <v>1602</v>
      </c>
      <c r="F26" s="101" t="s">
        <v>352</v>
      </c>
      <c r="G26" s="453">
        <v>702</v>
      </c>
      <c r="H26" s="408">
        <v>702</v>
      </c>
      <c r="I26" s="407">
        <f t="shared" si="0"/>
        <v>140.4</v>
      </c>
    </row>
    <row r="27" spans="1:9" ht="15" x14ac:dyDescent="0.2">
      <c r="A27" s="101">
        <v>19</v>
      </c>
      <c r="B27" s="404" t="s">
        <v>1874</v>
      </c>
      <c r="C27" s="101" t="s">
        <v>1738</v>
      </c>
      <c r="D27" s="401" t="s">
        <v>901</v>
      </c>
      <c r="E27" s="90" t="s">
        <v>1602</v>
      </c>
      <c r="F27" s="101" t="s">
        <v>352</v>
      </c>
      <c r="G27" s="453">
        <v>702</v>
      </c>
      <c r="H27" s="408">
        <v>702</v>
      </c>
      <c r="I27" s="407">
        <f t="shared" si="0"/>
        <v>140.4</v>
      </c>
    </row>
    <row r="28" spans="1:9" ht="15" x14ac:dyDescent="0.2">
      <c r="A28" s="101">
        <v>20</v>
      </c>
      <c r="B28" s="404" t="s">
        <v>1875</v>
      </c>
      <c r="C28" s="101" t="s">
        <v>1739</v>
      </c>
      <c r="D28" s="401" t="s">
        <v>902</v>
      </c>
      <c r="E28" s="90" t="s">
        <v>1602</v>
      </c>
      <c r="F28" s="101" t="s">
        <v>352</v>
      </c>
      <c r="G28" s="453">
        <v>702</v>
      </c>
      <c r="H28" s="408">
        <v>702</v>
      </c>
      <c r="I28" s="407">
        <f t="shared" si="0"/>
        <v>140.4</v>
      </c>
    </row>
    <row r="29" spans="1:9" ht="15" x14ac:dyDescent="0.2">
      <c r="A29" s="101">
        <v>21</v>
      </c>
      <c r="B29" s="404" t="s">
        <v>1876</v>
      </c>
      <c r="C29" s="101" t="s">
        <v>1740</v>
      </c>
      <c r="D29" s="401" t="s">
        <v>903</v>
      </c>
      <c r="E29" s="90" t="s">
        <v>1643</v>
      </c>
      <c r="F29" s="101" t="s">
        <v>352</v>
      </c>
      <c r="G29" s="453">
        <v>630</v>
      </c>
      <c r="H29" s="408">
        <v>630</v>
      </c>
      <c r="I29" s="407">
        <f t="shared" si="0"/>
        <v>126</v>
      </c>
    </row>
    <row r="30" spans="1:9" ht="15" x14ac:dyDescent="0.2">
      <c r="A30" s="101">
        <v>22</v>
      </c>
      <c r="B30" s="404" t="s">
        <v>1877</v>
      </c>
      <c r="C30" s="101" t="s">
        <v>1741</v>
      </c>
      <c r="D30" s="401" t="s">
        <v>904</v>
      </c>
      <c r="E30" s="90" t="s">
        <v>1602</v>
      </c>
      <c r="F30" s="101" t="s">
        <v>352</v>
      </c>
      <c r="G30" s="453">
        <v>702</v>
      </c>
      <c r="H30" s="408">
        <v>702</v>
      </c>
      <c r="I30" s="407">
        <f t="shared" si="0"/>
        <v>140.4</v>
      </c>
    </row>
    <row r="31" spans="1:9" ht="15" x14ac:dyDescent="0.2">
      <c r="A31" s="101">
        <v>23</v>
      </c>
      <c r="B31" s="404" t="s">
        <v>1865</v>
      </c>
      <c r="C31" s="101" t="s">
        <v>1742</v>
      </c>
      <c r="D31" s="401" t="s">
        <v>905</v>
      </c>
      <c r="E31" s="90" t="s">
        <v>1602</v>
      </c>
      <c r="F31" s="101" t="s">
        <v>352</v>
      </c>
      <c r="G31" s="453">
        <v>702</v>
      </c>
      <c r="H31" s="408">
        <v>702</v>
      </c>
      <c r="I31" s="407">
        <f t="shared" si="0"/>
        <v>140.4</v>
      </c>
    </row>
    <row r="32" spans="1:9" ht="15" x14ac:dyDescent="0.2">
      <c r="A32" s="101">
        <v>24</v>
      </c>
      <c r="B32" s="404" t="s">
        <v>1878</v>
      </c>
      <c r="C32" s="101" t="s">
        <v>1743</v>
      </c>
      <c r="D32" s="401" t="s">
        <v>906</v>
      </c>
      <c r="E32" s="90" t="s">
        <v>1643</v>
      </c>
      <c r="F32" s="101" t="s">
        <v>352</v>
      </c>
      <c r="G32" s="453">
        <v>630</v>
      </c>
      <c r="H32" s="408">
        <v>630</v>
      </c>
      <c r="I32" s="407">
        <f t="shared" si="0"/>
        <v>126</v>
      </c>
    </row>
    <row r="33" spans="1:9" ht="15" x14ac:dyDescent="0.2">
      <c r="A33" s="101">
        <v>25</v>
      </c>
      <c r="B33" s="404" t="s">
        <v>1879</v>
      </c>
      <c r="C33" s="101" t="s">
        <v>1744</v>
      </c>
      <c r="D33" s="401" t="s">
        <v>907</v>
      </c>
      <c r="E33" s="90" t="s">
        <v>1602</v>
      </c>
      <c r="F33" s="101" t="s">
        <v>352</v>
      </c>
      <c r="G33" s="453">
        <v>702</v>
      </c>
      <c r="H33" s="408">
        <v>702</v>
      </c>
      <c r="I33" s="407">
        <f t="shared" si="0"/>
        <v>140.4</v>
      </c>
    </row>
    <row r="34" spans="1:9" ht="15" x14ac:dyDescent="0.2">
      <c r="A34" s="101">
        <v>26</v>
      </c>
      <c r="B34" s="404" t="s">
        <v>1880</v>
      </c>
      <c r="C34" s="101" t="s">
        <v>1745</v>
      </c>
      <c r="D34" s="401" t="s">
        <v>908</v>
      </c>
      <c r="E34" s="90" t="s">
        <v>1643</v>
      </c>
      <c r="F34" s="101" t="s">
        <v>352</v>
      </c>
      <c r="G34" s="453">
        <v>630</v>
      </c>
      <c r="H34" s="408">
        <v>630</v>
      </c>
      <c r="I34" s="407">
        <f t="shared" si="0"/>
        <v>126</v>
      </c>
    </row>
    <row r="35" spans="1:9" ht="15" x14ac:dyDescent="0.2">
      <c r="A35" s="101">
        <v>27</v>
      </c>
      <c r="B35" s="404" t="s">
        <v>1570</v>
      </c>
      <c r="C35" s="101" t="s">
        <v>1746</v>
      </c>
      <c r="D35" s="401" t="s">
        <v>909</v>
      </c>
      <c r="E35" s="90" t="s">
        <v>1602</v>
      </c>
      <c r="F35" s="101" t="s">
        <v>352</v>
      </c>
      <c r="G35" s="453">
        <v>702</v>
      </c>
      <c r="H35" s="408">
        <v>702</v>
      </c>
      <c r="I35" s="407">
        <f t="shared" si="0"/>
        <v>140.4</v>
      </c>
    </row>
    <row r="36" spans="1:9" ht="15" x14ac:dyDescent="0.2">
      <c r="A36" s="101">
        <v>28</v>
      </c>
      <c r="B36" s="404" t="s">
        <v>1881</v>
      </c>
      <c r="C36" s="101" t="s">
        <v>1747</v>
      </c>
      <c r="D36" s="401" t="s">
        <v>910</v>
      </c>
      <c r="E36" s="90" t="s">
        <v>1643</v>
      </c>
      <c r="F36" s="101" t="s">
        <v>352</v>
      </c>
      <c r="G36" s="453">
        <v>630</v>
      </c>
      <c r="H36" s="409">
        <v>630</v>
      </c>
      <c r="I36" s="407">
        <f t="shared" si="0"/>
        <v>126</v>
      </c>
    </row>
    <row r="37" spans="1:9" ht="15" x14ac:dyDescent="0.2">
      <c r="A37" s="101">
        <v>29</v>
      </c>
      <c r="B37" s="404" t="s">
        <v>1863</v>
      </c>
      <c r="C37" s="101" t="s">
        <v>1748</v>
      </c>
      <c r="D37" s="401" t="s">
        <v>911</v>
      </c>
      <c r="E37" s="90" t="s">
        <v>1643</v>
      </c>
      <c r="F37" s="101" t="s">
        <v>352</v>
      </c>
      <c r="G37" s="453">
        <v>630</v>
      </c>
      <c r="H37" s="409">
        <v>630</v>
      </c>
      <c r="I37" s="407">
        <f t="shared" si="0"/>
        <v>126</v>
      </c>
    </row>
    <row r="38" spans="1:9" ht="15" x14ac:dyDescent="0.2">
      <c r="A38" s="101">
        <v>30</v>
      </c>
      <c r="B38" s="404" t="s">
        <v>1879</v>
      </c>
      <c r="C38" s="101" t="s">
        <v>1749</v>
      </c>
      <c r="D38" s="401" t="s">
        <v>912</v>
      </c>
      <c r="E38" s="101" t="s">
        <v>1641</v>
      </c>
      <c r="F38" s="101" t="s">
        <v>352</v>
      </c>
      <c r="G38" s="453">
        <v>500</v>
      </c>
      <c r="H38" s="409">
        <v>500</v>
      </c>
      <c r="I38" s="407">
        <f t="shared" si="0"/>
        <v>100</v>
      </c>
    </row>
    <row r="39" spans="1:9" ht="30" x14ac:dyDescent="0.2">
      <c r="A39" s="101">
        <v>31</v>
      </c>
      <c r="B39" s="404" t="s">
        <v>1882</v>
      </c>
      <c r="C39" s="101" t="s">
        <v>1750</v>
      </c>
      <c r="D39" s="401" t="s">
        <v>913</v>
      </c>
      <c r="E39" s="101" t="s">
        <v>1646</v>
      </c>
      <c r="F39" s="101" t="s">
        <v>1985</v>
      </c>
      <c r="G39" s="453">
        <v>750</v>
      </c>
      <c r="H39" s="409">
        <v>750</v>
      </c>
      <c r="I39" s="407">
        <f t="shared" si="0"/>
        <v>150</v>
      </c>
    </row>
    <row r="40" spans="1:9" ht="30" x14ac:dyDescent="0.2">
      <c r="A40" s="101">
        <v>32</v>
      </c>
      <c r="B40" s="404" t="s">
        <v>1883</v>
      </c>
      <c r="C40" s="101" t="s">
        <v>1751</v>
      </c>
      <c r="D40" s="401" t="s">
        <v>914</v>
      </c>
      <c r="E40" s="101" t="s">
        <v>1647</v>
      </c>
      <c r="F40" s="101" t="s">
        <v>1985</v>
      </c>
      <c r="G40" s="453">
        <v>500</v>
      </c>
      <c r="H40" s="409">
        <v>500</v>
      </c>
      <c r="I40" s="407">
        <f t="shared" si="0"/>
        <v>100</v>
      </c>
    </row>
    <row r="41" spans="1:9" ht="30" x14ac:dyDescent="0.2">
      <c r="A41" s="101">
        <v>33</v>
      </c>
      <c r="B41" s="404" t="s">
        <v>1884</v>
      </c>
      <c r="C41" s="101" t="s">
        <v>1752</v>
      </c>
      <c r="D41" s="401" t="s">
        <v>915</v>
      </c>
      <c r="E41" s="101" t="s">
        <v>1648</v>
      </c>
      <c r="F41" s="101" t="s">
        <v>1985</v>
      </c>
      <c r="G41" s="453">
        <v>250</v>
      </c>
      <c r="H41" s="409">
        <v>250</v>
      </c>
      <c r="I41" s="407">
        <f t="shared" si="0"/>
        <v>50</v>
      </c>
    </row>
    <row r="42" spans="1:9" ht="30" x14ac:dyDescent="0.2">
      <c r="A42" s="101">
        <v>34</v>
      </c>
      <c r="B42" s="404" t="s">
        <v>1885</v>
      </c>
      <c r="C42" s="101" t="s">
        <v>541</v>
      </c>
      <c r="D42" s="401" t="s">
        <v>916</v>
      </c>
      <c r="E42" s="101" t="s">
        <v>1604</v>
      </c>
      <c r="F42" s="101" t="s">
        <v>1985</v>
      </c>
      <c r="G42" s="453">
        <v>1000</v>
      </c>
      <c r="H42" s="409">
        <v>1000</v>
      </c>
      <c r="I42" s="407">
        <f t="shared" si="0"/>
        <v>200</v>
      </c>
    </row>
    <row r="43" spans="1:9" ht="30" x14ac:dyDescent="0.2">
      <c r="A43" s="101">
        <v>35</v>
      </c>
      <c r="B43" s="404" t="s">
        <v>1886</v>
      </c>
      <c r="C43" s="101" t="s">
        <v>1753</v>
      </c>
      <c r="D43" s="401" t="s">
        <v>917</v>
      </c>
      <c r="E43" s="101" t="s">
        <v>1601</v>
      </c>
      <c r="F43" s="101" t="s">
        <v>1985</v>
      </c>
      <c r="G43" s="453">
        <v>1500</v>
      </c>
      <c r="H43" s="409">
        <v>1500</v>
      </c>
      <c r="I43" s="407">
        <f t="shared" si="0"/>
        <v>300</v>
      </c>
    </row>
    <row r="44" spans="1:9" ht="30" x14ac:dyDescent="0.2">
      <c r="A44" s="101">
        <v>36</v>
      </c>
      <c r="B44" s="404" t="s">
        <v>1887</v>
      </c>
      <c r="C44" s="101" t="s">
        <v>1754</v>
      </c>
      <c r="D44" s="401" t="s">
        <v>918</v>
      </c>
      <c r="E44" s="101" t="s">
        <v>1639</v>
      </c>
      <c r="F44" s="101" t="s">
        <v>1985</v>
      </c>
      <c r="G44" s="453">
        <v>1125</v>
      </c>
      <c r="H44" s="409">
        <v>1125</v>
      </c>
      <c r="I44" s="407">
        <f t="shared" si="0"/>
        <v>225</v>
      </c>
    </row>
    <row r="45" spans="1:9" ht="30" x14ac:dyDescent="0.2">
      <c r="A45" s="101">
        <v>37</v>
      </c>
      <c r="B45" s="404" t="s">
        <v>1888</v>
      </c>
      <c r="C45" s="101" t="s">
        <v>1755</v>
      </c>
      <c r="D45" s="401" t="s">
        <v>919</v>
      </c>
      <c r="E45" s="101" t="s">
        <v>1638</v>
      </c>
      <c r="F45" s="101" t="s">
        <v>1985</v>
      </c>
      <c r="G45" s="453">
        <v>600</v>
      </c>
      <c r="H45" s="409">
        <v>600</v>
      </c>
      <c r="I45" s="407">
        <f t="shared" si="0"/>
        <v>120</v>
      </c>
    </row>
    <row r="46" spans="1:9" ht="30" x14ac:dyDescent="0.2">
      <c r="A46" s="101">
        <v>38</v>
      </c>
      <c r="B46" s="404" t="s">
        <v>1889</v>
      </c>
      <c r="C46" s="101" t="s">
        <v>1755</v>
      </c>
      <c r="D46" s="401" t="s">
        <v>920</v>
      </c>
      <c r="E46" s="450" t="s">
        <v>1637</v>
      </c>
      <c r="F46" s="101" t="s">
        <v>1985</v>
      </c>
      <c r="G46" s="453">
        <v>562.5</v>
      </c>
      <c r="H46" s="409">
        <v>562.5</v>
      </c>
      <c r="I46" s="407">
        <f t="shared" si="0"/>
        <v>112.5</v>
      </c>
    </row>
    <row r="47" spans="1:9" ht="30" x14ac:dyDescent="0.2">
      <c r="A47" s="101">
        <v>39</v>
      </c>
      <c r="B47" s="404" t="s">
        <v>1890</v>
      </c>
      <c r="C47" s="101" t="s">
        <v>1756</v>
      </c>
      <c r="D47" s="401" t="s">
        <v>921</v>
      </c>
      <c r="E47" s="101" t="s">
        <v>1596</v>
      </c>
      <c r="F47" s="101" t="s">
        <v>1985</v>
      </c>
      <c r="G47" s="453">
        <v>1250</v>
      </c>
      <c r="H47" s="409">
        <v>1250</v>
      </c>
      <c r="I47" s="407">
        <f t="shared" si="0"/>
        <v>250</v>
      </c>
    </row>
    <row r="48" spans="1:9" ht="30" x14ac:dyDescent="0.2">
      <c r="A48" s="101">
        <v>40</v>
      </c>
      <c r="B48" s="404" t="s">
        <v>1891</v>
      </c>
      <c r="C48" s="101" t="s">
        <v>1757</v>
      </c>
      <c r="D48" s="401" t="s">
        <v>922</v>
      </c>
      <c r="E48" s="101" t="s">
        <v>1600</v>
      </c>
      <c r="F48" s="101" t="s">
        <v>1985</v>
      </c>
      <c r="G48" s="454">
        <v>937.5</v>
      </c>
      <c r="H48" s="409">
        <v>937.5</v>
      </c>
      <c r="I48" s="407">
        <f t="shared" si="0"/>
        <v>187.5</v>
      </c>
    </row>
    <row r="49" spans="1:9" ht="15" x14ac:dyDescent="0.2">
      <c r="A49" s="101">
        <v>41</v>
      </c>
      <c r="B49" s="404" t="s">
        <v>1892</v>
      </c>
      <c r="C49" s="101" t="s">
        <v>1758</v>
      </c>
      <c r="D49" s="401" t="s">
        <v>923</v>
      </c>
      <c r="E49" s="101" t="s">
        <v>1649</v>
      </c>
      <c r="F49" s="101" t="s">
        <v>352</v>
      </c>
      <c r="G49" s="454">
        <v>312.5</v>
      </c>
      <c r="H49" s="409">
        <v>312.5</v>
      </c>
      <c r="I49" s="407">
        <f t="shared" si="0"/>
        <v>62.5</v>
      </c>
    </row>
    <row r="50" spans="1:9" ht="30" x14ac:dyDescent="0.2">
      <c r="A50" s="101">
        <v>42</v>
      </c>
      <c r="B50" s="404" t="s">
        <v>1579</v>
      </c>
      <c r="C50" s="101" t="s">
        <v>1759</v>
      </c>
      <c r="D50" s="401" t="s">
        <v>924</v>
      </c>
      <c r="E50" s="101" t="s">
        <v>1636</v>
      </c>
      <c r="F50" s="101" t="s">
        <v>1985</v>
      </c>
      <c r="G50" s="454">
        <v>1350</v>
      </c>
      <c r="H50" s="410">
        <v>1350</v>
      </c>
      <c r="I50" s="407">
        <f t="shared" si="0"/>
        <v>270</v>
      </c>
    </row>
    <row r="51" spans="1:9" ht="22.5" customHeight="1" x14ac:dyDescent="0.2">
      <c r="A51" s="101">
        <v>43</v>
      </c>
      <c r="B51" s="404" t="s">
        <v>1893</v>
      </c>
      <c r="C51" s="101" t="s">
        <v>1760</v>
      </c>
      <c r="D51" s="401" t="s">
        <v>925</v>
      </c>
      <c r="E51" s="101" t="s">
        <v>1635</v>
      </c>
      <c r="F51" s="101" t="s">
        <v>1985</v>
      </c>
      <c r="G51" s="454">
        <v>562.5</v>
      </c>
      <c r="H51" s="410">
        <v>562.5</v>
      </c>
      <c r="I51" s="407">
        <f t="shared" si="0"/>
        <v>112.5</v>
      </c>
    </row>
    <row r="52" spans="1:9" ht="30" x14ac:dyDescent="0.2">
      <c r="A52" s="101">
        <v>44</v>
      </c>
      <c r="B52" s="404" t="s">
        <v>1894</v>
      </c>
      <c r="C52" s="101" t="s">
        <v>1761</v>
      </c>
      <c r="D52" s="401" t="s">
        <v>926</v>
      </c>
      <c r="E52" s="101" t="s">
        <v>1634</v>
      </c>
      <c r="F52" s="101" t="s">
        <v>1985</v>
      </c>
      <c r="G52" s="454">
        <v>812.5</v>
      </c>
      <c r="H52" s="410">
        <v>812.5</v>
      </c>
      <c r="I52" s="407">
        <f t="shared" si="0"/>
        <v>162.5</v>
      </c>
    </row>
    <row r="53" spans="1:9" ht="30" x14ac:dyDescent="0.2">
      <c r="A53" s="101">
        <v>45</v>
      </c>
      <c r="B53" s="440" t="s">
        <v>1895</v>
      </c>
      <c r="C53" s="101" t="s">
        <v>1762</v>
      </c>
      <c r="D53" s="399" t="s">
        <v>927</v>
      </c>
      <c r="E53" s="101" t="s">
        <v>1650</v>
      </c>
      <c r="F53" s="101" t="s">
        <v>1985</v>
      </c>
      <c r="G53" s="454">
        <v>525</v>
      </c>
      <c r="H53" s="410">
        <v>525</v>
      </c>
      <c r="I53" s="407">
        <f t="shared" si="0"/>
        <v>105</v>
      </c>
    </row>
    <row r="54" spans="1:9" ht="30" x14ac:dyDescent="0.2">
      <c r="A54" s="101">
        <v>46</v>
      </c>
      <c r="B54" s="440" t="s">
        <v>1896</v>
      </c>
      <c r="C54" s="101" t="s">
        <v>1763</v>
      </c>
      <c r="D54" s="399" t="s">
        <v>928</v>
      </c>
      <c r="E54" s="101" t="s">
        <v>1650</v>
      </c>
      <c r="F54" s="101" t="s">
        <v>1985</v>
      </c>
      <c r="G54" s="454">
        <v>525</v>
      </c>
      <c r="H54" s="410">
        <v>525</v>
      </c>
      <c r="I54" s="407">
        <f t="shared" si="0"/>
        <v>105</v>
      </c>
    </row>
    <row r="55" spans="1:9" ht="30" x14ac:dyDescent="0.2">
      <c r="A55" s="101">
        <v>47</v>
      </c>
      <c r="B55" s="440" t="s">
        <v>1897</v>
      </c>
      <c r="C55" s="101" t="s">
        <v>1764</v>
      </c>
      <c r="D55" s="399" t="s">
        <v>929</v>
      </c>
      <c r="E55" s="101" t="s">
        <v>1650</v>
      </c>
      <c r="F55" s="101" t="s">
        <v>1985</v>
      </c>
      <c r="G55" s="454">
        <v>525</v>
      </c>
      <c r="H55" s="410">
        <v>525</v>
      </c>
      <c r="I55" s="407">
        <f t="shared" si="0"/>
        <v>105</v>
      </c>
    </row>
    <row r="56" spans="1:9" ht="30" x14ac:dyDescent="0.2">
      <c r="A56" s="101">
        <v>48</v>
      </c>
      <c r="B56" s="440" t="s">
        <v>1898</v>
      </c>
      <c r="C56" s="101" t="s">
        <v>1765</v>
      </c>
      <c r="D56" s="399" t="s">
        <v>930</v>
      </c>
      <c r="E56" s="101" t="s">
        <v>1650</v>
      </c>
      <c r="F56" s="101" t="s">
        <v>1985</v>
      </c>
      <c r="G56" s="454">
        <v>525</v>
      </c>
      <c r="H56" s="410">
        <v>525</v>
      </c>
      <c r="I56" s="407">
        <f t="shared" si="0"/>
        <v>105</v>
      </c>
    </row>
    <row r="57" spans="1:9" ht="30" x14ac:dyDescent="0.2">
      <c r="A57" s="101">
        <v>49</v>
      </c>
      <c r="B57" s="440" t="s">
        <v>1899</v>
      </c>
      <c r="C57" s="101" t="s">
        <v>541</v>
      </c>
      <c r="D57" s="399" t="s">
        <v>931</v>
      </c>
      <c r="E57" s="101" t="s">
        <v>1650</v>
      </c>
      <c r="F57" s="101" t="s">
        <v>1985</v>
      </c>
      <c r="G57" s="454">
        <v>525</v>
      </c>
      <c r="H57" s="410">
        <v>525</v>
      </c>
      <c r="I57" s="407">
        <f t="shared" si="0"/>
        <v>105</v>
      </c>
    </row>
    <row r="58" spans="1:9" ht="30" x14ac:dyDescent="0.2">
      <c r="A58" s="101">
        <v>50</v>
      </c>
      <c r="B58" s="440" t="s">
        <v>1900</v>
      </c>
      <c r="C58" s="101" t="s">
        <v>1766</v>
      </c>
      <c r="D58" s="399" t="s">
        <v>932</v>
      </c>
      <c r="E58" s="101" t="s">
        <v>1650</v>
      </c>
      <c r="F58" s="101" t="s">
        <v>1985</v>
      </c>
      <c r="G58" s="454">
        <v>525</v>
      </c>
      <c r="H58" s="410">
        <v>525</v>
      </c>
      <c r="I58" s="407">
        <f t="shared" si="0"/>
        <v>105</v>
      </c>
    </row>
    <row r="59" spans="1:9" ht="30" x14ac:dyDescent="0.2">
      <c r="A59" s="101">
        <v>51</v>
      </c>
      <c r="B59" s="404" t="s">
        <v>1901</v>
      </c>
      <c r="C59" s="101" t="s">
        <v>1767</v>
      </c>
      <c r="D59" s="401" t="s">
        <v>933</v>
      </c>
      <c r="E59" s="101" t="s">
        <v>1650</v>
      </c>
      <c r="F59" s="101" t="s">
        <v>1985</v>
      </c>
      <c r="G59" s="454">
        <v>525</v>
      </c>
      <c r="H59" s="410">
        <v>525</v>
      </c>
      <c r="I59" s="407">
        <f t="shared" si="0"/>
        <v>105</v>
      </c>
    </row>
    <row r="60" spans="1:9" ht="30" x14ac:dyDescent="0.2">
      <c r="A60" s="101">
        <v>52</v>
      </c>
      <c r="B60" s="404" t="s">
        <v>1894</v>
      </c>
      <c r="C60" s="101" t="s">
        <v>1768</v>
      </c>
      <c r="D60" s="401" t="s">
        <v>934</v>
      </c>
      <c r="E60" s="101" t="s">
        <v>1650</v>
      </c>
      <c r="F60" s="101" t="s">
        <v>1985</v>
      </c>
      <c r="G60" s="454">
        <v>525</v>
      </c>
      <c r="H60" s="410">
        <v>525</v>
      </c>
      <c r="I60" s="407">
        <f t="shared" si="0"/>
        <v>105</v>
      </c>
    </row>
    <row r="61" spans="1:9" ht="30" x14ac:dyDescent="0.2">
      <c r="A61" s="101">
        <v>53</v>
      </c>
      <c r="B61" s="404" t="s">
        <v>1902</v>
      </c>
      <c r="C61" s="101" t="s">
        <v>1769</v>
      </c>
      <c r="D61" s="401" t="s">
        <v>935</v>
      </c>
      <c r="E61" s="101" t="s">
        <v>1650</v>
      </c>
      <c r="F61" s="101" t="s">
        <v>1985</v>
      </c>
      <c r="G61" s="454">
        <v>525</v>
      </c>
      <c r="H61" s="410">
        <v>525</v>
      </c>
      <c r="I61" s="407">
        <f t="shared" si="0"/>
        <v>105</v>
      </c>
    </row>
    <row r="62" spans="1:9" ht="30" x14ac:dyDescent="0.2">
      <c r="A62" s="101">
        <v>54</v>
      </c>
      <c r="B62" s="404" t="s">
        <v>1895</v>
      </c>
      <c r="C62" s="101" t="s">
        <v>1770</v>
      </c>
      <c r="D62" s="401" t="s">
        <v>936</v>
      </c>
      <c r="E62" s="101" t="s">
        <v>1650</v>
      </c>
      <c r="F62" s="101" t="s">
        <v>1985</v>
      </c>
      <c r="G62" s="454">
        <v>525</v>
      </c>
      <c r="H62" s="410">
        <v>525</v>
      </c>
      <c r="I62" s="407">
        <f t="shared" si="0"/>
        <v>105</v>
      </c>
    </row>
    <row r="63" spans="1:9" ht="30" x14ac:dyDescent="0.2">
      <c r="A63" s="101">
        <v>55</v>
      </c>
      <c r="B63" s="440" t="s">
        <v>1903</v>
      </c>
      <c r="C63" s="101" t="s">
        <v>1771</v>
      </c>
      <c r="D63" s="399" t="s">
        <v>937</v>
      </c>
      <c r="E63" s="101" t="s">
        <v>1650</v>
      </c>
      <c r="F63" s="101" t="s">
        <v>1985</v>
      </c>
      <c r="G63" s="454">
        <v>525</v>
      </c>
      <c r="H63" s="407">
        <v>525</v>
      </c>
      <c r="I63" s="407">
        <f t="shared" si="0"/>
        <v>105</v>
      </c>
    </row>
    <row r="64" spans="1:9" ht="30" x14ac:dyDescent="0.2">
      <c r="A64" s="101">
        <v>56</v>
      </c>
      <c r="B64" s="440" t="s">
        <v>1904</v>
      </c>
      <c r="C64" s="101" t="s">
        <v>1772</v>
      </c>
      <c r="D64" s="399" t="s">
        <v>938</v>
      </c>
      <c r="E64" s="101" t="s">
        <v>1650</v>
      </c>
      <c r="F64" s="101" t="s">
        <v>1985</v>
      </c>
      <c r="G64" s="454">
        <v>525</v>
      </c>
      <c r="H64" s="407">
        <v>525</v>
      </c>
      <c r="I64" s="407">
        <f t="shared" si="0"/>
        <v>105</v>
      </c>
    </row>
    <row r="65" spans="1:9" ht="30" x14ac:dyDescent="0.2">
      <c r="A65" s="101">
        <v>57</v>
      </c>
      <c r="B65" s="440" t="s">
        <v>1861</v>
      </c>
      <c r="C65" s="101" t="s">
        <v>1773</v>
      </c>
      <c r="D65" s="399" t="s">
        <v>939</v>
      </c>
      <c r="E65" s="101" t="s">
        <v>1650</v>
      </c>
      <c r="F65" s="101" t="s">
        <v>1985</v>
      </c>
      <c r="G65" s="454">
        <v>525</v>
      </c>
      <c r="H65" s="407">
        <v>525</v>
      </c>
      <c r="I65" s="407">
        <f t="shared" si="0"/>
        <v>105</v>
      </c>
    </row>
    <row r="66" spans="1:9" ht="15" x14ac:dyDescent="0.2">
      <c r="A66" s="101">
        <v>58</v>
      </c>
      <c r="B66" s="404" t="s">
        <v>1905</v>
      </c>
      <c r="C66" s="101" t="s">
        <v>1746</v>
      </c>
      <c r="D66" s="399" t="s">
        <v>940</v>
      </c>
      <c r="E66" s="101" t="s">
        <v>1633</v>
      </c>
      <c r="F66" s="101" t="s">
        <v>352</v>
      </c>
      <c r="G66" s="454">
        <v>250</v>
      </c>
      <c r="H66" s="407">
        <v>250</v>
      </c>
      <c r="I66" s="407">
        <f t="shared" si="0"/>
        <v>50</v>
      </c>
    </row>
    <row r="67" spans="1:9" ht="30" x14ac:dyDescent="0.2">
      <c r="A67" s="101">
        <v>59</v>
      </c>
      <c r="B67" s="404" t="s">
        <v>1906</v>
      </c>
      <c r="C67" s="101" t="s">
        <v>1774</v>
      </c>
      <c r="D67" s="401" t="s">
        <v>941</v>
      </c>
      <c r="E67" s="101" t="s">
        <v>1605</v>
      </c>
      <c r="F67" s="101" t="s">
        <v>1985</v>
      </c>
      <c r="G67" s="454">
        <v>2937.5</v>
      </c>
      <c r="H67" s="410">
        <v>2937.5</v>
      </c>
      <c r="I67" s="407">
        <f t="shared" si="0"/>
        <v>587.5</v>
      </c>
    </row>
    <row r="68" spans="1:9" ht="30" x14ac:dyDescent="0.2">
      <c r="A68" s="101">
        <v>60</v>
      </c>
      <c r="B68" s="404" t="s">
        <v>1907</v>
      </c>
      <c r="C68" s="101" t="s">
        <v>1525</v>
      </c>
      <c r="D68" s="401" t="s">
        <v>942</v>
      </c>
      <c r="E68" s="101" t="s">
        <v>1612</v>
      </c>
      <c r="F68" s="101" t="s">
        <v>1985</v>
      </c>
      <c r="G68" s="454">
        <v>1875</v>
      </c>
      <c r="H68" s="410">
        <v>1875</v>
      </c>
      <c r="I68" s="407">
        <f t="shared" si="0"/>
        <v>375</v>
      </c>
    </row>
    <row r="69" spans="1:9" ht="30" x14ac:dyDescent="0.2">
      <c r="A69" s="101">
        <v>61</v>
      </c>
      <c r="B69" s="404" t="s">
        <v>1905</v>
      </c>
      <c r="C69" s="101" t="s">
        <v>541</v>
      </c>
      <c r="D69" s="401" t="s">
        <v>943</v>
      </c>
      <c r="E69" s="101" t="s">
        <v>1650</v>
      </c>
      <c r="F69" s="101" t="s">
        <v>1985</v>
      </c>
      <c r="G69" s="454">
        <v>525</v>
      </c>
      <c r="H69" s="410">
        <v>525</v>
      </c>
      <c r="I69" s="407">
        <f t="shared" si="0"/>
        <v>105</v>
      </c>
    </row>
    <row r="70" spans="1:9" ht="30" x14ac:dyDescent="0.2">
      <c r="A70" s="101">
        <v>62</v>
      </c>
      <c r="B70" s="404" t="s">
        <v>1908</v>
      </c>
      <c r="C70" s="101" t="s">
        <v>1775</v>
      </c>
      <c r="D70" s="401" t="s">
        <v>944</v>
      </c>
      <c r="E70" s="101" t="s">
        <v>1650</v>
      </c>
      <c r="F70" s="101" t="s">
        <v>1985</v>
      </c>
      <c r="G70" s="454">
        <v>525</v>
      </c>
      <c r="H70" s="410">
        <v>525</v>
      </c>
      <c r="I70" s="407">
        <f t="shared" si="0"/>
        <v>105</v>
      </c>
    </row>
    <row r="71" spans="1:9" ht="30" x14ac:dyDescent="0.2">
      <c r="A71" s="101">
        <v>63</v>
      </c>
      <c r="B71" s="404" t="s">
        <v>1865</v>
      </c>
      <c r="C71" s="101" t="s">
        <v>1765</v>
      </c>
      <c r="D71" s="401" t="s">
        <v>945</v>
      </c>
      <c r="E71" s="101" t="s">
        <v>1650</v>
      </c>
      <c r="F71" s="101" t="s">
        <v>1985</v>
      </c>
      <c r="G71" s="454">
        <v>525</v>
      </c>
      <c r="H71" s="410">
        <v>525</v>
      </c>
      <c r="I71" s="407">
        <f t="shared" si="0"/>
        <v>105</v>
      </c>
    </row>
    <row r="72" spans="1:9" ht="30" x14ac:dyDescent="0.2">
      <c r="A72" s="101">
        <v>64</v>
      </c>
      <c r="B72" s="404" t="s">
        <v>1909</v>
      </c>
      <c r="C72" s="101" t="s">
        <v>1776</v>
      </c>
      <c r="D72" s="401" t="s">
        <v>946</v>
      </c>
      <c r="E72" s="101" t="s">
        <v>1650</v>
      </c>
      <c r="F72" s="101" t="s">
        <v>1985</v>
      </c>
      <c r="G72" s="454">
        <v>525</v>
      </c>
      <c r="H72" s="410">
        <v>525</v>
      </c>
      <c r="I72" s="407">
        <f t="shared" si="0"/>
        <v>105</v>
      </c>
    </row>
    <row r="73" spans="1:9" ht="30" x14ac:dyDescent="0.2">
      <c r="A73" s="101">
        <v>65</v>
      </c>
      <c r="B73" s="404" t="s">
        <v>1883</v>
      </c>
      <c r="C73" s="101" t="s">
        <v>1777</v>
      </c>
      <c r="D73" s="401" t="s">
        <v>947</v>
      </c>
      <c r="E73" s="101" t="s">
        <v>1650</v>
      </c>
      <c r="F73" s="101" t="s">
        <v>1985</v>
      </c>
      <c r="G73" s="454">
        <v>525</v>
      </c>
      <c r="H73" s="410">
        <v>525</v>
      </c>
      <c r="I73" s="407">
        <f t="shared" si="0"/>
        <v>105</v>
      </c>
    </row>
    <row r="74" spans="1:9" ht="30" x14ac:dyDescent="0.2">
      <c r="A74" s="101">
        <v>66</v>
      </c>
      <c r="B74" s="404" t="s">
        <v>1883</v>
      </c>
      <c r="C74" s="101" t="s">
        <v>1778</v>
      </c>
      <c r="D74" s="401" t="s">
        <v>948</v>
      </c>
      <c r="E74" s="101" t="s">
        <v>1650</v>
      </c>
      <c r="F74" s="101" t="s">
        <v>1985</v>
      </c>
      <c r="G74" s="454">
        <v>525</v>
      </c>
      <c r="H74" s="410">
        <v>525</v>
      </c>
      <c r="I74" s="407">
        <f t="shared" ref="I74:I137" si="1">H74*20/100</f>
        <v>105</v>
      </c>
    </row>
    <row r="75" spans="1:9" ht="30" x14ac:dyDescent="0.2">
      <c r="A75" s="101">
        <v>67</v>
      </c>
      <c r="B75" s="404" t="s">
        <v>1887</v>
      </c>
      <c r="C75" s="101" t="s">
        <v>1779</v>
      </c>
      <c r="D75" s="401" t="s">
        <v>949</v>
      </c>
      <c r="E75" s="101" t="s">
        <v>1650</v>
      </c>
      <c r="F75" s="101" t="s">
        <v>1985</v>
      </c>
      <c r="G75" s="454">
        <v>525</v>
      </c>
      <c r="H75" s="410">
        <v>525</v>
      </c>
      <c r="I75" s="407">
        <f t="shared" si="1"/>
        <v>105</v>
      </c>
    </row>
    <row r="76" spans="1:9" ht="30" x14ac:dyDescent="0.2">
      <c r="A76" s="101">
        <v>68</v>
      </c>
      <c r="B76" s="404" t="s">
        <v>1887</v>
      </c>
      <c r="C76" s="101" t="s">
        <v>1780</v>
      </c>
      <c r="D76" s="401" t="s">
        <v>950</v>
      </c>
      <c r="E76" s="101" t="s">
        <v>1650</v>
      </c>
      <c r="F76" s="101" t="s">
        <v>1985</v>
      </c>
      <c r="G76" s="454">
        <v>525</v>
      </c>
      <c r="H76" s="410">
        <v>525</v>
      </c>
      <c r="I76" s="407">
        <f t="shared" si="1"/>
        <v>105</v>
      </c>
    </row>
    <row r="77" spans="1:9" ht="15" x14ac:dyDescent="0.2">
      <c r="A77" s="101">
        <v>69</v>
      </c>
      <c r="B77" s="404" t="s">
        <v>1865</v>
      </c>
      <c r="C77" s="101" t="s">
        <v>1781</v>
      </c>
      <c r="D77" s="401" t="s">
        <v>951</v>
      </c>
      <c r="E77" s="101" t="s">
        <v>1650</v>
      </c>
      <c r="F77" s="101" t="s">
        <v>352</v>
      </c>
      <c r="G77" s="454">
        <v>525</v>
      </c>
      <c r="H77" s="410">
        <v>525</v>
      </c>
      <c r="I77" s="407">
        <f t="shared" si="1"/>
        <v>105</v>
      </c>
    </row>
    <row r="78" spans="1:9" ht="30" x14ac:dyDescent="0.2">
      <c r="A78" s="101">
        <v>70</v>
      </c>
      <c r="B78" s="404" t="s">
        <v>1910</v>
      </c>
      <c r="C78" s="101" t="s">
        <v>1523</v>
      </c>
      <c r="D78" s="401" t="s">
        <v>952</v>
      </c>
      <c r="E78" s="101" t="s">
        <v>1650</v>
      </c>
      <c r="F78" s="101" t="s">
        <v>1985</v>
      </c>
      <c r="G78" s="454">
        <v>525</v>
      </c>
      <c r="H78" s="410">
        <v>525</v>
      </c>
      <c r="I78" s="407">
        <f t="shared" si="1"/>
        <v>105</v>
      </c>
    </row>
    <row r="79" spans="1:9" ht="30" x14ac:dyDescent="0.2">
      <c r="A79" s="101">
        <v>71</v>
      </c>
      <c r="B79" s="404" t="s">
        <v>1911</v>
      </c>
      <c r="C79" s="101" t="s">
        <v>1782</v>
      </c>
      <c r="D79" s="401" t="s">
        <v>953</v>
      </c>
      <c r="E79" s="101" t="s">
        <v>1650</v>
      </c>
      <c r="F79" s="101" t="s">
        <v>1985</v>
      </c>
      <c r="G79" s="454">
        <v>525</v>
      </c>
      <c r="H79" s="410">
        <v>525</v>
      </c>
      <c r="I79" s="407">
        <f t="shared" si="1"/>
        <v>105</v>
      </c>
    </row>
    <row r="80" spans="1:9" ht="30" x14ac:dyDescent="0.2">
      <c r="A80" s="101">
        <v>72</v>
      </c>
      <c r="B80" s="404" t="s">
        <v>1875</v>
      </c>
      <c r="C80" s="101" t="s">
        <v>1783</v>
      </c>
      <c r="D80" s="401" t="s">
        <v>954</v>
      </c>
      <c r="E80" s="101" t="s">
        <v>1650</v>
      </c>
      <c r="F80" s="101" t="s">
        <v>1985</v>
      </c>
      <c r="G80" s="454">
        <v>525</v>
      </c>
      <c r="H80" s="410">
        <v>525</v>
      </c>
      <c r="I80" s="407">
        <f t="shared" si="1"/>
        <v>105</v>
      </c>
    </row>
    <row r="81" spans="1:9" ht="30" x14ac:dyDescent="0.2">
      <c r="A81" s="101">
        <v>73</v>
      </c>
      <c r="B81" s="404" t="s">
        <v>1912</v>
      </c>
      <c r="C81" s="101" t="s">
        <v>1573</v>
      </c>
      <c r="D81" s="401" t="s">
        <v>955</v>
      </c>
      <c r="E81" s="101" t="s">
        <v>1650</v>
      </c>
      <c r="F81" s="101" t="s">
        <v>1985</v>
      </c>
      <c r="G81" s="454">
        <v>525</v>
      </c>
      <c r="H81" s="410">
        <v>525</v>
      </c>
      <c r="I81" s="407">
        <f t="shared" si="1"/>
        <v>105</v>
      </c>
    </row>
    <row r="82" spans="1:9" ht="30" x14ac:dyDescent="0.2">
      <c r="A82" s="101">
        <v>74</v>
      </c>
      <c r="B82" s="404" t="s">
        <v>1913</v>
      </c>
      <c r="C82" s="101" t="s">
        <v>1523</v>
      </c>
      <c r="D82" s="401" t="s">
        <v>956</v>
      </c>
      <c r="E82" s="101" t="s">
        <v>1650</v>
      </c>
      <c r="F82" s="101" t="s">
        <v>1985</v>
      </c>
      <c r="G82" s="454">
        <v>525</v>
      </c>
      <c r="H82" s="410">
        <v>525</v>
      </c>
      <c r="I82" s="407">
        <f t="shared" si="1"/>
        <v>105</v>
      </c>
    </row>
    <row r="83" spans="1:9" ht="30" x14ac:dyDescent="0.2">
      <c r="A83" s="101">
        <v>75</v>
      </c>
      <c r="B83" s="404" t="s">
        <v>1914</v>
      </c>
      <c r="C83" s="101" t="s">
        <v>1533</v>
      </c>
      <c r="D83" s="401" t="s">
        <v>957</v>
      </c>
      <c r="E83" s="101" t="s">
        <v>1650</v>
      </c>
      <c r="F83" s="101" t="s">
        <v>1985</v>
      </c>
      <c r="G83" s="454">
        <v>525</v>
      </c>
      <c r="H83" s="410">
        <v>525</v>
      </c>
      <c r="I83" s="407">
        <f t="shared" si="1"/>
        <v>105</v>
      </c>
    </row>
    <row r="84" spans="1:9" ht="30" x14ac:dyDescent="0.2">
      <c r="A84" s="101">
        <v>76</v>
      </c>
      <c r="B84" s="404" t="s">
        <v>1943</v>
      </c>
      <c r="C84" s="101" t="s">
        <v>1758</v>
      </c>
      <c r="D84" s="401" t="s">
        <v>958</v>
      </c>
      <c r="E84" s="101" t="s">
        <v>1650</v>
      </c>
      <c r="F84" s="101" t="s">
        <v>1985</v>
      </c>
      <c r="G84" s="454">
        <v>525</v>
      </c>
      <c r="H84" s="410">
        <v>525</v>
      </c>
      <c r="I84" s="407">
        <f t="shared" si="1"/>
        <v>105</v>
      </c>
    </row>
    <row r="85" spans="1:9" ht="30" x14ac:dyDescent="0.2">
      <c r="A85" s="101">
        <v>77</v>
      </c>
      <c r="B85" s="404" t="s">
        <v>1944</v>
      </c>
      <c r="C85" s="101" t="s">
        <v>1764</v>
      </c>
      <c r="D85" s="401" t="s">
        <v>959</v>
      </c>
      <c r="E85" s="101" t="s">
        <v>1650</v>
      </c>
      <c r="F85" s="101" t="s">
        <v>1985</v>
      </c>
      <c r="G85" s="454">
        <v>525</v>
      </c>
      <c r="H85" s="410">
        <v>525</v>
      </c>
      <c r="I85" s="407">
        <f t="shared" si="1"/>
        <v>105</v>
      </c>
    </row>
    <row r="86" spans="1:9" ht="30" x14ac:dyDescent="0.2">
      <c r="A86" s="101">
        <v>78</v>
      </c>
      <c r="B86" s="404" t="s">
        <v>1945</v>
      </c>
      <c r="C86" s="101" t="s">
        <v>526</v>
      </c>
      <c r="D86" s="401" t="s">
        <v>960</v>
      </c>
      <c r="E86" s="101" t="s">
        <v>1614</v>
      </c>
      <c r="F86" s="101" t="s">
        <v>1985</v>
      </c>
      <c r="G86" s="454">
        <v>1112.5</v>
      </c>
      <c r="H86" s="410">
        <v>1112.5</v>
      </c>
      <c r="I86" s="407">
        <f t="shared" si="1"/>
        <v>222.5</v>
      </c>
    </row>
    <row r="87" spans="1:9" ht="30" x14ac:dyDescent="0.2">
      <c r="A87" s="101">
        <v>79</v>
      </c>
      <c r="B87" s="404" t="s">
        <v>1880</v>
      </c>
      <c r="C87" s="101" t="s">
        <v>1784</v>
      </c>
      <c r="D87" s="401" t="s">
        <v>961</v>
      </c>
      <c r="E87" s="101" t="s">
        <v>1613</v>
      </c>
      <c r="F87" s="101" t="s">
        <v>1985</v>
      </c>
      <c r="G87" s="454">
        <v>1000</v>
      </c>
      <c r="H87" s="410">
        <v>1000</v>
      </c>
      <c r="I87" s="407">
        <f t="shared" si="1"/>
        <v>200</v>
      </c>
    </row>
    <row r="88" spans="1:9" ht="30" x14ac:dyDescent="0.2">
      <c r="A88" s="101">
        <v>80</v>
      </c>
      <c r="B88" s="404" t="s">
        <v>1521</v>
      </c>
      <c r="C88" s="101" t="s">
        <v>1522</v>
      </c>
      <c r="D88" s="401" t="s">
        <v>962</v>
      </c>
      <c r="E88" s="101" t="s">
        <v>1606</v>
      </c>
      <c r="F88" s="101" t="s">
        <v>1985</v>
      </c>
      <c r="G88" s="454">
        <v>1000</v>
      </c>
      <c r="H88" s="410">
        <v>1000</v>
      </c>
      <c r="I88" s="407">
        <f t="shared" si="1"/>
        <v>200</v>
      </c>
    </row>
    <row r="89" spans="1:9" ht="30" x14ac:dyDescent="0.2">
      <c r="A89" s="101">
        <v>81</v>
      </c>
      <c r="B89" s="404" t="s">
        <v>1946</v>
      </c>
      <c r="C89" s="101" t="s">
        <v>1785</v>
      </c>
      <c r="D89" s="401" t="s">
        <v>963</v>
      </c>
      <c r="E89" s="101" t="s">
        <v>1607</v>
      </c>
      <c r="F89" s="101" t="s">
        <v>1985</v>
      </c>
      <c r="G89" s="454">
        <v>750</v>
      </c>
      <c r="H89" s="410">
        <v>750</v>
      </c>
      <c r="I89" s="407">
        <f t="shared" si="1"/>
        <v>150</v>
      </c>
    </row>
    <row r="90" spans="1:9" ht="30" x14ac:dyDescent="0.2">
      <c r="A90" s="101">
        <v>82</v>
      </c>
      <c r="B90" s="404" t="s">
        <v>1947</v>
      </c>
      <c r="C90" s="101" t="s">
        <v>1786</v>
      </c>
      <c r="D90" s="401" t="s">
        <v>964</v>
      </c>
      <c r="E90" s="101" t="s">
        <v>1651</v>
      </c>
      <c r="F90" s="101" t="s">
        <v>1985</v>
      </c>
      <c r="G90" s="454">
        <v>625</v>
      </c>
      <c r="H90" s="410">
        <v>625</v>
      </c>
      <c r="I90" s="407">
        <f t="shared" si="1"/>
        <v>125</v>
      </c>
    </row>
    <row r="91" spans="1:9" ht="30" x14ac:dyDescent="0.2">
      <c r="A91" s="101">
        <v>83</v>
      </c>
      <c r="B91" s="404" t="s">
        <v>1865</v>
      </c>
      <c r="C91" s="101" t="s">
        <v>1787</v>
      </c>
      <c r="D91" s="401" t="s">
        <v>965</v>
      </c>
      <c r="E91" s="101" t="s">
        <v>1610</v>
      </c>
      <c r="F91" s="101" t="s">
        <v>1985</v>
      </c>
      <c r="G91" s="454">
        <v>625</v>
      </c>
      <c r="H91" s="410">
        <v>625</v>
      </c>
      <c r="I91" s="407">
        <f t="shared" si="1"/>
        <v>125</v>
      </c>
    </row>
    <row r="92" spans="1:9" ht="15" x14ac:dyDescent="0.2">
      <c r="A92" s="101">
        <v>84</v>
      </c>
      <c r="B92" s="404" t="s">
        <v>1544</v>
      </c>
      <c r="C92" s="101" t="s">
        <v>1788</v>
      </c>
      <c r="D92" s="401" t="s">
        <v>966</v>
      </c>
      <c r="E92" s="101" t="s">
        <v>1610</v>
      </c>
      <c r="F92" s="101" t="s">
        <v>352</v>
      </c>
      <c r="G92" s="454">
        <v>312.5</v>
      </c>
      <c r="H92" s="410">
        <v>312.5</v>
      </c>
      <c r="I92" s="407">
        <f t="shared" si="1"/>
        <v>62.5</v>
      </c>
    </row>
    <row r="93" spans="1:9" ht="15" x14ac:dyDescent="0.2">
      <c r="A93" s="101">
        <v>85</v>
      </c>
      <c r="B93" s="404" t="s">
        <v>1941</v>
      </c>
      <c r="C93" s="101" t="s">
        <v>1789</v>
      </c>
      <c r="D93" s="401" t="s">
        <v>967</v>
      </c>
      <c r="E93" s="101" t="s">
        <v>1610</v>
      </c>
      <c r="F93" s="101" t="s">
        <v>352</v>
      </c>
      <c r="G93" s="454">
        <v>312.5</v>
      </c>
      <c r="H93" s="410">
        <v>312.5</v>
      </c>
      <c r="I93" s="407">
        <f t="shared" si="1"/>
        <v>62.5</v>
      </c>
    </row>
    <row r="94" spans="1:9" ht="15" x14ac:dyDescent="0.2">
      <c r="A94" s="101">
        <v>86</v>
      </c>
      <c r="B94" s="404" t="s">
        <v>1947</v>
      </c>
      <c r="C94" s="101" t="s">
        <v>1790</v>
      </c>
      <c r="D94" s="401" t="s">
        <v>968</v>
      </c>
      <c r="E94" s="101" t="s">
        <v>1609</v>
      </c>
      <c r="F94" s="101" t="s">
        <v>352</v>
      </c>
      <c r="G94" s="454">
        <v>625</v>
      </c>
      <c r="H94" s="410">
        <v>625</v>
      </c>
      <c r="I94" s="407">
        <f t="shared" si="1"/>
        <v>125</v>
      </c>
    </row>
    <row r="95" spans="1:9" ht="30" x14ac:dyDescent="0.2">
      <c r="A95" s="101">
        <v>87</v>
      </c>
      <c r="B95" s="404" t="s">
        <v>1945</v>
      </c>
      <c r="C95" s="101" t="s">
        <v>1791</v>
      </c>
      <c r="D95" s="401" t="s">
        <v>969</v>
      </c>
      <c r="E95" s="101" t="s">
        <v>1611</v>
      </c>
      <c r="F95" s="101" t="s">
        <v>1985</v>
      </c>
      <c r="G95" s="454">
        <v>687.5</v>
      </c>
      <c r="H95" s="410">
        <v>687.5</v>
      </c>
      <c r="I95" s="407">
        <f t="shared" si="1"/>
        <v>137.5</v>
      </c>
    </row>
    <row r="96" spans="1:9" ht="15" x14ac:dyDescent="0.2">
      <c r="A96" s="101">
        <v>88</v>
      </c>
      <c r="B96" s="404" t="s">
        <v>1858</v>
      </c>
      <c r="C96" s="101" t="s">
        <v>1792</v>
      </c>
      <c r="D96" s="401" t="s">
        <v>970</v>
      </c>
      <c r="E96" s="101" t="s">
        <v>1608</v>
      </c>
      <c r="F96" s="101" t="s">
        <v>352</v>
      </c>
      <c r="G96" s="454">
        <v>375</v>
      </c>
      <c r="H96" s="410">
        <v>375</v>
      </c>
      <c r="I96" s="407">
        <f t="shared" si="1"/>
        <v>75</v>
      </c>
    </row>
    <row r="97" spans="1:9" ht="15" x14ac:dyDescent="0.2">
      <c r="A97" s="101">
        <v>89</v>
      </c>
      <c r="B97" s="404" t="s">
        <v>1948</v>
      </c>
      <c r="C97" s="101" t="s">
        <v>1793</v>
      </c>
      <c r="D97" s="401" t="s">
        <v>971</v>
      </c>
      <c r="E97" s="101" t="s">
        <v>1615</v>
      </c>
      <c r="F97" s="101" t="s">
        <v>352</v>
      </c>
      <c r="G97" s="454">
        <v>925</v>
      </c>
      <c r="H97" s="410">
        <v>925</v>
      </c>
      <c r="I97" s="407">
        <f t="shared" si="1"/>
        <v>185</v>
      </c>
    </row>
    <row r="98" spans="1:9" ht="15" x14ac:dyDescent="0.2">
      <c r="A98" s="101">
        <v>90</v>
      </c>
      <c r="B98" s="404" t="s">
        <v>1949</v>
      </c>
      <c r="C98" s="101" t="s">
        <v>1575</v>
      </c>
      <c r="D98" s="401" t="s">
        <v>972</v>
      </c>
      <c r="E98" s="101" t="s">
        <v>1616</v>
      </c>
      <c r="F98" s="101" t="s">
        <v>352</v>
      </c>
      <c r="G98" s="454">
        <v>625</v>
      </c>
      <c r="H98" s="410">
        <v>625</v>
      </c>
      <c r="I98" s="407">
        <f t="shared" si="1"/>
        <v>125</v>
      </c>
    </row>
    <row r="99" spans="1:9" ht="30" x14ac:dyDescent="0.2">
      <c r="A99" s="101">
        <v>91</v>
      </c>
      <c r="B99" s="404" t="s">
        <v>1950</v>
      </c>
      <c r="C99" s="101" t="s">
        <v>483</v>
      </c>
      <c r="D99" s="401" t="s">
        <v>973</v>
      </c>
      <c r="E99" s="101" t="s">
        <v>1640</v>
      </c>
      <c r="F99" s="101" t="s">
        <v>1985</v>
      </c>
      <c r="G99" s="454">
        <v>1000</v>
      </c>
      <c r="H99" s="410">
        <v>1000</v>
      </c>
      <c r="I99" s="407">
        <v>200</v>
      </c>
    </row>
    <row r="100" spans="1:9" ht="30" x14ac:dyDescent="0.2">
      <c r="A100" s="101">
        <v>92</v>
      </c>
      <c r="B100" s="404" t="s">
        <v>1558</v>
      </c>
      <c r="C100" s="101" t="s">
        <v>1794</v>
      </c>
      <c r="D100" s="401" t="s">
        <v>974</v>
      </c>
      <c r="E100" s="101" t="s">
        <v>1626</v>
      </c>
      <c r="F100" s="101" t="s">
        <v>1985</v>
      </c>
      <c r="G100" s="454">
        <v>587.5</v>
      </c>
      <c r="H100" s="410">
        <v>587.5</v>
      </c>
      <c r="I100" s="407">
        <f t="shared" si="1"/>
        <v>117.5</v>
      </c>
    </row>
    <row r="101" spans="1:9" ht="30" x14ac:dyDescent="0.2">
      <c r="A101" s="101">
        <v>93</v>
      </c>
      <c r="B101" s="404" t="s">
        <v>1885</v>
      </c>
      <c r="C101" s="101" t="s">
        <v>1795</v>
      </c>
      <c r="D101" s="401" t="s">
        <v>975</v>
      </c>
      <c r="E101" s="101" t="s">
        <v>1627</v>
      </c>
      <c r="F101" s="101" t="s">
        <v>1985</v>
      </c>
      <c r="G101" s="454">
        <v>487.5</v>
      </c>
      <c r="H101" s="410">
        <v>487.5</v>
      </c>
      <c r="I101" s="407">
        <f t="shared" si="1"/>
        <v>97.5</v>
      </c>
    </row>
    <row r="102" spans="1:9" ht="30" x14ac:dyDescent="0.2">
      <c r="A102" s="101">
        <v>94</v>
      </c>
      <c r="B102" s="404" t="s">
        <v>1951</v>
      </c>
      <c r="C102" s="101" t="s">
        <v>1523</v>
      </c>
      <c r="D102" s="401" t="s">
        <v>976</v>
      </c>
      <c r="E102" s="101" t="s">
        <v>1628</v>
      </c>
      <c r="F102" s="101" t="s">
        <v>1985</v>
      </c>
      <c r="G102" s="454">
        <v>662.5</v>
      </c>
      <c r="H102" s="410">
        <v>662.5</v>
      </c>
      <c r="I102" s="407">
        <f t="shared" si="1"/>
        <v>132.5</v>
      </c>
    </row>
    <row r="103" spans="1:9" ht="15" x14ac:dyDescent="0.2">
      <c r="A103" s="101">
        <v>95</v>
      </c>
      <c r="B103" s="404" t="s">
        <v>1893</v>
      </c>
      <c r="C103" s="101" t="s">
        <v>1796</v>
      </c>
      <c r="D103" s="401" t="s">
        <v>977</v>
      </c>
      <c r="E103" s="101" t="s">
        <v>1625</v>
      </c>
      <c r="F103" s="101" t="s">
        <v>352</v>
      </c>
      <c r="G103" s="454">
        <v>500</v>
      </c>
      <c r="H103" s="410">
        <v>500</v>
      </c>
      <c r="I103" s="407">
        <f t="shared" si="1"/>
        <v>100</v>
      </c>
    </row>
    <row r="104" spans="1:9" ht="15" x14ac:dyDescent="0.2">
      <c r="A104" s="101">
        <v>96</v>
      </c>
      <c r="B104" s="404" t="s">
        <v>1952</v>
      </c>
      <c r="C104" s="101" t="s">
        <v>1797</v>
      </c>
      <c r="D104" s="401" t="s">
        <v>978</v>
      </c>
      <c r="E104" s="101" t="s">
        <v>1624</v>
      </c>
      <c r="F104" s="101" t="s">
        <v>352</v>
      </c>
      <c r="G104" s="454">
        <v>375</v>
      </c>
      <c r="H104" s="410">
        <v>375</v>
      </c>
      <c r="I104" s="407">
        <f t="shared" si="1"/>
        <v>75</v>
      </c>
    </row>
    <row r="105" spans="1:9" ht="15" x14ac:dyDescent="0.2">
      <c r="A105" s="101">
        <v>97</v>
      </c>
      <c r="B105" s="404" t="s">
        <v>1941</v>
      </c>
      <c r="C105" s="101" t="s">
        <v>1798</v>
      </c>
      <c r="D105" s="401" t="s">
        <v>979</v>
      </c>
      <c r="E105" s="101" t="s">
        <v>1622</v>
      </c>
      <c r="F105" s="101" t="s">
        <v>352</v>
      </c>
      <c r="G105" s="454">
        <v>250</v>
      </c>
      <c r="H105" s="410">
        <v>250</v>
      </c>
      <c r="I105" s="407">
        <f t="shared" si="1"/>
        <v>50</v>
      </c>
    </row>
    <row r="106" spans="1:9" ht="15" x14ac:dyDescent="0.2">
      <c r="A106" s="101">
        <v>98</v>
      </c>
      <c r="B106" s="404" t="s">
        <v>1905</v>
      </c>
      <c r="C106" s="101" t="s">
        <v>1799</v>
      </c>
      <c r="D106" s="401" t="s">
        <v>980</v>
      </c>
      <c r="E106" s="101" t="s">
        <v>1623</v>
      </c>
      <c r="F106" s="101" t="s">
        <v>352</v>
      </c>
      <c r="G106" s="454">
        <v>625</v>
      </c>
      <c r="H106" s="410">
        <v>625</v>
      </c>
      <c r="I106" s="407">
        <f t="shared" si="1"/>
        <v>125</v>
      </c>
    </row>
    <row r="107" spans="1:9" ht="15" x14ac:dyDescent="0.2">
      <c r="A107" s="101">
        <v>99</v>
      </c>
      <c r="B107" s="405" t="s">
        <v>1953</v>
      </c>
      <c r="C107" s="101" t="s">
        <v>1800</v>
      </c>
      <c r="D107" s="401" t="s">
        <v>981</v>
      </c>
      <c r="E107" s="101" t="s">
        <v>1652</v>
      </c>
      <c r="F107" s="101" t="s">
        <v>352</v>
      </c>
      <c r="G107" s="454">
        <v>262.5</v>
      </c>
      <c r="H107" s="410">
        <v>262.5</v>
      </c>
      <c r="I107" s="407">
        <f t="shared" si="1"/>
        <v>52.5</v>
      </c>
    </row>
    <row r="108" spans="1:9" ht="15" x14ac:dyDescent="0.2">
      <c r="A108" s="101">
        <v>100</v>
      </c>
      <c r="B108" s="404" t="s">
        <v>1954</v>
      </c>
      <c r="C108" s="101" t="s">
        <v>1801</v>
      </c>
      <c r="D108" s="401" t="s">
        <v>982</v>
      </c>
      <c r="E108" s="101" t="s">
        <v>1652</v>
      </c>
      <c r="F108" s="101" t="s">
        <v>352</v>
      </c>
      <c r="G108" s="454">
        <v>262.5</v>
      </c>
      <c r="H108" s="410">
        <v>262.5</v>
      </c>
      <c r="I108" s="407">
        <f t="shared" si="1"/>
        <v>52.5</v>
      </c>
    </row>
    <row r="109" spans="1:9" ht="15" x14ac:dyDescent="0.2">
      <c r="A109" s="101">
        <v>101</v>
      </c>
      <c r="B109" s="404" t="s">
        <v>1955</v>
      </c>
      <c r="C109" s="101" t="s">
        <v>1802</v>
      </c>
      <c r="D109" s="401" t="s">
        <v>983</v>
      </c>
      <c r="E109" s="101" t="s">
        <v>1652</v>
      </c>
      <c r="F109" s="101" t="s">
        <v>352</v>
      </c>
      <c r="G109" s="454">
        <v>325</v>
      </c>
      <c r="H109" s="409">
        <v>325</v>
      </c>
      <c r="I109" s="407">
        <f t="shared" si="1"/>
        <v>65</v>
      </c>
    </row>
    <row r="110" spans="1:9" ht="15" x14ac:dyDescent="0.2">
      <c r="A110" s="101">
        <v>102</v>
      </c>
      <c r="B110" s="404" t="s">
        <v>1956</v>
      </c>
      <c r="C110" s="101" t="s">
        <v>1803</v>
      </c>
      <c r="D110" s="401" t="s">
        <v>984</v>
      </c>
      <c r="E110" s="101" t="s">
        <v>1652</v>
      </c>
      <c r="F110" s="101" t="s">
        <v>352</v>
      </c>
      <c r="G110" s="454">
        <v>262.5</v>
      </c>
      <c r="H110" s="410">
        <v>262.5</v>
      </c>
      <c r="I110" s="407">
        <f t="shared" si="1"/>
        <v>52.5</v>
      </c>
    </row>
    <row r="111" spans="1:9" ht="15" x14ac:dyDescent="0.2">
      <c r="A111" s="101">
        <v>103</v>
      </c>
      <c r="B111" s="404" t="s">
        <v>1938</v>
      </c>
      <c r="C111" s="101" t="s">
        <v>1804</v>
      </c>
      <c r="D111" s="401" t="s">
        <v>985</v>
      </c>
      <c r="E111" s="101" t="s">
        <v>1652</v>
      </c>
      <c r="F111" s="101" t="s">
        <v>352</v>
      </c>
      <c r="G111" s="454">
        <v>262.5</v>
      </c>
      <c r="H111" s="410">
        <v>262.5</v>
      </c>
      <c r="I111" s="407">
        <f t="shared" si="1"/>
        <v>52.5</v>
      </c>
    </row>
    <row r="112" spans="1:9" ht="15" x14ac:dyDescent="0.2">
      <c r="A112" s="101">
        <v>104</v>
      </c>
      <c r="B112" s="404" t="s">
        <v>1957</v>
      </c>
      <c r="C112" s="101" t="s">
        <v>1805</v>
      </c>
      <c r="D112" s="401" t="s">
        <v>986</v>
      </c>
      <c r="E112" s="101" t="s">
        <v>1652</v>
      </c>
      <c r="F112" s="101" t="s">
        <v>352</v>
      </c>
      <c r="G112" s="454">
        <v>262.5</v>
      </c>
      <c r="H112" s="410">
        <v>262.5</v>
      </c>
      <c r="I112" s="407">
        <f t="shared" si="1"/>
        <v>52.5</v>
      </c>
    </row>
    <row r="113" spans="1:9" ht="15" x14ac:dyDescent="0.2">
      <c r="A113" s="101">
        <v>105</v>
      </c>
      <c r="B113" s="404" t="s">
        <v>1865</v>
      </c>
      <c r="C113" s="101" t="s">
        <v>1757</v>
      </c>
      <c r="D113" s="401" t="s">
        <v>987</v>
      </c>
      <c r="E113" s="101" t="s">
        <v>1652</v>
      </c>
      <c r="F113" s="101" t="s">
        <v>352</v>
      </c>
      <c r="G113" s="454">
        <v>262.5</v>
      </c>
      <c r="H113" s="410">
        <v>262.5</v>
      </c>
      <c r="I113" s="407">
        <f t="shared" si="1"/>
        <v>52.5</v>
      </c>
    </row>
    <row r="114" spans="1:9" ht="15" x14ac:dyDescent="0.2">
      <c r="A114" s="101">
        <v>106</v>
      </c>
      <c r="B114" s="404" t="s">
        <v>1958</v>
      </c>
      <c r="C114" s="101" t="s">
        <v>1806</v>
      </c>
      <c r="D114" s="401" t="s">
        <v>988</v>
      </c>
      <c r="E114" s="101" t="s">
        <v>1652</v>
      </c>
      <c r="F114" s="101" t="s">
        <v>352</v>
      </c>
      <c r="G114" s="454">
        <v>262.5</v>
      </c>
      <c r="H114" s="410">
        <v>262.5</v>
      </c>
      <c r="I114" s="407">
        <f t="shared" si="1"/>
        <v>52.5</v>
      </c>
    </row>
    <row r="115" spans="1:9" ht="15" x14ac:dyDescent="0.2">
      <c r="A115" s="101">
        <v>107</v>
      </c>
      <c r="B115" s="404" t="s">
        <v>1959</v>
      </c>
      <c r="C115" s="101" t="s">
        <v>1807</v>
      </c>
      <c r="D115" s="401" t="s">
        <v>989</v>
      </c>
      <c r="E115" s="101" t="s">
        <v>1652</v>
      </c>
      <c r="F115" s="101" t="s">
        <v>352</v>
      </c>
      <c r="G115" s="454">
        <v>262.5</v>
      </c>
      <c r="H115" s="410">
        <v>262.5</v>
      </c>
      <c r="I115" s="407">
        <f t="shared" si="1"/>
        <v>52.5</v>
      </c>
    </row>
    <row r="116" spans="1:9" ht="15" x14ac:dyDescent="0.2">
      <c r="A116" s="101">
        <v>108</v>
      </c>
      <c r="B116" s="404" t="s">
        <v>1918</v>
      </c>
      <c r="C116" s="101" t="s">
        <v>1808</v>
      </c>
      <c r="D116" s="401" t="s">
        <v>990</v>
      </c>
      <c r="E116" s="101" t="s">
        <v>1652</v>
      </c>
      <c r="F116" s="101" t="s">
        <v>352</v>
      </c>
      <c r="G116" s="454">
        <v>262.5</v>
      </c>
      <c r="H116" s="410">
        <v>262.5</v>
      </c>
      <c r="I116" s="407">
        <f t="shared" si="1"/>
        <v>52.5</v>
      </c>
    </row>
    <row r="117" spans="1:9" ht="15" x14ac:dyDescent="0.2">
      <c r="A117" s="101">
        <v>109</v>
      </c>
      <c r="B117" s="404" t="s">
        <v>1901</v>
      </c>
      <c r="C117" s="101" t="s">
        <v>1746</v>
      </c>
      <c r="D117" s="401" t="s">
        <v>991</v>
      </c>
      <c r="E117" s="101" t="s">
        <v>1652</v>
      </c>
      <c r="F117" s="101" t="s">
        <v>352</v>
      </c>
      <c r="G117" s="454">
        <v>262.5</v>
      </c>
      <c r="H117" s="410">
        <v>262.5</v>
      </c>
      <c r="I117" s="407">
        <f t="shared" si="1"/>
        <v>52.5</v>
      </c>
    </row>
    <row r="118" spans="1:9" ht="15" x14ac:dyDescent="0.2">
      <c r="A118" s="101">
        <v>110</v>
      </c>
      <c r="B118" s="404" t="s">
        <v>1925</v>
      </c>
      <c r="C118" s="101" t="s">
        <v>1809</v>
      </c>
      <c r="D118" s="401" t="s">
        <v>992</v>
      </c>
      <c r="E118" s="101" t="s">
        <v>1652</v>
      </c>
      <c r="F118" s="101" t="s">
        <v>352</v>
      </c>
      <c r="G118" s="454">
        <v>262.5</v>
      </c>
      <c r="H118" s="410">
        <v>262.5</v>
      </c>
      <c r="I118" s="407">
        <f t="shared" si="1"/>
        <v>52.5</v>
      </c>
    </row>
    <row r="119" spans="1:9" ht="15" x14ac:dyDescent="0.2">
      <c r="A119" s="101">
        <v>111</v>
      </c>
      <c r="B119" s="404" t="s">
        <v>1934</v>
      </c>
      <c r="C119" s="101" t="s">
        <v>1755</v>
      </c>
      <c r="D119" s="401" t="s">
        <v>993</v>
      </c>
      <c r="E119" s="101" t="s">
        <v>1652</v>
      </c>
      <c r="F119" s="101" t="s">
        <v>352</v>
      </c>
      <c r="G119" s="454">
        <v>262.5</v>
      </c>
      <c r="H119" s="410">
        <v>262.5</v>
      </c>
      <c r="I119" s="407">
        <f t="shared" si="1"/>
        <v>52.5</v>
      </c>
    </row>
    <row r="120" spans="1:9" ht="15" x14ac:dyDescent="0.2">
      <c r="A120" s="101">
        <v>112</v>
      </c>
      <c r="B120" s="404" t="s">
        <v>1927</v>
      </c>
      <c r="C120" s="101" t="s">
        <v>503</v>
      </c>
      <c r="D120" s="401" t="s">
        <v>994</v>
      </c>
      <c r="E120" s="101" t="s">
        <v>1652</v>
      </c>
      <c r="F120" s="101" t="s">
        <v>352</v>
      </c>
      <c r="G120" s="454">
        <v>262.5</v>
      </c>
      <c r="H120" s="410">
        <v>262.5</v>
      </c>
      <c r="I120" s="407">
        <f t="shared" si="1"/>
        <v>52.5</v>
      </c>
    </row>
    <row r="121" spans="1:9" ht="15" x14ac:dyDescent="0.2">
      <c r="A121" s="101">
        <v>113</v>
      </c>
      <c r="B121" s="404" t="s">
        <v>1960</v>
      </c>
      <c r="C121" s="101" t="s">
        <v>1810</v>
      </c>
      <c r="D121" s="401" t="s">
        <v>995</v>
      </c>
      <c r="E121" s="101" t="s">
        <v>1652</v>
      </c>
      <c r="F121" s="101" t="s">
        <v>352</v>
      </c>
      <c r="G121" s="454">
        <v>262.5</v>
      </c>
      <c r="H121" s="410">
        <v>262.5</v>
      </c>
      <c r="I121" s="407">
        <f t="shared" si="1"/>
        <v>52.5</v>
      </c>
    </row>
    <row r="122" spans="1:9" ht="15" x14ac:dyDescent="0.2">
      <c r="A122" s="101">
        <v>114</v>
      </c>
      <c r="B122" s="404" t="s">
        <v>1882</v>
      </c>
      <c r="C122" s="101" t="s">
        <v>1765</v>
      </c>
      <c r="D122" s="401" t="s">
        <v>996</v>
      </c>
      <c r="E122" s="101" t="s">
        <v>1652</v>
      </c>
      <c r="F122" s="101" t="s">
        <v>352</v>
      </c>
      <c r="G122" s="454">
        <v>262.5</v>
      </c>
      <c r="H122" s="410">
        <v>262.5</v>
      </c>
      <c r="I122" s="407">
        <f t="shared" si="1"/>
        <v>52.5</v>
      </c>
    </row>
    <row r="123" spans="1:9" ht="15" x14ac:dyDescent="0.2">
      <c r="A123" s="101">
        <v>115</v>
      </c>
      <c r="B123" s="404" t="s">
        <v>1879</v>
      </c>
      <c r="C123" s="101" t="s">
        <v>1811</v>
      </c>
      <c r="D123" s="401" t="s">
        <v>997</v>
      </c>
      <c r="E123" s="101" t="s">
        <v>1652</v>
      </c>
      <c r="F123" s="101" t="s">
        <v>352</v>
      </c>
      <c r="G123" s="454">
        <v>262.5</v>
      </c>
      <c r="H123" s="410">
        <v>262.5</v>
      </c>
      <c r="I123" s="407">
        <f t="shared" si="1"/>
        <v>52.5</v>
      </c>
    </row>
    <row r="124" spans="1:9" ht="15" x14ac:dyDescent="0.2">
      <c r="A124" s="101">
        <v>116</v>
      </c>
      <c r="B124" s="404" t="s">
        <v>1879</v>
      </c>
      <c r="C124" s="101" t="s">
        <v>1765</v>
      </c>
      <c r="D124" s="401" t="s">
        <v>998</v>
      </c>
      <c r="E124" s="101" t="s">
        <v>1652</v>
      </c>
      <c r="F124" s="101" t="s">
        <v>352</v>
      </c>
      <c r="G124" s="454">
        <v>262.5</v>
      </c>
      <c r="H124" s="410">
        <v>262.5</v>
      </c>
      <c r="I124" s="407">
        <f t="shared" si="1"/>
        <v>52.5</v>
      </c>
    </row>
    <row r="125" spans="1:9" ht="15" x14ac:dyDescent="0.2">
      <c r="A125" s="101">
        <v>117</v>
      </c>
      <c r="B125" s="404" t="s">
        <v>1879</v>
      </c>
      <c r="C125" s="101" t="s">
        <v>1812</v>
      </c>
      <c r="D125" s="401" t="s">
        <v>999</v>
      </c>
      <c r="E125" s="101" t="s">
        <v>1652</v>
      </c>
      <c r="F125" s="101" t="s">
        <v>352</v>
      </c>
      <c r="G125" s="454">
        <v>262.5</v>
      </c>
      <c r="H125" s="410">
        <v>262.5</v>
      </c>
      <c r="I125" s="407">
        <f t="shared" si="1"/>
        <v>52.5</v>
      </c>
    </row>
    <row r="126" spans="1:9" ht="15" x14ac:dyDescent="0.2">
      <c r="A126" s="101">
        <v>118</v>
      </c>
      <c r="B126" s="404" t="s">
        <v>1961</v>
      </c>
      <c r="C126" s="101" t="s">
        <v>1813</v>
      </c>
      <c r="D126" s="401" t="s">
        <v>1000</v>
      </c>
      <c r="E126" s="101" t="s">
        <v>1652</v>
      </c>
      <c r="F126" s="101" t="s">
        <v>352</v>
      </c>
      <c r="G126" s="454">
        <v>262.5</v>
      </c>
      <c r="H126" s="410">
        <v>262.5</v>
      </c>
      <c r="I126" s="407">
        <f t="shared" si="1"/>
        <v>52.5</v>
      </c>
    </row>
    <row r="127" spans="1:9" ht="15" x14ac:dyDescent="0.2">
      <c r="A127" s="101">
        <v>119</v>
      </c>
      <c r="B127" s="404" t="s">
        <v>1902</v>
      </c>
      <c r="C127" s="101" t="s">
        <v>1814</v>
      </c>
      <c r="D127" s="401" t="s">
        <v>1001</v>
      </c>
      <c r="E127" s="101" t="s">
        <v>1652</v>
      </c>
      <c r="F127" s="101" t="s">
        <v>352</v>
      </c>
      <c r="G127" s="454">
        <v>262.5</v>
      </c>
      <c r="H127" s="410">
        <v>262.5</v>
      </c>
      <c r="I127" s="407">
        <f t="shared" si="1"/>
        <v>52.5</v>
      </c>
    </row>
    <row r="128" spans="1:9" ht="15" x14ac:dyDescent="0.2">
      <c r="A128" s="101">
        <v>120</v>
      </c>
      <c r="B128" s="404" t="s">
        <v>1962</v>
      </c>
      <c r="C128" s="101" t="s">
        <v>1815</v>
      </c>
      <c r="D128" s="401" t="s">
        <v>1002</v>
      </c>
      <c r="E128" s="101" t="s">
        <v>1652</v>
      </c>
      <c r="F128" s="101" t="s">
        <v>352</v>
      </c>
      <c r="G128" s="454">
        <v>262.5</v>
      </c>
      <c r="H128" s="410">
        <v>262.5</v>
      </c>
      <c r="I128" s="407">
        <f t="shared" si="1"/>
        <v>52.5</v>
      </c>
    </row>
    <row r="129" spans="1:9" ht="15" x14ac:dyDescent="0.2">
      <c r="A129" s="101">
        <v>121</v>
      </c>
      <c r="B129" s="404" t="s">
        <v>1863</v>
      </c>
      <c r="C129" s="101" t="s">
        <v>1816</v>
      </c>
      <c r="D129" s="401" t="s">
        <v>1003</v>
      </c>
      <c r="E129" s="101" t="s">
        <v>1652</v>
      </c>
      <c r="F129" s="101" t="s">
        <v>352</v>
      </c>
      <c r="G129" s="454">
        <v>262.5</v>
      </c>
      <c r="H129" s="410">
        <v>262.5</v>
      </c>
      <c r="I129" s="407">
        <f t="shared" si="1"/>
        <v>52.5</v>
      </c>
    </row>
    <row r="130" spans="1:9" ht="15" x14ac:dyDescent="0.2">
      <c r="A130" s="101">
        <v>122</v>
      </c>
      <c r="B130" s="404" t="s">
        <v>1963</v>
      </c>
      <c r="C130" s="101" t="s">
        <v>1817</v>
      </c>
      <c r="D130" s="401" t="s">
        <v>1004</v>
      </c>
      <c r="E130" s="101" t="s">
        <v>1652</v>
      </c>
      <c r="F130" s="101" t="s">
        <v>352</v>
      </c>
      <c r="G130" s="454">
        <v>262.5</v>
      </c>
      <c r="H130" s="410">
        <v>262.5</v>
      </c>
      <c r="I130" s="407">
        <f t="shared" si="1"/>
        <v>52.5</v>
      </c>
    </row>
    <row r="131" spans="1:9" ht="15" x14ac:dyDescent="0.2">
      <c r="A131" s="101">
        <v>123</v>
      </c>
      <c r="B131" s="404" t="s">
        <v>1964</v>
      </c>
      <c r="C131" s="101" t="s">
        <v>1757</v>
      </c>
      <c r="D131" s="401" t="s">
        <v>1005</v>
      </c>
      <c r="E131" s="101" t="s">
        <v>1652</v>
      </c>
      <c r="F131" s="101" t="s">
        <v>352</v>
      </c>
      <c r="G131" s="454">
        <v>262.5</v>
      </c>
      <c r="H131" s="410">
        <v>262.5</v>
      </c>
      <c r="I131" s="407">
        <f t="shared" si="1"/>
        <v>52.5</v>
      </c>
    </row>
    <row r="132" spans="1:9" ht="30" x14ac:dyDescent="0.2">
      <c r="A132" s="101">
        <v>124</v>
      </c>
      <c r="B132" s="404" t="s">
        <v>1962</v>
      </c>
      <c r="C132" s="101" t="s">
        <v>1818</v>
      </c>
      <c r="D132" s="401" t="s">
        <v>1006</v>
      </c>
      <c r="E132" s="101" t="s">
        <v>1652</v>
      </c>
      <c r="F132" s="101" t="s">
        <v>1985</v>
      </c>
      <c r="G132" s="454">
        <v>262.5</v>
      </c>
      <c r="H132" s="410">
        <v>262.5</v>
      </c>
      <c r="I132" s="407">
        <f t="shared" si="1"/>
        <v>52.5</v>
      </c>
    </row>
    <row r="133" spans="1:9" ht="15" x14ac:dyDescent="0.2">
      <c r="A133" s="101">
        <v>125</v>
      </c>
      <c r="B133" s="406" t="s">
        <v>1965</v>
      </c>
      <c r="C133" s="101" t="s">
        <v>1776</v>
      </c>
      <c r="D133" s="401" t="s">
        <v>1007</v>
      </c>
      <c r="E133" s="101" t="s">
        <v>1652</v>
      </c>
      <c r="F133" s="101" t="s">
        <v>352</v>
      </c>
      <c r="G133" s="454">
        <v>262.5</v>
      </c>
      <c r="H133" s="410">
        <v>262.5</v>
      </c>
      <c r="I133" s="407">
        <f t="shared" si="1"/>
        <v>52.5</v>
      </c>
    </row>
    <row r="134" spans="1:9" ht="15" x14ac:dyDescent="0.2">
      <c r="A134" s="101">
        <v>126</v>
      </c>
      <c r="B134" s="406" t="s">
        <v>559</v>
      </c>
      <c r="C134" s="101" t="s">
        <v>483</v>
      </c>
      <c r="D134" s="401" t="s">
        <v>1008</v>
      </c>
      <c r="E134" s="101" t="s">
        <v>1652</v>
      </c>
      <c r="F134" s="101" t="s">
        <v>352</v>
      </c>
      <c r="G134" s="454">
        <v>262.5</v>
      </c>
      <c r="H134" s="410">
        <v>262.5</v>
      </c>
      <c r="I134" s="407">
        <f t="shared" si="1"/>
        <v>52.5</v>
      </c>
    </row>
    <row r="135" spans="1:9" ht="15" x14ac:dyDescent="0.2">
      <c r="A135" s="101">
        <v>127</v>
      </c>
      <c r="B135" s="404" t="s">
        <v>1966</v>
      </c>
      <c r="C135" s="101" t="s">
        <v>1819</v>
      </c>
      <c r="D135" s="401" t="s">
        <v>1009</v>
      </c>
      <c r="E135" s="101" t="s">
        <v>1621</v>
      </c>
      <c r="F135" s="101" t="s">
        <v>352</v>
      </c>
      <c r="G135" s="454">
        <v>500</v>
      </c>
      <c r="H135" s="410">
        <v>500</v>
      </c>
      <c r="I135" s="407">
        <f t="shared" si="1"/>
        <v>100</v>
      </c>
    </row>
    <row r="136" spans="1:9" ht="15" x14ac:dyDescent="0.2">
      <c r="A136" s="101">
        <v>128</v>
      </c>
      <c r="B136" s="404" t="s">
        <v>1864</v>
      </c>
      <c r="C136" s="101" t="s">
        <v>1820</v>
      </c>
      <c r="D136" s="401" t="s">
        <v>1010</v>
      </c>
      <c r="E136" s="101" t="s">
        <v>1631</v>
      </c>
      <c r="F136" s="101" t="s">
        <v>352</v>
      </c>
      <c r="G136" s="454">
        <v>1000</v>
      </c>
      <c r="H136" s="410">
        <v>1000</v>
      </c>
      <c r="I136" s="407">
        <f t="shared" si="1"/>
        <v>200</v>
      </c>
    </row>
    <row r="137" spans="1:9" ht="15" x14ac:dyDescent="0.2">
      <c r="A137" s="101">
        <v>129</v>
      </c>
      <c r="B137" s="404" t="s">
        <v>1864</v>
      </c>
      <c r="C137" s="101" t="s">
        <v>1765</v>
      </c>
      <c r="D137" s="401" t="s">
        <v>1011</v>
      </c>
      <c r="E137" s="101" t="s">
        <v>1631</v>
      </c>
      <c r="F137" s="101" t="s">
        <v>352</v>
      </c>
      <c r="G137" s="454">
        <v>1000</v>
      </c>
      <c r="H137" s="410">
        <v>1000</v>
      </c>
      <c r="I137" s="407">
        <f t="shared" si="1"/>
        <v>200</v>
      </c>
    </row>
    <row r="138" spans="1:9" ht="30" x14ac:dyDescent="0.2">
      <c r="A138" s="101">
        <v>130</v>
      </c>
      <c r="B138" s="404" t="s">
        <v>1893</v>
      </c>
      <c r="C138" s="101" t="s">
        <v>1821</v>
      </c>
      <c r="D138" s="401" t="s">
        <v>1012</v>
      </c>
      <c r="E138" s="101" t="s">
        <v>1632</v>
      </c>
      <c r="F138" s="101" t="s">
        <v>352</v>
      </c>
      <c r="G138" s="454">
        <v>1250</v>
      </c>
      <c r="H138" s="410">
        <v>1250</v>
      </c>
      <c r="I138" s="407">
        <f t="shared" ref="I138:I155" si="2">H138*20/100</f>
        <v>250</v>
      </c>
    </row>
    <row r="139" spans="1:9" ht="30" x14ac:dyDescent="0.2">
      <c r="A139" s="101">
        <v>131</v>
      </c>
      <c r="B139" s="404" t="s">
        <v>1967</v>
      </c>
      <c r="C139" s="101" t="s">
        <v>1822</v>
      </c>
      <c r="D139" s="401" t="s">
        <v>1013</v>
      </c>
      <c r="E139" s="101" t="s">
        <v>1620</v>
      </c>
      <c r="F139" s="101" t="s">
        <v>352</v>
      </c>
      <c r="G139" s="454">
        <v>1250</v>
      </c>
      <c r="H139" s="410">
        <v>1250</v>
      </c>
      <c r="I139" s="407">
        <f t="shared" si="2"/>
        <v>250</v>
      </c>
    </row>
    <row r="140" spans="1:9" ht="15" x14ac:dyDescent="0.2">
      <c r="A140" s="101">
        <v>132</v>
      </c>
      <c r="B140" s="404" t="s">
        <v>1968</v>
      </c>
      <c r="C140" s="101" t="s">
        <v>1823</v>
      </c>
      <c r="D140" s="401" t="s">
        <v>1014</v>
      </c>
      <c r="E140" s="101" t="s">
        <v>1629</v>
      </c>
      <c r="F140" s="101" t="s">
        <v>352</v>
      </c>
      <c r="G140" s="454">
        <v>312.5</v>
      </c>
      <c r="H140" s="410">
        <v>312.5</v>
      </c>
      <c r="I140" s="407">
        <f t="shared" si="2"/>
        <v>62.5</v>
      </c>
    </row>
    <row r="141" spans="1:9" ht="15" x14ac:dyDescent="0.2">
      <c r="A141" s="101">
        <v>133</v>
      </c>
      <c r="B141" s="404" t="s">
        <v>1969</v>
      </c>
      <c r="C141" s="101" t="s">
        <v>1824</v>
      </c>
      <c r="D141" s="401" t="s">
        <v>1015</v>
      </c>
      <c r="E141" s="101" t="s">
        <v>1629</v>
      </c>
      <c r="F141" s="101" t="s">
        <v>352</v>
      </c>
      <c r="G141" s="454">
        <v>500</v>
      </c>
      <c r="H141" s="410">
        <v>500</v>
      </c>
      <c r="I141" s="407">
        <f t="shared" si="2"/>
        <v>100</v>
      </c>
    </row>
    <row r="142" spans="1:9" ht="15" x14ac:dyDescent="0.2">
      <c r="A142" s="101">
        <v>134</v>
      </c>
      <c r="B142" s="404" t="s">
        <v>1970</v>
      </c>
      <c r="C142" s="101" t="s">
        <v>541</v>
      </c>
      <c r="D142" s="401" t="s">
        <v>1016</v>
      </c>
      <c r="E142" s="101" t="s">
        <v>1630</v>
      </c>
      <c r="F142" s="101" t="s">
        <v>352</v>
      </c>
      <c r="G142" s="454">
        <v>750</v>
      </c>
      <c r="H142" s="410">
        <v>750</v>
      </c>
      <c r="I142" s="407">
        <f t="shared" si="2"/>
        <v>150</v>
      </c>
    </row>
    <row r="143" spans="1:9" ht="15" x14ac:dyDescent="0.2">
      <c r="A143" s="101">
        <v>135</v>
      </c>
      <c r="B143" s="404" t="s">
        <v>1866</v>
      </c>
      <c r="C143" s="101" t="s">
        <v>483</v>
      </c>
      <c r="D143" s="401" t="s">
        <v>1017</v>
      </c>
      <c r="E143" s="101" t="s">
        <v>1602</v>
      </c>
      <c r="F143" s="101" t="s">
        <v>352</v>
      </c>
      <c r="G143" s="454">
        <v>137.5</v>
      </c>
      <c r="H143" s="410">
        <v>137.5</v>
      </c>
      <c r="I143" s="407">
        <f t="shared" si="2"/>
        <v>27.5</v>
      </c>
    </row>
    <row r="144" spans="1:9" ht="15" x14ac:dyDescent="0.2">
      <c r="A144" s="101">
        <v>136</v>
      </c>
      <c r="B144" s="404" t="s">
        <v>1971</v>
      </c>
      <c r="C144" s="101" t="s">
        <v>1825</v>
      </c>
      <c r="D144" s="401" t="s">
        <v>1018</v>
      </c>
      <c r="E144" s="101" t="s">
        <v>1602</v>
      </c>
      <c r="F144" s="101" t="s">
        <v>352</v>
      </c>
      <c r="G144" s="454">
        <v>137.5</v>
      </c>
      <c r="H144" s="410">
        <v>137.5</v>
      </c>
      <c r="I144" s="407">
        <f t="shared" si="2"/>
        <v>27.5</v>
      </c>
    </row>
    <row r="145" spans="1:9" ht="15" x14ac:dyDescent="0.2">
      <c r="A145" s="101">
        <v>137</v>
      </c>
      <c r="B145" s="404" t="s">
        <v>1972</v>
      </c>
      <c r="C145" s="101" t="s">
        <v>1826</v>
      </c>
      <c r="D145" s="401" t="s">
        <v>1019</v>
      </c>
      <c r="E145" s="101" t="s">
        <v>1602</v>
      </c>
      <c r="F145" s="101" t="s">
        <v>352</v>
      </c>
      <c r="G145" s="454">
        <v>137.5</v>
      </c>
      <c r="H145" s="410">
        <v>137.5</v>
      </c>
      <c r="I145" s="407">
        <f t="shared" si="2"/>
        <v>27.5</v>
      </c>
    </row>
    <row r="146" spans="1:9" ht="15" x14ac:dyDescent="0.2">
      <c r="A146" s="101">
        <v>138</v>
      </c>
      <c r="B146" s="404" t="s">
        <v>1973</v>
      </c>
      <c r="C146" s="101" t="s">
        <v>1827</v>
      </c>
      <c r="D146" s="401" t="s">
        <v>1020</v>
      </c>
      <c r="E146" s="101" t="s">
        <v>1602</v>
      </c>
      <c r="F146" s="101" t="s">
        <v>352</v>
      </c>
      <c r="G146" s="454">
        <v>137.5</v>
      </c>
      <c r="H146" s="410">
        <v>137.5</v>
      </c>
      <c r="I146" s="407">
        <f t="shared" si="2"/>
        <v>27.5</v>
      </c>
    </row>
    <row r="147" spans="1:9" ht="15" x14ac:dyDescent="0.2">
      <c r="A147" s="101">
        <v>139</v>
      </c>
      <c r="B147" s="404" t="s">
        <v>1974</v>
      </c>
      <c r="C147" s="101" t="s">
        <v>1828</v>
      </c>
      <c r="D147" s="401" t="s">
        <v>1021</v>
      </c>
      <c r="E147" s="101" t="s">
        <v>1602</v>
      </c>
      <c r="F147" s="101" t="s">
        <v>352</v>
      </c>
      <c r="G147" s="454">
        <v>137.5</v>
      </c>
      <c r="H147" s="410">
        <v>137.5</v>
      </c>
      <c r="I147" s="407">
        <f t="shared" si="2"/>
        <v>27.5</v>
      </c>
    </row>
    <row r="148" spans="1:9" ht="15" x14ac:dyDescent="0.2">
      <c r="A148" s="101">
        <v>140</v>
      </c>
      <c r="B148" s="404" t="s">
        <v>1975</v>
      </c>
      <c r="C148" s="101" t="s">
        <v>1829</v>
      </c>
      <c r="D148" s="401" t="s">
        <v>1022</v>
      </c>
      <c r="E148" s="101" t="s">
        <v>1602</v>
      </c>
      <c r="F148" s="101" t="s">
        <v>352</v>
      </c>
      <c r="G148" s="454">
        <v>137.5</v>
      </c>
      <c r="H148" s="410">
        <v>137.5</v>
      </c>
      <c r="I148" s="407">
        <f t="shared" si="2"/>
        <v>27.5</v>
      </c>
    </row>
    <row r="149" spans="1:9" ht="15" x14ac:dyDescent="0.2">
      <c r="A149" s="101">
        <v>141</v>
      </c>
      <c r="B149" s="404" t="s">
        <v>1976</v>
      </c>
      <c r="C149" s="101" t="s">
        <v>1806</v>
      </c>
      <c r="D149" s="401" t="s">
        <v>1023</v>
      </c>
      <c r="E149" s="101" t="s">
        <v>1602</v>
      </c>
      <c r="F149" s="101" t="s">
        <v>352</v>
      </c>
      <c r="G149" s="454">
        <v>137.5</v>
      </c>
      <c r="H149" s="410">
        <v>137.5</v>
      </c>
      <c r="I149" s="407">
        <f t="shared" si="2"/>
        <v>27.5</v>
      </c>
    </row>
    <row r="150" spans="1:9" ht="15" x14ac:dyDescent="0.2">
      <c r="A150" s="101">
        <v>142</v>
      </c>
      <c r="B150" s="404" t="s">
        <v>1866</v>
      </c>
      <c r="C150" s="101" t="s">
        <v>1830</v>
      </c>
      <c r="D150" s="401" t="s">
        <v>1024</v>
      </c>
      <c r="E150" s="101" t="s">
        <v>1602</v>
      </c>
      <c r="F150" s="101" t="s">
        <v>352</v>
      </c>
      <c r="G150" s="454">
        <v>137.5</v>
      </c>
      <c r="H150" s="410">
        <v>137.5</v>
      </c>
      <c r="I150" s="407">
        <f t="shared" si="2"/>
        <v>27.5</v>
      </c>
    </row>
    <row r="151" spans="1:9" ht="15" x14ac:dyDescent="0.2">
      <c r="A151" s="101">
        <v>143</v>
      </c>
      <c r="B151" s="404" t="s">
        <v>1977</v>
      </c>
      <c r="C151" s="101" t="s">
        <v>1769</v>
      </c>
      <c r="D151" s="401" t="s">
        <v>1025</v>
      </c>
      <c r="E151" s="101" t="s">
        <v>1602</v>
      </c>
      <c r="F151" s="101" t="s">
        <v>352</v>
      </c>
      <c r="G151" s="454">
        <v>137.5</v>
      </c>
      <c r="H151" s="410">
        <v>137.5</v>
      </c>
      <c r="I151" s="407">
        <f t="shared" si="2"/>
        <v>27.5</v>
      </c>
    </row>
    <row r="152" spans="1:9" ht="15" x14ac:dyDescent="0.2">
      <c r="A152" s="101">
        <v>144</v>
      </c>
      <c r="B152" s="404" t="s">
        <v>1961</v>
      </c>
      <c r="C152" s="101" t="s">
        <v>1831</v>
      </c>
      <c r="D152" s="401" t="s">
        <v>1026</v>
      </c>
      <c r="E152" s="101" t="s">
        <v>1602</v>
      </c>
      <c r="F152" s="101" t="s">
        <v>352</v>
      </c>
      <c r="G152" s="454">
        <v>137.5</v>
      </c>
      <c r="H152" s="410">
        <v>137.5</v>
      </c>
      <c r="I152" s="407">
        <f t="shared" si="2"/>
        <v>27.5</v>
      </c>
    </row>
    <row r="153" spans="1:9" ht="15" x14ac:dyDescent="0.2">
      <c r="A153" s="101">
        <v>145</v>
      </c>
      <c r="B153" s="403" t="s">
        <v>1920</v>
      </c>
      <c r="C153" s="101" t="s">
        <v>1978</v>
      </c>
      <c r="D153" s="401" t="s">
        <v>1027</v>
      </c>
      <c r="E153" s="101" t="s">
        <v>1602</v>
      </c>
      <c r="F153" s="101" t="s">
        <v>352</v>
      </c>
      <c r="G153" s="454">
        <v>137.5</v>
      </c>
      <c r="H153" s="410">
        <v>137.5</v>
      </c>
      <c r="I153" s="407">
        <f t="shared" si="2"/>
        <v>27.5</v>
      </c>
    </row>
    <row r="154" spans="1:9" ht="15" x14ac:dyDescent="0.2">
      <c r="A154" s="101">
        <v>146</v>
      </c>
      <c r="B154" s="403" t="s">
        <v>1951</v>
      </c>
      <c r="C154" s="101" t="s">
        <v>1832</v>
      </c>
      <c r="D154" s="401" t="s">
        <v>1028</v>
      </c>
      <c r="E154" s="101" t="s">
        <v>1602</v>
      </c>
      <c r="F154" s="101" t="s">
        <v>352</v>
      </c>
      <c r="G154" s="454">
        <v>137.5</v>
      </c>
      <c r="H154" s="410">
        <v>137.5</v>
      </c>
      <c r="I154" s="407">
        <f t="shared" si="2"/>
        <v>27.5</v>
      </c>
    </row>
    <row r="155" spans="1:9" ht="15" x14ac:dyDescent="0.2">
      <c r="A155" s="101">
        <v>147</v>
      </c>
      <c r="B155" s="404" t="s">
        <v>552</v>
      </c>
      <c r="C155" s="101" t="s">
        <v>1833</v>
      </c>
      <c r="D155" s="401" t="s">
        <v>1029</v>
      </c>
      <c r="E155" s="101" t="s">
        <v>1602</v>
      </c>
      <c r="F155" s="101" t="s">
        <v>352</v>
      </c>
      <c r="G155" s="454">
        <v>137.5</v>
      </c>
      <c r="H155" s="410">
        <v>137.5</v>
      </c>
      <c r="I155" s="407">
        <f t="shared" si="2"/>
        <v>27.5</v>
      </c>
    </row>
    <row r="156" spans="1:9" ht="15" x14ac:dyDescent="0.2">
      <c r="A156" s="101">
        <v>148</v>
      </c>
      <c r="B156" s="440" t="s">
        <v>1979</v>
      </c>
      <c r="C156" s="101" t="s">
        <v>1834</v>
      </c>
      <c r="D156" s="399" t="s">
        <v>1373</v>
      </c>
      <c r="E156" s="101" t="s">
        <v>1619</v>
      </c>
      <c r="F156" s="101" t="s">
        <v>352</v>
      </c>
      <c r="G156" s="453">
        <v>500</v>
      </c>
      <c r="H156" s="407">
        <v>500</v>
      </c>
      <c r="I156" s="407">
        <f t="shared" ref="I156:I163" si="3">H156*20/100</f>
        <v>100</v>
      </c>
    </row>
    <row r="157" spans="1:9" ht="15" x14ac:dyDescent="0.2">
      <c r="A157" s="101">
        <v>149</v>
      </c>
      <c r="B157" s="441" t="s">
        <v>1980</v>
      </c>
      <c r="C157" s="101" t="s">
        <v>1835</v>
      </c>
      <c r="D157" s="399" t="s">
        <v>1378</v>
      </c>
      <c r="E157" s="101"/>
      <c r="F157" s="101" t="s">
        <v>352</v>
      </c>
      <c r="G157" s="453">
        <v>500</v>
      </c>
      <c r="H157" s="407">
        <v>500</v>
      </c>
      <c r="I157" s="407">
        <f t="shared" si="3"/>
        <v>100</v>
      </c>
    </row>
    <row r="158" spans="1:9" ht="15" x14ac:dyDescent="0.2">
      <c r="A158" s="101">
        <v>150</v>
      </c>
      <c r="B158" s="440" t="s">
        <v>1981</v>
      </c>
      <c r="C158" s="101" t="s">
        <v>1744</v>
      </c>
      <c r="D158" s="399" t="s">
        <v>1379</v>
      </c>
      <c r="E158" s="101" t="s">
        <v>1618</v>
      </c>
      <c r="F158" s="101" t="s">
        <v>352</v>
      </c>
      <c r="G158" s="453">
        <v>750</v>
      </c>
      <c r="H158" s="407">
        <v>750</v>
      </c>
      <c r="I158" s="407">
        <f t="shared" si="3"/>
        <v>150</v>
      </c>
    </row>
    <row r="159" spans="1:9" ht="15" x14ac:dyDescent="0.2">
      <c r="A159" s="101">
        <v>151</v>
      </c>
      <c r="B159" s="440" t="s">
        <v>1880</v>
      </c>
      <c r="C159" s="101" t="s">
        <v>1836</v>
      </c>
      <c r="D159" s="399" t="s">
        <v>1380</v>
      </c>
      <c r="E159" s="101" t="s">
        <v>1599</v>
      </c>
      <c r="F159" s="101" t="s">
        <v>352</v>
      </c>
      <c r="G159" s="453">
        <v>1000</v>
      </c>
      <c r="H159" s="407">
        <v>1000</v>
      </c>
      <c r="I159" s="407">
        <f t="shared" si="3"/>
        <v>200</v>
      </c>
    </row>
    <row r="160" spans="1:9" ht="15" x14ac:dyDescent="0.2">
      <c r="A160" s="101">
        <v>152</v>
      </c>
      <c r="B160" s="440" t="s">
        <v>1873</v>
      </c>
      <c r="C160" s="101" t="s">
        <v>1837</v>
      </c>
      <c r="D160" s="399" t="s">
        <v>1381</v>
      </c>
      <c r="E160" s="101" t="s">
        <v>1598</v>
      </c>
      <c r="F160" s="101" t="s">
        <v>352</v>
      </c>
      <c r="G160" s="453">
        <v>1000</v>
      </c>
      <c r="H160" s="407">
        <v>1000</v>
      </c>
      <c r="I160" s="407">
        <f t="shared" si="3"/>
        <v>200</v>
      </c>
    </row>
    <row r="161" spans="1:9" ht="30" x14ac:dyDescent="0.2">
      <c r="A161" s="101">
        <v>153</v>
      </c>
      <c r="B161" s="440" t="s">
        <v>1982</v>
      </c>
      <c r="C161" s="101" t="s">
        <v>1838</v>
      </c>
      <c r="D161" s="399" t="s">
        <v>1382</v>
      </c>
      <c r="E161" s="101" t="s">
        <v>1603</v>
      </c>
      <c r="F161" s="101" t="s">
        <v>352</v>
      </c>
      <c r="G161" s="453">
        <v>1000</v>
      </c>
      <c r="H161" s="407">
        <v>1000</v>
      </c>
      <c r="I161" s="407">
        <f t="shared" si="3"/>
        <v>200</v>
      </c>
    </row>
    <row r="162" spans="1:9" ht="15" x14ac:dyDescent="0.2">
      <c r="A162" s="101">
        <v>154</v>
      </c>
      <c r="B162" s="440" t="s">
        <v>1983</v>
      </c>
      <c r="C162" s="101" t="s">
        <v>1839</v>
      </c>
      <c r="D162" s="399" t="s">
        <v>1383</v>
      </c>
      <c r="E162" s="101" t="s">
        <v>1617</v>
      </c>
      <c r="F162" s="101" t="s">
        <v>352</v>
      </c>
      <c r="G162" s="453">
        <v>750</v>
      </c>
      <c r="H162" s="407">
        <v>750</v>
      </c>
      <c r="I162" s="407">
        <f t="shared" si="3"/>
        <v>150</v>
      </c>
    </row>
    <row r="163" spans="1:9" ht="15" x14ac:dyDescent="0.2">
      <c r="A163" s="101">
        <v>155</v>
      </c>
      <c r="B163" s="440" t="s">
        <v>1984</v>
      </c>
      <c r="C163" s="101" t="s">
        <v>1840</v>
      </c>
      <c r="D163" s="399" t="s">
        <v>1384</v>
      </c>
      <c r="E163" s="101" t="s">
        <v>1597</v>
      </c>
      <c r="F163" s="101" t="s">
        <v>352</v>
      </c>
      <c r="G163" s="453">
        <v>1250</v>
      </c>
      <c r="H163" s="407">
        <v>1250</v>
      </c>
      <c r="I163" s="407">
        <f t="shared" si="3"/>
        <v>250</v>
      </c>
    </row>
    <row r="164" spans="1:9" ht="15" x14ac:dyDescent="0.2">
      <c r="A164" s="101">
        <v>156</v>
      </c>
      <c r="B164" s="404" t="s">
        <v>1865</v>
      </c>
      <c r="C164" s="450" t="s">
        <v>1757</v>
      </c>
      <c r="D164" s="404" t="s">
        <v>987</v>
      </c>
      <c r="E164" s="429" t="s">
        <v>1655</v>
      </c>
      <c r="F164" s="101" t="s">
        <v>352</v>
      </c>
      <c r="G164" s="454">
        <v>125</v>
      </c>
      <c r="H164" s="410">
        <v>125</v>
      </c>
      <c r="I164" s="449">
        <v>25</v>
      </c>
    </row>
    <row r="165" spans="1:9" ht="15" x14ac:dyDescent="0.2">
      <c r="A165" s="101">
        <v>157</v>
      </c>
      <c r="B165" s="404" t="s">
        <v>1942</v>
      </c>
      <c r="C165" s="450" t="s">
        <v>1765</v>
      </c>
      <c r="D165" s="404" t="s">
        <v>1215</v>
      </c>
      <c r="E165" s="429" t="s">
        <v>1655</v>
      </c>
      <c r="F165" s="101" t="s">
        <v>352</v>
      </c>
      <c r="G165" s="454">
        <v>125</v>
      </c>
      <c r="H165" s="410">
        <v>125</v>
      </c>
      <c r="I165" s="449">
        <v>25</v>
      </c>
    </row>
    <row r="166" spans="1:9" ht="15" x14ac:dyDescent="0.2">
      <c r="A166" s="101">
        <v>158</v>
      </c>
      <c r="B166" s="404" t="s">
        <v>1941</v>
      </c>
      <c r="C166" s="450" t="s">
        <v>1766</v>
      </c>
      <c r="D166" s="404" t="s">
        <v>1216</v>
      </c>
      <c r="E166" s="429" t="s">
        <v>1655</v>
      </c>
      <c r="F166" s="101" t="s">
        <v>352</v>
      </c>
      <c r="G166" s="454">
        <v>125</v>
      </c>
      <c r="H166" s="410">
        <v>125</v>
      </c>
      <c r="I166" s="449">
        <v>25</v>
      </c>
    </row>
    <row r="167" spans="1:9" ht="15" x14ac:dyDescent="0.2">
      <c r="A167" s="101">
        <v>159</v>
      </c>
      <c r="B167" s="404" t="s">
        <v>1940</v>
      </c>
      <c r="C167" s="450" t="s">
        <v>1841</v>
      </c>
      <c r="D167" s="404" t="s">
        <v>1217</v>
      </c>
      <c r="E167" s="429" t="s">
        <v>1655</v>
      </c>
      <c r="F167" s="101" t="s">
        <v>352</v>
      </c>
      <c r="G167" s="454">
        <v>125</v>
      </c>
      <c r="H167" s="410">
        <v>125</v>
      </c>
      <c r="I167" s="449">
        <v>25</v>
      </c>
    </row>
    <row r="168" spans="1:9" ht="15" x14ac:dyDescent="0.2">
      <c r="A168" s="101">
        <v>160</v>
      </c>
      <c r="B168" s="404" t="s">
        <v>1901</v>
      </c>
      <c r="C168" s="450" t="s">
        <v>1803</v>
      </c>
      <c r="D168" s="404" t="s">
        <v>1218</v>
      </c>
      <c r="E168" s="429" t="s">
        <v>1655</v>
      </c>
      <c r="F168" s="101" t="s">
        <v>352</v>
      </c>
      <c r="G168" s="454">
        <v>125</v>
      </c>
      <c r="H168" s="410">
        <v>125</v>
      </c>
      <c r="I168" s="449">
        <v>25</v>
      </c>
    </row>
    <row r="169" spans="1:9" ht="15" x14ac:dyDescent="0.2">
      <c r="A169" s="101">
        <v>161</v>
      </c>
      <c r="B169" s="404" t="s">
        <v>1939</v>
      </c>
      <c r="C169" s="450" t="s">
        <v>1765</v>
      </c>
      <c r="D169" s="404" t="s">
        <v>1219</v>
      </c>
      <c r="E169" s="429" t="s">
        <v>1655</v>
      </c>
      <c r="F169" s="101" t="s">
        <v>352</v>
      </c>
      <c r="G169" s="454">
        <v>125</v>
      </c>
      <c r="H169" s="410">
        <v>125</v>
      </c>
      <c r="I169" s="449">
        <v>25</v>
      </c>
    </row>
    <row r="170" spans="1:9" ht="15" x14ac:dyDescent="0.2">
      <c r="A170" s="101">
        <v>162</v>
      </c>
      <c r="B170" s="442" t="s">
        <v>1938</v>
      </c>
      <c r="C170" s="450" t="s">
        <v>1746</v>
      </c>
      <c r="D170" s="404" t="s">
        <v>1220</v>
      </c>
      <c r="E170" s="429" t="s">
        <v>1655</v>
      </c>
      <c r="F170" s="101" t="s">
        <v>352</v>
      </c>
      <c r="G170" s="454">
        <v>125</v>
      </c>
      <c r="H170" s="410">
        <v>125</v>
      </c>
      <c r="I170" s="449">
        <v>25</v>
      </c>
    </row>
    <row r="171" spans="1:9" ht="15" x14ac:dyDescent="0.2">
      <c r="A171" s="101">
        <v>163</v>
      </c>
      <c r="B171" s="442" t="s">
        <v>1931</v>
      </c>
      <c r="C171" s="450" t="s">
        <v>1842</v>
      </c>
      <c r="D171" s="404" t="s">
        <v>1221</v>
      </c>
      <c r="E171" s="429" t="s">
        <v>1655</v>
      </c>
      <c r="F171" s="101" t="s">
        <v>352</v>
      </c>
      <c r="G171" s="454">
        <v>125</v>
      </c>
      <c r="H171" s="410">
        <v>125</v>
      </c>
      <c r="I171" s="449">
        <v>25</v>
      </c>
    </row>
    <row r="172" spans="1:9" ht="15" x14ac:dyDescent="0.2">
      <c r="A172" s="101">
        <v>164</v>
      </c>
      <c r="B172" s="404" t="s">
        <v>1937</v>
      </c>
      <c r="C172" s="450" t="s">
        <v>1843</v>
      </c>
      <c r="D172" s="404" t="s">
        <v>1222</v>
      </c>
      <c r="E172" s="429" t="s">
        <v>1655</v>
      </c>
      <c r="F172" s="101" t="s">
        <v>352</v>
      </c>
      <c r="G172" s="454">
        <v>125</v>
      </c>
      <c r="H172" s="410">
        <v>125</v>
      </c>
      <c r="I172" s="449">
        <v>25</v>
      </c>
    </row>
    <row r="173" spans="1:9" ht="15" x14ac:dyDescent="0.2">
      <c r="A173" s="101">
        <v>165</v>
      </c>
      <c r="B173" s="404" t="s">
        <v>1936</v>
      </c>
      <c r="C173" s="450" t="s">
        <v>1757</v>
      </c>
      <c r="D173" s="404" t="s">
        <v>1223</v>
      </c>
      <c r="E173" s="429" t="s">
        <v>1655</v>
      </c>
      <c r="F173" s="101" t="s">
        <v>352</v>
      </c>
      <c r="G173" s="454">
        <v>125</v>
      </c>
      <c r="H173" s="410">
        <v>125</v>
      </c>
      <c r="I173" s="449">
        <v>25</v>
      </c>
    </row>
    <row r="174" spans="1:9" ht="15" x14ac:dyDescent="0.2">
      <c r="A174" s="101">
        <v>166</v>
      </c>
      <c r="B174" s="440" t="s">
        <v>1935</v>
      </c>
      <c r="C174" s="450" t="s">
        <v>1776</v>
      </c>
      <c r="D174" s="402" t="s">
        <v>1228</v>
      </c>
      <c r="E174" s="429" t="s">
        <v>1655</v>
      </c>
      <c r="F174" s="101" t="s">
        <v>352</v>
      </c>
      <c r="G174" s="454">
        <v>125</v>
      </c>
      <c r="H174" s="407">
        <v>125</v>
      </c>
      <c r="I174" s="449">
        <v>25</v>
      </c>
    </row>
    <row r="175" spans="1:9" ht="15" x14ac:dyDescent="0.2">
      <c r="A175" s="101">
        <v>167</v>
      </c>
      <c r="B175" s="440" t="s">
        <v>1861</v>
      </c>
      <c r="C175" s="450" t="s">
        <v>1808</v>
      </c>
      <c r="D175" s="402" t="s">
        <v>1229</v>
      </c>
      <c r="E175" s="429" t="s">
        <v>1655</v>
      </c>
      <c r="F175" s="101" t="s">
        <v>352</v>
      </c>
      <c r="G175" s="454">
        <v>125</v>
      </c>
      <c r="H175" s="407">
        <v>125</v>
      </c>
      <c r="I175" s="449">
        <v>25</v>
      </c>
    </row>
    <row r="176" spans="1:9" ht="15" x14ac:dyDescent="0.2">
      <c r="A176" s="101">
        <v>168</v>
      </c>
      <c r="B176" s="440" t="s">
        <v>1934</v>
      </c>
      <c r="C176" s="450" t="s">
        <v>1800</v>
      </c>
      <c r="D176" s="402" t="s">
        <v>1230</v>
      </c>
      <c r="E176" s="429" t="s">
        <v>1655</v>
      </c>
      <c r="F176" s="101" t="s">
        <v>352</v>
      </c>
      <c r="G176" s="454">
        <v>125</v>
      </c>
      <c r="H176" s="407">
        <v>125</v>
      </c>
      <c r="I176" s="449">
        <v>25</v>
      </c>
    </row>
    <row r="177" spans="1:9" ht="15" x14ac:dyDescent="0.2">
      <c r="A177" s="101">
        <v>169</v>
      </c>
      <c r="B177" s="440" t="s">
        <v>1933</v>
      </c>
      <c r="C177" s="450" t="s">
        <v>1844</v>
      </c>
      <c r="D177" s="402" t="s">
        <v>1231</v>
      </c>
      <c r="E177" s="429" t="s">
        <v>1655</v>
      </c>
      <c r="F177" s="101" t="s">
        <v>352</v>
      </c>
      <c r="G177" s="454">
        <v>125</v>
      </c>
      <c r="H177" s="407">
        <v>125</v>
      </c>
      <c r="I177" s="449">
        <v>25</v>
      </c>
    </row>
    <row r="178" spans="1:9" ht="15" x14ac:dyDescent="0.2">
      <c r="A178" s="101">
        <v>170</v>
      </c>
      <c r="B178" s="440" t="s">
        <v>1932</v>
      </c>
      <c r="C178" s="450" t="s">
        <v>1845</v>
      </c>
      <c r="D178" s="402" t="s">
        <v>1232</v>
      </c>
      <c r="E178" s="429" t="s">
        <v>1655</v>
      </c>
      <c r="F178" s="101" t="s">
        <v>352</v>
      </c>
      <c r="G178" s="454">
        <v>125</v>
      </c>
      <c r="H178" s="407">
        <v>125</v>
      </c>
      <c r="I178" s="449">
        <v>25</v>
      </c>
    </row>
    <row r="179" spans="1:9" ht="15" x14ac:dyDescent="0.2">
      <c r="A179" s="101">
        <v>171</v>
      </c>
      <c r="B179" s="440" t="s">
        <v>1931</v>
      </c>
      <c r="C179" s="444" t="s">
        <v>1846</v>
      </c>
      <c r="D179" s="402" t="s">
        <v>1233</v>
      </c>
      <c r="E179" s="429" t="s">
        <v>1655</v>
      </c>
      <c r="F179" s="101" t="s">
        <v>352</v>
      </c>
      <c r="G179" s="454">
        <v>125</v>
      </c>
      <c r="H179" s="407">
        <v>125</v>
      </c>
      <c r="I179" s="449">
        <v>25</v>
      </c>
    </row>
    <row r="180" spans="1:9" ht="15" x14ac:dyDescent="0.2">
      <c r="A180" s="101">
        <v>172</v>
      </c>
      <c r="B180" s="440" t="s">
        <v>1890</v>
      </c>
      <c r="C180" s="444" t="s">
        <v>1758</v>
      </c>
      <c r="D180" s="402" t="s">
        <v>1234</v>
      </c>
      <c r="E180" s="429" t="s">
        <v>1655</v>
      </c>
      <c r="F180" s="101" t="s">
        <v>352</v>
      </c>
      <c r="G180" s="454">
        <v>125</v>
      </c>
      <c r="H180" s="407">
        <v>125</v>
      </c>
      <c r="I180" s="449">
        <v>25</v>
      </c>
    </row>
    <row r="181" spans="1:9" ht="15" x14ac:dyDescent="0.2">
      <c r="A181" s="101">
        <v>173</v>
      </c>
      <c r="B181" s="440" t="s">
        <v>1570</v>
      </c>
      <c r="C181" s="444" t="s">
        <v>1847</v>
      </c>
      <c r="D181" s="402" t="s">
        <v>1235</v>
      </c>
      <c r="E181" s="429" t="s">
        <v>1655</v>
      </c>
      <c r="F181" s="101" t="s">
        <v>352</v>
      </c>
      <c r="G181" s="454">
        <v>125</v>
      </c>
      <c r="H181" s="407">
        <v>125</v>
      </c>
      <c r="I181" s="449">
        <v>25</v>
      </c>
    </row>
    <row r="182" spans="1:9" ht="15" x14ac:dyDescent="0.2">
      <c r="A182" s="101">
        <v>174</v>
      </c>
      <c r="B182" s="440" t="s">
        <v>1930</v>
      </c>
      <c r="C182" s="444" t="s">
        <v>1848</v>
      </c>
      <c r="D182" s="402" t="s">
        <v>1236</v>
      </c>
      <c r="E182" s="429" t="s">
        <v>1655</v>
      </c>
      <c r="F182" s="101" t="s">
        <v>352</v>
      </c>
      <c r="G182" s="454">
        <v>125</v>
      </c>
      <c r="H182" s="407">
        <v>125</v>
      </c>
      <c r="I182" s="449">
        <v>25</v>
      </c>
    </row>
    <row r="183" spans="1:9" ht="15" x14ac:dyDescent="0.2">
      <c r="A183" s="101">
        <v>175</v>
      </c>
      <c r="B183" s="442" t="s">
        <v>1903</v>
      </c>
      <c r="C183" s="444" t="s">
        <v>1806</v>
      </c>
      <c r="D183" s="441" t="s">
        <v>1654</v>
      </c>
      <c r="E183" s="429" t="s">
        <v>1655</v>
      </c>
      <c r="F183" s="101" t="s">
        <v>352</v>
      </c>
      <c r="G183" s="454">
        <v>125</v>
      </c>
      <c r="H183" s="407">
        <v>125</v>
      </c>
      <c r="I183" s="449">
        <v>25</v>
      </c>
    </row>
    <row r="184" spans="1:9" ht="15" x14ac:dyDescent="0.2">
      <c r="A184" s="101">
        <v>176</v>
      </c>
      <c r="B184" s="442" t="s">
        <v>1865</v>
      </c>
      <c r="C184" s="444" t="s">
        <v>1811</v>
      </c>
      <c r="D184" s="404" t="s">
        <v>1237</v>
      </c>
      <c r="E184" s="429" t="s">
        <v>1655</v>
      </c>
      <c r="F184" s="101" t="s">
        <v>352</v>
      </c>
      <c r="G184" s="454">
        <v>125</v>
      </c>
      <c r="H184" s="407">
        <v>125</v>
      </c>
      <c r="I184" s="449">
        <v>25</v>
      </c>
    </row>
    <row r="185" spans="1:9" ht="15" x14ac:dyDescent="0.2">
      <c r="A185" s="101">
        <v>177</v>
      </c>
      <c r="B185" s="404" t="s">
        <v>1929</v>
      </c>
      <c r="C185" s="444" t="s">
        <v>1776</v>
      </c>
      <c r="D185" s="404" t="s">
        <v>1238</v>
      </c>
      <c r="E185" s="429" t="s">
        <v>1655</v>
      </c>
      <c r="F185" s="101" t="s">
        <v>352</v>
      </c>
      <c r="G185" s="454">
        <v>125</v>
      </c>
      <c r="H185" s="407">
        <v>125</v>
      </c>
      <c r="I185" s="449">
        <v>25</v>
      </c>
    </row>
    <row r="186" spans="1:9" ht="15" x14ac:dyDescent="0.2">
      <c r="A186" s="101">
        <v>178</v>
      </c>
      <c r="B186" s="404" t="s">
        <v>1928</v>
      </c>
      <c r="C186" s="444" t="s">
        <v>1849</v>
      </c>
      <c r="D186" s="404" t="s">
        <v>1239</v>
      </c>
      <c r="E186" s="429" t="s">
        <v>1655</v>
      </c>
      <c r="F186" s="101" t="s">
        <v>352</v>
      </c>
      <c r="G186" s="454">
        <v>125</v>
      </c>
      <c r="H186" s="407">
        <v>125</v>
      </c>
      <c r="I186" s="449">
        <v>25</v>
      </c>
    </row>
    <row r="187" spans="1:9" ht="15" x14ac:dyDescent="0.2">
      <c r="A187" s="101">
        <v>179</v>
      </c>
      <c r="B187" s="404" t="s">
        <v>1927</v>
      </c>
      <c r="C187" s="444" t="s">
        <v>1770</v>
      </c>
      <c r="D187" s="404" t="s">
        <v>1240</v>
      </c>
      <c r="E187" s="429" t="s">
        <v>1655</v>
      </c>
      <c r="F187" s="101" t="s">
        <v>352</v>
      </c>
      <c r="G187" s="454">
        <v>125</v>
      </c>
      <c r="H187" s="407">
        <v>125</v>
      </c>
      <c r="I187" s="449">
        <v>25</v>
      </c>
    </row>
    <row r="188" spans="1:9" ht="15" x14ac:dyDescent="0.2">
      <c r="A188" s="101">
        <v>180</v>
      </c>
      <c r="B188" s="404" t="s">
        <v>1926</v>
      </c>
      <c r="C188" s="444" t="s">
        <v>1779</v>
      </c>
      <c r="D188" s="404" t="s">
        <v>1241</v>
      </c>
      <c r="E188" s="429" t="s">
        <v>1655</v>
      </c>
      <c r="F188" s="101" t="s">
        <v>352</v>
      </c>
      <c r="G188" s="454">
        <v>125</v>
      </c>
      <c r="H188" s="407">
        <v>125</v>
      </c>
      <c r="I188" s="449">
        <v>25</v>
      </c>
    </row>
    <row r="189" spans="1:9" ht="15" x14ac:dyDescent="0.2">
      <c r="A189" s="101">
        <v>181</v>
      </c>
      <c r="B189" s="404" t="s">
        <v>1925</v>
      </c>
      <c r="C189" s="444" t="s">
        <v>503</v>
      </c>
      <c r="D189" s="404" t="s">
        <v>1242</v>
      </c>
      <c r="E189" s="429" t="s">
        <v>1655</v>
      </c>
      <c r="F189" s="101" t="s">
        <v>352</v>
      </c>
      <c r="G189" s="454">
        <v>125</v>
      </c>
      <c r="H189" s="407">
        <v>125</v>
      </c>
      <c r="I189" s="449">
        <v>25</v>
      </c>
    </row>
    <row r="190" spans="1:9" ht="15" x14ac:dyDescent="0.2">
      <c r="A190" s="101">
        <v>182</v>
      </c>
      <c r="B190" s="404" t="s">
        <v>1875</v>
      </c>
      <c r="C190" s="444" t="s">
        <v>1850</v>
      </c>
      <c r="D190" s="404" t="s">
        <v>1243</v>
      </c>
      <c r="E190" s="429" t="s">
        <v>1655</v>
      </c>
      <c r="F190" s="101" t="s">
        <v>352</v>
      </c>
      <c r="G190" s="454">
        <v>125</v>
      </c>
      <c r="H190" s="407">
        <v>125</v>
      </c>
      <c r="I190" s="449">
        <v>25</v>
      </c>
    </row>
    <row r="191" spans="1:9" ht="15" x14ac:dyDescent="0.2">
      <c r="A191" s="101">
        <v>183</v>
      </c>
      <c r="B191" s="404" t="s">
        <v>1901</v>
      </c>
      <c r="C191" s="444" t="s">
        <v>1851</v>
      </c>
      <c r="D191" s="404" t="s">
        <v>1244</v>
      </c>
      <c r="E191" s="429" t="s">
        <v>1655</v>
      </c>
      <c r="F191" s="101" t="s">
        <v>352</v>
      </c>
      <c r="G191" s="454">
        <v>125</v>
      </c>
      <c r="H191" s="407">
        <v>125</v>
      </c>
      <c r="I191" s="449">
        <v>25</v>
      </c>
    </row>
    <row r="192" spans="1:9" ht="15" x14ac:dyDescent="0.2">
      <c r="A192" s="101">
        <v>184</v>
      </c>
      <c r="B192" s="404" t="s">
        <v>1894</v>
      </c>
      <c r="C192" s="444" t="s">
        <v>1852</v>
      </c>
      <c r="D192" s="404" t="s">
        <v>1245</v>
      </c>
      <c r="E192" s="429" t="s">
        <v>1655</v>
      </c>
      <c r="F192" s="101" t="s">
        <v>352</v>
      </c>
      <c r="G192" s="454">
        <v>125</v>
      </c>
      <c r="H192" s="407">
        <v>125</v>
      </c>
      <c r="I192" s="449">
        <v>25</v>
      </c>
    </row>
    <row r="193" spans="1:9" ht="15" x14ac:dyDescent="0.2">
      <c r="A193" s="101">
        <v>185</v>
      </c>
      <c r="B193" s="404" t="s">
        <v>1924</v>
      </c>
      <c r="C193" s="444" t="s">
        <v>1853</v>
      </c>
      <c r="D193" s="404" t="s">
        <v>1246</v>
      </c>
      <c r="E193" s="429" t="s">
        <v>1655</v>
      </c>
      <c r="F193" s="101" t="s">
        <v>352</v>
      </c>
      <c r="G193" s="454">
        <v>125</v>
      </c>
      <c r="H193" s="407">
        <v>125</v>
      </c>
      <c r="I193" s="449">
        <v>25</v>
      </c>
    </row>
    <row r="194" spans="1:9" ht="15" x14ac:dyDescent="0.2">
      <c r="A194" s="101">
        <v>186</v>
      </c>
      <c r="B194" s="404" t="s">
        <v>1923</v>
      </c>
      <c r="C194" s="444" t="s">
        <v>1757</v>
      </c>
      <c r="D194" s="404" t="s">
        <v>1247</v>
      </c>
      <c r="E194" s="429" t="s">
        <v>1655</v>
      </c>
      <c r="F194" s="101" t="s">
        <v>352</v>
      </c>
      <c r="G194" s="454">
        <v>125</v>
      </c>
      <c r="H194" s="407">
        <v>125</v>
      </c>
      <c r="I194" s="449">
        <v>25</v>
      </c>
    </row>
    <row r="195" spans="1:9" ht="15" x14ac:dyDescent="0.2">
      <c r="A195" s="101">
        <v>187</v>
      </c>
      <c r="B195" s="404" t="s">
        <v>1922</v>
      </c>
      <c r="C195" s="444" t="s">
        <v>1523</v>
      </c>
      <c r="D195" s="404" t="s">
        <v>1248</v>
      </c>
      <c r="E195" s="429" t="s">
        <v>1655</v>
      </c>
      <c r="F195" s="101" t="s">
        <v>352</v>
      </c>
      <c r="G195" s="454">
        <v>125</v>
      </c>
      <c r="H195" s="407">
        <v>125</v>
      </c>
      <c r="I195" s="449">
        <v>25</v>
      </c>
    </row>
    <row r="196" spans="1:9" ht="15" x14ac:dyDescent="0.2">
      <c r="A196" s="101">
        <v>188</v>
      </c>
      <c r="B196" s="404" t="s">
        <v>1921</v>
      </c>
      <c r="C196" s="444" t="s">
        <v>1854</v>
      </c>
      <c r="D196" s="404" t="s">
        <v>1249</v>
      </c>
      <c r="E196" s="429" t="s">
        <v>1655</v>
      </c>
      <c r="F196" s="101" t="s">
        <v>352</v>
      </c>
      <c r="G196" s="454">
        <v>125</v>
      </c>
      <c r="H196" s="407">
        <v>125</v>
      </c>
      <c r="I196" s="449">
        <v>25</v>
      </c>
    </row>
    <row r="197" spans="1:9" ht="15" x14ac:dyDescent="0.2">
      <c r="A197" s="101">
        <v>189</v>
      </c>
      <c r="B197" s="404" t="s">
        <v>1920</v>
      </c>
      <c r="C197" s="444" t="s">
        <v>1829</v>
      </c>
      <c r="D197" s="404" t="s">
        <v>1250</v>
      </c>
      <c r="E197" s="429" t="s">
        <v>1655</v>
      </c>
      <c r="F197" s="101" t="s">
        <v>352</v>
      </c>
      <c r="G197" s="454">
        <v>125</v>
      </c>
      <c r="H197" s="407">
        <v>125</v>
      </c>
      <c r="I197" s="449">
        <v>25</v>
      </c>
    </row>
    <row r="198" spans="1:9" ht="15" x14ac:dyDescent="0.2">
      <c r="A198" s="101">
        <v>190</v>
      </c>
      <c r="B198" s="404" t="s">
        <v>1880</v>
      </c>
      <c r="C198" s="444" t="s">
        <v>1803</v>
      </c>
      <c r="D198" s="404" t="s">
        <v>1251</v>
      </c>
      <c r="E198" s="429" t="s">
        <v>1655</v>
      </c>
      <c r="F198" s="101" t="s">
        <v>352</v>
      </c>
      <c r="G198" s="454">
        <v>125</v>
      </c>
      <c r="H198" s="407">
        <v>125</v>
      </c>
      <c r="I198" s="449">
        <v>25</v>
      </c>
    </row>
    <row r="199" spans="1:9" ht="15" x14ac:dyDescent="0.2">
      <c r="A199" s="101">
        <v>191</v>
      </c>
      <c r="B199" s="404" t="s">
        <v>1919</v>
      </c>
      <c r="C199" s="444" t="s">
        <v>1766</v>
      </c>
      <c r="D199" s="404" t="s">
        <v>1252</v>
      </c>
      <c r="E199" s="429" t="s">
        <v>1655</v>
      </c>
      <c r="F199" s="101" t="s">
        <v>352</v>
      </c>
      <c r="G199" s="454">
        <v>125</v>
      </c>
      <c r="H199" s="407">
        <v>125</v>
      </c>
      <c r="I199" s="449">
        <v>25</v>
      </c>
    </row>
    <row r="200" spans="1:9" ht="15" x14ac:dyDescent="0.2">
      <c r="A200" s="101">
        <v>192</v>
      </c>
      <c r="B200" s="442" t="s">
        <v>1865</v>
      </c>
      <c r="C200" s="444" t="s">
        <v>1746</v>
      </c>
      <c r="D200" s="404" t="s">
        <v>1253</v>
      </c>
      <c r="E200" s="429" t="s">
        <v>1655</v>
      </c>
      <c r="F200" s="101" t="s">
        <v>352</v>
      </c>
      <c r="G200" s="454">
        <v>125</v>
      </c>
      <c r="H200" s="407">
        <v>125</v>
      </c>
      <c r="I200" s="449">
        <v>25</v>
      </c>
    </row>
    <row r="201" spans="1:9" ht="15" x14ac:dyDescent="0.2">
      <c r="A201" s="101">
        <v>193</v>
      </c>
      <c r="B201" s="442" t="s">
        <v>1918</v>
      </c>
      <c r="C201" s="444" t="s">
        <v>1855</v>
      </c>
      <c r="D201" s="404" t="s">
        <v>1254</v>
      </c>
      <c r="E201" s="429" t="s">
        <v>1655</v>
      </c>
      <c r="F201" s="101" t="s">
        <v>352</v>
      </c>
      <c r="G201" s="454">
        <v>125</v>
      </c>
      <c r="H201" s="407">
        <v>125</v>
      </c>
      <c r="I201" s="449">
        <v>25</v>
      </c>
    </row>
    <row r="202" spans="1:9" ht="15" x14ac:dyDescent="0.2">
      <c r="A202" s="101">
        <v>194</v>
      </c>
      <c r="B202" s="404" t="s">
        <v>1865</v>
      </c>
      <c r="C202" s="444" t="s">
        <v>1758</v>
      </c>
      <c r="D202" s="404" t="s">
        <v>1255</v>
      </c>
      <c r="E202" s="429" t="s">
        <v>1655</v>
      </c>
      <c r="F202" s="101" t="s">
        <v>352</v>
      </c>
      <c r="G202" s="454">
        <v>125</v>
      </c>
      <c r="H202" s="407">
        <v>125</v>
      </c>
      <c r="I202" s="449">
        <v>25</v>
      </c>
    </row>
    <row r="203" spans="1:9" ht="15" x14ac:dyDescent="0.2">
      <c r="A203" s="101">
        <v>195</v>
      </c>
      <c r="B203" s="404" t="s">
        <v>1917</v>
      </c>
      <c r="C203" s="444" t="s">
        <v>1776</v>
      </c>
      <c r="D203" s="404" t="s">
        <v>1256</v>
      </c>
      <c r="E203" s="429" t="s">
        <v>1655</v>
      </c>
      <c r="F203" s="101" t="s">
        <v>352</v>
      </c>
      <c r="G203" s="453">
        <v>125</v>
      </c>
      <c r="H203" s="407">
        <v>125</v>
      </c>
      <c r="I203" s="449">
        <v>25</v>
      </c>
    </row>
    <row r="204" spans="1:9" ht="15" x14ac:dyDescent="0.2">
      <c r="A204" s="101">
        <v>196</v>
      </c>
      <c r="B204" s="404" t="s">
        <v>1914</v>
      </c>
      <c r="C204" s="444" t="s">
        <v>1800</v>
      </c>
      <c r="D204" s="404" t="s">
        <v>1257</v>
      </c>
      <c r="E204" s="429" t="s">
        <v>1655</v>
      </c>
      <c r="F204" s="101" t="s">
        <v>352</v>
      </c>
      <c r="G204" s="453">
        <v>125</v>
      </c>
      <c r="H204" s="407">
        <v>125</v>
      </c>
      <c r="I204" s="449">
        <v>25</v>
      </c>
    </row>
    <row r="205" spans="1:9" ht="15" x14ac:dyDescent="0.2">
      <c r="A205" s="101">
        <v>197</v>
      </c>
      <c r="B205" s="404" t="s">
        <v>1886</v>
      </c>
      <c r="C205" s="444" t="s">
        <v>1776</v>
      </c>
      <c r="D205" s="404" t="s">
        <v>1258</v>
      </c>
      <c r="E205" s="429" t="s">
        <v>1655</v>
      </c>
      <c r="F205" s="101" t="s">
        <v>352</v>
      </c>
      <c r="G205" s="453">
        <v>125</v>
      </c>
      <c r="H205" s="407">
        <v>125</v>
      </c>
      <c r="I205" s="449">
        <v>25</v>
      </c>
    </row>
    <row r="206" spans="1:9" ht="15" x14ac:dyDescent="0.2">
      <c r="A206" s="101">
        <v>198</v>
      </c>
      <c r="B206" s="440" t="s">
        <v>1916</v>
      </c>
      <c r="C206" s="444" t="s">
        <v>1856</v>
      </c>
      <c r="D206" s="402" t="s">
        <v>1259</v>
      </c>
      <c r="E206" s="429" t="s">
        <v>1655</v>
      </c>
      <c r="F206" s="101" t="s">
        <v>352</v>
      </c>
      <c r="G206" s="453">
        <v>125</v>
      </c>
      <c r="H206" s="407">
        <v>125</v>
      </c>
      <c r="I206" s="449">
        <v>25</v>
      </c>
    </row>
    <row r="207" spans="1:9" ht="15" x14ac:dyDescent="0.2">
      <c r="A207" s="101">
        <v>199</v>
      </c>
      <c r="B207" s="440" t="s">
        <v>1915</v>
      </c>
      <c r="C207" s="444" t="s">
        <v>1841</v>
      </c>
      <c r="D207" s="402" t="s">
        <v>1260</v>
      </c>
      <c r="E207" s="429" t="s">
        <v>1655</v>
      </c>
      <c r="F207" s="101" t="s">
        <v>352</v>
      </c>
      <c r="G207" s="453">
        <v>125</v>
      </c>
      <c r="H207" s="407">
        <v>125</v>
      </c>
      <c r="I207" s="449">
        <v>25</v>
      </c>
    </row>
    <row r="208" spans="1:9" ht="15" x14ac:dyDescent="0.2">
      <c r="A208" s="101"/>
      <c r="B208" s="403"/>
      <c r="C208" s="90"/>
      <c r="D208" s="90"/>
      <c r="E208" s="90"/>
      <c r="F208" s="101"/>
      <c r="G208" s="455"/>
      <c r="H208" s="4"/>
      <c r="I208" s="4"/>
    </row>
    <row r="209" spans="1:9" ht="15" x14ac:dyDescent="0.2">
      <c r="A209" s="101">
        <v>24</v>
      </c>
      <c r="B209" s="404"/>
      <c r="C209" s="90"/>
      <c r="D209" s="90"/>
      <c r="E209" s="90"/>
      <c r="F209" s="101"/>
      <c r="G209" s="4"/>
      <c r="H209" s="4"/>
      <c r="I209" s="4"/>
    </row>
    <row r="210" spans="1:9" ht="15" x14ac:dyDescent="0.2">
      <c r="A210" s="90" t="s">
        <v>279</v>
      </c>
      <c r="B210" s="404"/>
      <c r="C210" s="90"/>
      <c r="D210" s="90"/>
      <c r="E210" s="90"/>
      <c r="F210" s="101"/>
      <c r="G210" s="4"/>
      <c r="H210" s="4"/>
      <c r="I210" s="4"/>
    </row>
    <row r="211" spans="1:9" ht="15" x14ac:dyDescent="0.3">
      <c r="A211" s="90"/>
      <c r="B211" s="404"/>
      <c r="C211" s="102"/>
      <c r="D211" s="102"/>
      <c r="E211" s="102"/>
      <c r="F211" s="90" t="s">
        <v>464</v>
      </c>
      <c r="G211" s="89">
        <f>SUM(G9:G210)</f>
        <v>100094</v>
      </c>
      <c r="H211" s="89">
        <f>SUM(H9:H210)</f>
        <v>100094</v>
      </c>
      <c r="I211" s="89">
        <f>SUM(I9:I210)</f>
        <v>20018.8</v>
      </c>
    </row>
    <row r="212" spans="1:9" ht="15" x14ac:dyDescent="0.3">
      <c r="A212" s="236"/>
      <c r="B212" s="401"/>
      <c r="C212" s="236"/>
      <c r="D212" s="236"/>
      <c r="E212" s="236"/>
      <c r="F212" s="236"/>
      <c r="G212" s="236"/>
      <c r="H212" s="192"/>
      <c r="I212" s="192"/>
    </row>
    <row r="213" spans="1:9" ht="15" x14ac:dyDescent="0.3">
      <c r="A213" s="237" t="s">
        <v>452</v>
      </c>
      <c r="B213" s="446"/>
      <c r="C213" s="236"/>
      <c r="D213" s="236"/>
      <c r="E213" s="236"/>
      <c r="F213" s="236"/>
      <c r="G213" s="236"/>
      <c r="H213" s="192"/>
      <c r="I213" s="192"/>
    </row>
    <row r="214" spans="1:9" ht="15" x14ac:dyDescent="0.3">
      <c r="A214" s="237"/>
      <c r="B214" s="446"/>
      <c r="C214" s="236"/>
      <c r="D214" s="236"/>
      <c r="E214" s="236"/>
      <c r="F214" s="236"/>
      <c r="G214" s="236"/>
      <c r="H214" s="192"/>
      <c r="I214" s="192"/>
    </row>
    <row r="215" spans="1:9" ht="15" x14ac:dyDescent="0.3">
      <c r="A215" s="237"/>
      <c r="B215" s="446"/>
      <c r="C215" s="192"/>
      <c r="D215" s="192"/>
      <c r="E215" s="192"/>
      <c r="F215" s="192"/>
      <c r="G215" s="192"/>
      <c r="H215" s="192"/>
      <c r="I215" s="192"/>
    </row>
    <row r="216" spans="1:9" ht="15" x14ac:dyDescent="0.3">
      <c r="A216" s="237"/>
      <c r="B216" s="446"/>
      <c r="C216" s="192"/>
      <c r="D216" s="192"/>
      <c r="E216" s="192"/>
      <c r="F216" s="192"/>
      <c r="G216" s="192"/>
      <c r="H216" s="192"/>
      <c r="I216" s="192"/>
    </row>
    <row r="217" spans="1:9" x14ac:dyDescent="0.2">
      <c r="A217" s="233"/>
      <c r="B217" s="446"/>
      <c r="C217" s="233"/>
      <c r="D217" s="233"/>
      <c r="E217" s="233"/>
      <c r="F217" s="233"/>
      <c r="G217" s="233"/>
      <c r="H217" s="233"/>
      <c r="I217" s="233"/>
    </row>
    <row r="218" spans="1:9" ht="15" x14ac:dyDescent="0.3">
      <c r="A218" s="198" t="s">
        <v>107</v>
      </c>
      <c r="B218" s="446"/>
      <c r="C218" s="192"/>
      <c r="D218" s="192"/>
      <c r="E218" s="192"/>
      <c r="F218" s="192"/>
      <c r="G218" s="192"/>
      <c r="H218" s="192"/>
      <c r="I218" s="192"/>
    </row>
    <row r="219" spans="1:9" ht="15" x14ac:dyDescent="0.3">
      <c r="A219" s="192"/>
      <c r="B219" s="446"/>
      <c r="C219" s="192"/>
      <c r="D219" s="192"/>
      <c r="E219" s="192"/>
      <c r="F219" s="192"/>
      <c r="G219" s="192"/>
      <c r="H219" s="192"/>
      <c r="I219" s="192"/>
    </row>
    <row r="220" spans="1:9" ht="15" x14ac:dyDescent="0.3">
      <c r="A220" s="192"/>
      <c r="B220" s="446"/>
      <c r="C220" s="192"/>
      <c r="D220" s="192"/>
      <c r="E220" s="196"/>
      <c r="F220" s="196"/>
      <c r="G220" s="196"/>
      <c r="H220" s="192"/>
      <c r="I220" s="192"/>
    </row>
    <row r="221" spans="1:9" ht="15" x14ac:dyDescent="0.3">
      <c r="A221" s="198"/>
      <c r="B221" s="446"/>
      <c r="C221" s="198" t="s">
        <v>399</v>
      </c>
      <c r="D221" s="198"/>
      <c r="E221" s="198"/>
      <c r="F221" s="198"/>
      <c r="G221" s="198"/>
      <c r="H221" s="192"/>
      <c r="I221" s="192"/>
    </row>
    <row r="222" spans="1:9" ht="15" x14ac:dyDescent="0.3">
      <c r="A222" s="192"/>
      <c r="B222" s="447"/>
      <c r="C222" s="192" t="s">
        <v>398</v>
      </c>
      <c r="D222" s="192"/>
      <c r="E222" s="192"/>
      <c r="F222" s="192"/>
      <c r="G222" s="192"/>
      <c r="H222" s="192"/>
      <c r="I222" s="192"/>
    </row>
    <row r="223" spans="1:9" x14ac:dyDescent="0.2">
      <c r="A223" s="200"/>
      <c r="B223" s="447"/>
      <c r="C223" s="200" t="s">
        <v>140</v>
      </c>
      <c r="D223" s="200"/>
      <c r="E223" s="200"/>
      <c r="F223" s="200"/>
      <c r="G223" s="200"/>
    </row>
    <row r="224" spans="1:9" x14ac:dyDescent="0.2">
      <c r="B224" s="446"/>
    </row>
    <row r="225" spans="2:2" x14ac:dyDescent="0.2">
      <c r="B225" s="446"/>
    </row>
    <row r="226" spans="2:2" x14ac:dyDescent="0.2">
      <c r="B226" s="446"/>
    </row>
    <row r="227" spans="2:2" x14ac:dyDescent="0.2">
      <c r="B227" s="446"/>
    </row>
    <row r="228" spans="2:2" x14ac:dyDescent="0.2">
      <c r="B228" s="446"/>
    </row>
    <row r="229" spans="2:2" x14ac:dyDescent="0.2">
      <c r="B229" s="446"/>
    </row>
    <row r="230" spans="2:2" x14ac:dyDescent="0.2">
      <c r="B230" s="446"/>
    </row>
    <row r="231" spans="2:2" x14ac:dyDescent="0.2">
      <c r="B231" s="446"/>
    </row>
    <row r="232" spans="2:2" x14ac:dyDescent="0.2">
      <c r="B232" s="446"/>
    </row>
    <row r="233" spans="2:2" x14ac:dyDescent="0.2">
      <c r="B233" s="446"/>
    </row>
    <row r="234" spans="2:2" x14ac:dyDescent="0.2">
      <c r="B234" s="446"/>
    </row>
    <row r="235" spans="2:2" x14ac:dyDescent="0.2">
      <c r="B235" s="446"/>
    </row>
    <row r="236" spans="2:2" x14ac:dyDescent="0.2">
      <c r="B236" s="447"/>
    </row>
    <row r="237" spans="2:2" x14ac:dyDescent="0.2">
      <c r="B237" s="447"/>
    </row>
    <row r="238" spans="2:2" x14ac:dyDescent="0.2">
      <c r="B238" s="446"/>
    </row>
    <row r="239" spans="2:2" x14ac:dyDescent="0.2">
      <c r="B239" s="446"/>
    </row>
    <row r="240" spans="2:2" x14ac:dyDescent="0.2">
      <c r="B240" s="446"/>
    </row>
    <row r="241" spans="2:2" x14ac:dyDescent="0.2">
      <c r="B241" s="446"/>
    </row>
    <row r="242" spans="2:2" x14ac:dyDescent="0.2">
      <c r="B242" s="446"/>
    </row>
    <row r="243" spans="2:2" x14ac:dyDescent="0.2">
      <c r="B243" s="446"/>
    </row>
    <row r="244" spans="2:2" x14ac:dyDescent="0.2">
      <c r="B244" s="446"/>
    </row>
    <row r="245" spans="2:2" x14ac:dyDescent="0.2">
      <c r="B245" s="446"/>
    </row>
    <row r="246" spans="2:2" x14ac:dyDescent="0.2">
      <c r="B246" s="446"/>
    </row>
    <row r="247" spans="2:2" x14ac:dyDescent="0.2">
      <c r="B247" s="446"/>
    </row>
    <row r="248" spans="2:2" x14ac:dyDescent="0.2">
      <c r="B248" s="446"/>
    </row>
    <row r="249" spans="2:2" x14ac:dyDescent="0.2">
      <c r="B249" s="446"/>
    </row>
    <row r="250" spans="2:2" x14ac:dyDescent="0.2">
      <c r="B250" s="446"/>
    </row>
    <row r="251" spans="2:2" x14ac:dyDescent="0.2">
      <c r="B251" s="447"/>
    </row>
    <row r="252" spans="2:2" x14ac:dyDescent="0.2">
      <c r="B252" s="447"/>
    </row>
    <row r="253" spans="2:2" x14ac:dyDescent="0.2">
      <c r="B253" s="446"/>
    </row>
    <row r="254" spans="2:2" x14ac:dyDescent="0.2">
      <c r="B254" s="446"/>
    </row>
    <row r="255" spans="2:2" x14ac:dyDescent="0.2">
      <c r="B255" s="446"/>
    </row>
    <row r="256" spans="2:2" x14ac:dyDescent="0.2">
      <c r="B256" s="446"/>
    </row>
    <row r="257" spans="2:2" x14ac:dyDescent="0.2">
      <c r="B257" s="446"/>
    </row>
    <row r="258" spans="2:2" x14ac:dyDescent="0.2">
      <c r="B258" s="446"/>
    </row>
    <row r="259" spans="2:2" x14ac:dyDescent="0.2">
      <c r="B259" s="446"/>
    </row>
    <row r="260" spans="2:2" x14ac:dyDescent="0.2">
      <c r="B260" s="446"/>
    </row>
    <row r="261" spans="2:2" x14ac:dyDescent="0.2">
      <c r="B261" s="446"/>
    </row>
    <row r="262" spans="2:2" x14ac:dyDescent="0.2">
      <c r="B262" s="446"/>
    </row>
    <row r="263" spans="2:2" x14ac:dyDescent="0.2">
      <c r="B263" s="446"/>
    </row>
    <row r="264" spans="2:2" x14ac:dyDescent="0.2">
      <c r="B264" s="446"/>
    </row>
    <row r="265" spans="2:2" x14ac:dyDescent="0.2">
      <c r="B265" s="446"/>
    </row>
    <row r="266" spans="2:2" x14ac:dyDescent="0.2">
      <c r="B266" s="446"/>
    </row>
    <row r="267" spans="2:2" x14ac:dyDescent="0.2">
      <c r="B267" s="447"/>
    </row>
    <row r="268" spans="2:2" x14ac:dyDescent="0.2">
      <c r="B268" s="447"/>
    </row>
    <row r="269" spans="2:2" x14ac:dyDescent="0.2">
      <c r="B269" s="448"/>
    </row>
    <row r="270" spans="2:2" x14ac:dyDescent="0.2">
      <c r="B270" s="446"/>
    </row>
    <row r="271" spans="2:2" x14ac:dyDescent="0.2">
      <c r="B271" s="446"/>
    </row>
    <row r="272" spans="2:2" x14ac:dyDescent="0.2">
      <c r="B272" s="448"/>
    </row>
    <row r="273" spans="2:2" x14ac:dyDescent="0.2">
      <c r="B273" s="448"/>
    </row>
    <row r="274" spans="2:2" x14ac:dyDescent="0.2">
      <c r="B274" s="448"/>
    </row>
    <row r="275" spans="2:2" x14ac:dyDescent="0.2">
      <c r="B275" s="448"/>
    </row>
    <row r="276" spans="2:2" x14ac:dyDescent="0.2">
      <c r="B276" s="448"/>
    </row>
    <row r="277" spans="2:2" x14ac:dyDescent="0.2">
      <c r="B277" s="448"/>
    </row>
    <row r="278" spans="2:2" x14ac:dyDescent="0.2">
      <c r="B278" s="448"/>
    </row>
    <row r="279" spans="2:2" x14ac:dyDescent="0.2">
      <c r="B279" s="448"/>
    </row>
    <row r="280" spans="2:2" x14ac:dyDescent="0.2">
      <c r="B280" s="448"/>
    </row>
    <row r="281" spans="2:2" x14ac:dyDescent="0.2">
      <c r="B281" s="448"/>
    </row>
    <row r="282" spans="2:2" x14ac:dyDescent="0.2">
      <c r="B282" s="448"/>
    </row>
    <row r="283" spans="2:2" x14ac:dyDescent="0.2">
      <c r="B283" s="447"/>
    </row>
    <row r="284" spans="2:2" x14ac:dyDescent="0.2">
      <c r="B284" s="447"/>
    </row>
    <row r="285" spans="2:2" x14ac:dyDescent="0.2">
      <c r="B285" s="446"/>
    </row>
    <row r="286" spans="2:2" x14ac:dyDescent="0.2">
      <c r="B286" s="446"/>
    </row>
    <row r="287" spans="2:2" x14ac:dyDescent="0.2">
      <c r="B287" s="446"/>
    </row>
    <row r="288" spans="2:2" x14ac:dyDescent="0.2">
      <c r="B288" s="446"/>
    </row>
    <row r="289" spans="2:2" x14ac:dyDescent="0.2">
      <c r="B289" s="446"/>
    </row>
    <row r="290" spans="2:2" x14ac:dyDescent="0.2">
      <c r="B290" s="446"/>
    </row>
    <row r="291" spans="2:2" x14ac:dyDescent="0.2">
      <c r="B291" s="446"/>
    </row>
    <row r="292" spans="2:2" x14ac:dyDescent="0.2">
      <c r="B292" s="446"/>
    </row>
    <row r="293" spans="2:2" x14ac:dyDescent="0.2">
      <c r="B293" s="401"/>
    </row>
    <row r="294" spans="2:2" x14ac:dyDescent="0.2">
      <c r="B294" s="401"/>
    </row>
    <row r="295" spans="2:2" x14ac:dyDescent="0.2">
      <c r="B295" s="401"/>
    </row>
    <row r="296" spans="2:2" x14ac:dyDescent="0.2">
      <c r="B296" s="401"/>
    </row>
    <row r="297" spans="2:2" x14ac:dyDescent="0.2">
      <c r="B297" s="401"/>
    </row>
    <row r="298" spans="2:2" x14ac:dyDescent="0.2">
      <c r="B298" s="401"/>
    </row>
    <row r="299" spans="2:2" x14ac:dyDescent="0.2">
      <c r="B299" s="401"/>
    </row>
    <row r="300" spans="2:2" x14ac:dyDescent="0.2">
      <c r="B300" s="400"/>
    </row>
    <row r="301" spans="2:2" x14ac:dyDescent="0.2">
      <c r="B301" s="400"/>
    </row>
    <row r="302" spans="2:2" x14ac:dyDescent="0.2">
      <c r="B302" s="401"/>
    </row>
    <row r="303" spans="2:2" x14ac:dyDescent="0.2">
      <c r="B303" s="401"/>
    </row>
    <row r="304" spans="2:2" x14ac:dyDescent="0.2">
      <c r="B304" s="401"/>
    </row>
    <row r="305" spans="2:2" x14ac:dyDescent="0.2">
      <c r="B305" s="401"/>
    </row>
    <row r="306" spans="2:2" x14ac:dyDescent="0.2">
      <c r="B306" s="401"/>
    </row>
    <row r="307" spans="2:2" x14ac:dyDescent="0.2">
      <c r="B307" s="401"/>
    </row>
    <row r="308" spans="2:2" x14ac:dyDescent="0.2">
      <c r="B308" s="401"/>
    </row>
    <row r="309" spans="2:2" x14ac:dyDescent="0.2">
      <c r="B309" s="401"/>
    </row>
    <row r="310" spans="2:2" x14ac:dyDescent="0.2">
      <c r="B310" s="401"/>
    </row>
    <row r="311" spans="2:2" x14ac:dyDescent="0.2">
      <c r="B311" s="401"/>
    </row>
    <row r="312" spans="2:2" x14ac:dyDescent="0.2">
      <c r="B312" s="401"/>
    </row>
    <row r="313" spans="2:2" x14ac:dyDescent="0.2">
      <c r="B313" s="401"/>
    </row>
    <row r="314" spans="2:2" x14ac:dyDescent="0.2">
      <c r="B314" s="401"/>
    </row>
    <row r="315" spans="2:2" x14ac:dyDescent="0.2">
      <c r="B315" s="401"/>
    </row>
    <row r="316" spans="2:2" x14ac:dyDescent="0.2">
      <c r="B316" s="401"/>
    </row>
    <row r="317" spans="2:2" x14ac:dyDescent="0.2">
      <c r="B317" s="400"/>
    </row>
    <row r="318" spans="2:2" x14ac:dyDescent="0.2">
      <c r="B318" s="400"/>
    </row>
    <row r="319" spans="2:2" x14ac:dyDescent="0.2">
      <c r="B319" s="401"/>
    </row>
    <row r="320" spans="2:2" x14ac:dyDescent="0.2">
      <c r="B320" s="401"/>
    </row>
    <row r="321" spans="2:2" x14ac:dyDescent="0.2">
      <c r="B321" s="401"/>
    </row>
    <row r="322" spans="2:2" x14ac:dyDescent="0.2">
      <c r="B322" s="401"/>
    </row>
    <row r="323" spans="2:2" x14ac:dyDescent="0.2">
      <c r="B323" s="401"/>
    </row>
    <row r="324" spans="2:2" x14ac:dyDescent="0.2">
      <c r="B324" s="401"/>
    </row>
    <row r="325" spans="2:2" x14ac:dyDescent="0.2">
      <c r="B325" s="401"/>
    </row>
    <row r="326" spans="2:2" x14ac:dyDescent="0.2">
      <c r="B326" s="401"/>
    </row>
    <row r="327" spans="2:2" x14ac:dyDescent="0.2">
      <c r="B327" s="401"/>
    </row>
    <row r="328" spans="2:2" x14ac:dyDescent="0.2">
      <c r="B328" s="401"/>
    </row>
    <row r="329" spans="2:2" x14ac:dyDescent="0.2">
      <c r="B329" s="401"/>
    </row>
    <row r="330" spans="2:2" x14ac:dyDescent="0.2">
      <c r="B330" s="401"/>
    </row>
    <row r="331" spans="2:2" x14ac:dyDescent="0.2">
      <c r="B331" s="401"/>
    </row>
    <row r="332" spans="2:2" x14ac:dyDescent="0.2">
      <c r="B332" s="401"/>
    </row>
    <row r="333" spans="2:2" x14ac:dyDescent="0.2">
      <c r="B333" s="401"/>
    </row>
    <row r="334" spans="2:2" x14ac:dyDescent="0.2">
      <c r="B334" s="400"/>
    </row>
    <row r="335" spans="2:2" x14ac:dyDescent="0.2">
      <c r="B335" s="400"/>
    </row>
    <row r="336" spans="2:2" x14ac:dyDescent="0.2">
      <c r="B336" s="401"/>
    </row>
    <row r="337" spans="2:2" x14ac:dyDescent="0.2">
      <c r="B337" s="401"/>
    </row>
    <row r="338" spans="2:2" x14ac:dyDescent="0.2">
      <c r="B338" s="401"/>
    </row>
    <row r="339" spans="2:2" x14ac:dyDescent="0.2">
      <c r="B339" s="399"/>
    </row>
    <row r="340" spans="2:2" x14ac:dyDescent="0.2">
      <c r="B340" s="399"/>
    </row>
    <row r="341" spans="2:2" x14ac:dyDescent="0.2">
      <c r="B341" s="399"/>
    </row>
    <row r="342" spans="2:2" x14ac:dyDescent="0.2">
      <c r="B342" s="399"/>
    </row>
    <row r="343" spans="2:2" x14ac:dyDescent="0.2">
      <c r="B343" s="399"/>
    </row>
    <row r="344" spans="2:2" x14ac:dyDescent="0.2">
      <c r="B344" s="399"/>
    </row>
    <row r="345" spans="2:2" x14ac:dyDescent="0.2">
      <c r="B345" s="399"/>
    </row>
    <row r="346" spans="2:2" x14ac:dyDescent="0.2">
      <c r="B346" s="399"/>
    </row>
    <row r="347" spans="2:2" x14ac:dyDescent="0.2">
      <c r="B347" s="399"/>
    </row>
    <row r="348" spans="2:2" x14ac:dyDescent="0.2">
      <c r="B348" s="399"/>
    </row>
    <row r="349" spans="2:2" x14ac:dyDescent="0.2">
      <c r="B349" s="399"/>
    </row>
    <row r="350" spans="2:2" x14ac:dyDescent="0.2">
      <c r="B350" s="399"/>
    </row>
    <row r="351" spans="2:2" x14ac:dyDescent="0.2">
      <c r="B351" s="400"/>
    </row>
    <row r="352" spans="2:2" x14ac:dyDescent="0.2">
      <c r="B352" s="400"/>
    </row>
    <row r="353" spans="2:2" x14ac:dyDescent="0.2">
      <c r="B353" s="401"/>
    </row>
    <row r="354" spans="2:2" x14ac:dyDescent="0.2">
      <c r="B354" s="401"/>
    </row>
    <row r="355" spans="2:2" x14ac:dyDescent="0.2">
      <c r="B355" s="401"/>
    </row>
    <row r="356" spans="2:2" x14ac:dyDescent="0.2">
      <c r="B356" s="401"/>
    </row>
    <row r="357" spans="2:2" x14ac:dyDescent="0.2">
      <c r="B357" s="401"/>
    </row>
    <row r="358" spans="2:2" x14ac:dyDescent="0.2">
      <c r="B358" s="401"/>
    </row>
    <row r="359" spans="2:2" x14ac:dyDescent="0.2">
      <c r="B359" s="401"/>
    </row>
    <row r="360" spans="2:2" x14ac:dyDescent="0.2">
      <c r="B360" s="401"/>
    </row>
    <row r="361" spans="2:2" x14ac:dyDescent="0.2">
      <c r="B361" s="401"/>
    </row>
    <row r="362" spans="2:2" x14ac:dyDescent="0.2">
      <c r="B362" s="401"/>
    </row>
    <row r="363" spans="2:2" x14ac:dyDescent="0.2">
      <c r="B363" s="401"/>
    </row>
    <row r="364" spans="2:2" x14ac:dyDescent="0.2">
      <c r="B364" s="401"/>
    </row>
    <row r="365" spans="2:2" x14ac:dyDescent="0.2">
      <c r="B365" s="401"/>
    </row>
    <row r="366" spans="2:2" x14ac:dyDescent="0.2">
      <c r="B366" s="401"/>
    </row>
    <row r="367" spans="2:2" x14ac:dyDescent="0.2">
      <c r="B367" s="401"/>
    </row>
    <row r="368" spans="2:2" x14ac:dyDescent="0.2">
      <c r="B368" s="400"/>
    </row>
    <row r="369" spans="2:2" x14ac:dyDescent="0.2">
      <c r="B369" s="400"/>
    </row>
    <row r="370" spans="2:2" x14ac:dyDescent="0.2">
      <c r="B370" s="401"/>
    </row>
    <row r="371" spans="2:2" x14ac:dyDescent="0.2">
      <c r="B371" s="401"/>
    </row>
    <row r="372" spans="2:2" x14ac:dyDescent="0.2">
      <c r="B372" s="401"/>
    </row>
    <row r="373" spans="2:2" x14ac:dyDescent="0.2">
      <c r="B373" s="401"/>
    </row>
    <row r="374" spans="2:2" x14ac:dyDescent="0.2">
      <c r="B374" s="399"/>
    </row>
    <row r="375" spans="2:2" x14ac:dyDescent="0.2">
      <c r="B375" s="399"/>
    </row>
    <row r="376" spans="2:2" x14ac:dyDescent="0.2">
      <c r="B376" s="399"/>
    </row>
    <row r="377" spans="2:2" x14ac:dyDescent="0.2">
      <c r="B377" s="401"/>
    </row>
    <row r="378" spans="2:2" x14ac:dyDescent="0.2">
      <c r="B378" s="401"/>
    </row>
    <row r="379" spans="2:2" x14ac:dyDescent="0.2">
      <c r="B379" s="401"/>
    </row>
    <row r="380" spans="2:2" x14ac:dyDescent="0.2">
      <c r="B380" s="401"/>
    </row>
    <row r="381" spans="2:2" x14ac:dyDescent="0.2">
      <c r="B381" s="401"/>
    </row>
    <row r="382" spans="2:2" x14ac:dyDescent="0.2">
      <c r="B382" s="401"/>
    </row>
    <row r="383" spans="2:2" x14ac:dyDescent="0.2">
      <c r="B383" s="401"/>
    </row>
    <row r="384" spans="2:2" x14ac:dyDescent="0.2">
      <c r="B384" s="400"/>
    </row>
    <row r="385" spans="2:2" x14ac:dyDescent="0.2">
      <c r="B385" s="400"/>
    </row>
    <row r="386" spans="2:2" x14ac:dyDescent="0.2">
      <c r="B386" s="401"/>
    </row>
    <row r="387" spans="2:2" x14ac:dyDescent="0.2">
      <c r="B387" s="401"/>
    </row>
    <row r="388" spans="2:2" x14ac:dyDescent="0.2">
      <c r="B388" s="401"/>
    </row>
    <row r="389" spans="2:2" x14ac:dyDescent="0.2">
      <c r="B389" s="401"/>
    </row>
    <row r="390" spans="2:2" x14ac:dyDescent="0.2">
      <c r="B390" s="401"/>
    </row>
    <row r="391" spans="2:2" x14ac:dyDescent="0.2">
      <c r="B391" s="401"/>
    </row>
    <row r="392" spans="2:2" x14ac:dyDescent="0.2">
      <c r="B392" s="401"/>
    </row>
    <row r="393" spans="2:2" x14ac:dyDescent="0.2">
      <c r="B393" s="401"/>
    </row>
    <row r="394" spans="2:2" x14ac:dyDescent="0.2">
      <c r="B394" s="401"/>
    </row>
    <row r="395" spans="2:2" x14ac:dyDescent="0.2">
      <c r="B395" s="401"/>
    </row>
    <row r="396" spans="2:2" x14ac:dyDescent="0.2">
      <c r="B396" s="401"/>
    </row>
    <row r="397" spans="2:2" x14ac:dyDescent="0.2">
      <c r="B397" s="401"/>
    </row>
    <row r="398" spans="2:2" x14ac:dyDescent="0.2">
      <c r="B398" s="401"/>
    </row>
    <row r="399" spans="2:2" x14ac:dyDescent="0.2">
      <c r="B399" s="401"/>
    </row>
    <row r="400" spans="2:2" x14ac:dyDescent="0.2">
      <c r="B400" s="401"/>
    </row>
    <row r="401" spans="2:2" x14ac:dyDescent="0.2">
      <c r="B401" s="400"/>
    </row>
    <row r="402" spans="2:2" x14ac:dyDescent="0.2">
      <c r="B402" s="400"/>
    </row>
    <row r="403" spans="2:2" x14ac:dyDescent="0.2">
      <c r="B403" s="401"/>
    </row>
    <row r="404" spans="2:2" x14ac:dyDescent="0.2">
      <c r="B404" s="401"/>
    </row>
    <row r="405" spans="2:2" x14ac:dyDescent="0.2">
      <c r="B405" s="401"/>
    </row>
    <row r="406" spans="2:2" x14ac:dyDescent="0.2">
      <c r="B406" s="401"/>
    </row>
    <row r="407" spans="2:2" x14ac:dyDescent="0.2">
      <c r="B407" s="401"/>
    </row>
    <row r="408" spans="2:2" x14ac:dyDescent="0.2">
      <c r="B408" s="401"/>
    </row>
    <row r="409" spans="2:2" x14ac:dyDescent="0.2">
      <c r="B409" s="401"/>
    </row>
    <row r="410" spans="2:2" x14ac:dyDescent="0.2">
      <c r="B410" s="401"/>
    </row>
    <row r="411" spans="2:2" x14ac:dyDescent="0.2">
      <c r="B411" s="401"/>
    </row>
    <row r="412" spans="2:2" x14ac:dyDescent="0.2">
      <c r="B412" s="401"/>
    </row>
    <row r="413" spans="2:2" x14ac:dyDescent="0.2">
      <c r="B413" s="401"/>
    </row>
    <row r="414" spans="2:2" x14ac:dyDescent="0.2">
      <c r="B414" s="401"/>
    </row>
    <row r="415" spans="2:2" x14ac:dyDescent="0.2">
      <c r="B415" s="401"/>
    </row>
    <row r="416" spans="2:2" x14ac:dyDescent="0.2">
      <c r="B416" s="401"/>
    </row>
    <row r="417" spans="2:2" x14ac:dyDescent="0.2">
      <c r="B417" s="401"/>
    </row>
    <row r="418" spans="2:2" x14ac:dyDescent="0.2">
      <c r="B418" s="400"/>
    </row>
    <row r="419" spans="2:2" x14ac:dyDescent="0.2">
      <c r="B419" s="400"/>
    </row>
    <row r="420" spans="2:2" x14ac:dyDescent="0.2">
      <c r="B420" s="401"/>
    </row>
    <row r="421" spans="2:2" x14ac:dyDescent="0.2">
      <c r="B421" s="401"/>
    </row>
    <row r="422" spans="2:2" x14ac:dyDescent="0.2">
      <c r="B422" s="401"/>
    </row>
    <row r="423" spans="2:2" x14ac:dyDescent="0.2">
      <c r="B423" s="401"/>
    </row>
    <row r="424" spans="2:2" x14ac:dyDescent="0.2">
      <c r="B424" s="401"/>
    </row>
    <row r="425" spans="2:2" x14ac:dyDescent="0.2">
      <c r="B425" s="401"/>
    </row>
    <row r="426" spans="2:2" x14ac:dyDescent="0.2">
      <c r="B426" s="401"/>
    </row>
    <row r="427" spans="2:2" x14ac:dyDescent="0.2">
      <c r="B427" s="401"/>
    </row>
    <row r="428" spans="2:2" x14ac:dyDescent="0.2">
      <c r="B428" s="401"/>
    </row>
    <row r="429" spans="2:2" x14ac:dyDescent="0.2">
      <c r="B429" s="401"/>
    </row>
    <row r="430" spans="2:2" x14ac:dyDescent="0.2">
      <c r="B430" s="401"/>
    </row>
    <row r="431" spans="2:2" x14ac:dyDescent="0.2">
      <c r="B431" s="401"/>
    </row>
    <row r="432" spans="2:2" x14ac:dyDescent="0.2">
      <c r="B432" s="401"/>
    </row>
    <row r="433" spans="2:2" x14ac:dyDescent="0.2">
      <c r="B433" s="401"/>
    </row>
    <row r="434" spans="2:2" x14ac:dyDescent="0.2">
      <c r="B434" s="400"/>
    </row>
    <row r="435" spans="2:2" x14ac:dyDescent="0.2">
      <c r="B435" s="400"/>
    </row>
    <row r="436" spans="2:2" x14ac:dyDescent="0.2">
      <c r="B436" s="401"/>
    </row>
    <row r="437" spans="2:2" x14ac:dyDescent="0.2">
      <c r="B437" s="401"/>
    </row>
    <row r="438" spans="2:2" x14ac:dyDescent="0.2">
      <c r="B438" s="401"/>
    </row>
    <row r="439" spans="2:2" x14ac:dyDescent="0.2">
      <c r="B439" s="399"/>
    </row>
    <row r="440" spans="2:2" x14ac:dyDescent="0.2">
      <c r="B440" s="399"/>
    </row>
    <row r="441" spans="2:2" x14ac:dyDescent="0.2">
      <c r="B441" s="399"/>
    </row>
    <row r="442" spans="2:2" x14ac:dyDescent="0.2">
      <c r="B442" s="399"/>
    </row>
    <row r="443" spans="2:2" x14ac:dyDescent="0.2">
      <c r="B443" s="399"/>
    </row>
    <row r="444" spans="2:2" x14ac:dyDescent="0.2">
      <c r="B444" s="399"/>
    </row>
    <row r="445" spans="2:2" x14ac:dyDescent="0.2">
      <c r="B445" s="399"/>
    </row>
    <row r="446" spans="2:2" x14ac:dyDescent="0.2">
      <c r="B446" s="399"/>
    </row>
    <row r="447" spans="2:2" x14ac:dyDescent="0.2">
      <c r="B447" s="399"/>
    </row>
    <row r="448" spans="2:2" x14ac:dyDescent="0.2">
      <c r="B448" s="399"/>
    </row>
    <row r="449" spans="2:2" x14ac:dyDescent="0.2">
      <c r="B449" s="399"/>
    </row>
    <row r="450" spans="2:2" x14ac:dyDescent="0.2">
      <c r="B450" s="400"/>
    </row>
    <row r="451" spans="2:2" x14ac:dyDescent="0.2">
      <c r="B451" s="400"/>
    </row>
    <row r="452" spans="2:2" x14ac:dyDescent="0.2">
      <c r="B452" s="401"/>
    </row>
    <row r="453" spans="2:2" x14ac:dyDescent="0.2">
      <c r="B453" s="401"/>
    </row>
    <row r="454" spans="2:2" x14ac:dyDescent="0.2">
      <c r="B454" s="401"/>
    </row>
    <row r="455" spans="2:2" x14ac:dyDescent="0.2">
      <c r="B455" s="401"/>
    </row>
    <row r="456" spans="2:2" x14ac:dyDescent="0.2">
      <c r="B456" s="401"/>
    </row>
    <row r="457" spans="2:2" x14ac:dyDescent="0.2">
      <c r="B457" s="401"/>
    </row>
    <row r="458" spans="2:2" x14ac:dyDescent="0.2">
      <c r="B458" s="401"/>
    </row>
    <row r="459" spans="2:2" x14ac:dyDescent="0.2">
      <c r="B459" s="401"/>
    </row>
    <row r="460" spans="2:2" x14ac:dyDescent="0.2">
      <c r="B460" s="401"/>
    </row>
    <row r="461" spans="2:2" x14ac:dyDescent="0.2">
      <c r="B461" s="401"/>
    </row>
    <row r="462" spans="2:2" x14ac:dyDescent="0.2">
      <c r="B462" s="401"/>
    </row>
    <row r="463" spans="2:2" x14ac:dyDescent="0.2">
      <c r="B463" s="399"/>
    </row>
    <row r="464" spans="2:2" x14ac:dyDescent="0.2">
      <c r="B464" s="399"/>
    </row>
    <row r="465" spans="2:2" x14ac:dyDescent="0.2">
      <c r="B465" s="399"/>
    </row>
    <row r="466" spans="2:2" x14ac:dyDescent="0.2">
      <c r="B466" s="399"/>
    </row>
    <row r="467" spans="2:2" x14ac:dyDescent="0.2">
      <c r="B467" s="399"/>
    </row>
    <row r="468" spans="2:2" x14ac:dyDescent="0.2">
      <c r="B468" s="400"/>
    </row>
    <row r="469" spans="2:2" x14ac:dyDescent="0.2">
      <c r="B469" s="400"/>
    </row>
    <row r="470" spans="2:2" x14ac:dyDescent="0.2">
      <c r="B470" s="401"/>
    </row>
    <row r="471" spans="2:2" x14ac:dyDescent="0.2">
      <c r="B471" s="401"/>
    </row>
    <row r="472" spans="2:2" x14ac:dyDescent="0.2">
      <c r="B472" s="401"/>
    </row>
    <row r="473" spans="2:2" x14ac:dyDescent="0.2">
      <c r="B473" s="401"/>
    </row>
    <row r="474" spans="2:2" x14ac:dyDescent="0.2">
      <c r="B474" s="401"/>
    </row>
    <row r="475" spans="2:2" x14ac:dyDescent="0.2">
      <c r="B475" s="401"/>
    </row>
    <row r="476" spans="2:2" x14ac:dyDescent="0.2">
      <c r="B476" s="401"/>
    </row>
    <row r="477" spans="2:2" x14ac:dyDescent="0.2">
      <c r="B477" s="401"/>
    </row>
    <row r="478" spans="2:2" x14ac:dyDescent="0.2">
      <c r="B478" s="401"/>
    </row>
    <row r="479" spans="2:2" x14ac:dyDescent="0.2">
      <c r="B479" s="401"/>
    </row>
    <row r="480" spans="2:2" x14ac:dyDescent="0.2">
      <c r="B480" s="401"/>
    </row>
    <row r="481" spans="2:2" x14ac:dyDescent="0.2">
      <c r="B481" s="401"/>
    </row>
    <row r="482" spans="2:2" x14ac:dyDescent="0.2">
      <c r="B482" s="401"/>
    </row>
    <row r="483" spans="2:2" x14ac:dyDescent="0.2">
      <c r="B483" s="400"/>
    </row>
    <row r="484" spans="2:2" x14ac:dyDescent="0.2">
      <c r="B484" s="400"/>
    </row>
    <row r="485" spans="2:2" x14ac:dyDescent="0.2">
      <c r="B485" s="401"/>
    </row>
    <row r="486" spans="2:2" x14ac:dyDescent="0.2">
      <c r="B486" s="401"/>
    </row>
    <row r="487" spans="2:2" x14ac:dyDescent="0.2">
      <c r="B487" s="401"/>
    </row>
    <row r="488" spans="2:2" x14ac:dyDescent="0.2">
      <c r="B488" s="401"/>
    </row>
    <row r="489" spans="2:2" x14ac:dyDescent="0.2">
      <c r="B489" s="401"/>
    </row>
    <row r="490" spans="2:2" x14ac:dyDescent="0.2">
      <c r="B490" s="401"/>
    </row>
    <row r="491" spans="2:2" x14ac:dyDescent="0.2">
      <c r="B491" s="399"/>
    </row>
    <row r="492" spans="2:2" x14ac:dyDescent="0.2">
      <c r="B492" s="399"/>
    </row>
    <row r="493" spans="2:2" x14ac:dyDescent="0.2">
      <c r="B493" s="399"/>
    </row>
    <row r="494" spans="2:2" x14ac:dyDescent="0.2">
      <c r="B494" s="399"/>
    </row>
    <row r="495" spans="2:2" x14ac:dyDescent="0.2">
      <c r="B495" s="399"/>
    </row>
    <row r="496" spans="2:2" x14ac:dyDescent="0.2">
      <c r="B496" s="399"/>
    </row>
    <row r="497" spans="2:2" x14ac:dyDescent="0.2">
      <c r="B497" s="399"/>
    </row>
    <row r="498" spans="2:2" x14ac:dyDescent="0.2">
      <c r="B498" s="399"/>
    </row>
    <row r="499" spans="2:2" x14ac:dyDescent="0.2">
      <c r="B499" s="399"/>
    </row>
    <row r="500" spans="2:2" x14ac:dyDescent="0.2">
      <c r="B500" s="399"/>
    </row>
    <row r="501" spans="2:2" x14ac:dyDescent="0.2">
      <c r="B501" s="399"/>
    </row>
    <row r="502" spans="2:2" x14ac:dyDescent="0.2">
      <c r="B502" s="399"/>
    </row>
  </sheetData>
  <autoFilter ref="A1:J502">
    <filterColumn colId="8" showButton="0"/>
  </autoFilter>
  <mergeCells count="2">
    <mergeCell ref="I1:J1"/>
    <mergeCell ref="I2:J2"/>
  </mergeCells>
  <printOptions gridLines="1"/>
  <pageMargins left="0.25" right="0.25" top="0.75" bottom="0.75" header="0.3" footer="0.3"/>
  <pageSetup scale="11" orientation="landscape" r:id="rId1"/>
  <rowBreaks count="1" manualBreakCount="1">
    <brk id="209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77" t="s">
        <v>370</v>
      </c>
      <c r="B1" s="80"/>
      <c r="C1" s="80"/>
      <c r="D1" s="80"/>
      <c r="E1" s="80"/>
      <c r="F1" s="80"/>
      <c r="G1" s="468" t="s">
        <v>110</v>
      </c>
      <c r="H1" s="468"/>
    </row>
    <row r="2" spans="1:8" ht="15" x14ac:dyDescent="0.3">
      <c r="A2" s="79" t="s">
        <v>141</v>
      </c>
      <c r="B2" s="80"/>
      <c r="C2" s="80"/>
      <c r="D2" s="80"/>
      <c r="E2" s="80"/>
      <c r="F2" s="80"/>
      <c r="G2" s="466" t="s">
        <v>481</v>
      </c>
      <c r="H2" s="466"/>
    </row>
    <row r="3" spans="1:8" ht="15" x14ac:dyDescent="0.3">
      <c r="A3" s="79"/>
      <c r="B3" s="79"/>
      <c r="C3" s="79"/>
      <c r="D3" s="79"/>
      <c r="E3" s="79"/>
      <c r="F3" s="79"/>
      <c r="G3" s="170"/>
      <c r="H3" s="170"/>
    </row>
    <row r="4" spans="1:8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8" ht="15" x14ac:dyDescent="0.3">
      <c r="A5" s="115" t="s">
        <v>482</v>
      </c>
      <c r="B5" s="12"/>
      <c r="C5" s="83"/>
      <c r="D5" s="83"/>
      <c r="E5" s="83"/>
      <c r="F5" s="83"/>
      <c r="G5" s="84"/>
      <c r="H5" s="84"/>
    </row>
    <row r="6" spans="1:8" ht="15" x14ac:dyDescent="0.3">
      <c r="A6" s="80"/>
      <c r="B6" s="80"/>
      <c r="C6" s="80"/>
      <c r="D6" s="80"/>
      <c r="E6" s="80"/>
      <c r="F6" s="80"/>
      <c r="G6" s="79"/>
      <c r="H6" s="79"/>
    </row>
    <row r="7" spans="1:8" ht="15" x14ac:dyDescent="0.2">
      <c r="A7" s="169"/>
      <c r="B7" s="169"/>
      <c r="C7" s="283"/>
      <c r="D7" s="169"/>
      <c r="E7" s="169"/>
      <c r="F7" s="169"/>
      <c r="G7" s="81"/>
      <c r="H7" s="81"/>
    </row>
    <row r="8" spans="1:8" ht="45" x14ac:dyDescent="0.2">
      <c r="A8" s="93" t="s">
        <v>344</v>
      </c>
      <c r="B8" s="93" t="s">
        <v>345</v>
      </c>
      <c r="C8" s="93" t="s">
        <v>230</v>
      </c>
      <c r="D8" s="93" t="s">
        <v>348</v>
      </c>
      <c r="E8" s="93" t="s">
        <v>347</v>
      </c>
      <c r="F8" s="93" t="s">
        <v>394</v>
      </c>
      <c r="G8" s="82" t="s">
        <v>10</v>
      </c>
      <c r="H8" s="82" t="s">
        <v>9</v>
      </c>
    </row>
    <row r="9" spans="1:8" ht="15" x14ac:dyDescent="0.2">
      <c r="A9" s="101"/>
      <c r="B9" s="101"/>
      <c r="C9" s="101"/>
      <c r="D9" s="101"/>
      <c r="E9" s="101"/>
      <c r="F9" s="101"/>
      <c r="G9" s="4"/>
      <c r="H9" s="4"/>
    </row>
    <row r="10" spans="1:8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8" ht="15" x14ac:dyDescent="0.2">
      <c r="A11" s="90"/>
      <c r="B11" s="90"/>
      <c r="C11" s="90"/>
      <c r="D11" s="90"/>
      <c r="E11" s="90"/>
      <c r="F11" s="90"/>
      <c r="G11" s="4"/>
      <c r="H11" s="4"/>
    </row>
    <row r="12" spans="1:8" ht="15" x14ac:dyDescent="0.2">
      <c r="A12" s="90"/>
      <c r="B12" s="90"/>
      <c r="C12" s="90"/>
      <c r="D12" s="90"/>
      <c r="E12" s="90"/>
      <c r="F12" s="90"/>
      <c r="G12" s="4"/>
      <c r="H12" s="4"/>
    </row>
    <row r="13" spans="1:8" ht="15" x14ac:dyDescent="0.2">
      <c r="A13" s="90"/>
      <c r="B13" s="90"/>
      <c r="C13" s="90"/>
      <c r="D13" s="90"/>
      <c r="E13" s="90"/>
      <c r="F13" s="90"/>
      <c r="G13" s="4"/>
      <c r="H13" s="4"/>
    </row>
    <row r="14" spans="1:8" ht="15" x14ac:dyDescent="0.2">
      <c r="A14" s="90"/>
      <c r="B14" s="90"/>
      <c r="C14" s="90"/>
      <c r="D14" s="90"/>
      <c r="E14" s="90"/>
      <c r="F14" s="90"/>
      <c r="G14" s="4"/>
      <c r="H14" s="4"/>
    </row>
    <row r="15" spans="1:8" ht="15" x14ac:dyDescent="0.2">
      <c r="A15" s="90"/>
      <c r="B15" s="90"/>
      <c r="C15" s="90"/>
      <c r="D15" s="90"/>
      <c r="E15" s="90"/>
      <c r="F15" s="90"/>
      <c r="G15" s="4"/>
      <c r="H15" s="4"/>
    </row>
    <row r="16" spans="1:8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8" ht="15" x14ac:dyDescent="0.2">
      <c r="A33" s="90"/>
      <c r="B33" s="90"/>
      <c r="C33" s="90"/>
      <c r="D33" s="90"/>
      <c r="E33" s="90"/>
      <c r="F33" s="90"/>
      <c r="G33" s="4"/>
      <c r="H33" s="4"/>
    </row>
    <row r="34" spans="1:8" ht="15" x14ac:dyDescent="0.3">
      <c r="A34" s="102"/>
      <c r="B34" s="102"/>
      <c r="C34" s="102"/>
      <c r="D34" s="102"/>
      <c r="E34" s="102"/>
      <c r="F34" s="102" t="s">
        <v>343</v>
      </c>
      <c r="G34" s="89">
        <f>SUM(G9:G33)</f>
        <v>0</v>
      </c>
      <c r="H34" s="89">
        <f>SUM(H9:H33)</f>
        <v>0</v>
      </c>
    </row>
    <row r="35" spans="1:8" ht="15" x14ac:dyDescent="0.3">
      <c r="A35" s="236"/>
      <c r="B35" s="236"/>
      <c r="C35" s="236"/>
      <c r="D35" s="236"/>
      <c r="E35" s="236"/>
      <c r="F35" s="236"/>
      <c r="G35" s="192"/>
      <c r="H35" s="192"/>
    </row>
    <row r="36" spans="1:8" ht="15" x14ac:dyDescent="0.3">
      <c r="A36" s="237" t="s">
        <v>354</v>
      </c>
      <c r="B36" s="236"/>
      <c r="C36" s="236"/>
      <c r="D36" s="236"/>
      <c r="E36" s="236"/>
      <c r="F36" s="236"/>
      <c r="G36" s="192"/>
      <c r="H36" s="192"/>
    </row>
    <row r="37" spans="1:8" ht="15" x14ac:dyDescent="0.3">
      <c r="A37" s="237" t="s">
        <v>357</v>
      </c>
      <c r="B37" s="236"/>
      <c r="C37" s="236"/>
      <c r="D37" s="236"/>
      <c r="E37" s="236"/>
      <c r="F37" s="236"/>
      <c r="G37" s="192"/>
      <c r="H37" s="192"/>
    </row>
    <row r="38" spans="1:8" ht="15" x14ac:dyDescent="0.3">
      <c r="A38" s="237"/>
      <c r="B38" s="192"/>
      <c r="C38" s="192"/>
      <c r="D38" s="192"/>
      <c r="E38" s="192"/>
      <c r="F38" s="192"/>
      <c r="G38" s="192"/>
      <c r="H38" s="192"/>
    </row>
    <row r="39" spans="1:8" ht="15" x14ac:dyDescent="0.3">
      <c r="A39" s="237"/>
      <c r="B39" s="192"/>
      <c r="C39" s="192"/>
      <c r="D39" s="192"/>
      <c r="E39" s="192"/>
      <c r="F39" s="192"/>
      <c r="G39" s="192"/>
      <c r="H39" s="192"/>
    </row>
    <row r="40" spans="1:8" x14ac:dyDescent="0.2">
      <c r="A40" s="233"/>
      <c r="B40" s="233"/>
      <c r="C40" s="233"/>
      <c r="D40" s="233"/>
      <c r="E40" s="233"/>
      <c r="F40" s="233"/>
      <c r="G40" s="233"/>
      <c r="H40" s="233"/>
    </row>
    <row r="41" spans="1:8" ht="15" x14ac:dyDescent="0.3">
      <c r="A41" s="198" t="s">
        <v>107</v>
      </c>
      <c r="B41" s="192"/>
      <c r="C41" s="192"/>
      <c r="D41" s="192"/>
      <c r="E41" s="192"/>
      <c r="F41" s="192"/>
      <c r="G41" s="192"/>
      <c r="H41" s="192"/>
    </row>
    <row r="42" spans="1:8" ht="15" x14ac:dyDescent="0.3">
      <c r="A42" s="192"/>
      <c r="B42" s="192"/>
      <c r="C42" s="192"/>
      <c r="D42" s="192"/>
      <c r="E42" s="192"/>
      <c r="F42" s="192"/>
      <c r="G42" s="192"/>
      <c r="H42" s="192"/>
    </row>
    <row r="43" spans="1:8" ht="15" x14ac:dyDescent="0.3">
      <c r="A43" s="192"/>
      <c r="B43" s="192"/>
      <c r="C43" s="192"/>
      <c r="D43" s="192"/>
      <c r="E43" s="192"/>
      <c r="F43" s="192"/>
      <c r="G43" s="192"/>
      <c r="H43" s="199"/>
    </row>
    <row r="44" spans="1:8" ht="15" x14ac:dyDescent="0.3">
      <c r="A44" s="198"/>
      <c r="B44" s="198" t="s">
        <v>274</v>
      </c>
      <c r="C44" s="198"/>
      <c r="D44" s="198"/>
      <c r="E44" s="198"/>
      <c r="F44" s="198"/>
      <c r="G44" s="192"/>
      <c r="H44" s="199"/>
    </row>
    <row r="45" spans="1:8" ht="15" x14ac:dyDescent="0.3">
      <c r="A45" s="192"/>
      <c r="B45" s="192" t="s">
        <v>273</v>
      </c>
      <c r="C45" s="192"/>
      <c r="D45" s="192"/>
      <c r="E45" s="192"/>
      <c r="F45" s="192"/>
      <c r="G45" s="192"/>
      <c r="H45" s="199"/>
    </row>
    <row r="46" spans="1:8" x14ac:dyDescent="0.2">
      <c r="A46" s="200"/>
      <c r="B46" s="200" t="s">
        <v>140</v>
      </c>
      <c r="C46" s="200"/>
      <c r="D46" s="200"/>
      <c r="E46" s="200"/>
      <c r="F46" s="200"/>
      <c r="G46" s="193"/>
      <c r="H46" s="193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90"/>
  <sheetViews>
    <sheetView view="pageBreakPreview" topLeftCell="A335" zoomScale="82" zoomScaleSheetLayoutView="82" workbookViewId="0">
      <selection activeCell="G325" sqref="G325:G368"/>
    </sheetView>
  </sheetViews>
  <sheetFormatPr defaultRowHeight="12.75" x14ac:dyDescent="0.2"/>
  <cols>
    <col min="1" max="1" width="8.85546875" style="193" customWidth="1"/>
    <col min="2" max="2" width="24.85546875" style="193" customWidth="1"/>
    <col min="3" max="3" width="21.7109375" style="193" customWidth="1"/>
    <col min="4" max="4" width="30.28515625" style="197" customWidth="1"/>
    <col min="5" max="5" width="20.5703125" style="193" customWidth="1"/>
    <col min="6" max="6" width="21.28515625" style="193" customWidth="1"/>
    <col min="7" max="7" width="15.140625" style="193" customWidth="1"/>
    <col min="8" max="8" width="15.5703125" style="193" customWidth="1"/>
    <col min="9" max="9" width="13.42578125" style="193" customWidth="1"/>
    <col min="10" max="10" width="0" style="193" hidden="1" customWidth="1"/>
    <col min="11" max="16384" width="9.140625" style="193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468" t="s">
        <v>110</v>
      </c>
      <c r="H1" s="468"/>
    </row>
    <row r="2" spans="1:10" ht="15" x14ac:dyDescent="0.3">
      <c r="A2" s="79" t="s">
        <v>141</v>
      </c>
      <c r="B2" s="77"/>
      <c r="C2" s="80"/>
      <c r="D2" s="80"/>
      <c r="E2" s="80"/>
      <c r="F2" s="80"/>
      <c r="G2" s="466" t="s">
        <v>481</v>
      </c>
      <c r="H2" s="466"/>
    </row>
    <row r="3" spans="1:10" ht="15" x14ac:dyDescent="0.3">
      <c r="A3" s="79"/>
      <c r="B3" s="79"/>
      <c r="C3" s="79"/>
      <c r="D3" s="80"/>
      <c r="E3" s="79"/>
      <c r="F3" s="79"/>
      <c r="G3" s="227"/>
      <c r="H3" s="227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115" t="s">
        <v>482</v>
      </c>
      <c r="B5" s="12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6"/>
      <c r="B7" s="226"/>
      <c r="C7" s="226"/>
      <c r="D7" s="412"/>
      <c r="E7" s="226"/>
      <c r="F7" s="226"/>
      <c r="G7" s="81"/>
      <c r="H7" s="81"/>
    </row>
    <row r="8" spans="1:10" ht="30" x14ac:dyDescent="0.2">
      <c r="A8" s="93" t="s">
        <v>64</v>
      </c>
      <c r="B8" s="93" t="s">
        <v>344</v>
      </c>
      <c r="C8" s="428" t="s">
        <v>345</v>
      </c>
      <c r="D8" s="93" t="s">
        <v>230</v>
      </c>
      <c r="E8" s="432" t="s">
        <v>353</v>
      </c>
      <c r="F8" s="93" t="s">
        <v>346</v>
      </c>
      <c r="G8" s="82" t="s">
        <v>10</v>
      </c>
      <c r="H8" s="82" t="s">
        <v>9</v>
      </c>
      <c r="J8" s="238" t="s">
        <v>352</v>
      </c>
    </row>
    <row r="9" spans="1:10" ht="30" x14ac:dyDescent="0.2">
      <c r="A9" s="101">
        <v>1</v>
      </c>
      <c r="B9" s="456" t="s">
        <v>1991</v>
      </c>
      <c r="C9" s="443"/>
      <c r="D9" s="404" t="s">
        <v>1030</v>
      </c>
      <c r="E9" s="433" t="s">
        <v>1989</v>
      </c>
      <c r="F9" s="101" t="s">
        <v>1656</v>
      </c>
      <c r="G9" s="410">
        <v>62.5</v>
      </c>
      <c r="H9" s="410">
        <v>62.5</v>
      </c>
      <c r="J9" s="238" t="s">
        <v>0</v>
      </c>
    </row>
    <row r="10" spans="1:10" ht="30" x14ac:dyDescent="0.2">
      <c r="A10" s="101">
        <v>2</v>
      </c>
      <c r="B10" s="456" t="s">
        <v>578</v>
      </c>
      <c r="C10" s="443"/>
      <c r="D10" s="404" t="s">
        <v>1031</v>
      </c>
      <c r="E10" s="433" t="s">
        <v>1989</v>
      </c>
      <c r="F10" s="101" t="s">
        <v>1656</v>
      </c>
      <c r="G10" s="410">
        <v>62.5</v>
      </c>
      <c r="H10" s="410">
        <v>62.5</v>
      </c>
      <c r="J10" s="238"/>
    </row>
    <row r="11" spans="1:10" ht="30" x14ac:dyDescent="0.2">
      <c r="A11" s="101">
        <v>3</v>
      </c>
      <c r="B11" s="456" t="s">
        <v>579</v>
      </c>
      <c r="C11" s="443"/>
      <c r="D11" s="404" t="s">
        <v>1032</v>
      </c>
      <c r="E11" s="433" t="s">
        <v>1989</v>
      </c>
      <c r="F11" s="101" t="s">
        <v>1656</v>
      </c>
      <c r="G11" s="410">
        <v>62.5</v>
      </c>
      <c r="H11" s="410">
        <v>62.5</v>
      </c>
      <c r="J11" s="238"/>
    </row>
    <row r="12" spans="1:10" ht="13.5" customHeight="1" x14ac:dyDescent="0.2">
      <c r="A12" s="101">
        <v>4</v>
      </c>
      <c r="B12" s="456" t="s">
        <v>580</v>
      </c>
      <c r="C12" s="443"/>
      <c r="D12" s="404" t="s">
        <v>1033</v>
      </c>
      <c r="E12" s="433" t="s">
        <v>1989</v>
      </c>
      <c r="F12" s="101" t="s">
        <v>1656</v>
      </c>
      <c r="G12" s="410">
        <v>62.5</v>
      </c>
      <c r="H12" s="410">
        <v>62.5</v>
      </c>
      <c r="J12" s="238"/>
    </row>
    <row r="13" spans="1:10" ht="30" x14ac:dyDescent="0.2">
      <c r="A13" s="101">
        <v>5</v>
      </c>
      <c r="B13" s="456" t="s">
        <v>581</v>
      </c>
      <c r="C13" s="443"/>
      <c r="D13" s="402" t="s">
        <v>1034</v>
      </c>
      <c r="E13" s="433" t="s">
        <v>1989</v>
      </c>
      <c r="F13" s="101" t="s">
        <v>1656</v>
      </c>
      <c r="G13" s="407">
        <v>62.5</v>
      </c>
      <c r="H13" s="407">
        <v>62.5</v>
      </c>
      <c r="J13" s="238"/>
    </row>
    <row r="14" spans="1:10" ht="30" x14ac:dyDescent="0.2">
      <c r="A14" s="101">
        <v>6</v>
      </c>
      <c r="B14" s="456" t="s">
        <v>582</v>
      </c>
      <c r="C14" s="443"/>
      <c r="D14" s="402" t="s">
        <v>1035</v>
      </c>
      <c r="E14" s="433" t="s">
        <v>1989</v>
      </c>
      <c r="F14" s="101" t="s">
        <v>1656</v>
      </c>
      <c r="G14" s="407">
        <v>62.5</v>
      </c>
      <c r="H14" s="407">
        <v>62.5</v>
      </c>
      <c r="J14" s="238"/>
    </row>
    <row r="15" spans="1:10" ht="30" x14ac:dyDescent="0.2">
      <c r="A15" s="101">
        <v>7</v>
      </c>
      <c r="B15" s="457" t="s">
        <v>583</v>
      </c>
      <c r="C15" s="443"/>
      <c r="D15" s="402" t="s">
        <v>1036</v>
      </c>
      <c r="E15" s="433" t="s">
        <v>1989</v>
      </c>
      <c r="F15" s="101" t="s">
        <v>1656</v>
      </c>
      <c r="G15" s="407">
        <v>62.5</v>
      </c>
      <c r="H15" s="407">
        <v>62.5</v>
      </c>
      <c r="J15" s="238"/>
    </row>
    <row r="16" spans="1:10" ht="30" x14ac:dyDescent="0.2">
      <c r="A16" s="101">
        <v>8</v>
      </c>
      <c r="B16" s="457" t="s">
        <v>584</v>
      </c>
      <c r="C16" s="443"/>
      <c r="D16" s="402" t="s">
        <v>1037</v>
      </c>
      <c r="E16" s="433" t="s">
        <v>1989</v>
      </c>
      <c r="F16" s="101" t="s">
        <v>1656</v>
      </c>
      <c r="G16" s="407">
        <v>62.5</v>
      </c>
      <c r="H16" s="407">
        <v>62.5</v>
      </c>
      <c r="J16" s="238"/>
    </row>
    <row r="17" spans="1:10" ht="30" x14ac:dyDescent="0.2">
      <c r="A17" s="101">
        <v>9</v>
      </c>
      <c r="B17" s="457" t="s">
        <v>585</v>
      </c>
      <c r="C17" s="443"/>
      <c r="D17" s="402" t="s">
        <v>1038</v>
      </c>
      <c r="E17" s="433" t="s">
        <v>1989</v>
      </c>
      <c r="F17" s="101" t="s">
        <v>1656</v>
      </c>
      <c r="G17" s="407">
        <v>62.5</v>
      </c>
      <c r="H17" s="407">
        <v>62.5</v>
      </c>
      <c r="J17" s="238"/>
    </row>
    <row r="18" spans="1:10" ht="30" x14ac:dyDescent="0.2">
      <c r="A18" s="101">
        <v>10</v>
      </c>
      <c r="B18" s="457" t="s">
        <v>586</v>
      </c>
      <c r="C18" s="443"/>
      <c r="D18" s="402" t="s">
        <v>1039</v>
      </c>
      <c r="E18" s="433" t="s">
        <v>1989</v>
      </c>
      <c r="F18" s="101" t="s">
        <v>1656</v>
      </c>
      <c r="G18" s="407">
        <v>62.5</v>
      </c>
      <c r="H18" s="407">
        <v>62.5</v>
      </c>
      <c r="J18" s="238"/>
    </row>
    <row r="19" spans="1:10" ht="30" x14ac:dyDescent="0.2">
      <c r="A19" s="101">
        <v>11</v>
      </c>
      <c r="B19" s="457" t="s">
        <v>587</v>
      </c>
      <c r="C19" s="443"/>
      <c r="D19" s="402" t="s">
        <v>1040</v>
      </c>
      <c r="E19" s="433" t="s">
        <v>1989</v>
      </c>
      <c r="F19" s="101" t="s">
        <v>1656</v>
      </c>
      <c r="G19" s="407">
        <v>62.5</v>
      </c>
      <c r="H19" s="407">
        <v>62.5</v>
      </c>
      <c r="J19" s="238"/>
    </row>
    <row r="20" spans="1:10" ht="30" x14ac:dyDescent="0.2">
      <c r="A20" s="101">
        <v>12</v>
      </c>
      <c r="B20" s="457" t="s">
        <v>588</v>
      </c>
      <c r="C20" s="443"/>
      <c r="D20" s="402" t="s">
        <v>1041</v>
      </c>
      <c r="E20" s="433" t="s">
        <v>1989</v>
      </c>
      <c r="F20" s="101" t="s">
        <v>1656</v>
      </c>
      <c r="G20" s="407">
        <v>62.5</v>
      </c>
      <c r="H20" s="407">
        <v>62.5</v>
      </c>
      <c r="J20" s="238"/>
    </row>
    <row r="21" spans="1:10" s="200" customFormat="1" ht="30" x14ac:dyDescent="0.2">
      <c r="A21" s="90">
        <v>13</v>
      </c>
      <c r="B21" s="459" t="s">
        <v>1653</v>
      </c>
      <c r="C21" s="460"/>
      <c r="D21" s="461" t="s">
        <v>1042</v>
      </c>
      <c r="E21" s="434" t="s">
        <v>1989</v>
      </c>
      <c r="F21" s="90" t="s">
        <v>1656</v>
      </c>
      <c r="G21" s="462">
        <v>62.5</v>
      </c>
      <c r="H21" s="462">
        <v>62.5</v>
      </c>
    </row>
    <row r="22" spans="1:10" ht="30" x14ac:dyDescent="0.2">
      <c r="A22" s="101">
        <v>14</v>
      </c>
      <c r="B22" s="457" t="s">
        <v>589</v>
      </c>
      <c r="C22" s="443"/>
      <c r="D22" s="402" t="s">
        <v>1043</v>
      </c>
      <c r="E22" s="433" t="s">
        <v>1989</v>
      </c>
      <c r="F22" s="101" t="s">
        <v>1656</v>
      </c>
      <c r="G22" s="407">
        <v>62.5</v>
      </c>
      <c r="H22" s="407">
        <v>62.5</v>
      </c>
      <c r="J22" s="238"/>
    </row>
    <row r="23" spans="1:10" ht="30" x14ac:dyDescent="0.2">
      <c r="A23" s="101">
        <v>15</v>
      </c>
      <c r="B23" s="457" t="s">
        <v>590</v>
      </c>
      <c r="C23" s="429"/>
      <c r="D23" s="402" t="s">
        <v>1044</v>
      </c>
      <c r="E23" s="433" t="s">
        <v>1989</v>
      </c>
      <c r="F23" s="101" t="s">
        <v>1656</v>
      </c>
      <c r="G23" s="407">
        <v>62.5</v>
      </c>
      <c r="H23" s="407">
        <v>62.5</v>
      </c>
      <c r="J23" s="238"/>
    </row>
    <row r="24" spans="1:10" ht="30" x14ac:dyDescent="0.2">
      <c r="A24" s="101">
        <v>16</v>
      </c>
      <c r="B24" s="457" t="s">
        <v>591</v>
      </c>
      <c r="C24" s="429"/>
      <c r="D24" s="403" t="s">
        <v>1045</v>
      </c>
      <c r="E24" s="433" t="s">
        <v>1989</v>
      </c>
      <c r="F24" s="101" t="s">
        <v>1656</v>
      </c>
      <c r="G24" s="409">
        <v>125</v>
      </c>
      <c r="H24" s="409">
        <v>125</v>
      </c>
      <c r="J24" s="238"/>
    </row>
    <row r="25" spans="1:10" ht="30" x14ac:dyDescent="0.2">
      <c r="A25" s="101">
        <v>17</v>
      </c>
      <c r="B25" s="457" t="s">
        <v>592</v>
      </c>
      <c r="C25" s="429"/>
      <c r="D25" s="402" t="s">
        <v>1046</v>
      </c>
      <c r="E25" s="433" t="s">
        <v>1989</v>
      </c>
      <c r="F25" s="101" t="s">
        <v>1656</v>
      </c>
      <c r="G25" s="407">
        <v>62.5</v>
      </c>
      <c r="H25" s="407">
        <v>62.5</v>
      </c>
      <c r="J25" s="238"/>
    </row>
    <row r="26" spans="1:10" ht="30" x14ac:dyDescent="0.2">
      <c r="A26" s="101">
        <v>18</v>
      </c>
      <c r="B26" s="457" t="s">
        <v>593</v>
      </c>
      <c r="C26" s="429"/>
      <c r="D26" s="403" t="s">
        <v>1047</v>
      </c>
      <c r="E26" s="433" t="s">
        <v>1989</v>
      </c>
      <c r="F26" s="101" t="s">
        <v>1656</v>
      </c>
      <c r="G26" s="409">
        <v>125</v>
      </c>
      <c r="H26" s="409">
        <v>125</v>
      </c>
      <c r="J26" s="238"/>
    </row>
    <row r="27" spans="1:10" ht="30" x14ac:dyDescent="0.2">
      <c r="A27" s="101">
        <v>19</v>
      </c>
      <c r="B27" s="457" t="s">
        <v>594</v>
      </c>
      <c r="C27" s="429"/>
      <c r="D27" s="402" t="s">
        <v>1048</v>
      </c>
      <c r="E27" s="433" t="s">
        <v>1989</v>
      </c>
      <c r="F27" s="101" t="s">
        <v>1656</v>
      </c>
      <c r="G27" s="407">
        <v>62.5</v>
      </c>
      <c r="H27" s="407">
        <v>62.5</v>
      </c>
      <c r="J27" s="238"/>
    </row>
    <row r="28" spans="1:10" ht="30" x14ac:dyDescent="0.2">
      <c r="A28" s="101">
        <v>20</v>
      </c>
      <c r="B28" s="457" t="s">
        <v>595</v>
      </c>
      <c r="C28" s="429"/>
      <c r="D28" s="402" t="s">
        <v>1049</v>
      </c>
      <c r="E28" s="433" t="s">
        <v>1989</v>
      </c>
      <c r="F28" s="101" t="s">
        <v>1656</v>
      </c>
      <c r="G28" s="407">
        <v>62.5</v>
      </c>
      <c r="H28" s="407">
        <v>62.5</v>
      </c>
      <c r="J28" s="238"/>
    </row>
    <row r="29" spans="1:10" ht="30" x14ac:dyDescent="0.2">
      <c r="A29" s="101">
        <v>21</v>
      </c>
      <c r="B29" s="457" t="s">
        <v>596</v>
      </c>
      <c r="C29" s="429"/>
      <c r="D29" s="402" t="s">
        <v>1050</v>
      </c>
      <c r="E29" s="433" t="s">
        <v>1989</v>
      </c>
      <c r="F29" s="101" t="s">
        <v>1656</v>
      </c>
      <c r="G29" s="407">
        <v>62.5</v>
      </c>
      <c r="H29" s="407">
        <v>62.5</v>
      </c>
      <c r="J29" s="238"/>
    </row>
    <row r="30" spans="1:10" ht="30" x14ac:dyDescent="0.2">
      <c r="A30" s="101">
        <v>22</v>
      </c>
      <c r="B30" s="457" t="s">
        <v>597</v>
      </c>
      <c r="C30" s="429"/>
      <c r="D30" s="402" t="s">
        <v>1051</v>
      </c>
      <c r="E30" s="433" t="s">
        <v>1989</v>
      </c>
      <c r="F30" s="101" t="s">
        <v>1656</v>
      </c>
      <c r="G30" s="407">
        <v>62.5</v>
      </c>
      <c r="H30" s="407">
        <v>62.5</v>
      </c>
      <c r="J30" s="238"/>
    </row>
    <row r="31" spans="1:10" ht="30" x14ac:dyDescent="0.2">
      <c r="A31" s="101">
        <v>23</v>
      </c>
      <c r="B31" s="457" t="s">
        <v>598</v>
      </c>
      <c r="C31" s="429"/>
      <c r="D31" s="404" t="s">
        <v>1052</v>
      </c>
      <c r="E31" s="433" t="s">
        <v>1989</v>
      </c>
      <c r="F31" s="101" t="s">
        <v>1656</v>
      </c>
      <c r="G31" s="410">
        <v>62.5</v>
      </c>
      <c r="H31" s="410">
        <v>62.5</v>
      </c>
      <c r="J31" s="238"/>
    </row>
    <row r="32" spans="1:10" ht="30" x14ac:dyDescent="0.2">
      <c r="A32" s="101">
        <v>24</v>
      </c>
      <c r="B32" s="457" t="s">
        <v>599</v>
      </c>
      <c r="C32" s="429"/>
      <c r="D32" s="404" t="s">
        <v>1053</v>
      </c>
      <c r="E32" s="433" t="s">
        <v>1989</v>
      </c>
      <c r="F32" s="101" t="s">
        <v>1656</v>
      </c>
      <c r="G32" s="410">
        <v>62.5</v>
      </c>
      <c r="H32" s="410">
        <v>62.5</v>
      </c>
      <c r="J32" s="238"/>
    </row>
    <row r="33" spans="1:10" ht="30" x14ac:dyDescent="0.2">
      <c r="A33" s="101">
        <v>25</v>
      </c>
      <c r="B33" s="457" t="s">
        <v>600</v>
      </c>
      <c r="C33" s="429"/>
      <c r="D33" s="404" t="s">
        <v>1054</v>
      </c>
      <c r="E33" s="433" t="s">
        <v>1989</v>
      </c>
      <c r="F33" s="101" t="s">
        <v>1656</v>
      </c>
      <c r="G33" s="410">
        <v>62.5</v>
      </c>
      <c r="H33" s="410">
        <v>62.5</v>
      </c>
      <c r="J33" s="238"/>
    </row>
    <row r="34" spans="1:10" ht="30" x14ac:dyDescent="0.2">
      <c r="A34" s="101">
        <v>26</v>
      </c>
      <c r="B34" s="457" t="s">
        <v>601</v>
      </c>
      <c r="C34" s="429"/>
      <c r="D34" s="404" t="s">
        <v>1055</v>
      </c>
      <c r="E34" s="433" t="s">
        <v>1989</v>
      </c>
      <c r="F34" s="101" t="s">
        <v>1656</v>
      </c>
      <c r="G34" s="410">
        <v>62.5</v>
      </c>
      <c r="H34" s="410">
        <v>62.5</v>
      </c>
      <c r="J34" s="238"/>
    </row>
    <row r="35" spans="1:10" ht="30" x14ac:dyDescent="0.2">
      <c r="A35" s="101">
        <v>27</v>
      </c>
      <c r="B35" s="457" t="s">
        <v>602</v>
      </c>
      <c r="C35" s="429"/>
      <c r="D35" s="404" t="s">
        <v>1056</v>
      </c>
      <c r="E35" s="433" t="s">
        <v>1989</v>
      </c>
      <c r="F35" s="101" t="s">
        <v>1656</v>
      </c>
      <c r="G35" s="410">
        <v>62.5</v>
      </c>
      <c r="H35" s="410">
        <v>62.5</v>
      </c>
      <c r="J35" s="238"/>
    </row>
    <row r="36" spans="1:10" ht="30" x14ac:dyDescent="0.2">
      <c r="A36" s="101">
        <v>28</v>
      </c>
      <c r="B36" s="457" t="s">
        <v>603</v>
      </c>
      <c r="C36" s="429"/>
      <c r="D36" s="404" t="s">
        <v>1057</v>
      </c>
      <c r="E36" s="433" t="s">
        <v>1989</v>
      </c>
      <c r="F36" s="101" t="s">
        <v>1656</v>
      </c>
      <c r="G36" s="410">
        <v>62.5</v>
      </c>
      <c r="H36" s="410">
        <v>62.5</v>
      </c>
      <c r="J36" s="238"/>
    </row>
    <row r="37" spans="1:10" ht="30" x14ac:dyDescent="0.2">
      <c r="A37" s="101">
        <v>29</v>
      </c>
      <c r="B37" s="457" t="s">
        <v>604</v>
      </c>
      <c r="C37" s="429"/>
      <c r="D37" s="404" t="s">
        <v>1058</v>
      </c>
      <c r="E37" s="433" t="s">
        <v>1989</v>
      </c>
      <c r="F37" s="101" t="s">
        <v>1656</v>
      </c>
      <c r="G37" s="410">
        <v>62.5</v>
      </c>
      <c r="H37" s="410">
        <v>62.5</v>
      </c>
      <c r="J37" s="238"/>
    </row>
    <row r="38" spans="1:10" ht="30" x14ac:dyDescent="0.2">
      <c r="A38" s="101">
        <v>30</v>
      </c>
      <c r="B38" s="457" t="s">
        <v>605</v>
      </c>
      <c r="C38" s="429"/>
      <c r="D38" s="403" t="s">
        <v>1059</v>
      </c>
      <c r="E38" s="433" t="s">
        <v>1989</v>
      </c>
      <c r="F38" s="101" t="s">
        <v>1656</v>
      </c>
      <c r="G38" s="409">
        <v>125</v>
      </c>
      <c r="H38" s="409">
        <v>125</v>
      </c>
      <c r="J38" s="238"/>
    </row>
    <row r="39" spans="1:10" ht="30" x14ac:dyDescent="0.2">
      <c r="A39" s="101">
        <v>31</v>
      </c>
      <c r="B39" s="457" t="s">
        <v>606</v>
      </c>
      <c r="C39" s="429"/>
      <c r="D39" s="403" t="s">
        <v>1060</v>
      </c>
      <c r="E39" s="433" t="s">
        <v>1989</v>
      </c>
      <c r="F39" s="101" t="s">
        <v>1656</v>
      </c>
      <c r="G39" s="409">
        <v>125</v>
      </c>
      <c r="H39" s="409">
        <v>125</v>
      </c>
      <c r="J39" s="238"/>
    </row>
    <row r="40" spans="1:10" ht="30" x14ac:dyDescent="0.2">
      <c r="A40" s="101">
        <v>32</v>
      </c>
      <c r="B40" s="457" t="s">
        <v>607</v>
      </c>
      <c r="C40" s="429"/>
      <c r="D40" s="404" t="s">
        <v>1061</v>
      </c>
      <c r="E40" s="433" t="s">
        <v>1989</v>
      </c>
      <c r="F40" s="101" t="s">
        <v>1656</v>
      </c>
      <c r="G40" s="410">
        <v>62.5</v>
      </c>
      <c r="H40" s="410">
        <v>62.5</v>
      </c>
      <c r="J40" s="238"/>
    </row>
    <row r="41" spans="1:10" ht="30" x14ac:dyDescent="0.2">
      <c r="A41" s="101">
        <v>33</v>
      </c>
      <c r="B41" s="457" t="s">
        <v>608</v>
      </c>
      <c r="C41" s="429"/>
      <c r="D41" s="404" t="s">
        <v>1062</v>
      </c>
      <c r="E41" s="433" t="s">
        <v>1989</v>
      </c>
      <c r="F41" s="101" t="s">
        <v>1656</v>
      </c>
      <c r="G41" s="410">
        <v>62.5</v>
      </c>
      <c r="H41" s="410">
        <v>62.5</v>
      </c>
      <c r="J41" s="238"/>
    </row>
    <row r="42" spans="1:10" ht="30" x14ac:dyDescent="0.2">
      <c r="A42" s="101">
        <v>34</v>
      </c>
      <c r="B42" s="457" t="s">
        <v>609</v>
      </c>
      <c r="C42" s="429"/>
      <c r="D42" s="404" t="s">
        <v>1063</v>
      </c>
      <c r="E42" s="433" t="s">
        <v>1989</v>
      </c>
      <c r="F42" s="101" t="s">
        <v>1656</v>
      </c>
      <c r="G42" s="410">
        <v>62.5</v>
      </c>
      <c r="H42" s="410">
        <v>62.5</v>
      </c>
      <c r="J42" s="238"/>
    </row>
    <row r="43" spans="1:10" ht="30" x14ac:dyDescent="0.2">
      <c r="A43" s="101">
        <v>35</v>
      </c>
      <c r="B43" s="457" t="s">
        <v>610</v>
      </c>
      <c r="C43" s="429"/>
      <c r="D43" s="404" t="s">
        <v>1064</v>
      </c>
      <c r="E43" s="433" t="s">
        <v>1989</v>
      </c>
      <c r="F43" s="101" t="s">
        <v>1656</v>
      </c>
      <c r="G43" s="410">
        <v>62.5</v>
      </c>
      <c r="H43" s="410">
        <v>62.5</v>
      </c>
      <c r="J43" s="238"/>
    </row>
    <row r="44" spans="1:10" ht="30" x14ac:dyDescent="0.2">
      <c r="A44" s="101">
        <v>36</v>
      </c>
      <c r="B44" s="457" t="s">
        <v>611</v>
      </c>
      <c r="C44" s="429"/>
      <c r="D44" s="404" t="s">
        <v>1065</v>
      </c>
      <c r="E44" s="433" t="s">
        <v>1989</v>
      </c>
      <c r="F44" s="101" t="s">
        <v>1656</v>
      </c>
      <c r="G44" s="410">
        <v>62.5</v>
      </c>
      <c r="H44" s="410">
        <v>62.5</v>
      </c>
      <c r="J44" s="238"/>
    </row>
    <row r="45" spans="1:10" ht="30" x14ac:dyDescent="0.2">
      <c r="A45" s="101">
        <v>37</v>
      </c>
      <c r="B45" s="457" t="s">
        <v>612</v>
      </c>
      <c r="C45" s="429"/>
      <c r="D45" s="404" t="s">
        <v>1066</v>
      </c>
      <c r="E45" s="433" t="s">
        <v>1989</v>
      </c>
      <c r="F45" s="101" t="s">
        <v>1656</v>
      </c>
      <c r="G45" s="410">
        <v>62.5</v>
      </c>
      <c r="H45" s="410">
        <v>62.5</v>
      </c>
      <c r="J45" s="238"/>
    </row>
    <row r="46" spans="1:10" ht="30" x14ac:dyDescent="0.2">
      <c r="A46" s="101">
        <v>38</v>
      </c>
      <c r="B46" s="457" t="s">
        <v>613</v>
      </c>
      <c r="C46" s="429"/>
      <c r="D46" s="404" t="s">
        <v>1067</v>
      </c>
      <c r="E46" s="433" t="s">
        <v>1989</v>
      </c>
      <c r="F46" s="101" t="s">
        <v>1656</v>
      </c>
      <c r="G46" s="410">
        <v>62.5</v>
      </c>
      <c r="H46" s="410">
        <v>62.5</v>
      </c>
      <c r="J46" s="238"/>
    </row>
    <row r="47" spans="1:10" ht="30" x14ac:dyDescent="0.2">
      <c r="A47" s="101">
        <v>39</v>
      </c>
      <c r="B47" s="456" t="s">
        <v>614</v>
      </c>
      <c r="C47" s="429"/>
      <c r="D47" s="404" t="s">
        <v>1068</v>
      </c>
      <c r="E47" s="433" t="s">
        <v>1989</v>
      </c>
      <c r="F47" s="101" t="s">
        <v>1656</v>
      </c>
      <c r="G47" s="410">
        <v>62.5</v>
      </c>
      <c r="H47" s="410">
        <v>62.5</v>
      </c>
      <c r="J47" s="238"/>
    </row>
    <row r="48" spans="1:10" ht="30" x14ac:dyDescent="0.2">
      <c r="A48" s="101">
        <v>40</v>
      </c>
      <c r="B48" s="456" t="s">
        <v>615</v>
      </c>
      <c r="C48" s="429"/>
      <c r="D48" s="404" t="s">
        <v>1069</v>
      </c>
      <c r="E48" s="433" t="s">
        <v>1989</v>
      </c>
      <c r="F48" s="101" t="s">
        <v>1656</v>
      </c>
      <c r="G48" s="410">
        <v>62.5</v>
      </c>
      <c r="H48" s="410">
        <v>62.5</v>
      </c>
      <c r="J48" s="238"/>
    </row>
    <row r="49" spans="1:10" ht="30" x14ac:dyDescent="0.2">
      <c r="A49" s="101">
        <v>41</v>
      </c>
      <c r="B49" s="456" t="s">
        <v>616</v>
      </c>
      <c r="C49" s="429"/>
      <c r="D49" s="404" t="s">
        <v>1070</v>
      </c>
      <c r="E49" s="433" t="s">
        <v>1989</v>
      </c>
      <c r="F49" s="101" t="s">
        <v>1656</v>
      </c>
      <c r="G49" s="410">
        <v>62.5</v>
      </c>
      <c r="H49" s="410">
        <v>62.5</v>
      </c>
      <c r="J49" s="238"/>
    </row>
    <row r="50" spans="1:10" ht="30" x14ac:dyDescent="0.2">
      <c r="A50" s="101">
        <v>42</v>
      </c>
      <c r="B50" s="456" t="s">
        <v>617</v>
      </c>
      <c r="C50" s="429"/>
      <c r="D50" s="404" t="s">
        <v>1071</v>
      </c>
      <c r="E50" s="433" t="s">
        <v>1989</v>
      </c>
      <c r="F50" s="101" t="s">
        <v>1656</v>
      </c>
      <c r="G50" s="410">
        <v>62.5</v>
      </c>
      <c r="H50" s="410">
        <v>62.5</v>
      </c>
      <c r="J50" s="238"/>
    </row>
    <row r="51" spans="1:10" ht="30" x14ac:dyDescent="0.2">
      <c r="A51" s="101">
        <v>43</v>
      </c>
      <c r="B51" s="456" t="s">
        <v>618</v>
      </c>
      <c r="C51" s="429"/>
      <c r="D51" s="404" t="s">
        <v>1072</v>
      </c>
      <c r="E51" s="433" t="s">
        <v>1989</v>
      </c>
      <c r="F51" s="101" t="s">
        <v>1656</v>
      </c>
      <c r="G51" s="410">
        <v>62.5</v>
      </c>
      <c r="H51" s="410">
        <v>62.5</v>
      </c>
      <c r="J51" s="238"/>
    </row>
    <row r="52" spans="1:10" ht="30" x14ac:dyDescent="0.2">
      <c r="A52" s="101">
        <v>44</v>
      </c>
      <c r="B52" s="456" t="s">
        <v>619</v>
      </c>
      <c r="C52" s="429"/>
      <c r="D52" s="404" t="s">
        <v>1073</v>
      </c>
      <c r="E52" s="433" t="s">
        <v>1989</v>
      </c>
      <c r="F52" s="101" t="s">
        <v>1656</v>
      </c>
      <c r="G52" s="410">
        <v>62.5</v>
      </c>
      <c r="H52" s="410">
        <v>62.5</v>
      </c>
      <c r="J52" s="238"/>
    </row>
    <row r="53" spans="1:10" ht="30" x14ac:dyDescent="0.2">
      <c r="A53" s="101">
        <v>45</v>
      </c>
      <c r="B53" s="456" t="s">
        <v>620</v>
      </c>
      <c r="C53" s="429"/>
      <c r="D53" s="404" t="s">
        <v>1074</v>
      </c>
      <c r="E53" s="433" t="s">
        <v>1989</v>
      </c>
      <c r="F53" s="101" t="s">
        <v>1656</v>
      </c>
      <c r="G53" s="410">
        <v>62.5</v>
      </c>
      <c r="H53" s="410">
        <v>62.5</v>
      </c>
      <c r="J53" s="238"/>
    </row>
    <row r="54" spans="1:10" ht="30" x14ac:dyDescent="0.2">
      <c r="A54" s="101">
        <v>46</v>
      </c>
      <c r="B54" s="456" t="s">
        <v>621</v>
      </c>
      <c r="C54" s="429"/>
      <c r="D54" s="404" t="s">
        <v>1075</v>
      </c>
      <c r="E54" s="433" t="s">
        <v>1989</v>
      </c>
      <c r="F54" s="101" t="s">
        <v>1656</v>
      </c>
      <c r="G54" s="410">
        <v>62.5</v>
      </c>
      <c r="H54" s="410">
        <v>62.5</v>
      </c>
      <c r="J54" s="238"/>
    </row>
    <row r="55" spans="1:10" ht="30" x14ac:dyDescent="0.2">
      <c r="A55" s="101">
        <v>47</v>
      </c>
      <c r="B55" s="456" t="s">
        <v>622</v>
      </c>
      <c r="C55" s="429"/>
      <c r="D55" s="404" t="s">
        <v>1076</v>
      </c>
      <c r="E55" s="433" t="s">
        <v>1989</v>
      </c>
      <c r="F55" s="101" t="s">
        <v>1656</v>
      </c>
      <c r="G55" s="410">
        <v>62.5</v>
      </c>
      <c r="H55" s="410">
        <v>62.5</v>
      </c>
      <c r="J55" s="238"/>
    </row>
    <row r="56" spans="1:10" ht="30" x14ac:dyDescent="0.2">
      <c r="A56" s="101">
        <v>48</v>
      </c>
      <c r="B56" s="456" t="s">
        <v>623</v>
      </c>
      <c r="C56" s="429"/>
      <c r="D56" s="404" t="s">
        <v>1077</v>
      </c>
      <c r="E56" s="433" t="s">
        <v>1989</v>
      </c>
      <c r="F56" s="101" t="s">
        <v>1656</v>
      </c>
      <c r="G56" s="410">
        <v>62.5</v>
      </c>
      <c r="H56" s="410">
        <v>62.5</v>
      </c>
      <c r="J56" s="238"/>
    </row>
    <row r="57" spans="1:10" ht="30" x14ac:dyDescent="0.2">
      <c r="A57" s="101">
        <v>49</v>
      </c>
      <c r="B57" s="456" t="s">
        <v>624</v>
      </c>
      <c r="C57" s="429"/>
      <c r="D57" s="405" t="s">
        <v>1078</v>
      </c>
      <c r="E57" s="433" t="s">
        <v>1989</v>
      </c>
      <c r="F57" s="101" t="s">
        <v>1656</v>
      </c>
      <c r="G57" s="410">
        <v>62.5</v>
      </c>
      <c r="H57" s="410">
        <v>62.5</v>
      </c>
      <c r="J57" s="238"/>
    </row>
    <row r="58" spans="1:10" ht="30" x14ac:dyDescent="0.2">
      <c r="A58" s="101">
        <v>50</v>
      </c>
      <c r="B58" s="456" t="s">
        <v>625</v>
      </c>
      <c r="C58" s="429"/>
      <c r="D58" s="404" t="s">
        <v>1079</v>
      </c>
      <c r="E58" s="433" t="s">
        <v>1989</v>
      </c>
      <c r="F58" s="101" t="s">
        <v>1656</v>
      </c>
      <c r="G58" s="410">
        <v>62.5</v>
      </c>
      <c r="H58" s="410">
        <v>62.5</v>
      </c>
      <c r="J58" s="238"/>
    </row>
    <row r="59" spans="1:10" ht="30" x14ac:dyDescent="0.2">
      <c r="A59" s="101">
        <v>51</v>
      </c>
      <c r="B59" s="456" t="s">
        <v>626</v>
      </c>
      <c r="C59" s="429"/>
      <c r="D59" s="404" t="s">
        <v>1080</v>
      </c>
      <c r="E59" s="433" t="s">
        <v>1989</v>
      </c>
      <c r="F59" s="101" t="s">
        <v>1656</v>
      </c>
      <c r="G59" s="410">
        <v>62.5</v>
      </c>
      <c r="H59" s="410">
        <v>62.5</v>
      </c>
      <c r="J59" s="238"/>
    </row>
    <row r="60" spans="1:10" ht="30" x14ac:dyDescent="0.2">
      <c r="A60" s="101">
        <v>52</v>
      </c>
      <c r="B60" s="456" t="s">
        <v>627</v>
      </c>
      <c r="C60" s="429"/>
      <c r="D60" s="404" t="s">
        <v>1073</v>
      </c>
      <c r="E60" s="433" t="s">
        <v>1989</v>
      </c>
      <c r="F60" s="101" t="s">
        <v>1656</v>
      </c>
      <c r="G60" s="410">
        <v>62.5</v>
      </c>
      <c r="H60" s="410">
        <v>62.5</v>
      </c>
      <c r="J60" s="238"/>
    </row>
    <row r="61" spans="1:10" ht="30" x14ac:dyDescent="0.2">
      <c r="A61" s="101">
        <v>53</v>
      </c>
      <c r="B61" s="456" t="s">
        <v>628</v>
      </c>
      <c r="C61" s="429"/>
      <c r="D61" s="404" t="s">
        <v>1081</v>
      </c>
      <c r="E61" s="433" t="s">
        <v>1989</v>
      </c>
      <c r="F61" s="101" t="s">
        <v>1656</v>
      </c>
      <c r="G61" s="410">
        <v>62.5</v>
      </c>
      <c r="H61" s="410">
        <v>62.5</v>
      </c>
      <c r="J61" s="238"/>
    </row>
    <row r="62" spans="1:10" ht="30" x14ac:dyDescent="0.2">
      <c r="A62" s="101">
        <v>54</v>
      </c>
      <c r="B62" s="456" t="s">
        <v>629</v>
      </c>
      <c r="C62" s="429"/>
      <c r="D62" s="404" t="s">
        <v>1082</v>
      </c>
      <c r="E62" s="433" t="s">
        <v>1989</v>
      </c>
      <c r="F62" s="101" t="s">
        <v>1656</v>
      </c>
      <c r="G62" s="410">
        <v>62.5</v>
      </c>
      <c r="H62" s="410">
        <v>62.5</v>
      </c>
      <c r="J62" s="238"/>
    </row>
    <row r="63" spans="1:10" ht="30" x14ac:dyDescent="0.2">
      <c r="A63" s="101">
        <v>55</v>
      </c>
      <c r="B63" s="456" t="s">
        <v>630</v>
      </c>
      <c r="C63" s="429"/>
      <c r="D63" s="404" t="s">
        <v>1083</v>
      </c>
      <c r="E63" s="433" t="s">
        <v>1989</v>
      </c>
      <c r="F63" s="101" t="s">
        <v>1656</v>
      </c>
      <c r="G63" s="410">
        <v>62.5</v>
      </c>
      <c r="H63" s="410">
        <v>62.5</v>
      </c>
      <c r="J63" s="238"/>
    </row>
    <row r="64" spans="1:10" ht="30" x14ac:dyDescent="0.2">
      <c r="A64" s="101">
        <v>56</v>
      </c>
      <c r="B64" s="456" t="s">
        <v>631</v>
      </c>
      <c r="C64" s="429"/>
      <c r="D64" s="404" t="s">
        <v>1084</v>
      </c>
      <c r="E64" s="433" t="s">
        <v>1989</v>
      </c>
      <c r="F64" s="101" t="s">
        <v>1656</v>
      </c>
      <c r="G64" s="410">
        <v>62.5</v>
      </c>
      <c r="H64" s="410">
        <v>62.5</v>
      </c>
      <c r="J64" s="238"/>
    </row>
    <row r="65" spans="1:10" ht="30" x14ac:dyDescent="0.2">
      <c r="A65" s="101">
        <v>57</v>
      </c>
      <c r="B65" s="456" t="s">
        <v>632</v>
      </c>
      <c r="C65" s="429"/>
      <c r="D65" s="404" t="s">
        <v>1085</v>
      </c>
      <c r="E65" s="433" t="s">
        <v>1989</v>
      </c>
      <c r="F65" s="101" t="s">
        <v>1656</v>
      </c>
      <c r="G65" s="410">
        <v>62.5</v>
      </c>
      <c r="H65" s="410">
        <v>62.5</v>
      </c>
      <c r="J65" s="238"/>
    </row>
    <row r="66" spans="1:10" ht="30" x14ac:dyDescent="0.2">
      <c r="A66" s="101">
        <v>58</v>
      </c>
      <c r="B66" s="456" t="s">
        <v>633</v>
      </c>
      <c r="C66" s="429"/>
      <c r="D66" s="404" t="s">
        <v>1086</v>
      </c>
      <c r="E66" s="433" t="s">
        <v>1989</v>
      </c>
      <c r="F66" s="101" t="s">
        <v>1656</v>
      </c>
      <c r="G66" s="410">
        <v>62.5</v>
      </c>
      <c r="H66" s="410">
        <v>62.5</v>
      </c>
      <c r="J66" s="238"/>
    </row>
    <row r="67" spans="1:10" ht="30" x14ac:dyDescent="0.2">
      <c r="A67" s="101">
        <v>59</v>
      </c>
      <c r="B67" s="456" t="s">
        <v>634</v>
      </c>
      <c r="C67" s="429"/>
      <c r="D67" s="404" t="s">
        <v>1087</v>
      </c>
      <c r="E67" s="433" t="s">
        <v>1989</v>
      </c>
      <c r="F67" s="101" t="s">
        <v>1656</v>
      </c>
      <c r="G67" s="410">
        <v>62.5</v>
      </c>
      <c r="H67" s="410">
        <v>62.5</v>
      </c>
      <c r="J67" s="238"/>
    </row>
    <row r="68" spans="1:10" ht="30" x14ac:dyDescent="0.2">
      <c r="A68" s="101">
        <v>60</v>
      </c>
      <c r="B68" s="456" t="s">
        <v>635</v>
      </c>
      <c r="C68" s="429"/>
      <c r="D68" s="404" t="s">
        <v>1088</v>
      </c>
      <c r="E68" s="433" t="s">
        <v>1989</v>
      </c>
      <c r="F68" s="101" t="s">
        <v>1656</v>
      </c>
      <c r="G68" s="410">
        <v>62.5</v>
      </c>
      <c r="H68" s="410">
        <v>62.5</v>
      </c>
      <c r="J68" s="238"/>
    </row>
    <row r="69" spans="1:10" ht="30" x14ac:dyDescent="0.2">
      <c r="A69" s="101">
        <v>61</v>
      </c>
      <c r="B69" s="456" t="s">
        <v>636</v>
      </c>
      <c r="C69" s="429"/>
      <c r="D69" s="404" t="s">
        <v>1089</v>
      </c>
      <c r="E69" s="433" t="s">
        <v>1989</v>
      </c>
      <c r="F69" s="101" t="s">
        <v>1656</v>
      </c>
      <c r="G69" s="410">
        <v>62.5</v>
      </c>
      <c r="H69" s="410">
        <v>62.5</v>
      </c>
      <c r="J69" s="238"/>
    </row>
    <row r="70" spans="1:10" ht="30" x14ac:dyDescent="0.2">
      <c r="A70" s="101">
        <v>62</v>
      </c>
      <c r="B70" s="456" t="s">
        <v>637</v>
      </c>
      <c r="C70" s="429"/>
      <c r="D70" s="404" t="s">
        <v>1090</v>
      </c>
      <c r="E70" s="433" t="s">
        <v>1989</v>
      </c>
      <c r="F70" s="101" t="s">
        <v>1656</v>
      </c>
      <c r="G70" s="410">
        <v>62.5</v>
      </c>
      <c r="H70" s="410">
        <v>62.5</v>
      </c>
      <c r="J70" s="238"/>
    </row>
    <row r="71" spans="1:10" ht="30" x14ac:dyDescent="0.2">
      <c r="A71" s="101">
        <v>63</v>
      </c>
      <c r="B71" s="456" t="s">
        <v>638</v>
      </c>
      <c r="C71" s="429"/>
      <c r="D71" s="404" t="s">
        <v>1091</v>
      </c>
      <c r="E71" s="433" t="s">
        <v>1989</v>
      </c>
      <c r="F71" s="101" t="s">
        <v>1656</v>
      </c>
      <c r="G71" s="410">
        <v>62.5</v>
      </c>
      <c r="H71" s="410">
        <v>62.5</v>
      </c>
      <c r="J71" s="238"/>
    </row>
    <row r="72" spans="1:10" ht="30" x14ac:dyDescent="0.2">
      <c r="A72" s="101">
        <v>64</v>
      </c>
      <c r="B72" s="456" t="s">
        <v>639</v>
      </c>
      <c r="C72" s="429"/>
      <c r="D72" s="404" t="s">
        <v>1092</v>
      </c>
      <c r="E72" s="433" t="s">
        <v>1989</v>
      </c>
      <c r="F72" s="101" t="s">
        <v>1656</v>
      </c>
      <c r="G72" s="410">
        <v>62.5</v>
      </c>
      <c r="H72" s="410">
        <v>62.5</v>
      </c>
      <c r="J72" s="238"/>
    </row>
    <row r="73" spans="1:10" ht="30" x14ac:dyDescent="0.2">
      <c r="A73" s="101">
        <v>65</v>
      </c>
      <c r="B73" s="456" t="s">
        <v>640</v>
      </c>
      <c r="C73" s="429"/>
      <c r="D73" s="404" t="s">
        <v>1093</v>
      </c>
      <c r="E73" s="433" t="s">
        <v>1989</v>
      </c>
      <c r="F73" s="101" t="s">
        <v>1656</v>
      </c>
      <c r="G73" s="410">
        <v>62.5</v>
      </c>
      <c r="H73" s="410">
        <v>62.5</v>
      </c>
      <c r="J73" s="238"/>
    </row>
    <row r="74" spans="1:10" ht="30" x14ac:dyDescent="0.2">
      <c r="A74" s="101">
        <v>66</v>
      </c>
      <c r="B74" s="456" t="s">
        <v>641</v>
      </c>
      <c r="C74" s="429"/>
      <c r="D74" s="404" t="s">
        <v>1094</v>
      </c>
      <c r="E74" s="433" t="s">
        <v>1989</v>
      </c>
      <c r="F74" s="101" t="s">
        <v>1656</v>
      </c>
      <c r="G74" s="410">
        <v>62.5</v>
      </c>
      <c r="H74" s="410">
        <v>62.5</v>
      </c>
      <c r="J74" s="238"/>
    </row>
    <row r="75" spans="1:10" ht="30" x14ac:dyDescent="0.2">
      <c r="A75" s="101">
        <v>67</v>
      </c>
      <c r="B75" s="456" t="s">
        <v>642</v>
      </c>
      <c r="C75" s="429"/>
      <c r="D75" s="404" t="s">
        <v>1095</v>
      </c>
      <c r="E75" s="433" t="s">
        <v>1989</v>
      </c>
      <c r="F75" s="101" t="s">
        <v>1656</v>
      </c>
      <c r="G75" s="410">
        <v>62.5</v>
      </c>
      <c r="H75" s="410">
        <v>62.5</v>
      </c>
      <c r="J75" s="238"/>
    </row>
    <row r="76" spans="1:10" ht="30" x14ac:dyDescent="0.2">
      <c r="A76" s="101">
        <v>68</v>
      </c>
      <c r="B76" s="456" t="s">
        <v>643</v>
      </c>
      <c r="C76" s="429"/>
      <c r="D76" s="404" t="s">
        <v>1096</v>
      </c>
      <c r="E76" s="433" t="s">
        <v>1989</v>
      </c>
      <c r="F76" s="101" t="s">
        <v>1656</v>
      </c>
      <c r="G76" s="410">
        <v>62.5</v>
      </c>
      <c r="H76" s="410">
        <v>62.5</v>
      </c>
      <c r="J76" s="238"/>
    </row>
    <row r="77" spans="1:10" ht="30" x14ac:dyDescent="0.2">
      <c r="A77" s="101">
        <v>69</v>
      </c>
      <c r="B77" s="456" t="s">
        <v>644</v>
      </c>
      <c r="C77" s="429"/>
      <c r="D77" s="404" t="s">
        <v>1097</v>
      </c>
      <c r="E77" s="433" t="s">
        <v>1989</v>
      </c>
      <c r="F77" s="101" t="s">
        <v>1656</v>
      </c>
      <c r="G77" s="410">
        <v>62.5</v>
      </c>
      <c r="H77" s="410">
        <v>62.5</v>
      </c>
      <c r="J77" s="238"/>
    </row>
    <row r="78" spans="1:10" ht="30" x14ac:dyDescent="0.2">
      <c r="A78" s="101">
        <v>70</v>
      </c>
      <c r="B78" s="456" t="s">
        <v>645</v>
      </c>
      <c r="C78" s="429"/>
      <c r="D78" s="404" t="s">
        <v>1098</v>
      </c>
      <c r="E78" s="433" t="s">
        <v>1989</v>
      </c>
      <c r="F78" s="101" t="s">
        <v>1656</v>
      </c>
      <c r="G78" s="410">
        <v>62.5</v>
      </c>
      <c r="H78" s="410">
        <v>62.5</v>
      </c>
      <c r="J78" s="238"/>
    </row>
    <row r="79" spans="1:10" ht="30" x14ac:dyDescent="0.2">
      <c r="A79" s="101">
        <v>71</v>
      </c>
      <c r="B79" s="456" t="s">
        <v>646</v>
      </c>
      <c r="C79" s="429"/>
      <c r="D79" s="404" t="s">
        <v>1099</v>
      </c>
      <c r="E79" s="433" t="s">
        <v>1989</v>
      </c>
      <c r="F79" s="101" t="s">
        <v>1656</v>
      </c>
      <c r="G79" s="410">
        <v>62.5</v>
      </c>
      <c r="H79" s="410">
        <v>62.5</v>
      </c>
      <c r="J79" s="238"/>
    </row>
    <row r="80" spans="1:10" ht="30" x14ac:dyDescent="0.2">
      <c r="A80" s="101">
        <v>72</v>
      </c>
      <c r="B80" s="456" t="s">
        <v>647</v>
      </c>
      <c r="C80" s="429"/>
      <c r="D80" s="404" t="s">
        <v>1100</v>
      </c>
      <c r="E80" s="433" t="s">
        <v>1989</v>
      </c>
      <c r="F80" s="101" t="s">
        <v>1656</v>
      </c>
      <c r="G80" s="410">
        <v>62.5</v>
      </c>
      <c r="H80" s="410">
        <v>62.5</v>
      </c>
      <c r="J80" s="238"/>
    </row>
    <row r="81" spans="1:10" ht="30" x14ac:dyDescent="0.2">
      <c r="A81" s="101">
        <v>73</v>
      </c>
      <c r="B81" s="456" t="s">
        <v>648</v>
      </c>
      <c r="C81" s="429"/>
      <c r="D81" s="404" t="s">
        <v>1101</v>
      </c>
      <c r="E81" s="433" t="s">
        <v>1989</v>
      </c>
      <c r="F81" s="101" t="s">
        <v>1656</v>
      </c>
      <c r="G81" s="410">
        <v>62.5</v>
      </c>
      <c r="H81" s="410">
        <v>62.5</v>
      </c>
      <c r="J81" s="238"/>
    </row>
    <row r="82" spans="1:10" ht="30" x14ac:dyDescent="0.2">
      <c r="A82" s="101">
        <v>74</v>
      </c>
      <c r="B82" s="456" t="s">
        <v>649</v>
      </c>
      <c r="C82" s="429"/>
      <c r="D82" s="404" t="s">
        <v>1102</v>
      </c>
      <c r="E82" s="433" t="s">
        <v>1989</v>
      </c>
      <c r="F82" s="101" t="s">
        <v>1656</v>
      </c>
      <c r="G82" s="410">
        <v>62.5</v>
      </c>
      <c r="H82" s="410">
        <v>62.5</v>
      </c>
      <c r="J82" s="238"/>
    </row>
    <row r="83" spans="1:10" ht="30" x14ac:dyDescent="0.2">
      <c r="A83" s="101">
        <v>75</v>
      </c>
      <c r="B83" s="456" t="s">
        <v>650</v>
      </c>
      <c r="C83" s="429"/>
      <c r="D83" s="404" t="s">
        <v>1103</v>
      </c>
      <c r="E83" s="433" t="s">
        <v>1989</v>
      </c>
      <c r="F83" s="101" t="s">
        <v>1656</v>
      </c>
      <c r="G83" s="410">
        <v>62.5</v>
      </c>
      <c r="H83" s="410">
        <v>62.5</v>
      </c>
      <c r="J83" s="238"/>
    </row>
    <row r="84" spans="1:10" ht="30" x14ac:dyDescent="0.2">
      <c r="A84" s="101">
        <v>76</v>
      </c>
      <c r="B84" s="456" t="s">
        <v>651</v>
      </c>
      <c r="C84" s="429"/>
      <c r="D84" s="404" t="s">
        <v>1104</v>
      </c>
      <c r="E84" s="433" t="s">
        <v>1989</v>
      </c>
      <c r="F84" s="101" t="s">
        <v>1656</v>
      </c>
      <c r="G84" s="410">
        <v>62.5</v>
      </c>
      <c r="H84" s="410">
        <v>62.5</v>
      </c>
      <c r="J84" s="238"/>
    </row>
    <row r="85" spans="1:10" ht="30" x14ac:dyDescent="0.2">
      <c r="A85" s="101">
        <v>77</v>
      </c>
      <c r="B85" s="456" t="s">
        <v>652</v>
      </c>
      <c r="C85" s="429"/>
      <c r="D85" s="404" t="s">
        <v>1105</v>
      </c>
      <c r="E85" s="433" t="s">
        <v>1989</v>
      </c>
      <c r="F85" s="101" t="s">
        <v>1656</v>
      </c>
      <c r="G85" s="410">
        <v>62.5</v>
      </c>
      <c r="H85" s="410">
        <v>62.5</v>
      </c>
      <c r="J85" s="238"/>
    </row>
    <row r="86" spans="1:10" ht="30" x14ac:dyDescent="0.2">
      <c r="A86" s="101">
        <v>78</v>
      </c>
      <c r="B86" s="456" t="s">
        <v>653</v>
      </c>
      <c r="C86" s="429"/>
      <c r="D86" s="404" t="s">
        <v>1106</v>
      </c>
      <c r="E86" s="433" t="s">
        <v>1989</v>
      </c>
      <c r="F86" s="101" t="s">
        <v>1656</v>
      </c>
      <c r="G86" s="410">
        <v>62.5</v>
      </c>
      <c r="H86" s="410">
        <v>62.5</v>
      </c>
      <c r="J86" s="238"/>
    </row>
    <row r="87" spans="1:10" ht="30" x14ac:dyDescent="0.2">
      <c r="A87" s="101">
        <v>79</v>
      </c>
      <c r="B87" s="458" t="s">
        <v>654</v>
      </c>
      <c r="C87" s="429"/>
      <c r="D87" s="405" t="s">
        <v>1107</v>
      </c>
      <c r="E87" s="433" t="s">
        <v>1989</v>
      </c>
      <c r="F87" s="101" t="s">
        <v>1656</v>
      </c>
      <c r="G87" s="410">
        <v>62.5</v>
      </c>
      <c r="H87" s="410">
        <v>62.5</v>
      </c>
      <c r="J87" s="238"/>
    </row>
    <row r="88" spans="1:10" ht="30" x14ac:dyDescent="0.2">
      <c r="A88" s="101">
        <v>80</v>
      </c>
      <c r="B88" s="456" t="s">
        <v>655</v>
      </c>
      <c r="C88" s="429"/>
      <c r="D88" s="404" t="s">
        <v>1108</v>
      </c>
      <c r="E88" s="433" t="s">
        <v>1989</v>
      </c>
      <c r="F88" s="101" t="s">
        <v>1656</v>
      </c>
      <c r="G88" s="410">
        <v>62.5</v>
      </c>
      <c r="H88" s="410">
        <v>62.5</v>
      </c>
      <c r="J88" s="238"/>
    </row>
    <row r="89" spans="1:10" ht="30" x14ac:dyDescent="0.2">
      <c r="A89" s="101">
        <v>81</v>
      </c>
      <c r="B89" s="456" t="s">
        <v>656</v>
      </c>
      <c r="C89" s="429"/>
      <c r="D89" s="404" t="s">
        <v>1109</v>
      </c>
      <c r="E89" s="433" t="s">
        <v>1989</v>
      </c>
      <c r="F89" s="101" t="s">
        <v>1656</v>
      </c>
      <c r="G89" s="410">
        <v>62.5</v>
      </c>
      <c r="H89" s="410">
        <v>62.5</v>
      </c>
      <c r="J89" s="238"/>
    </row>
    <row r="90" spans="1:10" ht="30" x14ac:dyDescent="0.2">
      <c r="A90" s="101">
        <v>82</v>
      </c>
      <c r="B90" s="456" t="s">
        <v>657</v>
      </c>
      <c r="C90" s="429"/>
      <c r="D90" s="404" t="s">
        <v>1110</v>
      </c>
      <c r="E90" s="433" t="s">
        <v>1989</v>
      </c>
      <c r="F90" s="101" t="s">
        <v>1656</v>
      </c>
      <c r="G90" s="410">
        <v>62.5</v>
      </c>
      <c r="H90" s="410">
        <v>62.5</v>
      </c>
      <c r="J90" s="238"/>
    </row>
    <row r="91" spans="1:10" ht="30" x14ac:dyDescent="0.2">
      <c r="A91" s="101">
        <v>83</v>
      </c>
      <c r="B91" s="456" t="s">
        <v>658</v>
      </c>
      <c r="C91" s="429"/>
      <c r="D91" s="404" t="s">
        <v>1111</v>
      </c>
      <c r="E91" s="433" t="s">
        <v>1989</v>
      </c>
      <c r="F91" s="101" t="s">
        <v>1656</v>
      </c>
      <c r="G91" s="410">
        <v>62.5</v>
      </c>
      <c r="H91" s="410">
        <v>62.5</v>
      </c>
      <c r="J91" s="238"/>
    </row>
    <row r="92" spans="1:10" ht="30" x14ac:dyDescent="0.2">
      <c r="A92" s="101">
        <v>84</v>
      </c>
      <c r="B92" s="456" t="s">
        <v>659</v>
      </c>
      <c r="C92" s="429"/>
      <c r="D92" s="404" t="s">
        <v>1112</v>
      </c>
      <c r="E92" s="433" t="s">
        <v>1989</v>
      </c>
      <c r="F92" s="101" t="s">
        <v>1656</v>
      </c>
      <c r="G92" s="410">
        <v>62.5</v>
      </c>
      <c r="H92" s="410">
        <v>62.5</v>
      </c>
      <c r="J92" s="238"/>
    </row>
    <row r="93" spans="1:10" ht="30" x14ac:dyDescent="0.2">
      <c r="A93" s="101">
        <v>85</v>
      </c>
      <c r="B93" s="456" t="s">
        <v>660</v>
      </c>
      <c r="C93" s="429"/>
      <c r="D93" s="404" t="s">
        <v>1113</v>
      </c>
      <c r="E93" s="433" t="s">
        <v>1989</v>
      </c>
      <c r="F93" s="101" t="s">
        <v>1656</v>
      </c>
      <c r="G93" s="410">
        <v>62.5</v>
      </c>
      <c r="H93" s="410">
        <v>62.5</v>
      </c>
      <c r="J93" s="238"/>
    </row>
    <row r="94" spans="1:10" ht="30" x14ac:dyDescent="0.2">
      <c r="A94" s="101">
        <v>86</v>
      </c>
      <c r="B94" s="456" t="s">
        <v>661</v>
      </c>
      <c r="C94" s="429"/>
      <c r="D94" s="404" t="s">
        <v>1114</v>
      </c>
      <c r="E94" s="433" t="s">
        <v>1989</v>
      </c>
      <c r="F94" s="101" t="s">
        <v>1656</v>
      </c>
      <c r="G94" s="410">
        <v>62.5</v>
      </c>
      <c r="H94" s="410">
        <v>62.5</v>
      </c>
      <c r="J94" s="238"/>
    </row>
    <row r="95" spans="1:10" ht="30" x14ac:dyDescent="0.2">
      <c r="A95" s="101">
        <v>87</v>
      </c>
      <c r="B95" s="456" t="s">
        <v>662</v>
      </c>
      <c r="C95" s="429"/>
      <c r="D95" s="404" t="s">
        <v>1115</v>
      </c>
      <c r="E95" s="433" t="s">
        <v>1989</v>
      </c>
      <c r="F95" s="101" t="s">
        <v>1656</v>
      </c>
      <c r="G95" s="410">
        <v>62.5</v>
      </c>
      <c r="H95" s="410">
        <v>62.5</v>
      </c>
      <c r="J95" s="238"/>
    </row>
    <row r="96" spans="1:10" ht="30" x14ac:dyDescent="0.2">
      <c r="A96" s="101">
        <v>88</v>
      </c>
      <c r="B96" s="456" t="s">
        <v>663</v>
      </c>
      <c r="C96" s="429"/>
      <c r="D96" s="404" t="s">
        <v>1116</v>
      </c>
      <c r="E96" s="433" t="s">
        <v>1989</v>
      </c>
      <c r="F96" s="101" t="s">
        <v>1656</v>
      </c>
      <c r="G96" s="410">
        <v>62.5</v>
      </c>
      <c r="H96" s="410">
        <v>62.5</v>
      </c>
      <c r="J96" s="238"/>
    </row>
    <row r="97" spans="1:10" ht="30" x14ac:dyDescent="0.2">
      <c r="A97" s="101">
        <v>89</v>
      </c>
      <c r="B97" s="456" t="s">
        <v>664</v>
      </c>
      <c r="C97" s="429"/>
      <c r="D97" s="404" t="s">
        <v>1117</v>
      </c>
      <c r="E97" s="433" t="s">
        <v>1989</v>
      </c>
      <c r="F97" s="101" t="s">
        <v>1656</v>
      </c>
      <c r="G97" s="410">
        <v>62.5</v>
      </c>
      <c r="H97" s="410">
        <v>62.5</v>
      </c>
      <c r="J97" s="238"/>
    </row>
    <row r="98" spans="1:10" ht="30" x14ac:dyDescent="0.2">
      <c r="A98" s="101">
        <v>90</v>
      </c>
      <c r="B98" s="456" t="s">
        <v>665</v>
      </c>
      <c r="C98" s="429"/>
      <c r="D98" s="404" t="s">
        <v>1118</v>
      </c>
      <c r="E98" s="433" t="s">
        <v>1989</v>
      </c>
      <c r="F98" s="101" t="s">
        <v>1656</v>
      </c>
      <c r="G98" s="410">
        <v>62.5</v>
      </c>
      <c r="H98" s="410">
        <v>62.5</v>
      </c>
      <c r="J98" s="238"/>
    </row>
    <row r="99" spans="1:10" ht="30" x14ac:dyDescent="0.2">
      <c r="A99" s="101">
        <v>91</v>
      </c>
      <c r="B99" s="456" t="s">
        <v>666</v>
      </c>
      <c r="C99" s="429"/>
      <c r="D99" s="404" t="s">
        <v>1119</v>
      </c>
      <c r="E99" s="433" t="s">
        <v>1989</v>
      </c>
      <c r="F99" s="101" t="s">
        <v>1656</v>
      </c>
      <c r="G99" s="410">
        <v>62.5</v>
      </c>
      <c r="H99" s="410">
        <v>62.5</v>
      </c>
      <c r="J99" s="238"/>
    </row>
    <row r="100" spans="1:10" ht="30" x14ac:dyDescent="0.2">
      <c r="A100" s="101">
        <v>92</v>
      </c>
      <c r="B100" s="456" t="s">
        <v>667</v>
      </c>
      <c r="C100" s="429"/>
      <c r="D100" s="404" t="s">
        <v>1120</v>
      </c>
      <c r="E100" s="433" t="s">
        <v>1989</v>
      </c>
      <c r="F100" s="101" t="s">
        <v>1656</v>
      </c>
      <c r="G100" s="410">
        <v>62.5</v>
      </c>
      <c r="H100" s="410">
        <v>62.5</v>
      </c>
      <c r="J100" s="238"/>
    </row>
    <row r="101" spans="1:10" ht="30" x14ac:dyDescent="0.2">
      <c r="A101" s="101">
        <v>93</v>
      </c>
      <c r="B101" s="456" t="s">
        <v>668</v>
      </c>
      <c r="C101" s="429"/>
      <c r="D101" s="404" t="s">
        <v>1121</v>
      </c>
      <c r="E101" s="433" t="s">
        <v>1989</v>
      </c>
      <c r="F101" s="101" t="s">
        <v>1656</v>
      </c>
      <c r="G101" s="410">
        <v>62.5</v>
      </c>
      <c r="H101" s="410">
        <v>62.5</v>
      </c>
      <c r="J101" s="238"/>
    </row>
    <row r="102" spans="1:10" ht="30" x14ac:dyDescent="0.2">
      <c r="A102" s="101">
        <v>94</v>
      </c>
      <c r="B102" s="456" t="s">
        <v>669</v>
      </c>
      <c r="C102" s="429"/>
      <c r="D102" s="404" t="s">
        <v>1122</v>
      </c>
      <c r="E102" s="433" t="s">
        <v>1989</v>
      </c>
      <c r="F102" s="101" t="s">
        <v>1656</v>
      </c>
      <c r="G102" s="410">
        <v>62.5</v>
      </c>
      <c r="H102" s="410">
        <v>62.5</v>
      </c>
      <c r="J102" s="238"/>
    </row>
    <row r="103" spans="1:10" ht="30" x14ac:dyDescent="0.2">
      <c r="A103" s="101">
        <v>95</v>
      </c>
      <c r="B103" s="456" t="s">
        <v>670</v>
      </c>
      <c r="C103" s="429"/>
      <c r="D103" s="404" t="s">
        <v>1123</v>
      </c>
      <c r="E103" s="433" t="s">
        <v>1989</v>
      </c>
      <c r="F103" s="101" t="s">
        <v>1656</v>
      </c>
      <c r="G103" s="410">
        <v>62.5</v>
      </c>
      <c r="H103" s="410">
        <v>62.5</v>
      </c>
      <c r="J103" s="238"/>
    </row>
    <row r="104" spans="1:10" ht="30" x14ac:dyDescent="0.2">
      <c r="A104" s="101">
        <v>96</v>
      </c>
      <c r="B104" s="456" t="s">
        <v>671</v>
      </c>
      <c r="C104" s="429"/>
      <c r="D104" s="404" t="s">
        <v>1124</v>
      </c>
      <c r="E104" s="433" t="s">
        <v>1989</v>
      </c>
      <c r="F104" s="101" t="s">
        <v>1656</v>
      </c>
      <c r="G104" s="410">
        <v>62.5</v>
      </c>
      <c r="H104" s="410">
        <v>62.5</v>
      </c>
      <c r="J104" s="238"/>
    </row>
    <row r="105" spans="1:10" ht="30" x14ac:dyDescent="0.2">
      <c r="A105" s="101">
        <v>97</v>
      </c>
      <c r="B105" s="456" t="s">
        <v>672</v>
      </c>
      <c r="C105" s="429"/>
      <c r="D105" s="404" t="s">
        <v>1125</v>
      </c>
      <c r="E105" s="433" t="s">
        <v>1989</v>
      </c>
      <c r="F105" s="101" t="s">
        <v>1656</v>
      </c>
      <c r="G105" s="410">
        <v>62.5</v>
      </c>
      <c r="H105" s="410">
        <v>62.5</v>
      </c>
      <c r="J105" s="238"/>
    </row>
    <row r="106" spans="1:10" ht="30" x14ac:dyDescent="0.2">
      <c r="A106" s="101">
        <v>98</v>
      </c>
      <c r="B106" s="456" t="s">
        <v>673</v>
      </c>
      <c r="C106" s="429"/>
      <c r="D106" s="404" t="s">
        <v>1126</v>
      </c>
      <c r="E106" s="433" t="s">
        <v>1989</v>
      </c>
      <c r="F106" s="101" t="s">
        <v>1656</v>
      </c>
      <c r="G106" s="410">
        <v>62.5</v>
      </c>
      <c r="H106" s="410">
        <v>62.5</v>
      </c>
      <c r="J106" s="238"/>
    </row>
    <row r="107" spans="1:10" ht="30" x14ac:dyDescent="0.2">
      <c r="A107" s="101">
        <v>99</v>
      </c>
      <c r="B107" s="456" t="s">
        <v>674</v>
      </c>
      <c r="C107" s="429"/>
      <c r="D107" s="404" t="s">
        <v>1127</v>
      </c>
      <c r="E107" s="433" t="s">
        <v>1989</v>
      </c>
      <c r="F107" s="101" t="s">
        <v>1656</v>
      </c>
      <c r="G107" s="410">
        <v>62.5</v>
      </c>
      <c r="H107" s="410">
        <v>62.5</v>
      </c>
      <c r="J107" s="238"/>
    </row>
    <row r="108" spans="1:10" ht="30" x14ac:dyDescent="0.2">
      <c r="A108" s="101">
        <v>100</v>
      </c>
      <c r="B108" s="456" t="s">
        <v>675</v>
      </c>
      <c r="C108" s="429"/>
      <c r="D108" s="404" t="s">
        <v>1128</v>
      </c>
      <c r="E108" s="433" t="s">
        <v>1989</v>
      </c>
      <c r="F108" s="101" t="s">
        <v>1656</v>
      </c>
      <c r="G108" s="410">
        <v>62.5</v>
      </c>
      <c r="H108" s="410">
        <v>62.5</v>
      </c>
      <c r="J108" s="238"/>
    </row>
    <row r="109" spans="1:10" ht="30" x14ac:dyDescent="0.2">
      <c r="A109" s="101">
        <v>101</v>
      </c>
      <c r="B109" s="456" t="s">
        <v>676</v>
      </c>
      <c r="C109" s="429"/>
      <c r="D109" s="406" t="s">
        <v>1129</v>
      </c>
      <c r="E109" s="433" t="s">
        <v>1989</v>
      </c>
      <c r="F109" s="101" t="s">
        <v>1656</v>
      </c>
      <c r="G109" s="410">
        <v>62.5</v>
      </c>
      <c r="H109" s="410">
        <v>62.5</v>
      </c>
      <c r="J109" s="238"/>
    </row>
    <row r="110" spans="1:10" ht="30" x14ac:dyDescent="0.2">
      <c r="A110" s="101">
        <v>102</v>
      </c>
      <c r="B110" s="456" t="s">
        <v>677</v>
      </c>
      <c r="C110" s="429"/>
      <c r="D110" s="406" t="s">
        <v>1130</v>
      </c>
      <c r="E110" s="433" t="s">
        <v>1989</v>
      </c>
      <c r="F110" s="101" t="s">
        <v>1656</v>
      </c>
      <c r="G110" s="410">
        <v>62.5</v>
      </c>
      <c r="H110" s="410">
        <v>62.5</v>
      </c>
      <c r="J110" s="238"/>
    </row>
    <row r="111" spans="1:10" ht="30" x14ac:dyDescent="0.2">
      <c r="A111" s="101">
        <v>103</v>
      </c>
      <c r="B111" s="456" t="s">
        <v>678</v>
      </c>
      <c r="C111" s="429"/>
      <c r="D111" s="404" t="s">
        <v>1131</v>
      </c>
      <c r="E111" s="433" t="s">
        <v>1989</v>
      </c>
      <c r="F111" s="101" t="s">
        <v>1656</v>
      </c>
      <c r="G111" s="410">
        <v>62.5</v>
      </c>
      <c r="H111" s="410">
        <v>62.5</v>
      </c>
      <c r="J111" s="238"/>
    </row>
    <row r="112" spans="1:10" ht="30" x14ac:dyDescent="0.2">
      <c r="A112" s="101">
        <v>104</v>
      </c>
      <c r="B112" s="456" t="s">
        <v>679</v>
      </c>
      <c r="C112" s="429"/>
      <c r="D112" s="404" t="s">
        <v>1132</v>
      </c>
      <c r="E112" s="433" t="s">
        <v>1989</v>
      </c>
      <c r="F112" s="101" t="s">
        <v>1656</v>
      </c>
      <c r="G112" s="410">
        <v>62.5</v>
      </c>
      <c r="H112" s="410">
        <v>62.5</v>
      </c>
      <c r="J112" s="238"/>
    </row>
    <row r="113" spans="1:10" ht="30" x14ac:dyDescent="0.2">
      <c r="A113" s="101">
        <v>105</v>
      </c>
      <c r="B113" s="456" t="s">
        <v>680</v>
      </c>
      <c r="C113" s="429"/>
      <c r="D113" s="404" t="s">
        <v>1133</v>
      </c>
      <c r="E113" s="433" t="s">
        <v>1989</v>
      </c>
      <c r="F113" s="101" t="s">
        <v>1656</v>
      </c>
      <c r="G113" s="410">
        <v>62.5</v>
      </c>
      <c r="H113" s="410">
        <v>62.5</v>
      </c>
      <c r="J113" s="238"/>
    </row>
    <row r="114" spans="1:10" ht="30" x14ac:dyDescent="0.2">
      <c r="A114" s="101">
        <v>106</v>
      </c>
      <c r="B114" s="456" t="s">
        <v>681</v>
      </c>
      <c r="C114" s="429"/>
      <c r="D114" s="404" t="s">
        <v>1134</v>
      </c>
      <c r="E114" s="433" t="s">
        <v>1989</v>
      </c>
      <c r="F114" s="101" t="s">
        <v>1656</v>
      </c>
      <c r="G114" s="410">
        <v>62.5</v>
      </c>
      <c r="H114" s="410">
        <v>62.5</v>
      </c>
      <c r="J114" s="238"/>
    </row>
    <row r="115" spans="1:10" ht="30" x14ac:dyDescent="0.2">
      <c r="A115" s="101">
        <v>107</v>
      </c>
      <c r="B115" s="456" t="s">
        <v>682</v>
      </c>
      <c r="C115" s="429"/>
      <c r="D115" s="404" t="s">
        <v>1135</v>
      </c>
      <c r="E115" s="433" t="s">
        <v>1989</v>
      </c>
      <c r="F115" s="101" t="s">
        <v>1656</v>
      </c>
      <c r="G115" s="410">
        <v>62.5</v>
      </c>
      <c r="H115" s="410">
        <v>62.5</v>
      </c>
      <c r="J115" s="238"/>
    </row>
    <row r="116" spans="1:10" ht="30" x14ac:dyDescent="0.2">
      <c r="A116" s="101">
        <v>108</v>
      </c>
      <c r="B116" s="456" t="s">
        <v>683</v>
      </c>
      <c r="C116" s="429"/>
      <c r="D116" s="404" t="s">
        <v>1136</v>
      </c>
      <c r="E116" s="433" t="s">
        <v>1989</v>
      </c>
      <c r="F116" s="101" t="s">
        <v>1656</v>
      </c>
      <c r="G116" s="410">
        <v>62.5</v>
      </c>
      <c r="H116" s="410">
        <v>62.5</v>
      </c>
      <c r="J116" s="238"/>
    </row>
    <row r="117" spans="1:10" ht="30" x14ac:dyDescent="0.2">
      <c r="A117" s="101">
        <v>109</v>
      </c>
      <c r="B117" s="456" t="s">
        <v>684</v>
      </c>
      <c r="C117" s="429"/>
      <c r="D117" s="404" t="s">
        <v>1137</v>
      </c>
      <c r="E117" s="433" t="s">
        <v>1989</v>
      </c>
      <c r="F117" s="101" t="s">
        <v>1656</v>
      </c>
      <c r="G117" s="410">
        <v>62.5</v>
      </c>
      <c r="H117" s="410">
        <v>62.5</v>
      </c>
      <c r="J117" s="238"/>
    </row>
    <row r="118" spans="1:10" ht="30" x14ac:dyDescent="0.2">
      <c r="A118" s="101">
        <v>110</v>
      </c>
      <c r="B118" s="456" t="s">
        <v>685</v>
      </c>
      <c r="C118" s="429"/>
      <c r="D118" s="404" t="s">
        <v>1138</v>
      </c>
      <c r="E118" s="433" t="s">
        <v>1989</v>
      </c>
      <c r="F118" s="101" t="s">
        <v>1656</v>
      </c>
      <c r="G118" s="410">
        <v>62.5</v>
      </c>
      <c r="H118" s="410">
        <v>62.5</v>
      </c>
      <c r="J118" s="238"/>
    </row>
    <row r="119" spans="1:10" ht="30" x14ac:dyDescent="0.2">
      <c r="A119" s="101">
        <v>111</v>
      </c>
      <c r="B119" s="456" t="s">
        <v>686</v>
      </c>
      <c r="C119" s="429"/>
      <c r="D119" s="404" t="s">
        <v>1139</v>
      </c>
      <c r="E119" s="433" t="s">
        <v>1989</v>
      </c>
      <c r="F119" s="101" t="s">
        <v>1656</v>
      </c>
      <c r="G119" s="410">
        <v>62.5</v>
      </c>
      <c r="H119" s="410">
        <v>62.5</v>
      </c>
      <c r="J119" s="238"/>
    </row>
    <row r="120" spans="1:10" ht="30" x14ac:dyDescent="0.2">
      <c r="A120" s="101">
        <v>112</v>
      </c>
      <c r="B120" s="456" t="s">
        <v>687</v>
      </c>
      <c r="C120" s="429"/>
      <c r="D120" s="404" t="s">
        <v>1140</v>
      </c>
      <c r="E120" s="433" t="s">
        <v>1989</v>
      </c>
      <c r="F120" s="101" t="s">
        <v>1656</v>
      </c>
      <c r="G120" s="410">
        <v>62.5</v>
      </c>
      <c r="H120" s="410">
        <v>62.5</v>
      </c>
      <c r="J120" s="238"/>
    </row>
    <row r="121" spans="1:10" ht="30" x14ac:dyDescent="0.2">
      <c r="A121" s="101">
        <v>113</v>
      </c>
      <c r="B121" s="456" t="s">
        <v>688</v>
      </c>
      <c r="C121" s="429"/>
      <c r="D121" s="404" t="s">
        <v>1141</v>
      </c>
      <c r="E121" s="433" t="s">
        <v>1989</v>
      </c>
      <c r="F121" s="101" t="s">
        <v>1656</v>
      </c>
      <c r="G121" s="410">
        <v>62.5</v>
      </c>
      <c r="H121" s="410">
        <v>62.5</v>
      </c>
      <c r="J121" s="238"/>
    </row>
    <row r="122" spans="1:10" ht="30" x14ac:dyDescent="0.2">
      <c r="A122" s="101">
        <v>114</v>
      </c>
      <c r="B122" s="456" t="s">
        <v>689</v>
      </c>
      <c r="C122" s="429"/>
      <c r="D122" s="404" t="s">
        <v>1142</v>
      </c>
      <c r="E122" s="433" t="s">
        <v>1989</v>
      </c>
      <c r="F122" s="101" t="s">
        <v>1656</v>
      </c>
      <c r="G122" s="410">
        <v>62.5</v>
      </c>
      <c r="H122" s="410">
        <v>62.5</v>
      </c>
      <c r="J122" s="238"/>
    </row>
    <row r="123" spans="1:10" ht="30" x14ac:dyDescent="0.2">
      <c r="A123" s="101">
        <v>115</v>
      </c>
      <c r="B123" s="456" t="s">
        <v>690</v>
      </c>
      <c r="C123" s="429"/>
      <c r="D123" s="404" t="s">
        <v>1143</v>
      </c>
      <c r="E123" s="433" t="s">
        <v>1989</v>
      </c>
      <c r="F123" s="101" t="s">
        <v>1656</v>
      </c>
      <c r="G123" s="410">
        <v>62.5</v>
      </c>
      <c r="H123" s="410">
        <v>62.5</v>
      </c>
      <c r="J123" s="238"/>
    </row>
    <row r="124" spans="1:10" ht="30" x14ac:dyDescent="0.2">
      <c r="A124" s="101">
        <v>116</v>
      </c>
      <c r="B124" s="456" t="s">
        <v>677</v>
      </c>
      <c r="C124" s="429"/>
      <c r="D124" s="406" t="s">
        <v>1144</v>
      </c>
      <c r="E124" s="433" t="s">
        <v>1989</v>
      </c>
      <c r="F124" s="101" t="s">
        <v>1656</v>
      </c>
      <c r="G124" s="410">
        <v>62.5</v>
      </c>
      <c r="H124" s="410">
        <v>62.5</v>
      </c>
      <c r="J124" s="238"/>
    </row>
    <row r="125" spans="1:10" ht="30" x14ac:dyDescent="0.2">
      <c r="A125" s="101">
        <v>117</v>
      </c>
      <c r="B125" s="456" t="s">
        <v>691</v>
      </c>
      <c r="C125" s="429"/>
      <c r="D125" s="404" t="s">
        <v>1145</v>
      </c>
      <c r="E125" s="433" t="s">
        <v>1989</v>
      </c>
      <c r="F125" s="101" t="s">
        <v>1656</v>
      </c>
      <c r="G125" s="410">
        <v>62.5</v>
      </c>
      <c r="H125" s="410">
        <v>62.5</v>
      </c>
      <c r="J125" s="238"/>
    </row>
    <row r="126" spans="1:10" ht="30" x14ac:dyDescent="0.2">
      <c r="A126" s="101">
        <v>118</v>
      </c>
      <c r="B126" s="456" t="s">
        <v>692</v>
      </c>
      <c r="C126" s="429"/>
      <c r="D126" s="404" t="s">
        <v>1146</v>
      </c>
      <c r="E126" s="433" t="s">
        <v>1989</v>
      </c>
      <c r="F126" s="101" t="s">
        <v>1656</v>
      </c>
      <c r="G126" s="410">
        <v>62.5</v>
      </c>
      <c r="H126" s="410">
        <v>62.5</v>
      </c>
      <c r="J126" s="238"/>
    </row>
    <row r="127" spans="1:10" ht="30" x14ac:dyDescent="0.2">
      <c r="A127" s="101">
        <v>119</v>
      </c>
      <c r="B127" s="456" t="s">
        <v>693</v>
      </c>
      <c r="C127" s="429"/>
      <c r="D127" s="404" t="s">
        <v>1147</v>
      </c>
      <c r="E127" s="433" t="s">
        <v>1989</v>
      </c>
      <c r="F127" s="101" t="s">
        <v>1656</v>
      </c>
      <c r="G127" s="410">
        <v>62.5</v>
      </c>
      <c r="H127" s="410">
        <v>62.5</v>
      </c>
      <c r="J127" s="238"/>
    </row>
    <row r="128" spans="1:10" ht="30" x14ac:dyDescent="0.2">
      <c r="A128" s="101">
        <v>120</v>
      </c>
      <c r="B128" s="456" t="s">
        <v>694</v>
      </c>
      <c r="C128" s="429"/>
      <c r="D128" s="404" t="s">
        <v>1148</v>
      </c>
      <c r="E128" s="433" t="s">
        <v>1989</v>
      </c>
      <c r="F128" s="101" t="s">
        <v>1656</v>
      </c>
      <c r="G128" s="410">
        <v>62.5</v>
      </c>
      <c r="H128" s="410">
        <v>62.5</v>
      </c>
      <c r="J128" s="238"/>
    </row>
    <row r="129" spans="1:10" ht="30" x14ac:dyDescent="0.2">
      <c r="A129" s="101">
        <v>121</v>
      </c>
      <c r="B129" s="456" t="s">
        <v>695</v>
      </c>
      <c r="C129" s="429"/>
      <c r="D129" s="404" t="s">
        <v>1149</v>
      </c>
      <c r="E129" s="433" t="s">
        <v>1989</v>
      </c>
      <c r="F129" s="101" t="s">
        <v>1656</v>
      </c>
      <c r="G129" s="410">
        <v>62.5</v>
      </c>
      <c r="H129" s="410">
        <v>62.5</v>
      </c>
      <c r="J129" s="238"/>
    </row>
    <row r="130" spans="1:10" ht="30" x14ac:dyDescent="0.2">
      <c r="A130" s="101">
        <v>122</v>
      </c>
      <c r="B130" s="456" t="s">
        <v>696</v>
      </c>
      <c r="C130" s="429"/>
      <c r="D130" s="404" t="s">
        <v>1150</v>
      </c>
      <c r="E130" s="433" t="s">
        <v>1989</v>
      </c>
      <c r="F130" s="101" t="s">
        <v>1656</v>
      </c>
      <c r="G130" s="410">
        <v>62.5</v>
      </c>
      <c r="H130" s="410">
        <v>62.5</v>
      </c>
      <c r="J130" s="238"/>
    </row>
    <row r="131" spans="1:10" ht="30" x14ac:dyDescent="0.2">
      <c r="A131" s="101">
        <v>123</v>
      </c>
      <c r="B131" s="456" t="s">
        <v>697</v>
      </c>
      <c r="C131" s="429"/>
      <c r="D131" s="404" t="s">
        <v>1151</v>
      </c>
      <c r="E131" s="433" t="s">
        <v>1989</v>
      </c>
      <c r="F131" s="101" t="s">
        <v>1656</v>
      </c>
      <c r="G131" s="410">
        <v>62.5</v>
      </c>
      <c r="H131" s="410">
        <v>62.5</v>
      </c>
      <c r="J131" s="238"/>
    </row>
    <row r="132" spans="1:10" ht="30" x14ac:dyDescent="0.2">
      <c r="A132" s="101">
        <v>124</v>
      </c>
      <c r="B132" s="456" t="s">
        <v>698</v>
      </c>
      <c r="C132" s="429"/>
      <c r="D132" s="404" t="s">
        <v>1152</v>
      </c>
      <c r="E132" s="433" t="s">
        <v>1989</v>
      </c>
      <c r="F132" s="101" t="s">
        <v>1656</v>
      </c>
      <c r="G132" s="410">
        <v>62.5</v>
      </c>
      <c r="H132" s="410">
        <v>62.5</v>
      </c>
      <c r="J132" s="238"/>
    </row>
    <row r="133" spans="1:10" ht="30" x14ac:dyDescent="0.2">
      <c r="A133" s="101">
        <v>125</v>
      </c>
      <c r="B133" s="456" t="s">
        <v>699</v>
      </c>
      <c r="C133" s="429"/>
      <c r="D133" s="404" t="s">
        <v>1153</v>
      </c>
      <c r="E133" s="433" t="s">
        <v>1989</v>
      </c>
      <c r="F133" s="101" t="s">
        <v>1656</v>
      </c>
      <c r="G133" s="410">
        <v>62.5</v>
      </c>
      <c r="H133" s="410">
        <v>62.5</v>
      </c>
      <c r="J133" s="238"/>
    </row>
    <row r="134" spans="1:10" ht="30" x14ac:dyDescent="0.2">
      <c r="A134" s="101">
        <v>126</v>
      </c>
      <c r="B134" s="456" t="s">
        <v>700</v>
      </c>
      <c r="C134" s="429"/>
      <c r="D134" s="404" t="s">
        <v>1154</v>
      </c>
      <c r="E134" s="433" t="s">
        <v>1989</v>
      </c>
      <c r="F134" s="101" t="s">
        <v>1656</v>
      </c>
      <c r="G134" s="410">
        <v>62.5</v>
      </c>
      <c r="H134" s="410">
        <v>62.5</v>
      </c>
      <c r="J134" s="238"/>
    </row>
    <row r="135" spans="1:10" ht="30" x14ac:dyDescent="0.2">
      <c r="A135" s="101">
        <v>127</v>
      </c>
      <c r="B135" s="456" t="s">
        <v>701</v>
      </c>
      <c r="C135" s="429"/>
      <c r="D135" s="404" t="s">
        <v>1155</v>
      </c>
      <c r="E135" s="433" t="s">
        <v>1989</v>
      </c>
      <c r="F135" s="101" t="s">
        <v>1656</v>
      </c>
      <c r="G135" s="410">
        <v>62.5</v>
      </c>
      <c r="H135" s="410">
        <v>62.5</v>
      </c>
      <c r="J135" s="238"/>
    </row>
    <row r="136" spans="1:10" ht="30" x14ac:dyDescent="0.2">
      <c r="A136" s="101">
        <v>128</v>
      </c>
      <c r="B136" s="456" t="s">
        <v>702</v>
      </c>
      <c r="C136" s="429"/>
      <c r="D136" s="402" t="s">
        <v>1156</v>
      </c>
      <c r="E136" s="433" t="s">
        <v>1989</v>
      </c>
      <c r="F136" s="101" t="s">
        <v>1656</v>
      </c>
      <c r="G136" s="410">
        <v>62.5</v>
      </c>
      <c r="H136" s="410">
        <v>62.5</v>
      </c>
      <c r="J136" s="238"/>
    </row>
    <row r="137" spans="1:10" ht="30" x14ac:dyDescent="0.2">
      <c r="A137" s="101">
        <v>129</v>
      </c>
      <c r="B137" s="456" t="s">
        <v>703</v>
      </c>
      <c r="C137" s="429"/>
      <c r="D137" s="402" t="s">
        <v>1157</v>
      </c>
      <c r="E137" s="433" t="s">
        <v>1989</v>
      </c>
      <c r="F137" s="101" t="s">
        <v>1656</v>
      </c>
      <c r="G137" s="410">
        <v>62.5</v>
      </c>
      <c r="H137" s="410">
        <v>62.5</v>
      </c>
      <c r="J137" s="238"/>
    </row>
    <row r="138" spans="1:10" ht="30" x14ac:dyDescent="0.2">
      <c r="A138" s="101">
        <v>130</v>
      </c>
      <c r="B138" s="456" t="s">
        <v>704</v>
      </c>
      <c r="C138" s="429"/>
      <c r="D138" s="404" t="s">
        <v>1158</v>
      </c>
      <c r="E138" s="433" t="s">
        <v>1989</v>
      </c>
      <c r="F138" s="101" t="s">
        <v>1656</v>
      </c>
      <c r="G138" s="410">
        <v>62.5</v>
      </c>
      <c r="H138" s="410">
        <v>62.5</v>
      </c>
      <c r="J138" s="238"/>
    </row>
    <row r="139" spans="1:10" ht="30" x14ac:dyDescent="0.2">
      <c r="A139" s="101">
        <v>131</v>
      </c>
      <c r="B139" s="456" t="s">
        <v>705</v>
      </c>
      <c r="C139" s="429"/>
      <c r="D139" s="404" t="s">
        <v>1159</v>
      </c>
      <c r="E139" s="433" t="s">
        <v>1989</v>
      </c>
      <c r="F139" s="101" t="s">
        <v>1656</v>
      </c>
      <c r="G139" s="410">
        <v>62.5</v>
      </c>
      <c r="H139" s="410">
        <v>62.5</v>
      </c>
      <c r="J139" s="238"/>
    </row>
    <row r="140" spans="1:10" ht="30" x14ac:dyDescent="0.2">
      <c r="A140" s="101">
        <v>132</v>
      </c>
      <c r="B140" s="456" t="s">
        <v>706</v>
      </c>
      <c r="C140" s="429"/>
      <c r="D140" s="402" t="s">
        <v>1160</v>
      </c>
      <c r="E140" s="433" t="s">
        <v>1989</v>
      </c>
      <c r="F140" s="101" t="s">
        <v>1656</v>
      </c>
      <c r="G140" s="410">
        <v>62.5</v>
      </c>
      <c r="H140" s="410">
        <v>62.5</v>
      </c>
      <c r="J140" s="238"/>
    </row>
    <row r="141" spans="1:10" ht="30" x14ac:dyDescent="0.2">
      <c r="A141" s="101">
        <v>133</v>
      </c>
      <c r="B141" s="456" t="s">
        <v>707</v>
      </c>
      <c r="C141" s="429"/>
      <c r="D141" s="402" t="s">
        <v>1161</v>
      </c>
      <c r="E141" s="433" t="s">
        <v>1989</v>
      </c>
      <c r="F141" s="101" t="s">
        <v>1656</v>
      </c>
      <c r="G141" s="410">
        <v>62.5</v>
      </c>
      <c r="H141" s="410">
        <v>62.5</v>
      </c>
      <c r="J141" s="238"/>
    </row>
    <row r="142" spans="1:10" ht="30" x14ac:dyDescent="0.2">
      <c r="A142" s="101">
        <v>134</v>
      </c>
      <c r="B142" s="456" t="s">
        <v>708</v>
      </c>
      <c r="C142" s="429"/>
      <c r="D142" s="402" t="s">
        <v>1162</v>
      </c>
      <c r="E142" s="433" t="s">
        <v>1989</v>
      </c>
      <c r="F142" s="101" t="s">
        <v>1656</v>
      </c>
      <c r="G142" s="410">
        <v>62.5</v>
      </c>
      <c r="H142" s="410">
        <v>62.5</v>
      </c>
      <c r="J142" s="238"/>
    </row>
    <row r="143" spans="1:10" ht="30" x14ac:dyDescent="0.2">
      <c r="A143" s="101">
        <v>135</v>
      </c>
      <c r="B143" s="456" t="s">
        <v>709</v>
      </c>
      <c r="C143" s="429"/>
      <c r="D143" s="402" t="s">
        <v>1163</v>
      </c>
      <c r="E143" s="433" t="s">
        <v>1989</v>
      </c>
      <c r="F143" s="101" t="s">
        <v>1656</v>
      </c>
      <c r="G143" s="410">
        <v>62.5</v>
      </c>
      <c r="H143" s="410">
        <v>62.5</v>
      </c>
      <c r="J143" s="238"/>
    </row>
    <row r="144" spans="1:10" ht="30" x14ac:dyDescent="0.2">
      <c r="A144" s="101">
        <v>136</v>
      </c>
      <c r="B144" s="456" t="s">
        <v>710</v>
      </c>
      <c r="C144" s="429"/>
      <c r="D144" s="402" t="s">
        <v>1164</v>
      </c>
      <c r="E144" s="433" t="s">
        <v>1989</v>
      </c>
      <c r="F144" s="101" t="s">
        <v>1656</v>
      </c>
      <c r="G144" s="410">
        <v>62.5</v>
      </c>
      <c r="H144" s="410">
        <v>62.5</v>
      </c>
      <c r="J144" s="238"/>
    </row>
    <row r="145" spans="1:10" ht="30" x14ac:dyDescent="0.2">
      <c r="A145" s="101">
        <v>137</v>
      </c>
      <c r="B145" s="456" t="s">
        <v>711</v>
      </c>
      <c r="C145" s="429"/>
      <c r="D145" s="402" t="s">
        <v>1165</v>
      </c>
      <c r="E145" s="433" t="s">
        <v>1989</v>
      </c>
      <c r="F145" s="101" t="s">
        <v>1656</v>
      </c>
      <c r="G145" s="410">
        <v>62.5</v>
      </c>
      <c r="H145" s="410">
        <v>62.5</v>
      </c>
      <c r="J145" s="238"/>
    </row>
    <row r="146" spans="1:10" ht="30" x14ac:dyDescent="0.2">
      <c r="A146" s="101">
        <v>138</v>
      </c>
      <c r="B146" s="456" t="s">
        <v>712</v>
      </c>
      <c r="C146" s="429"/>
      <c r="D146" s="402" t="s">
        <v>1166</v>
      </c>
      <c r="E146" s="433" t="s">
        <v>1989</v>
      </c>
      <c r="F146" s="101" t="s">
        <v>1656</v>
      </c>
      <c r="G146" s="410">
        <v>62.5</v>
      </c>
      <c r="H146" s="410">
        <v>62.5</v>
      </c>
      <c r="J146" s="238"/>
    </row>
    <row r="147" spans="1:10" ht="30" x14ac:dyDescent="0.2">
      <c r="A147" s="101">
        <v>139</v>
      </c>
      <c r="B147" s="456" t="s">
        <v>713</v>
      </c>
      <c r="C147" s="429"/>
      <c r="D147" s="402" t="s">
        <v>1167</v>
      </c>
      <c r="E147" s="433" t="s">
        <v>1989</v>
      </c>
      <c r="F147" s="101" t="s">
        <v>1656</v>
      </c>
      <c r="G147" s="410">
        <v>62.5</v>
      </c>
      <c r="H147" s="410">
        <v>62.5</v>
      </c>
      <c r="J147" s="238"/>
    </row>
    <row r="148" spans="1:10" ht="30" x14ac:dyDescent="0.2">
      <c r="A148" s="101">
        <v>140</v>
      </c>
      <c r="B148" s="456" t="s">
        <v>714</v>
      </c>
      <c r="C148" s="429"/>
      <c r="D148" s="404" t="s">
        <v>1168</v>
      </c>
      <c r="E148" s="433" t="s">
        <v>1989</v>
      </c>
      <c r="F148" s="101" t="s">
        <v>1656</v>
      </c>
      <c r="G148" s="410">
        <v>62.5</v>
      </c>
      <c r="H148" s="410">
        <v>62.5</v>
      </c>
      <c r="J148" s="238"/>
    </row>
    <row r="149" spans="1:10" ht="30" x14ac:dyDescent="0.2">
      <c r="A149" s="101">
        <v>141</v>
      </c>
      <c r="B149" s="456" t="s">
        <v>715</v>
      </c>
      <c r="C149" s="429"/>
      <c r="D149" s="402" t="s">
        <v>1169</v>
      </c>
      <c r="E149" s="433" t="s">
        <v>1989</v>
      </c>
      <c r="F149" s="101" t="s">
        <v>1656</v>
      </c>
      <c r="G149" s="410">
        <v>62.5</v>
      </c>
      <c r="H149" s="410">
        <v>62.5</v>
      </c>
      <c r="J149" s="238"/>
    </row>
    <row r="150" spans="1:10" ht="30" x14ac:dyDescent="0.2">
      <c r="A150" s="101">
        <v>142</v>
      </c>
      <c r="B150" s="456" t="s">
        <v>716</v>
      </c>
      <c r="C150" s="429"/>
      <c r="D150" s="404" t="s">
        <v>1170</v>
      </c>
      <c r="E150" s="433" t="s">
        <v>1989</v>
      </c>
      <c r="F150" s="101" t="s">
        <v>1656</v>
      </c>
      <c r="G150" s="410">
        <v>62.5</v>
      </c>
      <c r="H150" s="410">
        <v>62.5</v>
      </c>
      <c r="J150" s="238"/>
    </row>
    <row r="151" spans="1:10" ht="30" x14ac:dyDescent="0.2">
      <c r="A151" s="101">
        <v>143</v>
      </c>
      <c r="B151" s="456" t="s">
        <v>717</v>
      </c>
      <c r="C151" s="429"/>
      <c r="D151" s="402" t="s">
        <v>1171</v>
      </c>
      <c r="E151" s="433" t="s">
        <v>1989</v>
      </c>
      <c r="F151" s="101" t="s">
        <v>1656</v>
      </c>
      <c r="G151" s="410">
        <v>62.5</v>
      </c>
      <c r="H151" s="410">
        <v>62.5</v>
      </c>
      <c r="J151" s="238"/>
    </row>
    <row r="152" spans="1:10" ht="30" x14ac:dyDescent="0.2">
      <c r="A152" s="101">
        <v>144</v>
      </c>
      <c r="B152" s="456" t="s">
        <v>718</v>
      </c>
      <c r="C152" s="429"/>
      <c r="D152" s="404" t="s">
        <v>1172</v>
      </c>
      <c r="E152" s="433" t="s">
        <v>1989</v>
      </c>
      <c r="F152" s="101" t="s">
        <v>1656</v>
      </c>
      <c r="G152" s="410">
        <v>62.5</v>
      </c>
      <c r="H152" s="410">
        <v>62.5</v>
      </c>
      <c r="J152" s="238"/>
    </row>
    <row r="153" spans="1:10" ht="30" x14ac:dyDescent="0.2">
      <c r="A153" s="101">
        <v>145</v>
      </c>
      <c r="B153" s="456" t="s">
        <v>719</v>
      </c>
      <c r="C153" s="429"/>
      <c r="D153" s="404" t="s">
        <v>1173</v>
      </c>
      <c r="E153" s="433" t="s">
        <v>1989</v>
      </c>
      <c r="F153" s="101" t="s">
        <v>1656</v>
      </c>
      <c r="G153" s="410">
        <v>62.5</v>
      </c>
      <c r="H153" s="410">
        <v>62.5</v>
      </c>
      <c r="J153" s="238"/>
    </row>
    <row r="154" spans="1:10" ht="30" x14ac:dyDescent="0.2">
      <c r="A154" s="101">
        <v>146</v>
      </c>
      <c r="B154" s="456" t="s">
        <v>720</v>
      </c>
      <c r="C154" s="429"/>
      <c r="D154" s="404" t="s">
        <v>1174</v>
      </c>
      <c r="E154" s="433" t="s">
        <v>1989</v>
      </c>
      <c r="F154" s="101" t="s">
        <v>1656</v>
      </c>
      <c r="G154" s="410">
        <v>62.5</v>
      </c>
      <c r="H154" s="410">
        <v>62.5</v>
      </c>
      <c r="J154" s="238"/>
    </row>
    <row r="155" spans="1:10" ht="30" x14ac:dyDescent="0.2">
      <c r="A155" s="101">
        <v>147</v>
      </c>
      <c r="B155" s="456" t="s">
        <v>721</v>
      </c>
      <c r="C155" s="429"/>
      <c r="D155" s="404" t="s">
        <v>1175</v>
      </c>
      <c r="E155" s="433" t="s">
        <v>1989</v>
      </c>
      <c r="F155" s="101" t="s">
        <v>1656</v>
      </c>
      <c r="G155" s="410">
        <v>62.5</v>
      </c>
      <c r="H155" s="410">
        <v>62.5</v>
      </c>
      <c r="J155" s="238"/>
    </row>
    <row r="156" spans="1:10" ht="30" x14ac:dyDescent="0.2">
      <c r="A156" s="101">
        <v>148</v>
      </c>
      <c r="B156" s="456" t="s">
        <v>722</v>
      </c>
      <c r="C156" s="429"/>
      <c r="D156" s="404" t="s">
        <v>1176</v>
      </c>
      <c r="E156" s="433" t="s">
        <v>1989</v>
      </c>
      <c r="F156" s="101" t="s">
        <v>1656</v>
      </c>
      <c r="G156" s="410">
        <v>62.5</v>
      </c>
      <c r="H156" s="410">
        <v>62.5</v>
      </c>
      <c r="J156" s="238"/>
    </row>
    <row r="157" spans="1:10" ht="30" x14ac:dyDescent="0.2">
      <c r="A157" s="101">
        <v>149</v>
      </c>
      <c r="B157" s="456" t="s">
        <v>723</v>
      </c>
      <c r="C157" s="429"/>
      <c r="D157" s="404" t="s">
        <v>1177</v>
      </c>
      <c r="E157" s="433" t="s">
        <v>1989</v>
      </c>
      <c r="F157" s="101" t="s">
        <v>1656</v>
      </c>
      <c r="G157" s="410">
        <v>62.5</v>
      </c>
      <c r="H157" s="410">
        <v>62.5</v>
      </c>
      <c r="J157" s="238"/>
    </row>
    <row r="158" spans="1:10" ht="30" x14ac:dyDescent="0.2">
      <c r="A158" s="101">
        <v>150</v>
      </c>
      <c r="B158" s="456" t="s">
        <v>724</v>
      </c>
      <c r="C158" s="429"/>
      <c r="D158" s="404" t="s">
        <v>1178</v>
      </c>
      <c r="E158" s="433" t="s">
        <v>1989</v>
      </c>
      <c r="F158" s="101" t="s">
        <v>1656</v>
      </c>
      <c r="G158" s="410">
        <v>62.5</v>
      </c>
      <c r="H158" s="410">
        <v>62.5</v>
      </c>
      <c r="J158" s="238"/>
    </row>
    <row r="159" spans="1:10" ht="30" x14ac:dyDescent="0.2">
      <c r="A159" s="101">
        <v>151</v>
      </c>
      <c r="B159" s="456" t="s">
        <v>725</v>
      </c>
      <c r="C159" s="429"/>
      <c r="D159" s="404" t="s">
        <v>1179</v>
      </c>
      <c r="E159" s="433" t="s">
        <v>1989</v>
      </c>
      <c r="F159" s="101" t="s">
        <v>1656</v>
      </c>
      <c r="G159" s="410">
        <v>62.5</v>
      </c>
      <c r="H159" s="410">
        <v>62.5</v>
      </c>
      <c r="J159" s="238"/>
    </row>
    <row r="160" spans="1:10" ht="30" x14ac:dyDescent="0.2">
      <c r="A160" s="101">
        <v>152</v>
      </c>
      <c r="B160" s="456" t="s">
        <v>726</v>
      </c>
      <c r="C160" s="429"/>
      <c r="D160" s="404" t="s">
        <v>1180</v>
      </c>
      <c r="E160" s="433" t="s">
        <v>1989</v>
      </c>
      <c r="F160" s="101" t="s">
        <v>1656</v>
      </c>
      <c r="G160" s="410">
        <v>62.5</v>
      </c>
      <c r="H160" s="410">
        <v>62.5</v>
      </c>
      <c r="J160" s="238"/>
    </row>
    <row r="161" spans="1:10" ht="30" x14ac:dyDescent="0.2">
      <c r="A161" s="101">
        <v>153</v>
      </c>
      <c r="B161" s="456" t="s">
        <v>727</v>
      </c>
      <c r="C161" s="429"/>
      <c r="D161" s="404" t="s">
        <v>1181</v>
      </c>
      <c r="E161" s="433" t="s">
        <v>1989</v>
      </c>
      <c r="F161" s="101" t="s">
        <v>1656</v>
      </c>
      <c r="G161" s="410">
        <v>62.5</v>
      </c>
      <c r="H161" s="410">
        <v>62.5</v>
      </c>
      <c r="J161" s="238"/>
    </row>
    <row r="162" spans="1:10" ht="30" x14ac:dyDescent="0.2">
      <c r="A162" s="101">
        <v>154</v>
      </c>
      <c r="B162" s="456" t="s">
        <v>728</v>
      </c>
      <c r="C162" s="429"/>
      <c r="D162" s="404" t="s">
        <v>1182</v>
      </c>
      <c r="E162" s="433" t="s">
        <v>1989</v>
      </c>
      <c r="F162" s="101" t="s">
        <v>1656</v>
      </c>
      <c r="G162" s="410">
        <v>62.5</v>
      </c>
      <c r="H162" s="410">
        <v>62.5</v>
      </c>
      <c r="J162" s="238"/>
    </row>
    <row r="163" spans="1:10" ht="30" x14ac:dyDescent="0.2">
      <c r="A163" s="101">
        <v>155</v>
      </c>
      <c r="B163" s="456" t="s">
        <v>729</v>
      </c>
      <c r="C163" s="429"/>
      <c r="D163" s="404" t="s">
        <v>1183</v>
      </c>
      <c r="E163" s="433" t="s">
        <v>1989</v>
      </c>
      <c r="F163" s="101" t="s">
        <v>1656</v>
      </c>
      <c r="G163" s="410">
        <v>62.5</v>
      </c>
      <c r="H163" s="410">
        <v>62.5</v>
      </c>
      <c r="J163" s="238"/>
    </row>
    <row r="164" spans="1:10" ht="30" x14ac:dyDescent="0.2">
      <c r="A164" s="101">
        <v>156</v>
      </c>
      <c r="B164" s="456" t="s">
        <v>730</v>
      </c>
      <c r="C164" s="429"/>
      <c r="D164" s="404" t="s">
        <v>1184</v>
      </c>
      <c r="E164" s="433" t="s">
        <v>1989</v>
      </c>
      <c r="F164" s="101" t="s">
        <v>1656</v>
      </c>
      <c r="G164" s="410">
        <v>62.5</v>
      </c>
      <c r="H164" s="410">
        <v>62.5</v>
      </c>
      <c r="J164" s="238"/>
    </row>
    <row r="165" spans="1:10" ht="30" x14ac:dyDescent="0.2">
      <c r="A165" s="101">
        <v>157</v>
      </c>
      <c r="B165" s="456" t="s">
        <v>731</v>
      </c>
      <c r="C165" s="429"/>
      <c r="D165" s="404" t="s">
        <v>1185</v>
      </c>
      <c r="E165" s="433" t="s">
        <v>1989</v>
      </c>
      <c r="F165" s="101" t="s">
        <v>1656</v>
      </c>
      <c r="G165" s="410">
        <v>62.5</v>
      </c>
      <c r="H165" s="410">
        <v>62.5</v>
      </c>
      <c r="J165" s="238"/>
    </row>
    <row r="166" spans="1:10" ht="30" x14ac:dyDescent="0.2">
      <c r="A166" s="101">
        <v>158</v>
      </c>
      <c r="B166" s="456" t="s">
        <v>732</v>
      </c>
      <c r="C166" s="429"/>
      <c r="D166" s="404" t="s">
        <v>1186</v>
      </c>
      <c r="E166" s="433" t="s">
        <v>1989</v>
      </c>
      <c r="F166" s="101" t="s">
        <v>1656</v>
      </c>
      <c r="G166" s="410">
        <v>62.5</v>
      </c>
      <c r="H166" s="410">
        <v>62.5</v>
      </c>
      <c r="J166" s="238"/>
    </row>
    <row r="167" spans="1:10" ht="30" x14ac:dyDescent="0.2">
      <c r="A167" s="101">
        <v>159</v>
      </c>
      <c r="B167" s="456" t="s">
        <v>733</v>
      </c>
      <c r="C167" s="429"/>
      <c r="D167" s="404" t="s">
        <v>1187</v>
      </c>
      <c r="E167" s="433" t="s">
        <v>1989</v>
      </c>
      <c r="F167" s="101" t="s">
        <v>1656</v>
      </c>
      <c r="G167" s="410">
        <v>62.5</v>
      </c>
      <c r="H167" s="410">
        <v>62.5</v>
      </c>
      <c r="J167" s="238"/>
    </row>
    <row r="168" spans="1:10" ht="30" x14ac:dyDescent="0.2">
      <c r="A168" s="101">
        <v>160</v>
      </c>
      <c r="B168" s="456" t="s">
        <v>734</v>
      </c>
      <c r="C168" s="429"/>
      <c r="D168" s="404" t="s">
        <v>1188</v>
      </c>
      <c r="E168" s="433" t="s">
        <v>1989</v>
      </c>
      <c r="F168" s="101" t="s">
        <v>1656</v>
      </c>
      <c r="G168" s="410">
        <v>62.5</v>
      </c>
      <c r="H168" s="410">
        <v>62.5</v>
      </c>
      <c r="J168" s="238"/>
    </row>
    <row r="169" spans="1:10" ht="30" x14ac:dyDescent="0.2">
      <c r="A169" s="101">
        <v>161</v>
      </c>
      <c r="B169" s="456" t="s">
        <v>735</v>
      </c>
      <c r="C169" s="429"/>
      <c r="D169" s="406" t="s">
        <v>1189</v>
      </c>
      <c r="E169" s="433" t="s">
        <v>1989</v>
      </c>
      <c r="F169" s="101" t="s">
        <v>1656</v>
      </c>
      <c r="G169" s="410">
        <v>62.5</v>
      </c>
      <c r="H169" s="410">
        <v>62.5</v>
      </c>
      <c r="J169" s="238"/>
    </row>
    <row r="170" spans="1:10" ht="30" x14ac:dyDescent="0.2">
      <c r="A170" s="101">
        <v>162</v>
      </c>
      <c r="B170" s="456" t="s">
        <v>736</v>
      </c>
      <c r="C170" s="429"/>
      <c r="D170" s="404" t="s">
        <v>1190</v>
      </c>
      <c r="E170" s="433" t="s">
        <v>1989</v>
      </c>
      <c r="F170" s="101" t="s">
        <v>1656</v>
      </c>
      <c r="G170" s="410">
        <v>62.5</v>
      </c>
      <c r="H170" s="410">
        <v>62.5</v>
      </c>
      <c r="J170" s="238"/>
    </row>
    <row r="171" spans="1:10" ht="30" x14ac:dyDescent="0.2">
      <c r="A171" s="101">
        <v>163</v>
      </c>
      <c r="B171" s="456" t="s">
        <v>737</v>
      </c>
      <c r="C171" s="429"/>
      <c r="D171" s="404" t="s">
        <v>1191</v>
      </c>
      <c r="E171" s="433" t="s">
        <v>1989</v>
      </c>
      <c r="F171" s="101" t="s">
        <v>1656</v>
      </c>
      <c r="G171" s="410">
        <v>62.5</v>
      </c>
      <c r="H171" s="410">
        <v>62.5</v>
      </c>
      <c r="J171" s="238"/>
    </row>
    <row r="172" spans="1:10" ht="30" x14ac:dyDescent="0.2">
      <c r="A172" s="101">
        <v>164</v>
      </c>
      <c r="B172" s="456" t="s">
        <v>738</v>
      </c>
      <c r="C172" s="429"/>
      <c r="D172" s="404" t="s">
        <v>1192</v>
      </c>
      <c r="E172" s="433" t="s">
        <v>1989</v>
      </c>
      <c r="F172" s="101" t="s">
        <v>1656</v>
      </c>
      <c r="G172" s="410">
        <v>62.5</v>
      </c>
      <c r="H172" s="410">
        <v>62.5</v>
      </c>
      <c r="J172" s="238"/>
    </row>
    <row r="173" spans="1:10" ht="30" x14ac:dyDescent="0.2">
      <c r="A173" s="101">
        <v>165</v>
      </c>
      <c r="B173" s="456" t="s">
        <v>739</v>
      </c>
      <c r="C173" s="429"/>
      <c r="D173" s="404" t="s">
        <v>1193</v>
      </c>
      <c r="E173" s="433" t="s">
        <v>1989</v>
      </c>
      <c r="F173" s="101" t="s">
        <v>1656</v>
      </c>
      <c r="G173" s="410">
        <v>62.5</v>
      </c>
      <c r="H173" s="410">
        <v>62.5</v>
      </c>
      <c r="J173" s="238"/>
    </row>
    <row r="174" spans="1:10" ht="30" x14ac:dyDescent="0.2">
      <c r="A174" s="101">
        <v>166</v>
      </c>
      <c r="B174" s="456" t="s">
        <v>740</v>
      </c>
      <c r="C174" s="429"/>
      <c r="D174" s="404" t="s">
        <v>1194</v>
      </c>
      <c r="E174" s="433" t="s">
        <v>1989</v>
      </c>
      <c r="F174" s="101" t="s">
        <v>1656</v>
      </c>
      <c r="G174" s="410">
        <v>62.5</v>
      </c>
      <c r="H174" s="410">
        <v>62.5</v>
      </c>
      <c r="J174" s="238"/>
    </row>
    <row r="175" spans="1:10" ht="30" x14ac:dyDescent="0.2">
      <c r="A175" s="101">
        <v>167</v>
      </c>
      <c r="B175" s="456" t="s">
        <v>741</v>
      </c>
      <c r="C175" s="429"/>
      <c r="D175" s="404" t="s">
        <v>1195</v>
      </c>
      <c r="E175" s="433" t="s">
        <v>1989</v>
      </c>
      <c r="F175" s="101" t="s">
        <v>1656</v>
      </c>
      <c r="G175" s="410">
        <v>62.5</v>
      </c>
      <c r="H175" s="410">
        <v>62.5</v>
      </c>
      <c r="J175" s="238"/>
    </row>
    <row r="176" spans="1:10" ht="30" x14ac:dyDescent="0.2">
      <c r="A176" s="101">
        <v>168</v>
      </c>
      <c r="B176" s="456" t="s">
        <v>742</v>
      </c>
      <c r="C176" s="429"/>
      <c r="D176" s="404" t="s">
        <v>1196</v>
      </c>
      <c r="E176" s="433" t="s">
        <v>1989</v>
      </c>
      <c r="F176" s="101" t="s">
        <v>1656</v>
      </c>
      <c r="G176" s="410">
        <v>62.5</v>
      </c>
      <c r="H176" s="410">
        <v>62.5</v>
      </c>
      <c r="J176" s="238"/>
    </row>
    <row r="177" spans="1:10" ht="30" x14ac:dyDescent="0.2">
      <c r="A177" s="101">
        <v>169</v>
      </c>
      <c r="B177" s="456" t="s">
        <v>743</v>
      </c>
      <c r="C177" s="429"/>
      <c r="D177" s="404" t="s">
        <v>1197</v>
      </c>
      <c r="E177" s="433" t="s">
        <v>1989</v>
      </c>
      <c r="F177" s="101" t="s">
        <v>1656</v>
      </c>
      <c r="G177" s="410">
        <v>62.5</v>
      </c>
      <c r="H177" s="410">
        <v>62.5</v>
      </c>
      <c r="J177" s="238"/>
    </row>
    <row r="178" spans="1:10" ht="30" x14ac:dyDescent="0.2">
      <c r="A178" s="101">
        <v>170</v>
      </c>
      <c r="B178" s="456" t="s">
        <v>744</v>
      </c>
      <c r="C178" s="429"/>
      <c r="D178" s="404" t="s">
        <v>1198</v>
      </c>
      <c r="E178" s="433" t="s">
        <v>1989</v>
      </c>
      <c r="F178" s="101" t="s">
        <v>1656</v>
      </c>
      <c r="G178" s="410">
        <v>62.5</v>
      </c>
      <c r="H178" s="410">
        <v>62.5</v>
      </c>
      <c r="J178" s="238"/>
    </row>
    <row r="179" spans="1:10" ht="30" x14ac:dyDescent="0.2">
      <c r="A179" s="101">
        <v>171</v>
      </c>
      <c r="B179" s="456" t="s">
        <v>745</v>
      </c>
      <c r="C179" s="429"/>
      <c r="D179" s="404" t="s">
        <v>1005</v>
      </c>
      <c r="E179" s="433" t="s">
        <v>1989</v>
      </c>
      <c r="F179" s="101" t="s">
        <v>1656</v>
      </c>
      <c r="G179" s="410">
        <v>62.5</v>
      </c>
      <c r="H179" s="410">
        <v>62.5</v>
      </c>
      <c r="J179" s="238"/>
    </row>
    <row r="180" spans="1:10" ht="30" x14ac:dyDescent="0.2">
      <c r="A180" s="101">
        <v>172</v>
      </c>
      <c r="B180" s="456" t="s">
        <v>746</v>
      </c>
      <c r="C180" s="429"/>
      <c r="D180" s="404" t="s">
        <v>1199</v>
      </c>
      <c r="E180" s="433" t="s">
        <v>1989</v>
      </c>
      <c r="F180" s="101" t="s">
        <v>1656</v>
      </c>
      <c r="G180" s="410">
        <v>62.5</v>
      </c>
      <c r="H180" s="410">
        <v>62.5</v>
      </c>
      <c r="J180" s="238"/>
    </row>
    <row r="181" spans="1:10" ht="30" x14ac:dyDescent="0.2">
      <c r="A181" s="101">
        <v>173</v>
      </c>
      <c r="B181" s="456" t="s">
        <v>747</v>
      </c>
      <c r="C181" s="429"/>
      <c r="D181" s="404" t="s">
        <v>1200</v>
      </c>
      <c r="E181" s="433" t="s">
        <v>1989</v>
      </c>
      <c r="F181" s="101" t="s">
        <v>1656</v>
      </c>
      <c r="G181" s="410">
        <v>62.5</v>
      </c>
      <c r="H181" s="410">
        <v>62.5</v>
      </c>
      <c r="J181" s="238"/>
    </row>
    <row r="182" spans="1:10" ht="30" x14ac:dyDescent="0.2">
      <c r="A182" s="101">
        <v>174</v>
      </c>
      <c r="B182" s="456" t="s">
        <v>748</v>
      </c>
      <c r="C182" s="429"/>
      <c r="D182" s="404" t="s">
        <v>1201</v>
      </c>
      <c r="E182" s="433" t="s">
        <v>1989</v>
      </c>
      <c r="F182" s="101" t="s">
        <v>1656</v>
      </c>
      <c r="G182" s="410">
        <v>62.5</v>
      </c>
      <c r="H182" s="410">
        <v>62.5</v>
      </c>
      <c r="J182" s="238"/>
    </row>
    <row r="183" spans="1:10" ht="30" x14ac:dyDescent="0.2">
      <c r="A183" s="101">
        <v>175</v>
      </c>
      <c r="B183" s="456" t="s">
        <v>749</v>
      </c>
      <c r="C183" s="429"/>
      <c r="D183" s="404" t="s">
        <v>1202</v>
      </c>
      <c r="E183" s="433" t="s">
        <v>1989</v>
      </c>
      <c r="F183" s="101" t="s">
        <v>1656</v>
      </c>
      <c r="G183" s="410">
        <v>62.5</v>
      </c>
      <c r="H183" s="410">
        <v>62.5</v>
      </c>
      <c r="J183" s="238"/>
    </row>
    <row r="184" spans="1:10" ht="30" x14ac:dyDescent="0.2">
      <c r="A184" s="101">
        <v>176</v>
      </c>
      <c r="B184" s="456" t="s">
        <v>750</v>
      </c>
      <c r="C184" s="429"/>
      <c r="D184" s="404" t="s">
        <v>1203</v>
      </c>
      <c r="E184" s="433" t="s">
        <v>1989</v>
      </c>
      <c r="F184" s="101" t="s">
        <v>1656</v>
      </c>
      <c r="G184" s="410">
        <v>62.5</v>
      </c>
      <c r="H184" s="410">
        <v>62.5</v>
      </c>
      <c r="J184" s="238"/>
    </row>
    <row r="185" spans="1:10" ht="30" x14ac:dyDescent="0.2">
      <c r="A185" s="101">
        <v>177</v>
      </c>
      <c r="B185" s="456" t="s">
        <v>751</v>
      </c>
      <c r="C185" s="429"/>
      <c r="D185" s="404" t="s">
        <v>1204</v>
      </c>
      <c r="E185" s="433" t="s">
        <v>1989</v>
      </c>
      <c r="F185" s="101" t="s">
        <v>1656</v>
      </c>
      <c r="G185" s="410">
        <v>62.5</v>
      </c>
      <c r="H185" s="410">
        <v>62.5</v>
      </c>
      <c r="J185" s="238"/>
    </row>
    <row r="186" spans="1:10" ht="30" x14ac:dyDescent="0.2">
      <c r="A186" s="101">
        <v>178</v>
      </c>
      <c r="B186" s="456" t="s">
        <v>752</v>
      </c>
      <c r="C186" s="429"/>
      <c r="D186" s="404" t="s">
        <v>1205</v>
      </c>
      <c r="E186" s="433" t="s">
        <v>1989</v>
      </c>
      <c r="F186" s="101" t="s">
        <v>1656</v>
      </c>
      <c r="G186" s="410">
        <v>62.5</v>
      </c>
      <c r="H186" s="410">
        <v>62.5</v>
      </c>
      <c r="J186" s="238"/>
    </row>
    <row r="187" spans="1:10" ht="30" x14ac:dyDescent="0.2">
      <c r="A187" s="101">
        <v>179</v>
      </c>
      <c r="B187" s="456" t="s">
        <v>753</v>
      </c>
      <c r="C187" s="429"/>
      <c r="D187" s="404" t="s">
        <v>1206</v>
      </c>
      <c r="E187" s="433" t="s">
        <v>1989</v>
      </c>
      <c r="F187" s="101" t="s">
        <v>1656</v>
      </c>
      <c r="G187" s="410">
        <v>62.5</v>
      </c>
      <c r="H187" s="410">
        <v>62.5</v>
      </c>
      <c r="J187" s="238"/>
    </row>
    <row r="188" spans="1:10" ht="30" x14ac:dyDescent="0.2">
      <c r="A188" s="101">
        <v>180</v>
      </c>
      <c r="B188" s="456" t="s">
        <v>754</v>
      </c>
      <c r="C188" s="429"/>
      <c r="D188" s="404" t="s">
        <v>1207</v>
      </c>
      <c r="E188" s="433" t="s">
        <v>1989</v>
      </c>
      <c r="F188" s="101" t="s">
        <v>1656</v>
      </c>
      <c r="G188" s="410">
        <v>62.5</v>
      </c>
      <c r="H188" s="410">
        <v>62.5</v>
      </c>
      <c r="J188" s="238"/>
    </row>
    <row r="189" spans="1:10" ht="30" x14ac:dyDescent="0.2">
      <c r="A189" s="101">
        <v>181</v>
      </c>
      <c r="B189" s="456" t="s">
        <v>755</v>
      </c>
      <c r="C189" s="429"/>
      <c r="D189" s="404" t="s">
        <v>1208</v>
      </c>
      <c r="E189" s="433" t="s">
        <v>1989</v>
      </c>
      <c r="F189" s="101" t="s">
        <v>1656</v>
      </c>
      <c r="G189" s="410">
        <v>62.5</v>
      </c>
      <c r="H189" s="410">
        <v>62.5</v>
      </c>
      <c r="J189" s="238"/>
    </row>
    <row r="190" spans="1:10" ht="30" x14ac:dyDescent="0.2">
      <c r="A190" s="101">
        <v>182</v>
      </c>
      <c r="B190" s="456" t="s">
        <v>756</v>
      </c>
      <c r="C190" s="429"/>
      <c r="D190" s="404" t="s">
        <v>1209</v>
      </c>
      <c r="E190" s="433" t="s">
        <v>1989</v>
      </c>
      <c r="F190" s="101" t="s">
        <v>1656</v>
      </c>
      <c r="G190" s="410">
        <v>62.5</v>
      </c>
      <c r="H190" s="410">
        <v>62.5</v>
      </c>
      <c r="J190" s="238"/>
    </row>
    <row r="191" spans="1:10" ht="30" x14ac:dyDescent="0.2">
      <c r="A191" s="101">
        <v>183</v>
      </c>
      <c r="B191" s="456" t="s">
        <v>757</v>
      </c>
      <c r="C191" s="429"/>
      <c r="D191" s="404" t="s">
        <v>1210</v>
      </c>
      <c r="E191" s="433" t="s">
        <v>1989</v>
      </c>
      <c r="F191" s="101" t="s">
        <v>1656</v>
      </c>
      <c r="G191" s="410">
        <v>62.5</v>
      </c>
      <c r="H191" s="410">
        <v>62.5</v>
      </c>
      <c r="J191" s="238"/>
    </row>
    <row r="192" spans="1:10" ht="30" x14ac:dyDescent="0.2">
      <c r="A192" s="101">
        <v>184</v>
      </c>
      <c r="B192" s="456" t="s">
        <v>758</v>
      </c>
      <c r="C192" s="429"/>
      <c r="D192" s="404" t="s">
        <v>1211</v>
      </c>
      <c r="E192" s="433" t="s">
        <v>1989</v>
      </c>
      <c r="F192" s="101" t="s">
        <v>1656</v>
      </c>
      <c r="G192" s="410">
        <v>62.5</v>
      </c>
      <c r="H192" s="410">
        <v>62.5</v>
      </c>
      <c r="J192" s="238"/>
    </row>
    <row r="193" spans="1:10" ht="30" x14ac:dyDescent="0.2">
      <c r="A193" s="101">
        <v>185</v>
      </c>
      <c r="B193" s="456" t="s">
        <v>759</v>
      </c>
      <c r="C193" s="429"/>
      <c r="D193" s="404" t="s">
        <v>1212</v>
      </c>
      <c r="E193" s="433" t="s">
        <v>1989</v>
      </c>
      <c r="F193" s="101" t="s">
        <v>1656</v>
      </c>
      <c r="G193" s="410">
        <v>62.5</v>
      </c>
      <c r="H193" s="410">
        <v>62.5</v>
      </c>
      <c r="J193" s="238"/>
    </row>
    <row r="194" spans="1:10" ht="30" x14ac:dyDescent="0.2">
      <c r="A194" s="101">
        <v>186</v>
      </c>
      <c r="B194" s="456" t="s">
        <v>760</v>
      </c>
      <c r="C194" s="429"/>
      <c r="D194" s="404" t="s">
        <v>1213</v>
      </c>
      <c r="E194" s="433" t="s">
        <v>1989</v>
      </c>
      <c r="F194" s="101" t="s">
        <v>1656</v>
      </c>
      <c r="G194" s="410">
        <v>62.5</v>
      </c>
      <c r="H194" s="410">
        <v>62.5</v>
      </c>
      <c r="J194" s="238"/>
    </row>
    <row r="195" spans="1:10" ht="30" x14ac:dyDescent="0.2">
      <c r="A195" s="101">
        <v>187</v>
      </c>
      <c r="B195" s="456" t="s">
        <v>761</v>
      </c>
      <c r="C195" s="429"/>
      <c r="D195" s="404" t="s">
        <v>1214</v>
      </c>
      <c r="E195" s="433" t="s">
        <v>1989</v>
      </c>
      <c r="F195" s="101" t="s">
        <v>1656</v>
      </c>
      <c r="G195" s="410">
        <v>62.5</v>
      </c>
      <c r="H195" s="410">
        <v>62.5</v>
      </c>
      <c r="J195" s="238"/>
    </row>
    <row r="196" spans="1:10" ht="30" x14ac:dyDescent="0.2">
      <c r="A196" s="101">
        <v>188</v>
      </c>
      <c r="B196" s="456" t="s">
        <v>762</v>
      </c>
      <c r="C196" s="443"/>
      <c r="D196" s="404" t="s">
        <v>1224</v>
      </c>
      <c r="E196" s="433" t="s">
        <v>1989</v>
      </c>
      <c r="F196" s="101" t="s">
        <v>1656</v>
      </c>
      <c r="G196" s="410">
        <v>62.5</v>
      </c>
      <c r="H196" s="410">
        <v>62.5</v>
      </c>
      <c r="J196" s="238"/>
    </row>
    <row r="197" spans="1:10" ht="30" x14ac:dyDescent="0.2">
      <c r="A197" s="101">
        <v>189</v>
      </c>
      <c r="B197" s="457" t="s">
        <v>763</v>
      </c>
      <c r="C197" s="443"/>
      <c r="D197" s="402" t="s">
        <v>1225</v>
      </c>
      <c r="E197" s="433" t="s">
        <v>1989</v>
      </c>
      <c r="F197" s="101" t="s">
        <v>1656</v>
      </c>
      <c r="G197" s="410">
        <v>62.5</v>
      </c>
      <c r="H197" s="410">
        <v>62.5</v>
      </c>
      <c r="J197" s="238"/>
    </row>
    <row r="198" spans="1:10" ht="30" x14ac:dyDescent="0.2">
      <c r="A198" s="101">
        <v>190</v>
      </c>
      <c r="B198" s="457" t="s">
        <v>764</v>
      </c>
      <c r="C198" s="443"/>
      <c r="D198" s="402" t="s">
        <v>1226</v>
      </c>
      <c r="E198" s="433" t="s">
        <v>1989</v>
      </c>
      <c r="F198" s="101" t="s">
        <v>1656</v>
      </c>
      <c r="G198" s="410">
        <v>62.5</v>
      </c>
      <c r="H198" s="410">
        <v>62.5</v>
      </c>
      <c r="J198" s="238"/>
    </row>
    <row r="199" spans="1:10" ht="30" x14ac:dyDescent="0.2">
      <c r="A199" s="101">
        <v>191</v>
      </c>
      <c r="B199" s="457" t="s">
        <v>765</v>
      </c>
      <c r="C199" s="443"/>
      <c r="D199" s="402" t="s">
        <v>1227</v>
      </c>
      <c r="E199" s="433" t="s">
        <v>1989</v>
      </c>
      <c r="F199" s="101" t="s">
        <v>1656</v>
      </c>
      <c r="G199" s="410">
        <v>62.5</v>
      </c>
      <c r="H199" s="410">
        <v>62.5</v>
      </c>
      <c r="J199" s="238"/>
    </row>
    <row r="200" spans="1:10" ht="30" x14ac:dyDescent="0.2">
      <c r="A200" s="101">
        <v>192</v>
      </c>
      <c r="B200" s="457" t="s">
        <v>766</v>
      </c>
      <c r="C200" s="429"/>
      <c r="D200" s="402" t="s">
        <v>1261</v>
      </c>
      <c r="E200" s="433" t="s">
        <v>1989</v>
      </c>
      <c r="F200" s="101" t="s">
        <v>1656</v>
      </c>
      <c r="G200" s="407">
        <v>62.5</v>
      </c>
      <c r="H200" s="407">
        <v>62.5</v>
      </c>
      <c r="J200" s="238"/>
    </row>
    <row r="201" spans="1:10" ht="30" x14ac:dyDescent="0.2">
      <c r="A201" s="101">
        <v>193</v>
      </c>
      <c r="B201" s="457" t="s">
        <v>767</v>
      </c>
      <c r="C201" s="429"/>
      <c r="D201" s="404" t="s">
        <v>1262</v>
      </c>
      <c r="E201" s="433" t="s">
        <v>1989</v>
      </c>
      <c r="F201" s="101" t="s">
        <v>1656</v>
      </c>
      <c r="G201" s="407">
        <v>62.5</v>
      </c>
      <c r="H201" s="407">
        <v>62.5</v>
      </c>
      <c r="J201" s="238"/>
    </row>
    <row r="202" spans="1:10" ht="30" x14ac:dyDescent="0.2">
      <c r="A202" s="101">
        <v>194</v>
      </c>
      <c r="B202" s="457" t="s">
        <v>768</v>
      </c>
      <c r="C202" s="429"/>
      <c r="D202" s="404" t="s">
        <v>1263</v>
      </c>
      <c r="E202" s="433" t="s">
        <v>1989</v>
      </c>
      <c r="F202" s="101" t="s">
        <v>1656</v>
      </c>
      <c r="G202" s="407">
        <v>62.5</v>
      </c>
      <c r="H202" s="407">
        <v>62.5</v>
      </c>
      <c r="J202" s="238"/>
    </row>
    <row r="203" spans="1:10" ht="30" x14ac:dyDescent="0.2">
      <c r="A203" s="101">
        <v>195</v>
      </c>
      <c r="B203" s="457" t="s">
        <v>769</v>
      </c>
      <c r="C203" s="429"/>
      <c r="D203" s="404" t="s">
        <v>1264</v>
      </c>
      <c r="E203" s="433" t="s">
        <v>1989</v>
      </c>
      <c r="F203" s="101" t="s">
        <v>1656</v>
      </c>
      <c r="G203" s="407">
        <v>62.5</v>
      </c>
      <c r="H203" s="407">
        <v>62.5</v>
      </c>
      <c r="J203" s="238"/>
    </row>
    <row r="204" spans="1:10" ht="30" x14ac:dyDescent="0.2">
      <c r="A204" s="101">
        <v>196</v>
      </c>
      <c r="B204" s="457" t="s">
        <v>770</v>
      </c>
      <c r="C204" s="429"/>
      <c r="D204" s="404" t="s">
        <v>1265</v>
      </c>
      <c r="E204" s="433" t="s">
        <v>1989</v>
      </c>
      <c r="F204" s="101" t="s">
        <v>1656</v>
      </c>
      <c r="G204" s="407">
        <v>62.5</v>
      </c>
      <c r="H204" s="407">
        <v>62.5</v>
      </c>
      <c r="J204" s="238"/>
    </row>
    <row r="205" spans="1:10" ht="30" x14ac:dyDescent="0.2">
      <c r="A205" s="101">
        <v>197</v>
      </c>
      <c r="B205" s="457" t="s">
        <v>771</v>
      </c>
      <c r="C205" s="429"/>
      <c r="D205" s="404" t="s">
        <v>1266</v>
      </c>
      <c r="E205" s="433" t="s">
        <v>1989</v>
      </c>
      <c r="F205" s="101" t="s">
        <v>1656</v>
      </c>
      <c r="G205" s="407">
        <v>62.5</v>
      </c>
      <c r="H205" s="407">
        <v>62.5</v>
      </c>
      <c r="J205" s="238"/>
    </row>
    <row r="206" spans="1:10" ht="30" x14ac:dyDescent="0.2">
      <c r="A206" s="101">
        <v>198</v>
      </c>
      <c r="B206" s="457" t="s">
        <v>772</v>
      </c>
      <c r="C206" s="429"/>
      <c r="D206" s="404" t="s">
        <v>990</v>
      </c>
      <c r="E206" s="433" t="s">
        <v>1989</v>
      </c>
      <c r="F206" s="101" t="s">
        <v>1656</v>
      </c>
      <c r="G206" s="407">
        <v>62.5</v>
      </c>
      <c r="H206" s="407">
        <v>62.5</v>
      </c>
      <c r="J206" s="238"/>
    </row>
    <row r="207" spans="1:10" ht="30" x14ac:dyDescent="0.2">
      <c r="A207" s="101">
        <v>199</v>
      </c>
      <c r="B207" s="457" t="s">
        <v>773</v>
      </c>
      <c r="C207" s="429"/>
      <c r="D207" s="404" t="s">
        <v>1267</v>
      </c>
      <c r="E207" s="433" t="s">
        <v>1989</v>
      </c>
      <c r="F207" s="101" t="s">
        <v>1656</v>
      </c>
      <c r="G207" s="407">
        <v>62.5</v>
      </c>
      <c r="H207" s="407">
        <v>62.5</v>
      </c>
      <c r="J207" s="238"/>
    </row>
    <row r="208" spans="1:10" ht="30" x14ac:dyDescent="0.2">
      <c r="A208" s="101">
        <v>200</v>
      </c>
      <c r="B208" s="457" t="s">
        <v>774</v>
      </c>
      <c r="C208" s="429"/>
      <c r="D208" s="404" t="s">
        <v>1268</v>
      </c>
      <c r="E208" s="433" t="s">
        <v>1989</v>
      </c>
      <c r="F208" s="101" t="s">
        <v>1656</v>
      </c>
      <c r="G208" s="407">
        <v>62.5</v>
      </c>
      <c r="H208" s="407">
        <v>62.5</v>
      </c>
      <c r="J208" s="238"/>
    </row>
    <row r="209" spans="1:10" ht="30" x14ac:dyDescent="0.2">
      <c r="A209" s="101">
        <v>201</v>
      </c>
      <c r="B209" s="457" t="s">
        <v>775</v>
      </c>
      <c r="C209" s="429"/>
      <c r="D209" s="404" t="s">
        <v>1269</v>
      </c>
      <c r="E209" s="433" t="s">
        <v>1989</v>
      </c>
      <c r="F209" s="101" t="s">
        <v>1656</v>
      </c>
      <c r="G209" s="407">
        <v>62.5</v>
      </c>
      <c r="H209" s="407">
        <v>62.5</v>
      </c>
      <c r="J209" s="238"/>
    </row>
    <row r="210" spans="1:10" ht="30" x14ac:dyDescent="0.2">
      <c r="A210" s="101">
        <v>202</v>
      </c>
      <c r="B210" s="457" t="s">
        <v>776</v>
      </c>
      <c r="C210" s="429"/>
      <c r="D210" s="404" t="s">
        <v>1270</v>
      </c>
      <c r="E210" s="433" t="s">
        <v>1989</v>
      </c>
      <c r="F210" s="101" t="s">
        <v>1656</v>
      </c>
      <c r="G210" s="407">
        <v>62.5</v>
      </c>
      <c r="H210" s="407">
        <v>62.5</v>
      </c>
      <c r="J210" s="238"/>
    </row>
    <row r="211" spans="1:10" ht="30" x14ac:dyDescent="0.2">
      <c r="A211" s="101">
        <v>203</v>
      </c>
      <c r="B211" s="457" t="s">
        <v>777</v>
      </c>
      <c r="C211" s="429"/>
      <c r="D211" s="404" t="s">
        <v>1271</v>
      </c>
      <c r="E211" s="433" t="s">
        <v>1989</v>
      </c>
      <c r="F211" s="101" t="s">
        <v>1656</v>
      </c>
      <c r="G211" s="407">
        <v>62.5</v>
      </c>
      <c r="H211" s="407">
        <v>62.5</v>
      </c>
      <c r="J211" s="238"/>
    </row>
    <row r="212" spans="1:10" ht="30" x14ac:dyDescent="0.2">
      <c r="A212" s="101">
        <v>204</v>
      </c>
      <c r="B212" s="457" t="s">
        <v>778</v>
      </c>
      <c r="C212" s="429"/>
      <c r="D212" s="404" t="s">
        <v>1272</v>
      </c>
      <c r="E212" s="433" t="s">
        <v>1989</v>
      </c>
      <c r="F212" s="101" t="s">
        <v>1656</v>
      </c>
      <c r="G212" s="407">
        <v>62.5</v>
      </c>
      <c r="H212" s="407">
        <v>62.5</v>
      </c>
      <c r="J212" s="238"/>
    </row>
    <row r="213" spans="1:10" ht="30" x14ac:dyDescent="0.2">
      <c r="A213" s="101">
        <v>205</v>
      </c>
      <c r="B213" s="457" t="s">
        <v>779</v>
      </c>
      <c r="C213" s="429"/>
      <c r="D213" s="404" t="s">
        <v>1273</v>
      </c>
      <c r="E213" s="433" t="s">
        <v>1989</v>
      </c>
      <c r="F213" s="101" t="s">
        <v>1656</v>
      </c>
      <c r="G213" s="407">
        <v>62.5</v>
      </c>
      <c r="H213" s="407">
        <v>62.5</v>
      </c>
      <c r="J213" s="238"/>
    </row>
    <row r="214" spans="1:10" ht="30" x14ac:dyDescent="0.2">
      <c r="A214" s="101">
        <v>206</v>
      </c>
      <c r="B214" s="457" t="s">
        <v>780</v>
      </c>
      <c r="C214" s="429"/>
      <c r="D214" s="404" t="s">
        <v>1274</v>
      </c>
      <c r="E214" s="433" t="s">
        <v>1989</v>
      </c>
      <c r="F214" s="101" t="s">
        <v>1656</v>
      </c>
      <c r="G214" s="407">
        <v>62.5</v>
      </c>
      <c r="H214" s="407">
        <v>62.5</v>
      </c>
      <c r="J214" s="238"/>
    </row>
    <row r="215" spans="1:10" ht="30" x14ac:dyDescent="0.2">
      <c r="A215" s="101">
        <v>207</v>
      </c>
      <c r="B215" s="457" t="s">
        <v>781</v>
      </c>
      <c r="C215" s="429"/>
      <c r="D215" s="404" t="s">
        <v>1149</v>
      </c>
      <c r="E215" s="433" t="s">
        <v>1989</v>
      </c>
      <c r="F215" s="101" t="s">
        <v>1656</v>
      </c>
      <c r="G215" s="407">
        <v>62.5</v>
      </c>
      <c r="H215" s="407">
        <v>62.5</v>
      </c>
      <c r="J215" s="238"/>
    </row>
    <row r="216" spans="1:10" ht="30" x14ac:dyDescent="0.2">
      <c r="A216" s="101">
        <v>208</v>
      </c>
      <c r="B216" s="457" t="s">
        <v>782</v>
      </c>
      <c r="C216" s="429"/>
      <c r="D216" s="404" t="s">
        <v>1275</v>
      </c>
      <c r="E216" s="433" t="s">
        <v>1989</v>
      </c>
      <c r="F216" s="101" t="s">
        <v>1656</v>
      </c>
      <c r="G216" s="407">
        <v>62.5</v>
      </c>
      <c r="H216" s="407">
        <v>62.5</v>
      </c>
      <c r="J216" s="238"/>
    </row>
    <row r="217" spans="1:10" ht="30" x14ac:dyDescent="0.2">
      <c r="A217" s="101">
        <v>209</v>
      </c>
      <c r="B217" s="457" t="s">
        <v>577</v>
      </c>
      <c r="C217" s="429"/>
      <c r="D217" s="404" t="s">
        <v>1276</v>
      </c>
      <c r="E217" s="433" t="s">
        <v>1989</v>
      </c>
      <c r="F217" s="101" t="s">
        <v>1656</v>
      </c>
      <c r="G217" s="407">
        <v>62.5</v>
      </c>
      <c r="H217" s="407">
        <v>62.5</v>
      </c>
      <c r="J217" s="238"/>
    </row>
    <row r="218" spans="1:10" ht="30" x14ac:dyDescent="0.2">
      <c r="A218" s="101">
        <v>210</v>
      </c>
      <c r="B218" s="457" t="s">
        <v>783</v>
      </c>
      <c r="C218" s="429"/>
      <c r="D218" s="404" t="s">
        <v>1277</v>
      </c>
      <c r="E218" s="433" t="s">
        <v>1989</v>
      </c>
      <c r="F218" s="101" t="s">
        <v>1656</v>
      </c>
      <c r="G218" s="407">
        <v>62.5</v>
      </c>
      <c r="H218" s="407">
        <v>62.5</v>
      </c>
      <c r="J218" s="238"/>
    </row>
    <row r="219" spans="1:10" ht="30" x14ac:dyDescent="0.2">
      <c r="A219" s="101">
        <v>211</v>
      </c>
      <c r="B219" s="457" t="s">
        <v>784</v>
      </c>
      <c r="C219" s="429"/>
      <c r="D219" s="404" t="s">
        <v>1278</v>
      </c>
      <c r="E219" s="433" t="s">
        <v>1989</v>
      </c>
      <c r="F219" s="101" t="s">
        <v>1656</v>
      </c>
      <c r="G219" s="407">
        <v>62.5</v>
      </c>
      <c r="H219" s="407">
        <v>62.5</v>
      </c>
      <c r="J219" s="238"/>
    </row>
    <row r="220" spans="1:10" ht="30" x14ac:dyDescent="0.2">
      <c r="A220" s="101">
        <v>212</v>
      </c>
      <c r="B220" s="457" t="s">
        <v>785</v>
      </c>
      <c r="C220" s="429"/>
      <c r="D220" s="404" t="s">
        <v>1279</v>
      </c>
      <c r="E220" s="433" t="s">
        <v>1989</v>
      </c>
      <c r="F220" s="101" t="s">
        <v>1656</v>
      </c>
      <c r="G220" s="407">
        <v>62.5</v>
      </c>
      <c r="H220" s="407">
        <v>62.5</v>
      </c>
      <c r="J220" s="238"/>
    </row>
    <row r="221" spans="1:10" ht="30" x14ac:dyDescent="0.2">
      <c r="A221" s="101">
        <v>213</v>
      </c>
      <c r="B221" s="457" t="s">
        <v>786</v>
      </c>
      <c r="C221" s="429"/>
      <c r="D221" s="404" t="s">
        <v>1280</v>
      </c>
      <c r="E221" s="433" t="s">
        <v>1989</v>
      </c>
      <c r="F221" s="101" t="s">
        <v>1656</v>
      </c>
      <c r="G221" s="407">
        <v>62.5</v>
      </c>
      <c r="H221" s="407">
        <v>62.5</v>
      </c>
      <c r="J221" s="238"/>
    </row>
    <row r="222" spans="1:10" ht="30" x14ac:dyDescent="0.2">
      <c r="A222" s="101">
        <v>214</v>
      </c>
      <c r="B222" s="457" t="s">
        <v>787</v>
      </c>
      <c r="C222" s="429"/>
      <c r="D222" s="404" t="s">
        <v>1281</v>
      </c>
      <c r="E222" s="433" t="s">
        <v>1989</v>
      </c>
      <c r="F222" s="101" t="s">
        <v>1656</v>
      </c>
      <c r="G222" s="407">
        <v>62.5</v>
      </c>
      <c r="H222" s="407">
        <v>62.5</v>
      </c>
      <c r="J222" s="238"/>
    </row>
    <row r="223" spans="1:10" ht="30" x14ac:dyDescent="0.2">
      <c r="A223" s="101">
        <v>215</v>
      </c>
      <c r="B223" s="457" t="s">
        <v>788</v>
      </c>
      <c r="C223" s="429"/>
      <c r="D223" s="404" t="s">
        <v>1282</v>
      </c>
      <c r="E223" s="433" t="s">
        <v>1989</v>
      </c>
      <c r="F223" s="101" t="s">
        <v>1656</v>
      </c>
      <c r="G223" s="407">
        <v>62.5</v>
      </c>
      <c r="H223" s="407">
        <v>62.5</v>
      </c>
      <c r="J223" s="238"/>
    </row>
    <row r="224" spans="1:10" ht="30" x14ac:dyDescent="0.2">
      <c r="A224" s="101">
        <v>216</v>
      </c>
      <c r="B224" s="457" t="s">
        <v>789</v>
      </c>
      <c r="C224" s="429"/>
      <c r="D224" s="404" t="s">
        <v>1283</v>
      </c>
      <c r="E224" s="433" t="s">
        <v>1989</v>
      </c>
      <c r="F224" s="101" t="s">
        <v>1656</v>
      </c>
      <c r="G224" s="407">
        <v>62.5</v>
      </c>
      <c r="H224" s="407">
        <v>62.5</v>
      </c>
      <c r="J224" s="238"/>
    </row>
    <row r="225" spans="1:10" ht="30" x14ac:dyDescent="0.2">
      <c r="A225" s="101">
        <v>217</v>
      </c>
      <c r="B225" s="457" t="s">
        <v>790</v>
      </c>
      <c r="C225" s="429"/>
      <c r="D225" s="404" t="s">
        <v>1284</v>
      </c>
      <c r="E225" s="433" t="s">
        <v>1989</v>
      </c>
      <c r="F225" s="101" t="s">
        <v>1656</v>
      </c>
      <c r="G225" s="407">
        <v>62.5</v>
      </c>
      <c r="H225" s="407">
        <v>62.5</v>
      </c>
      <c r="J225" s="238"/>
    </row>
    <row r="226" spans="1:10" ht="30" x14ac:dyDescent="0.2">
      <c r="A226" s="101">
        <v>218</v>
      </c>
      <c r="B226" s="456" t="s">
        <v>791</v>
      </c>
      <c r="C226" s="429"/>
      <c r="D226" s="404" t="s">
        <v>1285</v>
      </c>
      <c r="E226" s="433" t="s">
        <v>1989</v>
      </c>
      <c r="F226" s="101" t="s">
        <v>1656</v>
      </c>
      <c r="G226" s="407">
        <v>62.5</v>
      </c>
      <c r="H226" s="407">
        <v>62.5</v>
      </c>
      <c r="J226" s="238"/>
    </row>
    <row r="227" spans="1:10" ht="30" x14ac:dyDescent="0.2">
      <c r="A227" s="101">
        <v>219</v>
      </c>
      <c r="B227" s="456" t="s">
        <v>792</v>
      </c>
      <c r="C227" s="429"/>
      <c r="D227" s="404" t="s">
        <v>1286</v>
      </c>
      <c r="E227" s="433" t="s">
        <v>1989</v>
      </c>
      <c r="F227" s="101" t="s">
        <v>1656</v>
      </c>
      <c r="G227" s="407">
        <v>62.5</v>
      </c>
      <c r="H227" s="407">
        <v>62.5</v>
      </c>
      <c r="J227" s="238"/>
    </row>
    <row r="228" spans="1:10" ht="30" x14ac:dyDescent="0.2">
      <c r="A228" s="101">
        <v>220</v>
      </c>
      <c r="B228" s="456" t="s">
        <v>793</v>
      </c>
      <c r="C228" s="429"/>
      <c r="D228" s="404" t="s">
        <v>1287</v>
      </c>
      <c r="E228" s="433" t="s">
        <v>1989</v>
      </c>
      <c r="F228" s="101" t="s">
        <v>1656</v>
      </c>
      <c r="G228" s="407">
        <v>62.5</v>
      </c>
      <c r="H228" s="407">
        <v>62.5</v>
      </c>
      <c r="J228" s="238"/>
    </row>
    <row r="229" spans="1:10" ht="30" x14ac:dyDescent="0.2">
      <c r="A229" s="101">
        <v>221</v>
      </c>
      <c r="B229" s="456" t="s">
        <v>794</v>
      </c>
      <c r="C229" s="429"/>
      <c r="D229" s="404" t="s">
        <v>1288</v>
      </c>
      <c r="E229" s="433" t="s">
        <v>1989</v>
      </c>
      <c r="F229" s="101" t="s">
        <v>1656</v>
      </c>
      <c r="G229" s="407">
        <v>62.5</v>
      </c>
      <c r="H229" s="407">
        <v>62.5</v>
      </c>
      <c r="J229" s="238"/>
    </row>
    <row r="230" spans="1:10" ht="30" x14ac:dyDescent="0.2">
      <c r="A230" s="101">
        <v>222</v>
      </c>
      <c r="B230" s="456" t="s">
        <v>795</v>
      </c>
      <c r="C230" s="429"/>
      <c r="D230" s="404" t="s">
        <v>1289</v>
      </c>
      <c r="E230" s="433" t="s">
        <v>1989</v>
      </c>
      <c r="F230" s="101" t="s">
        <v>1656</v>
      </c>
      <c r="G230" s="407">
        <v>62.5</v>
      </c>
      <c r="H230" s="407">
        <v>62.5</v>
      </c>
      <c r="J230" s="238"/>
    </row>
    <row r="231" spans="1:10" ht="30" x14ac:dyDescent="0.2">
      <c r="A231" s="101">
        <v>223</v>
      </c>
      <c r="B231" s="456" t="s">
        <v>796</v>
      </c>
      <c r="C231" s="429"/>
      <c r="D231" s="404" t="s">
        <v>1290</v>
      </c>
      <c r="E231" s="433" t="s">
        <v>1989</v>
      </c>
      <c r="F231" s="101" t="s">
        <v>1656</v>
      </c>
      <c r="G231" s="407">
        <v>62.5</v>
      </c>
      <c r="H231" s="407">
        <v>62.5</v>
      </c>
      <c r="J231" s="238"/>
    </row>
    <row r="232" spans="1:10" ht="30" x14ac:dyDescent="0.2">
      <c r="A232" s="101">
        <v>224</v>
      </c>
      <c r="B232" s="456" t="s">
        <v>797</v>
      </c>
      <c r="C232" s="429"/>
      <c r="D232" s="404" t="s">
        <v>1291</v>
      </c>
      <c r="E232" s="433" t="s">
        <v>1989</v>
      </c>
      <c r="F232" s="101" t="s">
        <v>1656</v>
      </c>
      <c r="G232" s="408">
        <v>62.5</v>
      </c>
      <c r="H232" s="407">
        <v>62.5</v>
      </c>
      <c r="J232" s="238"/>
    </row>
    <row r="233" spans="1:10" ht="30" x14ac:dyDescent="0.2">
      <c r="A233" s="101">
        <v>225</v>
      </c>
      <c r="B233" s="456" t="s">
        <v>798</v>
      </c>
      <c r="C233" s="429"/>
      <c r="D233" s="404" t="s">
        <v>1292</v>
      </c>
      <c r="E233" s="433" t="s">
        <v>1989</v>
      </c>
      <c r="F233" s="101" t="s">
        <v>1656</v>
      </c>
      <c r="G233" s="407">
        <v>62.5</v>
      </c>
      <c r="H233" s="407">
        <v>62.5</v>
      </c>
      <c r="J233" s="238"/>
    </row>
    <row r="234" spans="1:10" ht="30" x14ac:dyDescent="0.2">
      <c r="A234" s="101">
        <v>226</v>
      </c>
      <c r="B234" s="406" t="s">
        <v>799</v>
      </c>
      <c r="C234" s="429"/>
      <c r="D234" s="404" t="s">
        <v>1293</v>
      </c>
      <c r="E234" s="433" t="s">
        <v>1989</v>
      </c>
      <c r="F234" s="101" t="s">
        <v>1656</v>
      </c>
      <c r="G234" s="407">
        <v>62.5</v>
      </c>
      <c r="H234" s="407">
        <v>62.5</v>
      </c>
      <c r="J234" s="238"/>
    </row>
    <row r="235" spans="1:10" ht="30" x14ac:dyDescent="0.2">
      <c r="A235" s="101">
        <v>227</v>
      </c>
      <c r="B235" s="456" t="s">
        <v>800</v>
      </c>
      <c r="C235" s="429"/>
      <c r="D235" s="404" t="s">
        <v>1294</v>
      </c>
      <c r="E235" s="433" t="s">
        <v>1989</v>
      </c>
      <c r="F235" s="101" t="s">
        <v>1656</v>
      </c>
      <c r="G235" s="407">
        <v>62.5</v>
      </c>
      <c r="H235" s="407">
        <v>62.5</v>
      </c>
      <c r="J235" s="238"/>
    </row>
    <row r="236" spans="1:10" ht="30" x14ac:dyDescent="0.2">
      <c r="A236" s="101">
        <v>228</v>
      </c>
      <c r="B236" s="456" t="s">
        <v>801</v>
      </c>
      <c r="C236" s="429"/>
      <c r="D236" s="404" t="s">
        <v>1295</v>
      </c>
      <c r="E236" s="433" t="s">
        <v>1989</v>
      </c>
      <c r="F236" s="101" t="s">
        <v>1656</v>
      </c>
      <c r="G236" s="407">
        <v>62.5</v>
      </c>
      <c r="H236" s="407">
        <v>62.5</v>
      </c>
      <c r="J236" s="238"/>
    </row>
    <row r="237" spans="1:10" ht="30" x14ac:dyDescent="0.2">
      <c r="A237" s="101">
        <v>229</v>
      </c>
      <c r="B237" s="456" t="s">
        <v>802</v>
      </c>
      <c r="C237" s="429"/>
      <c r="D237" s="404" t="s">
        <v>1296</v>
      </c>
      <c r="E237" s="433" t="s">
        <v>1989</v>
      </c>
      <c r="F237" s="101" t="s">
        <v>1656</v>
      </c>
      <c r="G237" s="407">
        <v>62.5</v>
      </c>
      <c r="H237" s="407">
        <v>62.5</v>
      </c>
      <c r="J237" s="238"/>
    </row>
    <row r="238" spans="1:10" ht="30" x14ac:dyDescent="0.2">
      <c r="A238" s="101">
        <v>230</v>
      </c>
      <c r="B238" s="456" t="s">
        <v>803</v>
      </c>
      <c r="C238" s="429"/>
      <c r="D238" s="404" t="s">
        <v>1297</v>
      </c>
      <c r="E238" s="433" t="s">
        <v>1989</v>
      </c>
      <c r="F238" s="101" t="s">
        <v>1656</v>
      </c>
      <c r="G238" s="407">
        <v>62.5</v>
      </c>
      <c r="H238" s="407">
        <v>62.5</v>
      </c>
      <c r="J238" s="238"/>
    </row>
    <row r="239" spans="1:10" ht="30" x14ac:dyDescent="0.2">
      <c r="A239" s="101">
        <v>231</v>
      </c>
      <c r="B239" s="456" t="s">
        <v>804</v>
      </c>
      <c r="C239" s="429"/>
      <c r="D239" s="404" t="s">
        <v>1298</v>
      </c>
      <c r="E239" s="433" t="s">
        <v>1989</v>
      </c>
      <c r="F239" s="101" t="s">
        <v>1656</v>
      </c>
      <c r="G239" s="407">
        <v>62.5</v>
      </c>
      <c r="H239" s="407">
        <v>62.5</v>
      </c>
      <c r="J239" s="238"/>
    </row>
    <row r="240" spans="1:10" ht="30" x14ac:dyDescent="0.2">
      <c r="A240" s="101">
        <v>232</v>
      </c>
      <c r="B240" s="456" t="s">
        <v>805</v>
      </c>
      <c r="C240" s="429"/>
      <c r="D240" s="404" t="s">
        <v>1299</v>
      </c>
      <c r="E240" s="433" t="s">
        <v>1989</v>
      </c>
      <c r="F240" s="101" t="s">
        <v>1656</v>
      </c>
      <c r="G240" s="407">
        <v>62.5</v>
      </c>
      <c r="H240" s="407">
        <v>62.5</v>
      </c>
      <c r="J240" s="238"/>
    </row>
    <row r="241" spans="1:10" ht="30" x14ac:dyDescent="0.2">
      <c r="A241" s="101">
        <v>233</v>
      </c>
      <c r="B241" s="458" t="s">
        <v>806</v>
      </c>
      <c r="C241" s="429"/>
      <c r="D241" s="404" t="s">
        <v>1300</v>
      </c>
      <c r="E241" s="433" t="s">
        <v>1989</v>
      </c>
      <c r="F241" s="101" t="s">
        <v>1656</v>
      </c>
      <c r="G241" s="407">
        <v>62.5</v>
      </c>
      <c r="H241" s="407">
        <v>62.5</v>
      </c>
      <c r="J241" s="238"/>
    </row>
    <row r="242" spans="1:10" ht="30" x14ac:dyDescent="0.2">
      <c r="A242" s="101">
        <v>234</v>
      </c>
      <c r="B242" s="456" t="s">
        <v>807</v>
      </c>
      <c r="C242" s="429"/>
      <c r="D242" s="404" t="s">
        <v>1301</v>
      </c>
      <c r="E242" s="433" t="s">
        <v>1989</v>
      </c>
      <c r="F242" s="101" t="s">
        <v>1656</v>
      </c>
      <c r="G242" s="407">
        <v>62.5</v>
      </c>
      <c r="H242" s="407">
        <v>62.5</v>
      </c>
      <c r="J242" s="238"/>
    </row>
    <row r="243" spans="1:10" ht="30" x14ac:dyDescent="0.2">
      <c r="A243" s="101">
        <v>235</v>
      </c>
      <c r="B243" s="456" t="s">
        <v>808</v>
      </c>
      <c r="C243" s="429"/>
      <c r="D243" s="404" t="s">
        <v>1302</v>
      </c>
      <c r="E243" s="433" t="s">
        <v>1989</v>
      </c>
      <c r="F243" s="101" t="s">
        <v>1656</v>
      </c>
      <c r="G243" s="407">
        <v>62.5</v>
      </c>
      <c r="H243" s="407">
        <v>62.5</v>
      </c>
      <c r="J243" s="238"/>
    </row>
    <row r="244" spans="1:10" ht="30" x14ac:dyDescent="0.2">
      <c r="A244" s="101">
        <v>236</v>
      </c>
      <c r="B244" s="458" t="s">
        <v>809</v>
      </c>
      <c r="C244" s="429"/>
      <c r="D244" s="404" t="s">
        <v>1303</v>
      </c>
      <c r="E244" s="433" t="s">
        <v>1989</v>
      </c>
      <c r="F244" s="101" t="s">
        <v>1656</v>
      </c>
      <c r="G244" s="407">
        <v>62.5</v>
      </c>
      <c r="H244" s="407">
        <v>62.5</v>
      </c>
      <c r="J244" s="238"/>
    </row>
    <row r="245" spans="1:10" ht="30" x14ac:dyDescent="0.2">
      <c r="A245" s="101">
        <v>237</v>
      </c>
      <c r="B245" s="456" t="s">
        <v>810</v>
      </c>
      <c r="C245" s="429"/>
      <c r="D245" s="404" t="s">
        <v>1304</v>
      </c>
      <c r="E245" s="433" t="s">
        <v>1989</v>
      </c>
      <c r="F245" s="101" t="s">
        <v>1656</v>
      </c>
      <c r="G245" s="407">
        <v>62.5</v>
      </c>
      <c r="H245" s="407">
        <v>62.5</v>
      </c>
      <c r="J245" s="238"/>
    </row>
    <row r="246" spans="1:10" ht="30" x14ac:dyDescent="0.2">
      <c r="A246" s="101">
        <v>238</v>
      </c>
      <c r="B246" s="456" t="s">
        <v>811</v>
      </c>
      <c r="C246" s="429"/>
      <c r="D246" s="404" t="s">
        <v>1305</v>
      </c>
      <c r="E246" s="433" t="s">
        <v>1989</v>
      </c>
      <c r="F246" s="101" t="s">
        <v>1656</v>
      </c>
      <c r="G246" s="407">
        <v>62.5</v>
      </c>
      <c r="H246" s="407">
        <v>62.5</v>
      </c>
      <c r="J246" s="238"/>
    </row>
    <row r="247" spans="1:10" ht="30" x14ac:dyDescent="0.2">
      <c r="A247" s="101">
        <v>239</v>
      </c>
      <c r="B247" s="456" t="s">
        <v>812</v>
      </c>
      <c r="C247" s="429"/>
      <c r="D247" s="404" t="s">
        <v>1306</v>
      </c>
      <c r="E247" s="433" t="s">
        <v>1989</v>
      </c>
      <c r="F247" s="101" t="s">
        <v>1656</v>
      </c>
      <c r="G247" s="407">
        <v>62.5</v>
      </c>
      <c r="H247" s="407">
        <v>62.5</v>
      </c>
      <c r="J247" s="238"/>
    </row>
    <row r="248" spans="1:10" ht="30" x14ac:dyDescent="0.2">
      <c r="A248" s="101">
        <v>240</v>
      </c>
      <c r="B248" s="456" t="s">
        <v>813</v>
      </c>
      <c r="C248" s="429"/>
      <c r="D248" s="404" t="s">
        <v>1307</v>
      </c>
      <c r="E248" s="433" t="s">
        <v>1989</v>
      </c>
      <c r="F248" s="101" t="s">
        <v>1656</v>
      </c>
      <c r="G248" s="407">
        <v>62.5</v>
      </c>
      <c r="H248" s="407">
        <v>62.5</v>
      </c>
      <c r="J248" s="238"/>
    </row>
    <row r="249" spans="1:10" ht="30" x14ac:dyDescent="0.2">
      <c r="A249" s="101">
        <v>241</v>
      </c>
      <c r="B249" s="456" t="s">
        <v>814</v>
      </c>
      <c r="C249" s="429"/>
      <c r="D249" s="404" t="s">
        <v>1308</v>
      </c>
      <c r="E249" s="433" t="s">
        <v>1989</v>
      </c>
      <c r="F249" s="101" t="s">
        <v>1656</v>
      </c>
      <c r="G249" s="407">
        <v>62.5</v>
      </c>
      <c r="H249" s="407">
        <v>62.5</v>
      </c>
      <c r="J249" s="238"/>
    </row>
    <row r="250" spans="1:10" ht="30" x14ac:dyDescent="0.2">
      <c r="A250" s="101">
        <v>242</v>
      </c>
      <c r="B250" s="456" t="s">
        <v>815</v>
      </c>
      <c r="C250" s="429"/>
      <c r="D250" s="404" t="s">
        <v>1309</v>
      </c>
      <c r="E250" s="433" t="s">
        <v>1989</v>
      </c>
      <c r="F250" s="101" t="s">
        <v>1656</v>
      </c>
      <c r="G250" s="407">
        <v>62.5</v>
      </c>
      <c r="H250" s="407">
        <v>62.5</v>
      </c>
      <c r="J250" s="238"/>
    </row>
    <row r="251" spans="1:10" ht="30" x14ac:dyDescent="0.2">
      <c r="A251" s="101">
        <v>243</v>
      </c>
      <c r="B251" s="456" t="s">
        <v>816</v>
      </c>
      <c r="C251" s="429"/>
      <c r="D251" s="404" t="s">
        <v>1310</v>
      </c>
      <c r="E251" s="433" t="s">
        <v>1989</v>
      </c>
      <c r="F251" s="101" t="s">
        <v>1656</v>
      </c>
      <c r="G251" s="407">
        <v>62.5</v>
      </c>
      <c r="H251" s="407">
        <v>62.5</v>
      </c>
      <c r="J251" s="238"/>
    </row>
    <row r="252" spans="1:10" ht="30" x14ac:dyDescent="0.2">
      <c r="A252" s="101">
        <v>244</v>
      </c>
      <c r="B252" s="456" t="s">
        <v>817</v>
      </c>
      <c r="C252" s="429"/>
      <c r="D252" s="404" t="s">
        <v>1311</v>
      </c>
      <c r="E252" s="433" t="s">
        <v>1989</v>
      </c>
      <c r="F252" s="101" t="s">
        <v>1656</v>
      </c>
      <c r="G252" s="407">
        <v>62.5</v>
      </c>
      <c r="H252" s="407">
        <v>62.5</v>
      </c>
      <c r="J252" s="238"/>
    </row>
    <row r="253" spans="1:10" ht="30" x14ac:dyDescent="0.2">
      <c r="A253" s="101">
        <v>245</v>
      </c>
      <c r="B253" s="456" t="s">
        <v>818</v>
      </c>
      <c r="C253" s="429"/>
      <c r="D253" s="404" t="s">
        <v>1312</v>
      </c>
      <c r="E253" s="433" t="s">
        <v>1989</v>
      </c>
      <c r="F253" s="101" t="s">
        <v>1656</v>
      </c>
      <c r="G253" s="407">
        <v>62.5</v>
      </c>
      <c r="H253" s="407">
        <v>62.5</v>
      </c>
      <c r="J253" s="238"/>
    </row>
    <row r="254" spans="1:10" ht="30" x14ac:dyDescent="0.2">
      <c r="A254" s="101">
        <v>246</v>
      </c>
      <c r="B254" s="456" t="s">
        <v>819</v>
      </c>
      <c r="C254" s="429"/>
      <c r="D254" s="404" t="s">
        <v>1313</v>
      </c>
      <c r="E254" s="433" t="s">
        <v>1989</v>
      </c>
      <c r="F254" s="101" t="s">
        <v>1656</v>
      </c>
      <c r="G254" s="407">
        <v>62.5</v>
      </c>
      <c r="H254" s="407">
        <v>62.5</v>
      </c>
      <c r="J254" s="238"/>
    </row>
    <row r="255" spans="1:10" ht="30" x14ac:dyDescent="0.2">
      <c r="A255" s="101">
        <v>247</v>
      </c>
      <c r="B255" s="456" t="s">
        <v>820</v>
      </c>
      <c r="C255" s="429"/>
      <c r="D255" s="404" t="s">
        <v>1314</v>
      </c>
      <c r="E255" s="433" t="s">
        <v>1989</v>
      </c>
      <c r="F255" s="101" t="s">
        <v>1656</v>
      </c>
      <c r="G255" s="407">
        <v>62.5</v>
      </c>
      <c r="H255" s="407">
        <v>62.5</v>
      </c>
      <c r="J255" s="238"/>
    </row>
    <row r="256" spans="1:10" ht="30" x14ac:dyDescent="0.2">
      <c r="A256" s="101">
        <v>248</v>
      </c>
      <c r="B256" s="456" t="s">
        <v>821</v>
      </c>
      <c r="C256" s="429"/>
      <c r="D256" s="404" t="s">
        <v>1315</v>
      </c>
      <c r="E256" s="433" t="s">
        <v>1989</v>
      </c>
      <c r="F256" s="101" t="s">
        <v>1656</v>
      </c>
      <c r="G256" s="407">
        <v>62.5</v>
      </c>
      <c r="H256" s="407">
        <v>62.5</v>
      </c>
      <c r="J256" s="238"/>
    </row>
    <row r="257" spans="1:10" ht="30" x14ac:dyDescent="0.2">
      <c r="A257" s="101">
        <v>249</v>
      </c>
      <c r="B257" s="456" t="s">
        <v>822</v>
      </c>
      <c r="C257" s="429"/>
      <c r="D257" s="404" t="s">
        <v>1316</v>
      </c>
      <c r="E257" s="433" t="s">
        <v>1989</v>
      </c>
      <c r="F257" s="101" t="s">
        <v>1656</v>
      </c>
      <c r="G257" s="407">
        <v>62.5</v>
      </c>
      <c r="H257" s="407">
        <v>62.5</v>
      </c>
      <c r="J257" s="238"/>
    </row>
    <row r="258" spans="1:10" ht="30" x14ac:dyDescent="0.2">
      <c r="A258" s="101">
        <v>250</v>
      </c>
      <c r="B258" s="456" t="s">
        <v>823</v>
      </c>
      <c r="C258" s="429"/>
      <c r="D258" s="404" t="s">
        <v>1317</v>
      </c>
      <c r="E258" s="433" t="s">
        <v>1989</v>
      </c>
      <c r="F258" s="101" t="s">
        <v>1656</v>
      </c>
      <c r="G258" s="407">
        <v>62.5</v>
      </c>
      <c r="H258" s="407">
        <v>62.5</v>
      </c>
      <c r="J258" s="238"/>
    </row>
    <row r="259" spans="1:10" ht="30" x14ac:dyDescent="0.2">
      <c r="A259" s="101">
        <v>251</v>
      </c>
      <c r="B259" s="456" t="s">
        <v>824</v>
      </c>
      <c r="C259" s="429"/>
      <c r="D259" s="404" t="s">
        <v>1318</v>
      </c>
      <c r="E259" s="433" t="s">
        <v>1989</v>
      </c>
      <c r="F259" s="101" t="s">
        <v>1656</v>
      </c>
      <c r="G259" s="407">
        <v>62.5</v>
      </c>
      <c r="H259" s="407">
        <v>62.5</v>
      </c>
      <c r="J259" s="238"/>
    </row>
    <row r="260" spans="1:10" ht="30" x14ac:dyDescent="0.2">
      <c r="A260" s="101">
        <v>252</v>
      </c>
      <c r="B260" s="456" t="s">
        <v>825</v>
      </c>
      <c r="C260" s="429"/>
      <c r="D260" s="404" t="s">
        <v>1319</v>
      </c>
      <c r="E260" s="433" t="s">
        <v>1989</v>
      </c>
      <c r="F260" s="101" t="s">
        <v>1656</v>
      </c>
      <c r="G260" s="407">
        <v>62.5</v>
      </c>
      <c r="H260" s="407">
        <v>62.5</v>
      </c>
      <c r="J260" s="238"/>
    </row>
    <row r="261" spans="1:10" ht="30" x14ac:dyDescent="0.2">
      <c r="A261" s="101">
        <v>253</v>
      </c>
      <c r="B261" s="456" t="s">
        <v>826</v>
      </c>
      <c r="C261" s="429"/>
      <c r="D261" s="404" t="s">
        <v>1320</v>
      </c>
      <c r="E261" s="433" t="s">
        <v>1989</v>
      </c>
      <c r="F261" s="101" t="s">
        <v>1656</v>
      </c>
      <c r="G261" s="407">
        <v>62.5</v>
      </c>
      <c r="H261" s="407">
        <v>62.5</v>
      </c>
      <c r="J261" s="238"/>
    </row>
    <row r="262" spans="1:10" ht="30" x14ac:dyDescent="0.2">
      <c r="A262" s="101">
        <v>254</v>
      </c>
      <c r="B262" s="456" t="s">
        <v>827</v>
      </c>
      <c r="C262" s="429"/>
      <c r="D262" s="404" t="s">
        <v>1321</v>
      </c>
      <c r="E262" s="433" t="s">
        <v>1989</v>
      </c>
      <c r="F262" s="101" t="s">
        <v>1656</v>
      </c>
      <c r="G262" s="407">
        <v>62.5</v>
      </c>
      <c r="H262" s="407">
        <v>62.5</v>
      </c>
      <c r="J262" s="238"/>
    </row>
    <row r="263" spans="1:10" ht="30" x14ac:dyDescent="0.2">
      <c r="A263" s="101">
        <v>255</v>
      </c>
      <c r="B263" s="456" t="s">
        <v>828</v>
      </c>
      <c r="C263" s="429"/>
      <c r="D263" s="402" t="s">
        <v>1322</v>
      </c>
      <c r="E263" s="433" t="s">
        <v>1989</v>
      </c>
      <c r="F263" s="101" t="s">
        <v>1656</v>
      </c>
      <c r="G263" s="407">
        <v>62.5</v>
      </c>
      <c r="H263" s="407">
        <v>62.5</v>
      </c>
      <c r="J263" s="238"/>
    </row>
    <row r="264" spans="1:10" ht="30" x14ac:dyDescent="0.2">
      <c r="A264" s="101">
        <v>256</v>
      </c>
      <c r="B264" s="456" t="s">
        <v>829</v>
      </c>
      <c r="C264" s="429"/>
      <c r="D264" s="404" t="s">
        <v>1323</v>
      </c>
      <c r="E264" s="433" t="s">
        <v>1989</v>
      </c>
      <c r="F264" s="101" t="s">
        <v>1656</v>
      </c>
      <c r="G264" s="407">
        <v>62.5</v>
      </c>
      <c r="H264" s="407">
        <v>62.5</v>
      </c>
      <c r="J264" s="238"/>
    </row>
    <row r="265" spans="1:10" ht="30" x14ac:dyDescent="0.2">
      <c r="A265" s="101">
        <v>257</v>
      </c>
      <c r="B265" s="456" t="s">
        <v>830</v>
      </c>
      <c r="C265" s="429"/>
      <c r="D265" s="402" t="s">
        <v>1324</v>
      </c>
      <c r="E265" s="433" t="s">
        <v>1989</v>
      </c>
      <c r="F265" s="101" t="s">
        <v>1656</v>
      </c>
      <c r="G265" s="407">
        <v>62.5</v>
      </c>
      <c r="H265" s="407">
        <v>62.5</v>
      </c>
      <c r="J265" s="238"/>
    </row>
    <row r="266" spans="1:10" ht="30" x14ac:dyDescent="0.2">
      <c r="A266" s="101">
        <v>258</v>
      </c>
      <c r="B266" s="456" t="s">
        <v>831</v>
      </c>
      <c r="C266" s="429"/>
      <c r="D266" s="404" t="s">
        <v>1325</v>
      </c>
      <c r="E266" s="433" t="s">
        <v>1989</v>
      </c>
      <c r="F266" s="101" t="s">
        <v>1656</v>
      </c>
      <c r="G266" s="407">
        <v>62.5</v>
      </c>
      <c r="H266" s="407">
        <v>62.5</v>
      </c>
      <c r="J266" s="238"/>
    </row>
    <row r="267" spans="1:10" ht="30" x14ac:dyDescent="0.2">
      <c r="A267" s="101">
        <v>259</v>
      </c>
      <c r="B267" s="456" t="s">
        <v>832</v>
      </c>
      <c r="C267" s="429"/>
      <c r="D267" s="402" t="s">
        <v>1326</v>
      </c>
      <c r="E267" s="433" t="s">
        <v>1989</v>
      </c>
      <c r="F267" s="101" t="s">
        <v>1656</v>
      </c>
      <c r="G267" s="407">
        <v>62.5</v>
      </c>
      <c r="H267" s="407">
        <v>62.5</v>
      </c>
      <c r="J267" s="238"/>
    </row>
    <row r="268" spans="1:10" ht="30" x14ac:dyDescent="0.2">
      <c r="A268" s="101">
        <v>260</v>
      </c>
      <c r="B268" s="456" t="s">
        <v>833</v>
      </c>
      <c r="C268" s="429"/>
      <c r="D268" s="402" t="s">
        <v>1327</v>
      </c>
      <c r="E268" s="433" t="s">
        <v>1989</v>
      </c>
      <c r="F268" s="101" t="s">
        <v>1656</v>
      </c>
      <c r="G268" s="407">
        <v>62.5</v>
      </c>
      <c r="H268" s="407">
        <v>62.5</v>
      </c>
      <c r="J268" s="238"/>
    </row>
    <row r="269" spans="1:10" ht="30" x14ac:dyDescent="0.2">
      <c r="A269" s="101">
        <v>261</v>
      </c>
      <c r="B269" s="456" t="s">
        <v>834</v>
      </c>
      <c r="C269" s="429"/>
      <c r="D269" s="402" t="s">
        <v>1328</v>
      </c>
      <c r="E269" s="433" t="s">
        <v>1989</v>
      </c>
      <c r="F269" s="101" t="s">
        <v>1656</v>
      </c>
      <c r="G269" s="407">
        <v>62.5</v>
      </c>
      <c r="H269" s="407">
        <v>62.5</v>
      </c>
      <c r="J269" s="238"/>
    </row>
    <row r="270" spans="1:10" ht="30" x14ac:dyDescent="0.2">
      <c r="A270" s="101">
        <v>262</v>
      </c>
      <c r="B270" s="456" t="s">
        <v>835</v>
      </c>
      <c r="C270" s="429"/>
      <c r="D270" s="402" t="s">
        <v>1329</v>
      </c>
      <c r="E270" s="433" t="s">
        <v>1989</v>
      </c>
      <c r="F270" s="101" t="s">
        <v>1656</v>
      </c>
      <c r="G270" s="407">
        <v>62.5</v>
      </c>
      <c r="H270" s="407">
        <v>62.5</v>
      </c>
      <c r="J270" s="238"/>
    </row>
    <row r="271" spans="1:10" ht="30" x14ac:dyDescent="0.2">
      <c r="A271" s="101">
        <v>263</v>
      </c>
      <c r="B271" s="456" t="s">
        <v>836</v>
      </c>
      <c r="C271" s="429"/>
      <c r="D271" s="402" t="s">
        <v>1330</v>
      </c>
      <c r="E271" s="433" t="s">
        <v>1989</v>
      </c>
      <c r="F271" s="101" t="s">
        <v>1656</v>
      </c>
      <c r="G271" s="407">
        <v>62.5</v>
      </c>
      <c r="H271" s="407">
        <v>62.5</v>
      </c>
      <c r="J271" s="238"/>
    </row>
    <row r="272" spans="1:10" ht="30" x14ac:dyDescent="0.2">
      <c r="A272" s="101">
        <v>264</v>
      </c>
      <c r="B272" s="456" t="s">
        <v>837</v>
      </c>
      <c r="C272" s="429"/>
      <c r="D272" s="402" t="s">
        <v>1331</v>
      </c>
      <c r="E272" s="433" t="s">
        <v>1989</v>
      </c>
      <c r="F272" s="101" t="s">
        <v>1656</v>
      </c>
      <c r="G272" s="407">
        <v>62.5</v>
      </c>
      <c r="H272" s="407">
        <v>62.5</v>
      </c>
      <c r="J272" s="238"/>
    </row>
    <row r="273" spans="1:10" ht="30" x14ac:dyDescent="0.2">
      <c r="A273" s="101">
        <v>265</v>
      </c>
      <c r="B273" s="456" t="s">
        <v>838</v>
      </c>
      <c r="C273" s="429"/>
      <c r="D273" s="402" t="s">
        <v>1332</v>
      </c>
      <c r="E273" s="433" t="s">
        <v>1989</v>
      </c>
      <c r="F273" s="101" t="s">
        <v>1656</v>
      </c>
      <c r="G273" s="407">
        <v>62.5</v>
      </c>
      <c r="H273" s="407">
        <v>62.5</v>
      </c>
      <c r="J273" s="238"/>
    </row>
    <row r="274" spans="1:10" ht="30" x14ac:dyDescent="0.2">
      <c r="A274" s="101">
        <v>266</v>
      </c>
      <c r="B274" s="456" t="s">
        <v>839</v>
      </c>
      <c r="C274" s="429"/>
      <c r="D274" s="402" t="s">
        <v>1333</v>
      </c>
      <c r="E274" s="433" t="s">
        <v>1989</v>
      </c>
      <c r="F274" s="101" t="s">
        <v>1656</v>
      </c>
      <c r="G274" s="407">
        <v>62.5</v>
      </c>
      <c r="H274" s="407">
        <v>62.5</v>
      </c>
      <c r="J274" s="238"/>
    </row>
    <row r="275" spans="1:10" ht="30" x14ac:dyDescent="0.2">
      <c r="A275" s="101">
        <v>267</v>
      </c>
      <c r="B275" s="456" t="s">
        <v>840</v>
      </c>
      <c r="C275" s="429"/>
      <c r="D275" s="404" t="s">
        <v>1334</v>
      </c>
      <c r="E275" s="433" t="s">
        <v>1989</v>
      </c>
      <c r="F275" s="101" t="s">
        <v>1656</v>
      </c>
      <c r="G275" s="407">
        <v>62.5</v>
      </c>
      <c r="H275" s="407">
        <v>62.5</v>
      </c>
      <c r="J275" s="238"/>
    </row>
    <row r="276" spans="1:10" ht="30" x14ac:dyDescent="0.2">
      <c r="A276" s="101">
        <v>268</v>
      </c>
      <c r="B276" s="456" t="s">
        <v>841</v>
      </c>
      <c r="C276" s="429"/>
      <c r="D276" s="404" t="s">
        <v>1335</v>
      </c>
      <c r="E276" s="433" t="s">
        <v>1989</v>
      </c>
      <c r="F276" s="101" t="s">
        <v>1656</v>
      </c>
      <c r="G276" s="407">
        <v>62.5</v>
      </c>
      <c r="H276" s="407">
        <v>62.5</v>
      </c>
      <c r="J276" s="238"/>
    </row>
    <row r="277" spans="1:10" ht="30" x14ac:dyDescent="0.2">
      <c r="A277" s="101">
        <v>269</v>
      </c>
      <c r="B277" s="456" t="s">
        <v>842</v>
      </c>
      <c r="C277" s="429"/>
      <c r="D277" s="404" t="s">
        <v>1336</v>
      </c>
      <c r="E277" s="433" t="s">
        <v>1989</v>
      </c>
      <c r="F277" s="101" t="s">
        <v>1656</v>
      </c>
      <c r="G277" s="407">
        <v>62.5</v>
      </c>
      <c r="H277" s="407">
        <v>62.5</v>
      </c>
      <c r="J277" s="238"/>
    </row>
    <row r="278" spans="1:10" ht="30" x14ac:dyDescent="0.2">
      <c r="A278" s="101">
        <v>270</v>
      </c>
      <c r="B278" s="456" t="s">
        <v>843</v>
      </c>
      <c r="C278" s="429"/>
      <c r="D278" s="404" t="s">
        <v>1337</v>
      </c>
      <c r="E278" s="433" t="s">
        <v>1989</v>
      </c>
      <c r="F278" s="101" t="s">
        <v>1656</v>
      </c>
      <c r="G278" s="407">
        <v>62.5</v>
      </c>
      <c r="H278" s="407">
        <v>62.5</v>
      </c>
      <c r="J278" s="238"/>
    </row>
    <row r="279" spans="1:10" ht="30" x14ac:dyDescent="0.2">
      <c r="A279" s="101">
        <v>271</v>
      </c>
      <c r="B279" s="456" t="s">
        <v>844</v>
      </c>
      <c r="C279" s="429"/>
      <c r="D279" s="404" t="s">
        <v>1338</v>
      </c>
      <c r="E279" s="433" t="s">
        <v>1989</v>
      </c>
      <c r="F279" s="101" t="s">
        <v>1656</v>
      </c>
      <c r="G279" s="407">
        <v>62.5</v>
      </c>
      <c r="H279" s="407">
        <v>62.5</v>
      </c>
      <c r="J279" s="238"/>
    </row>
    <row r="280" spans="1:10" ht="30" x14ac:dyDescent="0.2">
      <c r="A280" s="101">
        <v>272</v>
      </c>
      <c r="B280" s="456" t="s">
        <v>845</v>
      </c>
      <c r="C280" s="429"/>
      <c r="D280" s="404" t="s">
        <v>1339</v>
      </c>
      <c r="E280" s="433" t="s">
        <v>1989</v>
      </c>
      <c r="F280" s="101" t="s">
        <v>1656</v>
      </c>
      <c r="G280" s="407">
        <v>62.5</v>
      </c>
      <c r="H280" s="407">
        <v>62.5</v>
      </c>
      <c r="J280" s="238"/>
    </row>
    <row r="281" spans="1:10" ht="30" x14ac:dyDescent="0.2">
      <c r="A281" s="101">
        <v>273</v>
      </c>
      <c r="B281" s="456" t="s">
        <v>846</v>
      </c>
      <c r="C281" s="429"/>
      <c r="D281" s="404" t="s">
        <v>1340</v>
      </c>
      <c r="E281" s="433" t="s">
        <v>1989</v>
      </c>
      <c r="F281" s="101" t="s">
        <v>1656</v>
      </c>
      <c r="G281" s="407">
        <v>62.5</v>
      </c>
      <c r="H281" s="407">
        <v>62.5</v>
      </c>
      <c r="J281" s="238"/>
    </row>
    <row r="282" spans="1:10" ht="30" x14ac:dyDescent="0.2">
      <c r="A282" s="101">
        <v>274</v>
      </c>
      <c r="B282" s="456" t="s">
        <v>847</v>
      </c>
      <c r="C282" s="429"/>
      <c r="D282" s="404" t="s">
        <v>1341</v>
      </c>
      <c r="E282" s="433" t="s">
        <v>1989</v>
      </c>
      <c r="F282" s="101" t="s">
        <v>1656</v>
      </c>
      <c r="G282" s="407">
        <v>62.5</v>
      </c>
      <c r="H282" s="407">
        <v>62.5</v>
      </c>
      <c r="J282" s="238"/>
    </row>
    <row r="283" spans="1:10" ht="30" x14ac:dyDescent="0.2">
      <c r="A283" s="101">
        <v>275</v>
      </c>
      <c r="B283" s="456" t="s">
        <v>848</v>
      </c>
      <c r="C283" s="429"/>
      <c r="D283" s="404" t="s">
        <v>1342</v>
      </c>
      <c r="E283" s="433" t="s">
        <v>1989</v>
      </c>
      <c r="F283" s="101" t="s">
        <v>1656</v>
      </c>
      <c r="G283" s="407">
        <v>62.5</v>
      </c>
      <c r="H283" s="407">
        <v>62.5</v>
      </c>
      <c r="J283" s="238"/>
    </row>
    <row r="284" spans="1:10" ht="30" x14ac:dyDescent="0.2">
      <c r="A284" s="101">
        <v>276</v>
      </c>
      <c r="B284" s="456" t="s">
        <v>849</v>
      </c>
      <c r="C284" s="429"/>
      <c r="D284" s="404" t="s">
        <v>1343</v>
      </c>
      <c r="E284" s="433" t="s">
        <v>1989</v>
      </c>
      <c r="F284" s="101" t="s">
        <v>1656</v>
      </c>
      <c r="G284" s="407">
        <v>62.5</v>
      </c>
      <c r="H284" s="407">
        <v>62.5</v>
      </c>
      <c r="J284" s="238"/>
    </row>
    <row r="285" spans="1:10" ht="30" x14ac:dyDescent="0.2">
      <c r="A285" s="101">
        <v>277</v>
      </c>
      <c r="B285" s="456" t="s">
        <v>850</v>
      </c>
      <c r="C285" s="429"/>
      <c r="D285" s="404" t="s">
        <v>1344</v>
      </c>
      <c r="E285" s="433" t="s">
        <v>1989</v>
      </c>
      <c r="F285" s="101" t="s">
        <v>1656</v>
      </c>
      <c r="G285" s="407">
        <v>62.5</v>
      </c>
      <c r="H285" s="407">
        <v>62.5</v>
      </c>
      <c r="J285" s="238"/>
    </row>
    <row r="286" spans="1:10" ht="30" x14ac:dyDescent="0.2">
      <c r="A286" s="101">
        <v>278</v>
      </c>
      <c r="B286" s="456" t="s">
        <v>851</v>
      </c>
      <c r="C286" s="429"/>
      <c r="D286" s="402" t="s">
        <v>1345</v>
      </c>
      <c r="E286" s="433" t="s">
        <v>1989</v>
      </c>
      <c r="F286" s="101" t="s">
        <v>1656</v>
      </c>
      <c r="G286" s="407">
        <v>62.5</v>
      </c>
      <c r="H286" s="407">
        <v>62.5</v>
      </c>
      <c r="J286" s="238"/>
    </row>
    <row r="287" spans="1:10" ht="30" x14ac:dyDescent="0.2">
      <c r="A287" s="101">
        <v>279</v>
      </c>
      <c r="B287" s="456" t="s">
        <v>852</v>
      </c>
      <c r="C287" s="429"/>
      <c r="D287" s="402" t="s">
        <v>1346</v>
      </c>
      <c r="E287" s="433" t="s">
        <v>1989</v>
      </c>
      <c r="F287" s="101" t="s">
        <v>1656</v>
      </c>
      <c r="G287" s="407">
        <v>62.5</v>
      </c>
      <c r="H287" s="407">
        <v>62.5</v>
      </c>
      <c r="J287" s="238"/>
    </row>
    <row r="288" spans="1:10" ht="30" x14ac:dyDescent="0.2">
      <c r="A288" s="101">
        <v>280</v>
      </c>
      <c r="B288" s="456" t="s">
        <v>853</v>
      </c>
      <c r="C288" s="429"/>
      <c r="D288" s="402" t="s">
        <v>1347</v>
      </c>
      <c r="E288" s="433" t="s">
        <v>1989</v>
      </c>
      <c r="F288" s="101" t="s">
        <v>1656</v>
      </c>
      <c r="G288" s="407">
        <v>62.5</v>
      </c>
      <c r="H288" s="407">
        <v>62.5</v>
      </c>
      <c r="J288" s="238"/>
    </row>
    <row r="289" spans="1:10" ht="30" x14ac:dyDescent="0.2">
      <c r="A289" s="101">
        <v>281</v>
      </c>
      <c r="B289" s="456" t="s">
        <v>854</v>
      </c>
      <c r="C289" s="429"/>
      <c r="D289" s="402" t="s">
        <v>1348</v>
      </c>
      <c r="E289" s="433" t="s">
        <v>1989</v>
      </c>
      <c r="F289" s="101" t="s">
        <v>1656</v>
      </c>
      <c r="G289" s="407">
        <v>62.5</v>
      </c>
      <c r="H289" s="407">
        <v>62.5</v>
      </c>
      <c r="J289" s="238"/>
    </row>
    <row r="290" spans="1:10" ht="30" x14ac:dyDescent="0.2">
      <c r="A290" s="101">
        <v>282</v>
      </c>
      <c r="B290" s="456" t="s">
        <v>855</v>
      </c>
      <c r="C290" s="429"/>
      <c r="D290" s="402" t="s">
        <v>1349</v>
      </c>
      <c r="E290" s="433" t="s">
        <v>1989</v>
      </c>
      <c r="F290" s="101" t="s">
        <v>1656</v>
      </c>
      <c r="G290" s="407">
        <v>62.5</v>
      </c>
      <c r="H290" s="407">
        <v>62.5</v>
      </c>
      <c r="J290" s="238"/>
    </row>
    <row r="291" spans="1:10" ht="30" x14ac:dyDescent="0.2">
      <c r="A291" s="101">
        <v>283</v>
      </c>
      <c r="B291" s="456" t="s">
        <v>856</v>
      </c>
      <c r="C291" s="429"/>
      <c r="D291" s="402" t="s">
        <v>1350</v>
      </c>
      <c r="E291" s="433" t="s">
        <v>1989</v>
      </c>
      <c r="F291" s="101" t="s">
        <v>1656</v>
      </c>
      <c r="G291" s="407">
        <v>62.5</v>
      </c>
      <c r="H291" s="407">
        <v>62.5</v>
      </c>
      <c r="J291" s="238"/>
    </row>
    <row r="292" spans="1:10" ht="30" x14ac:dyDescent="0.2">
      <c r="A292" s="101">
        <v>284</v>
      </c>
      <c r="B292" s="456" t="s">
        <v>857</v>
      </c>
      <c r="C292" s="429"/>
      <c r="D292" s="402" t="s">
        <v>1351</v>
      </c>
      <c r="E292" s="433" t="s">
        <v>1989</v>
      </c>
      <c r="F292" s="101" t="s">
        <v>1656</v>
      </c>
      <c r="G292" s="407">
        <v>62.5</v>
      </c>
      <c r="H292" s="407">
        <v>62.5</v>
      </c>
      <c r="J292" s="238"/>
    </row>
    <row r="293" spans="1:10" ht="30" x14ac:dyDescent="0.2">
      <c r="A293" s="101">
        <v>285</v>
      </c>
      <c r="B293" s="456" t="s">
        <v>858</v>
      </c>
      <c r="C293" s="429"/>
      <c r="D293" s="404" t="s">
        <v>1352</v>
      </c>
      <c r="E293" s="433" t="s">
        <v>1989</v>
      </c>
      <c r="F293" s="101" t="s">
        <v>1656</v>
      </c>
      <c r="G293" s="407">
        <v>62.5</v>
      </c>
      <c r="H293" s="407">
        <v>62.5</v>
      </c>
      <c r="J293" s="238"/>
    </row>
    <row r="294" spans="1:10" ht="30" x14ac:dyDescent="0.2">
      <c r="A294" s="101">
        <v>286</v>
      </c>
      <c r="B294" s="456" t="s">
        <v>859</v>
      </c>
      <c r="C294" s="429"/>
      <c r="D294" s="404" t="s">
        <v>1353</v>
      </c>
      <c r="E294" s="433" t="s">
        <v>1989</v>
      </c>
      <c r="F294" s="101" t="s">
        <v>1656</v>
      </c>
      <c r="G294" s="407">
        <v>62.5</v>
      </c>
      <c r="H294" s="407">
        <v>62.5</v>
      </c>
      <c r="J294" s="238"/>
    </row>
    <row r="295" spans="1:10" ht="30" x14ac:dyDescent="0.2">
      <c r="A295" s="101">
        <v>287</v>
      </c>
      <c r="B295" s="456" t="s">
        <v>860</v>
      </c>
      <c r="C295" s="429"/>
      <c r="D295" s="404" t="s">
        <v>1354</v>
      </c>
      <c r="E295" s="433" t="s">
        <v>1989</v>
      </c>
      <c r="F295" s="101" t="s">
        <v>1656</v>
      </c>
      <c r="G295" s="407">
        <v>62.5</v>
      </c>
      <c r="H295" s="407">
        <v>62.5</v>
      </c>
      <c r="J295" s="238"/>
    </row>
    <row r="296" spans="1:10" ht="30" x14ac:dyDescent="0.2">
      <c r="A296" s="101">
        <v>288</v>
      </c>
      <c r="B296" s="456" t="s">
        <v>861</v>
      </c>
      <c r="C296" s="429"/>
      <c r="D296" s="404" t="s">
        <v>1355</v>
      </c>
      <c r="E296" s="433" t="s">
        <v>1989</v>
      </c>
      <c r="F296" s="101" t="s">
        <v>1656</v>
      </c>
      <c r="G296" s="407">
        <v>62.5</v>
      </c>
      <c r="H296" s="407">
        <v>62.5</v>
      </c>
      <c r="J296" s="238"/>
    </row>
    <row r="297" spans="1:10" ht="30" x14ac:dyDescent="0.2">
      <c r="A297" s="101">
        <v>289</v>
      </c>
      <c r="B297" s="456" t="s">
        <v>862</v>
      </c>
      <c r="C297" s="429"/>
      <c r="D297" s="404" t="s">
        <v>1356</v>
      </c>
      <c r="E297" s="433" t="s">
        <v>1989</v>
      </c>
      <c r="F297" s="101" t="s">
        <v>1656</v>
      </c>
      <c r="G297" s="407">
        <v>62.5</v>
      </c>
      <c r="H297" s="407">
        <v>62.5</v>
      </c>
      <c r="J297" s="238"/>
    </row>
    <row r="298" spans="1:10" ht="30" x14ac:dyDescent="0.2">
      <c r="A298" s="101">
        <v>290</v>
      </c>
      <c r="B298" s="456" t="s">
        <v>863</v>
      </c>
      <c r="C298" s="429"/>
      <c r="D298" s="404" t="s">
        <v>1357</v>
      </c>
      <c r="E298" s="433" t="s">
        <v>1989</v>
      </c>
      <c r="F298" s="101" t="s">
        <v>1656</v>
      </c>
      <c r="G298" s="407">
        <v>62.5</v>
      </c>
      <c r="H298" s="407">
        <v>62.5</v>
      </c>
      <c r="J298" s="238"/>
    </row>
    <row r="299" spans="1:10" ht="30" x14ac:dyDescent="0.2">
      <c r="A299" s="101">
        <v>291</v>
      </c>
      <c r="B299" s="456" t="s">
        <v>864</v>
      </c>
      <c r="C299" s="429"/>
      <c r="D299" s="404" t="s">
        <v>1358</v>
      </c>
      <c r="E299" s="433" t="s">
        <v>1989</v>
      </c>
      <c r="F299" s="101" t="s">
        <v>1656</v>
      </c>
      <c r="G299" s="407">
        <v>62.5</v>
      </c>
      <c r="H299" s="407">
        <v>62.5</v>
      </c>
      <c r="J299" s="238"/>
    </row>
    <row r="300" spans="1:10" ht="30" x14ac:dyDescent="0.2">
      <c r="A300" s="101">
        <v>292</v>
      </c>
      <c r="B300" s="456" t="s">
        <v>865</v>
      </c>
      <c r="C300" s="429"/>
      <c r="D300" s="404" t="s">
        <v>1359</v>
      </c>
      <c r="E300" s="433" t="s">
        <v>1989</v>
      </c>
      <c r="F300" s="101" t="s">
        <v>1656</v>
      </c>
      <c r="G300" s="407">
        <v>62.5</v>
      </c>
      <c r="H300" s="407">
        <v>62.5</v>
      </c>
      <c r="J300" s="238"/>
    </row>
    <row r="301" spans="1:10" ht="30" x14ac:dyDescent="0.2">
      <c r="A301" s="101">
        <v>293</v>
      </c>
      <c r="B301" s="456" t="s">
        <v>866</v>
      </c>
      <c r="C301" s="429"/>
      <c r="D301" s="404" t="s">
        <v>1360</v>
      </c>
      <c r="E301" s="433" t="s">
        <v>1989</v>
      </c>
      <c r="F301" s="101" t="s">
        <v>1656</v>
      </c>
      <c r="G301" s="407">
        <v>62.5</v>
      </c>
      <c r="H301" s="407">
        <v>62.5</v>
      </c>
      <c r="J301" s="238"/>
    </row>
    <row r="302" spans="1:10" ht="30" x14ac:dyDescent="0.2">
      <c r="A302" s="101">
        <v>294</v>
      </c>
      <c r="B302" s="456" t="s">
        <v>867</v>
      </c>
      <c r="C302" s="429"/>
      <c r="D302" s="404" t="s">
        <v>1361</v>
      </c>
      <c r="E302" s="433" t="s">
        <v>1989</v>
      </c>
      <c r="F302" s="101" t="s">
        <v>1656</v>
      </c>
      <c r="G302" s="407">
        <v>62.5</v>
      </c>
      <c r="H302" s="407">
        <v>62.5</v>
      </c>
      <c r="J302" s="238"/>
    </row>
    <row r="303" spans="1:10" ht="30" x14ac:dyDescent="0.2">
      <c r="A303" s="101">
        <v>295</v>
      </c>
      <c r="B303" s="456" t="s">
        <v>868</v>
      </c>
      <c r="C303" s="429"/>
      <c r="D303" s="404" t="s">
        <v>1362</v>
      </c>
      <c r="E303" s="433" t="s">
        <v>1989</v>
      </c>
      <c r="F303" s="101" t="s">
        <v>1656</v>
      </c>
      <c r="G303" s="407">
        <v>62.5</v>
      </c>
      <c r="H303" s="407">
        <v>62.5</v>
      </c>
      <c r="J303" s="238"/>
    </row>
    <row r="304" spans="1:10" ht="30" x14ac:dyDescent="0.2">
      <c r="A304" s="101">
        <v>296</v>
      </c>
      <c r="B304" s="458" t="s">
        <v>869</v>
      </c>
      <c r="C304" s="429"/>
      <c r="D304" s="404" t="s">
        <v>1363</v>
      </c>
      <c r="E304" s="433" t="s">
        <v>1989</v>
      </c>
      <c r="F304" s="101" t="s">
        <v>1656</v>
      </c>
      <c r="G304" s="407">
        <v>62.5</v>
      </c>
      <c r="H304" s="407">
        <v>62.5</v>
      </c>
      <c r="J304" s="238"/>
    </row>
    <row r="305" spans="1:10" ht="30" x14ac:dyDescent="0.2">
      <c r="A305" s="101">
        <v>297</v>
      </c>
      <c r="B305" s="456" t="s">
        <v>870</v>
      </c>
      <c r="C305" s="429"/>
      <c r="D305" s="404" t="s">
        <v>1364</v>
      </c>
      <c r="E305" s="433" t="s">
        <v>1989</v>
      </c>
      <c r="F305" s="101" t="s">
        <v>1656</v>
      </c>
      <c r="G305" s="407">
        <v>62.5</v>
      </c>
      <c r="H305" s="407">
        <v>62.5</v>
      </c>
      <c r="J305" s="238"/>
    </row>
    <row r="306" spans="1:10" ht="30" x14ac:dyDescent="0.2">
      <c r="A306" s="101">
        <v>298</v>
      </c>
      <c r="B306" s="456" t="s">
        <v>871</v>
      </c>
      <c r="C306" s="429"/>
      <c r="D306" s="404" t="s">
        <v>1365</v>
      </c>
      <c r="E306" s="433" t="s">
        <v>1989</v>
      </c>
      <c r="F306" s="101" t="s">
        <v>1656</v>
      </c>
      <c r="G306" s="407">
        <v>62.5</v>
      </c>
      <c r="H306" s="407">
        <v>62.5</v>
      </c>
      <c r="J306" s="238"/>
    </row>
    <row r="307" spans="1:10" ht="30" x14ac:dyDescent="0.2">
      <c r="A307" s="101">
        <v>299</v>
      </c>
      <c r="B307" s="456" t="s">
        <v>872</v>
      </c>
      <c r="C307" s="429"/>
      <c r="D307" s="404" t="s">
        <v>1366</v>
      </c>
      <c r="E307" s="433" t="s">
        <v>1989</v>
      </c>
      <c r="F307" s="101" t="s">
        <v>1656</v>
      </c>
      <c r="G307" s="407">
        <v>62.5</v>
      </c>
      <c r="H307" s="407">
        <v>62.5</v>
      </c>
      <c r="J307" s="238"/>
    </row>
    <row r="308" spans="1:10" ht="30" x14ac:dyDescent="0.2">
      <c r="A308" s="101">
        <v>300</v>
      </c>
      <c r="B308" s="456" t="s">
        <v>873</v>
      </c>
      <c r="C308" s="429"/>
      <c r="D308" s="404" t="s">
        <v>1061</v>
      </c>
      <c r="E308" s="433" t="s">
        <v>1989</v>
      </c>
      <c r="F308" s="101" t="s">
        <v>1656</v>
      </c>
      <c r="G308" s="407">
        <v>62.5</v>
      </c>
      <c r="H308" s="407">
        <v>62.5</v>
      </c>
      <c r="J308" s="238"/>
    </row>
    <row r="309" spans="1:10" ht="30" x14ac:dyDescent="0.2">
      <c r="A309" s="101">
        <v>301</v>
      </c>
      <c r="B309" s="456" t="s">
        <v>874</v>
      </c>
      <c r="C309" s="429"/>
      <c r="D309" s="404" t="s">
        <v>1367</v>
      </c>
      <c r="E309" s="433" t="s">
        <v>1989</v>
      </c>
      <c r="F309" s="101" t="s">
        <v>1656</v>
      </c>
      <c r="G309" s="407">
        <v>62.5</v>
      </c>
      <c r="H309" s="407">
        <v>62.5</v>
      </c>
      <c r="J309" s="238"/>
    </row>
    <row r="310" spans="1:10" ht="30" x14ac:dyDescent="0.2">
      <c r="A310" s="101">
        <v>302</v>
      </c>
      <c r="B310" s="456" t="s">
        <v>875</v>
      </c>
      <c r="C310" s="429"/>
      <c r="D310" s="404" t="s">
        <v>1368</v>
      </c>
      <c r="E310" s="433" t="s">
        <v>1989</v>
      </c>
      <c r="F310" s="101" t="s">
        <v>1656</v>
      </c>
      <c r="G310" s="407">
        <v>62.5</v>
      </c>
      <c r="H310" s="407">
        <v>62.5</v>
      </c>
      <c r="J310" s="238"/>
    </row>
    <row r="311" spans="1:10" ht="30" x14ac:dyDescent="0.2">
      <c r="A311" s="101">
        <v>303</v>
      </c>
      <c r="B311" s="456" t="s">
        <v>876</v>
      </c>
      <c r="C311" s="429"/>
      <c r="D311" s="404" t="s">
        <v>1369</v>
      </c>
      <c r="E311" s="433" t="s">
        <v>1989</v>
      </c>
      <c r="F311" s="101" t="s">
        <v>1656</v>
      </c>
      <c r="G311" s="407">
        <v>62.5</v>
      </c>
      <c r="H311" s="407">
        <v>62.5</v>
      </c>
      <c r="J311" s="238"/>
    </row>
    <row r="312" spans="1:10" ht="30" x14ac:dyDescent="0.2">
      <c r="A312" s="101">
        <v>304</v>
      </c>
      <c r="B312" s="456" t="s">
        <v>877</v>
      </c>
      <c r="C312" s="429"/>
      <c r="D312" s="404" t="s">
        <v>1370</v>
      </c>
      <c r="E312" s="433" t="s">
        <v>1989</v>
      </c>
      <c r="F312" s="101" t="s">
        <v>1656</v>
      </c>
      <c r="G312" s="407">
        <v>62.5</v>
      </c>
      <c r="H312" s="407">
        <v>62.5</v>
      </c>
      <c r="J312" s="238"/>
    </row>
    <row r="313" spans="1:10" ht="30" x14ac:dyDescent="0.2">
      <c r="A313" s="101">
        <v>305</v>
      </c>
      <c r="B313" s="458" t="s">
        <v>878</v>
      </c>
      <c r="C313" s="429"/>
      <c r="D313" s="404" t="s">
        <v>1371</v>
      </c>
      <c r="E313" s="433" t="s">
        <v>1989</v>
      </c>
      <c r="F313" s="101" t="s">
        <v>1656</v>
      </c>
      <c r="G313" s="407">
        <v>62.5</v>
      </c>
      <c r="H313" s="407">
        <v>62.5</v>
      </c>
      <c r="J313" s="238"/>
    </row>
    <row r="314" spans="1:10" ht="30" x14ac:dyDescent="0.2">
      <c r="A314" s="101">
        <v>306</v>
      </c>
      <c r="B314" s="458" t="s">
        <v>879</v>
      </c>
      <c r="C314" s="429"/>
      <c r="D314" s="404" t="s">
        <v>1372</v>
      </c>
      <c r="E314" s="433" t="s">
        <v>1989</v>
      </c>
      <c r="F314" s="101" t="s">
        <v>1656</v>
      </c>
      <c r="G314" s="407">
        <v>62.5</v>
      </c>
      <c r="H314" s="407">
        <v>62.5</v>
      </c>
      <c r="J314" s="238"/>
    </row>
    <row r="315" spans="1:10" ht="30" x14ac:dyDescent="0.2">
      <c r="A315" s="101">
        <v>307</v>
      </c>
      <c r="B315" s="458" t="s">
        <v>880</v>
      </c>
      <c r="C315" s="429"/>
      <c r="D315" s="402" t="s">
        <v>1374</v>
      </c>
      <c r="E315" s="433" t="s">
        <v>1989</v>
      </c>
      <c r="F315" s="101" t="s">
        <v>1656</v>
      </c>
      <c r="G315" s="407">
        <v>62.5</v>
      </c>
      <c r="H315" s="407">
        <v>62.5</v>
      </c>
      <c r="J315" s="238"/>
    </row>
    <row r="316" spans="1:10" ht="30" x14ac:dyDescent="0.2">
      <c r="A316" s="101">
        <v>308</v>
      </c>
      <c r="B316" s="456" t="s">
        <v>881</v>
      </c>
      <c r="C316" s="429"/>
      <c r="D316" s="402" t="s">
        <v>1375</v>
      </c>
      <c r="E316" s="433" t="s">
        <v>1989</v>
      </c>
      <c r="F316" s="101" t="s">
        <v>1656</v>
      </c>
      <c r="G316" s="407">
        <v>62.5</v>
      </c>
      <c r="H316" s="407">
        <v>62.5</v>
      </c>
      <c r="J316" s="238"/>
    </row>
    <row r="317" spans="1:10" ht="30" x14ac:dyDescent="0.2">
      <c r="A317" s="101">
        <v>309</v>
      </c>
      <c r="B317" s="456" t="s">
        <v>882</v>
      </c>
      <c r="C317" s="429"/>
      <c r="D317" s="402" t="s">
        <v>1376</v>
      </c>
      <c r="E317" s="433" t="s">
        <v>1989</v>
      </c>
      <c r="F317" s="101" t="s">
        <v>1656</v>
      </c>
      <c r="G317" s="407">
        <v>62.5</v>
      </c>
      <c r="H317" s="407">
        <v>62.5</v>
      </c>
      <c r="J317" s="238"/>
    </row>
    <row r="318" spans="1:10" ht="30" x14ac:dyDescent="0.2">
      <c r="A318" s="101">
        <v>310</v>
      </c>
      <c r="B318" s="456" t="s">
        <v>883</v>
      </c>
      <c r="C318" s="429"/>
      <c r="D318" s="402" t="s">
        <v>1377</v>
      </c>
      <c r="E318" s="433" t="s">
        <v>1989</v>
      </c>
      <c r="F318" s="101" t="s">
        <v>1656</v>
      </c>
      <c r="G318" s="407">
        <v>62.5</v>
      </c>
      <c r="H318" s="407">
        <v>62.5</v>
      </c>
      <c r="J318" s="238"/>
    </row>
    <row r="319" spans="1:10" ht="15" x14ac:dyDescent="0.2">
      <c r="A319" s="101">
        <v>311</v>
      </c>
      <c r="B319" s="441" t="s">
        <v>1586</v>
      </c>
      <c r="C319" s="443"/>
      <c r="D319" s="402" t="s">
        <v>1591</v>
      </c>
      <c r="E319" s="433" t="s">
        <v>1405</v>
      </c>
      <c r="F319" s="101" t="s">
        <v>1594</v>
      </c>
      <c r="G319" s="407">
        <v>537.4</v>
      </c>
      <c r="H319" s="407">
        <v>537.4</v>
      </c>
      <c r="J319" s="238"/>
    </row>
    <row r="320" spans="1:10" ht="45" x14ac:dyDescent="0.2">
      <c r="A320" s="101">
        <v>312</v>
      </c>
      <c r="B320" s="404" t="s">
        <v>574</v>
      </c>
      <c r="C320" s="429"/>
      <c r="D320" s="404" t="s">
        <v>912</v>
      </c>
      <c r="E320" s="433" t="s">
        <v>1990</v>
      </c>
      <c r="F320" s="101" t="s">
        <v>1594</v>
      </c>
      <c r="G320" s="410">
        <v>868.4</v>
      </c>
      <c r="H320" s="410">
        <v>868.4</v>
      </c>
      <c r="J320" s="238"/>
    </row>
    <row r="321" spans="1:10" ht="45" x14ac:dyDescent="0.2">
      <c r="A321" s="101">
        <v>313</v>
      </c>
      <c r="B321" s="402" t="s">
        <v>1587</v>
      </c>
      <c r="C321" s="429"/>
      <c r="D321" s="402" t="s">
        <v>1592</v>
      </c>
      <c r="E321" s="433" t="s">
        <v>1990</v>
      </c>
      <c r="F321" s="101" t="s">
        <v>1594</v>
      </c>
      <c r="G321" s="410">
        <v>868.4</v>
      </c>
      <c r="H321" s="410">
        <v>868.4</v>
      </c>
      <c r="J321" s="238"/>
    </row>
    <row r="322" spans="1:10" ht="45" x14ac:dyDescent="0.2">
      <c r="A322" s="101">
        <v>314</v>
      </c>
      <c r="B322" s="402" t="s">
        <v>1588</v>
      </c>
      <c r="C322" s="429"/>
      <c r="D322" s="402" t="s">
        <v>492</v>
      </c>
      <c r="E322" s="433" t="s">
        <v>1990</v>
      </c>
      <c r="F322" s="101" t="s">
        <v>1594</v>
      </c>
      <c r="G322" s="410">
        <v>868.4</v>
      </c>
      <c r="H322" s="410">
        <v>868.4</v>
      </c>
      <c r="J322" s="238"/>
    </row>
    <row r="323" spans="1:10" ht="45" x14ac:dyDescent="0.2">
      <c r="A323" s="101">
        <v>315</v>
      </c>
      <c r="B323" s="402" t="s">
        <v>1589</v>
      </c>
      <c r="C323" s="429"/>
      <c r="D323" s="402" t="s">
        <v>1593</v>
      </c>
      <c r="E323" s="433" t="s">
        <v>1990</v>
      </c>
      <c r="F323" s="101" t="s">
        <v>1594</v>
      </c>
      <c r="G323" s="410">
        <v>868.4</v>
      </c>
      <c r="H323" s="410">
        <v>868.4</v>
      </c>
      <c r="J323" s="238"/>
    </row>
    <row r="324" spans="1:10" ht="45" x14ac:dyDescent="0.2">
      <c r="A324" s="101">
        <v>316</v>
      </c>
      <c r="B324" s="402" t="s">
        <v>1590</v>
      </c>
      <c r="C324" s="429"/>
      <c r="D324" s="402" t="s">
        <v>528</v>
      </c>
      <c r="E324" s="433" t="s">
        <v>1990</v>
      </c>
      <c r="F324" s="101" t="s">
        <v>1594</v>
      </c>
      <c r="G324" s="410">
        <v>868.4</v>
      </c>
      <c r="H324" s="410">
        <v>868.4</v>
      </c>
      <c r="J324" s="238"/>
    </row>
    <row r="325" spans="1:10" ht="15" x14ac:dyDescent="0.2">
      <c r="A325" s="101">
        <v>317</v>
      </c>
      <c r="B325" s="404" t="s">
        <v>1657</v>
      </c>
      <c r="C325" s="101"/>
      <c r="D325" s="404" t="s">
        <v>1481</v>
      </c>
      <c r="E325" s="101" t="s">
        <v>1436</v>
      </c>
      <c r="F325" s="101"/>
      <c r="G325" s="410">
        <v>57104.11</v>
      </c>
      <c r="H325" s="410">
        <v>57104.11</v>
      </c>
      <c r="J325" s="238"/>
    </row>
    <row r="326" spans="1:10" ht="15" x14ac:dyDescent="0.2">
      <c r="A326" s="101">
        <v>318</v>
      </c>
      <c r="B326" s="402" t="s">
        <v>1658</v>
      </c>
      <c r="C326" s="101"/>
      <c r="D326" s="404" t="s">
        <v>1503</v>
      </c>
      <c r="E326" s="101" t="s">
        <v>1436</v>
      </c>
      <c r="F326" s="101"/>
      <c r="G326" s="410">
        <v>3750</v>
      </c>
      <c r="H326" s="410">
        <v>3750</v>
      </c>
      <c r="J326" s="238"/>
    </row>
    <row r="327" spans="1:10" ht="15" x14ac:dyDescent="0.2">
      <c r="A327" s="101">
        <v>319</v>
      </c>
      <c r="B327" s="404" t="s">
        <v>1659</v>
      </c>
      <c r="C327" s="101"/>
      <c r="D327" s="404" t="s">
        <v>1504</v>
      </c>
      <c r="E327" s="101" t="s">
        <v>1436</v>
      </c>
      <c r="F327" s="101"/>
      <c r="G327" s="410">
        <v>11597</v>
      </c>
      <c r="H327" s="410">
        <v>11597</v>
      </c>
      <c r="J327" s="238"/>
    </row>
    <row r="328" spans="1:10" ht="15" x14ac:dyDescent="0.2">
      <c r="A328" s="101">
        <v>320</v>
      </c>
      <c r="B328" s="402" t="s">
        <v>1660</v>
      </c>
      <c r="C328" s="101"/>
      <c r="D328" s="402" t="s">
        <v>1507</v>
      </c>
      <c r="E328" s="101" t="s">
        <v>1436</v>
      </c>
      <c r="F328" s="101"/>
      <c r="G328" s="410">
        <v>6203.88</v>
      </c>
      <c r="H328" s="410">
        <v>6203.88</v>
      </c>
      <c r="J328" s="238"/>
    </row>
    <row r="329" spans="1:10" ht="15" x14ac:dyDescent="0.2">
      <c r="A329" s="101">
        <v>321</v>
      </c>
      <c r="B329" s="402" t="s">
        <v>1661</v>
      </c>
      <c r="C329" s="101"/>
      <c r="D329" s="402" t="s">
        <v>1506</v>
      </c>
      <c r="E329" s="101" t="s">
        <v>1436</v>
      </c>
      <c r="F329" s="101"/>
      <c r="G329" s="410">
        <v>13040.79</v>
      </c>
      <c r="H329" s="410">
        <v>13040.79</v>
      </c>
      <c r="J329" s="238"/>
    </row>
    <row r="330" spans="1:10" ht="15" x14ac:dyDescent="0.2">
      <c r="A330" s="101">
        <v>322</v>
      </c>
      <c r="B330" s="402" t="s">
        <v>1662</v>
      </c>
      <c r="C330" s="101"/>
      <c r="D330" s="402" t="s">
        <v>1482</v>
      </c>
      <c r="E330" s="101" t="s">
        <v>1436</v>
      </c>
      <c r="F330" s="101"/>
      <c r="G330" s="410">
        <v>4200</v>
      </c>
      <c r="H330" s="410">
        <v>4200</v>
      </c>
      <c r="J330" s="238"/>
    </row>
    <row r="331" spans="1:10" ht="15" x14ac:dyDescent="0.2">
      <c r="A331" s="101">
        <v>323</v>
      </c>
      <c r="B331" s="402" t="s">
        <v>1663</v>
      </c>
      <c r="C331" s="101"/>
      <c r="D331" s="402" t="s">
        <v>1505</v>
      </c>
      <c r="E331" s="101" t="s">
        <v>1436</v>
      </c>
      <c r="F331" s="101"/>
      <c r="G331" s="410">
        <v>10146.15</v>
      </c>
      <c r="H331" s="410">
        <v>10146.15</v>
      </c>
      <c r="J331" s="238"/>
    </row>
    <row r="332" spans="1:10" ht="15" x14ac:dyDescent="0.2">
      <c r="A332" s="101">
        <v>324</v>
      </c>
      <c r="B332" s="402" t="s">
        <v>1664</v>
      </c>
      <c r="C332" s="101"/>
      <c r="D332" s="402" t="s">
        <v>1509</v>
      </c>
      <c r="E332" s="101" t="s">
        <v>1436</v>
      </c>
      <c r="F332" s="101"/>
      <c r="G332" s="410">
        <v>4800</v>
      </c>
      <c r="H332" s="410">
        <v>4800</v>
      </c>
      <c r="J332" s="238"/>
    </row>
    <row r="333" spans="1:10" ht="15" x14ac:dyDescent="0.2">
      <c r="A333" s="101">
        <v>325</v>
      </c>
      <c r="B333" s="402" t="s">
        <v>1665</v>
      </c>
      <c r="C333" s="101"/>
      <c r="D333" s="404" t="s">
        <v>1483</v>
      </c>
      <c r="E333" s="101" t="s">
        <v>1436</v>
      </c>
      <c r="F333" s="101"/>
      <c r="G333" s="410">
        <v>4130.25</v>
      </c>
      <c r="H333" s="410">
        <v>4130.25</v>
      </c>
      <c r="J333" s="238"/>
    </row>
    <row r="334" spans="1:10" ht="15" x14ac:dyDescent="0.2">
      <c r="A334" s="101">
        <v>326</v>
      </c>
      <c r="B334" s="445" t="s">
        <v>1666</v>
      </c>
      <c r="C334" s="101"/>
      <c r="D334" s="404" t="s">
        <v>1510</v>
      </c>
      <c r="E334" s="101" t="s">
        <v>1436</v>
      </c>
      <c r="F334" s="101"/>
      <c r="G334" s="410">
        <v>6597.7</v>
      </c>
      <c r="H334" s="410">
        <v>6597.7</v>
      </c>
      <c r="J334" s="238"/>
    </row>
    <row r="335" spans="1:10" ht="15" x14ac:dyDescent="0.2">
      <c r="A335" s="101">
        <v>327</v>
      </c>
      <c r="B335" s="404" t="s">
        <v>1667</v>
      </c>
      <c r="C335" s="101"/>
      <c r="D335" s="404" t="s">
        <v>1508</v>
      </c>
      <c r="E335" s="101" t="s">
        <v>1436</v>
      </c>
      <c r="F335" s="101"/>
      <c r="G335" s="410">
        <v>5776.55</v>
      </c>
      <c r="H335" s="410">
        <v>5776.55</v>
      </c>
      <c r="J335" s="238"/>
    </row>
    <row r="336" spans="1:10" ht="15" x14ac:dyDescent="0.2">
      <c r="A336" s="101">
        <v>328</v>
      </c>
      <c r="B336" s="404" t="s">
        <v>1668</v>
      </c>
      <c r="C336" s="101"/>
      <c r="D336" s="404" t="s">
        <v>1485</v>
      </c>
      <c r="E336" s="101" t="s">
        <v>1436</v>
      </c>
      <c r="F336" s="101"/>
      <c r="G336" s="410">
        <v>2153.88</v>
      </c>
      <c r="H336" s="410">
        <v>2153.88</v>
      </c>
      <c r="J336" s="238"/>
    </row>
    <row r="337" spans="1:10" ht="15" x14ac:dyDescent="0.2">
      <c r="A337" s="101">
        <v>329</v>
      </c>
      <c r="B337" s="404" t="s">
        <v>643</v>
      </c>
      <c r="C337" s="101"/>
      <c r="D337" s="404" t="s">
        <v>1096</v>
      </c>
      <c r="E337" s="101" t="s">
        <v>1436</v>
      </c>
      <c r="F337" s="101"/>
      <c r="G337" s="410">
        <v>9333.33</v>
      </c>
      <c r="H337" s="410">
        <v>9333.33</v>
      </c>
      <c r="J337" s="238"/>
    </row>
    <row r="338" spans="1:10" ht="15" x14ac:dyDescent="0.2">
      <c r="A338" s="101">
        <v>330</v>
      </c>
      <c r="B338" s="404" t="s">
        <v>1669</v>
      </c>
      <c r="C338" s="101"/>
      <c r="D338" s="404" t="s">
        <v>1486</v>
      </c>
      <c r="E338" s="101" t="s">
        <v>1436</v>
      </c>
      <c r="F338" s="101"/>
      <c r="G338" s="410">
        <v>9828.4</v>
      </c>
      <c r="H338" s="410">
        <v>9828.4</v>
      </c>
      <c r="J338" s="238"/>
    </row>
    <row r="339" spans="1:10" ht="15" x14ac:dyDescent="0.2">
      <c r="A339" s="101">
        <v>331</v>
      </c>
      <c r="B339" s="404" t="s">
        <v>1670</v>
      </c>
      <c r="C339" s="101"/>
      <c r="D339" s="404" t="s">
        <v>1489</v>
      </c>
      <c r="E339" s="101" t="s">
        <v>1436</v>
      </c>
      <c r="F339" s="101"/>
      <c r="G339" s="410">
        <v>8594.52</v>
      </c>
      <c r="H339" s="410">
        <v>8594.52</v>
      </c>
      <c r="J339" s="238"/>
    </row>
    <row r="340" spans="1:10" ht="15" x14ac:dyDescent="0.2">
      <c r="A340" s="101">
        <v>332</v>
      </c>
      <c r="B340" s="404" t="s">
        <v>1671</v>
      </c>
      <c r="C340" s="101"/>
      <c r="D340" s="404" t="s">
        <v>1487</v>
      </c>
      <c r="E340" s="101" t="s">
        <v>1436</v>
      </c>
      <c r="F340" s="101"/>
      <c r="G340" s="410">
        <v>4500</v>
      </c>
      <c r="H340" s="410">
        <v>4500</v>
      </c>
      <c r="J340" s="238"/>
    </row>
    <row r="341" spans="1:10" ht="15" x14ac:dyDescent="0.2">
      <c r="A341" s="101">
        <v>333</v>
      </c>
      <c r="B341" s="404" t="s">
        <v>1672</v>
      </c>
      <c r="C341" s="101"/>
      <c r="D341" s="404" t="s">
        <v>1490</v>
      </c>
      <c r="E341" s="101" t="s">
        <v>1436</v>
      </c>
      <c r="F341" s="101"/>
      <c r="G341" s="410">
        <v>3064.73</v>
      </c>
      <c r="H341" s="410">
        <v>3064.73</v>
      </c>
      <c r="J341" s="238"/>
    </row>
    <row r="342" spans="1:10" ht="15" x14ac:dyDescent="0.2">
      <c r="A342" s="101">
        <v>334</v>
      </c>
      <c r="B342" s="404" t="s">
        <v>1673</v>
      </c>
      <c r="C342" s="101"/>
      <c r="D342" s="404" t="s">
        <v>1488</v>
      </c>
      <c r="E342" s="101" t="s">
        <v>1436</v>
      </c>
      <c r="F342" s="101"/>
      <c r="G342" s="410">
        <v>8697.1</v>
      </c>
      <c r="H342" s="410">
        <v>8697.1</v>
      </c>
      <c r="J342" s="238"/>
    </row>
    <row r="343" spans="1:10" ht="15" x14ac:dyDescent="0.2">
      <c r="A343" s="101">
        <v>335</v>
      </c>
      <c r="B343" s="402" t="s">
        <v>1674</v>
      </c>
      <c r="C343" s="101"/>
      <c r="D343" s="402" t="s">
        <v>1512</v>
      </c>
      <c r="E343" s="101" t="s">
        <v>1436</v>
      </c>
      <c r="F343" s="101"/>
      <c r="G343" s="410">
        <v>8654.98</v>
      </c>
      <c r="H343" s="410">
        <v>8654.98</v>
      </c>
      <c r="J343" s="238"/>
    </row>
    <row r="344" spans="1:10" ht="15" x14ac:dyDescent="0.2">
      <c r="A344" s="101">
        <v>336</v>
      </c>
      <c r="B344" s="402" t="s">
        <v>576</v>
      </c>
      <c r="C344" s="101"/>
      <c r="D344" s="402" t="s">
        <v>972</v>
      </c>
      <c r="E344" s="101" t="s">
        <v>1436</v>
      </c>
      <c r="F344" s="101"/>
      <c r="G344" s="410">
        <v>1875</v>
      </c>
      <c r="H344" s="410">
        <v>1875</v>
      </c>
      <c r="J344" s="238"/>
    </row>
    <row r="345" spans="1:10" ht="15" x14ac:dyDescent="0.2">
      <c r="A345" s="101">
        <v>337</v>
      </c>
      <c r="B345" s="402" t="s">
        <v>1675</v>
      </c>
      <c r="C345" s="101"/>
      <c r="D345" s="402" t="s">
        <v>560</v>
      </c>
      <c r="E345" s="101" t="s">
        <v>1436</v>
      </c>
      <c r="F345" s="101"/>
      <c r="G345" s="410">
        <v>1125</v>
      </c>
      <c r="H345" s="410">
        <v>1125</v>
      </c>
      <c r="J345" s="238"/>
    </row>
    <row r="346" spans="1:10" ht="15" x14ac:dyDescent="0.2">
      <c r="A346" s="101">
        <v>338</v>
      </c>
      <c r="B346" s="402" t="s">
        <v>1676</v>
      </c>
      <c r="C346" s="101"/>
      <c r="D346" s="402" t="s">
        <v>556</v>
      </c>
      <c r="E346" s="101" t="s">
        <v>1436</v>
      </c>
      <c r="F346" s="101"/>
      <c r="G346" s="410">
        <v>4928.3999999999996</v>
      </c>
      <c r="H346" s="410">
        <v>4928.3999999999996</v>
      </c>
      <c r="J346" s="238"/>
    </row>
    <row r="347" spans="1:10" ht="15" x14ac:dyDescent="0.2">
      <c r="A347" s="101">
        <v>339</v>
      </c>
      <c r="B347" s="402" t="s">
        <v>1677</v>
      </c>
      <c r="C347" s="101"/>
      <c r="D347" s="402" t="s">
        <v>565</v>
      </c>
      <c r="E347" s="101" t="s">
        <v>1436</v>
      </c>
      <c r="F347" s="101"/>
      <c r="G347" s="410">
        <v>1875</v>
      </c>
      <c r="H347" s="410">
        <v>1875</v>
      </c>
      <c r="J347" s="238"/>
    </row>
    <row r="348" spans="1:10" ht="15" x14ac:dyDescent="0.2">
      <c r="A348" s="101">
        <v>340</v>
      </c>
      <c r="B348" s="402" t="s">
        <v>1678</v>
      </c>
      <c r="C348" s="101"/>
      <c r="D348" s="402" t="s">
        <v>562</v>
      </c>
      <c r="E348" s="101" t="s">
        <v>1436</v>
      </c>
      <c r="F348" s="101"/>
      <c r="G348" s="410">
        <v>1500</v>
      </c>
      <c r="H348" s="410">
        <v>1500</v>
      </c>
      <c r="J348" s="238"/>
    </row>
    <row r="349" spans="1:10" ht="15" x14ac:dyDescent="0.2">
      <c r="A349" s="101">
        <v>341</v>
      </c>
      <c r="B349" s="402" t="s">
        <v>1679</v>
      </c>
      <c r="C349" s="101"/>
      <c r="D349" s="402" t="s">
        <v>568</v>
      </c>
      <c r="E349" s="101" t="s">
        <v>1436</v>
      </c>
      <c r="F349" s="101"/>
      <c r="G349" s="410">
        <v>1125</v>
      </c>
      <c r="H349" s="410">
        <v>1125</v>
      </c>
      <c r="J349" s="238"/>
    </row>
    <row r="350" spans="1:10" ht="15" x14ac:dyDescent="0.2">
      <c r="A350" s="101">
        <v>342</v>
      </c>
      <c r="B350" s="402" t="s">
        <v>1680</v>
      </c>
      <c r="C350" s="101"/>
      <c r="D350" s="402" t="s">
        <v>1511</v>
      </c>
      <c r="E350" s="101" t="s">
        <v>1436</v>
      </c>
      <c r="F350" s="101"/>
      <c r="G350" s="410">
        <v>2562.5</v>
      </c>
      <c r="H350" s="410">
        <v>2562.5</v>
      </c>
      <c r="J350" s="238"/>
    </row>
    <row r="351" spans="1:10" ht="15" x14ac:dyDescent="0.2">
      <c r="A351" s="101">
        <v>343</v>
      </c>
      <c r="B351" s="402" t="s">
        <v>1681</v>
      </c>
      <c r="C351" s="101"/>
      <c r="D351" s="402" t="s">
        <v>1513</v>
      </c>
      <c r="E351" s="101" t="s">
        <v>1436</v>
      </c>
      <c r="F351" s="101"/>
      <c r="G351" s="410">
        <v>3750</v>
      </c>
      <c r="H351" s="410">
        <v>3750</v>
      </c>
      <c r="J351" s="238"/>
    </row>
    <row r="352" spans="1:10" ht="15" x14ac:dyDescent="0.2">
      <c r="A352" s="101">
        <v>344</v>
      </c>
      <c r="B352" s="402" t="s">
        <v>1682</v>
      </c>
      <c r="C352" s="101"/>
      <c r="D352" s="402" t="s">
        <v>1491</v>
      </c>
      <c r="E352" s="101" t="s">
        <v>1436</v>
      </c>
      <c r="F352" s="101"/>
      <c r="G352" s="410">
        <v>1750</v>
      </c>
      <c r="H352" s="410">
        <v>1750</v>
      </c>
      <c r="J352" s="238"/>
    </row>
    <row r="353" spans="1:10" ht="15" x14ac:dyDescent="0.2">
      <c r="A353" s="101">
        <v>345</v>
      </c>
      <c r="B353" s="402" t="s">
        <v>1683</v>
      </c>
      <c r="C353" s="101"/>
      <c r="D353" s="402" t="s">
        <v>1484</v>
      </c>
      <c r="E353" s="101" t="s">
        <v>1436</v>
      </c>
      <c r="F353" s="101"/>
      <c r="G353" s="410">
        <v>1125</v>
      </c>
      <c r="H353" s="410">
        <v>1125</v>
      </c>
      <c r="J353" s="238"/>
    </row>
    <row r="354" spans="1:10" ht="15" x14ac:dyDescent="0.2">
      <c r="A354" s="101">
        <v>346</v>
      </c>
      <c r="B354" s="402" t="s">
        <v>1684</v>
      </c>
      <c r="C354" s="101"/>
      <c r="D354" s="402" t="s">
        <v>1496</v>
      </c>
      <c r="E354" s="101" t="s">
        <v>1436</v>
      </c>
      <c r="F354" s="101"/>
      <c r="G354" s="410">
        <v>2900</v>
      </c>
      <c r="H354" s="410">
        <v>2900</v>
      </c>
      <c r="J354" s="238"/>
    </row>
    <row r="355" spans="1:10" ht="15" x14ac:dyDescent="0.2">
      <c r="A355" s="101">
        <v>347</v>
      </c>
      <c r="B355" s="402" t="s">
        <v>1685</v>
      </c>
      <c r="C355" s="101"/>
      <c r="D355" s="402" t="s">
        <v>1495</v>
      </c>
      <c r="E355" s="101" t="s">
        <v>1436</v>
      </c>
      <c r="F355" s="101"/>
      <c r="G355" s="410">
        <v>2500</v>
      </c>
      <c r="H355" s="410">
        <v>2500</v>
      </c>
      <c r="J355" s="238"/>
    </row>
    <row r="356" spans="1:10" ht="15" x14ac:dyDescent="0.2">
      <c r="A356" s="101">
        <v>348</v>
      </c>
      <c r="B356" s="402" t="s">
        <v>575</v>
      </c>
      <c r="C356" s="101"/>
      <c r="D356" s="402" t="s">
        <v>962</v>
      </c>
      <c r="E356" s="101" t="s">
        <v>1436</v>
      </c>
      <c r="F356" s="101"/>
      <c r="G356" s="410">
        <v>1500</v>
      </c>
      <c r="H356" s="410">
        <v>1500</v>
      </c>
      <c r="J356" s="238"/>
    </row>
    <row r="357" spans="1:10" ht="15" x14ac:dyDescent="0.2">
      <c r="A357" s="101">
        <v>349</v>
      </c>
      <c r="B357" s="402" t="s">
        <v>1686</v>
      </c>
      <c r="C357" s="101"/>
      <c r="D357" s="402" t="s">
        <v>1494</v>
      </c>
      <c r="E357" s="101" t="s">
        <v>1436</v>
      </c>
      <c r="F357" s="101"/>
      <c r="G357" s="410">
        <v>2000</v>
      </c>
      <c r="H357" s="410">
        <v>2000</v>
      </c>
      <c r="J357" s="238"/>
    </row>
    <row r="358" spans="1:10" ht="15" x14ac:dyDescent="0.2">
      <c r="A358" s="101">
        <v>350</v>
      </c>
      <c r="B358" s="402" t="s">
        <v>1687</v>
      </c>
      <c r="C358" s="101"/>
      <c r="D358" s="402" t="s">
        <v>1493</v>
      </c>
      <c r="E358" s="101" t="s">
        <v>1436</v>
      </c>
      <c r="F358" s="101"/>
      <c r="G358" s="410">
        <v>2000</v>
      </c>
      <c r="H358" s="410">
        <v>2000</v>
      </c>
      <c r="J358" s="238"/>
    </row>
    <row r="359" spans="1:10" ht="15" x14ac:dyDescent="0.2">
      <c r="A359" s="101">
        <v>351</v>
      </c>
      <c r="B359" s="402" t="s">
        <v>1688</v>
      </c>
      <c r="C359" s="101"/>
      <c r="D359" s="402" t="s">
        <v>1492</v>
      </c>
      <c r="E359" s="101" t="s">
        <v>1436</v>
      </c>
      <c r="F359" s="101"/>
      <c r="G359" s="410">
        <v>2000</v>
      </c>
      <c r="H359" s="410">
        <v>2000</v>
      </c>
      <c r="J359" s="238"/>
    </row>
    <row r="360" spans="1:10" ht="15" x14ac:dyDescent="0.2">
      <c r="A360" s="101">
        <v>352</v>
      </c>
      <c r="B360" s="402" t="s">
        <v>577</v>
      </c>
      <c r="C360" s="101"/>
      <c r="D360" s="402" t="s">
        <v>976</v>
      </c>
      <c r="E360" s="101" t="s">
        <v>1436</v>
      </c>
      <c r="F360" s="101"/>
      <c r="G360" s="410">
        <v>1125</v>
      </c>
      <c r="H360" s="410">
        <v>1125</v>
      </c>
      <c r="J360" s="238"/>
    </row>
    <row r="361" spans="1:10" ht="15" x14ac:dyDescent="0.2">
      <c r="A361" s="101">
        <v>353</v>
      </c>
      <c r="B361" s="402" t="s">
        <v>1689</v>
      </c>
      <c r="C361" s="101"/>
      <c r="D361" s="402" t="s">
        <v>1700</v>
      </c>
      <c r="E361" s="101" t="s">
        <v>1436</v>
      </c>
      <c r="F361" s="101"/>
      <c r="G361" s="410">
        <v>2999</v>
      </c>
      <c r="H361" s="410">
        <v>2999</v>
      </c>
      <c r="J361" s="238"/>
    </row>
    <row r="362" spans="1:10" ht="15" x14ac:dyDescent="0.2">
      <c r="A362" s="101">
        <v>354</v>
      </c>
      <c r="B362" s="402" t="s">
        <v>1690</v>
      </c>
      <c r="C362" s="101"/>
      <c r="D362" s="402" t="s">
        <v>1497</v>
      </c>
      <c r="E362" s="101" t="s">
        <v>1436</v>
      </c>
      <c r="F362" s="101"/>
      <c r="G362" s="410">
        <v>1860</v>
      </c>
      <c r="H362" s="410">
        <v>1860</v>
      </c>
      <c r="J362" s="238"/>
    </row>
    <row r="363" spans="1:10" ht="15" x14ac:dyDescent="0.2">
      <c r="A363" s="101">
        <v>355</v>
      </c>
      <c r="B363" s="402" t="s">
        <v>1691</v>
      </c>
      <c r="C363" s="101"/>
      <c r="D363" s="402" t="s">
        <v>1498</v>
      </c>
      <c r="E363" s="101" t="s">
        <v>1436</v>
      </c>
      <c r="F363" s="101"/>
      <c r="G363" s="410">
        <v>2500</v>
      </c>
      <c r="H363" s="410">
        <v>2500</v>
      </c>
      <c r="J363" s="238"/>
    </row>
    <row r="364" spans="1:10" ht="15" x14ac:dyDescent="0.2">
      <c r="A364" s="101">
        <v>356</v>
      </c>
      <c r="B364" s="402" t="s">
        <v>1692</v>
      </c>
      <c r="C364" s="101"/>
      <c r="D364" s="402" t="s">
        <v>1500</v>
      </c>
      <c r="E364" s="101" t="s">
        <v>1436</v>
      </c>
      <c r="F364" s="101"/>
      <c r="G364" s="410">
        <v>750</v>
      </c>
      <c r="H364" s="410">
        <v>750</v>
      </c>
      <c r="J364" s="238"/>
    </row>
    <row r="365" spans="1:10" ht="15" x14ac:dyDescent="0.2">
      <c r="A365" s="101">
        <v>357</v>
      </c>
      <c r="B365" s="402" t="s">
        <v>1693</v>
      </c>
      <c r="C365" s="101"/>
      <c r="D365" s="402" t="s">
        <v>1499</v>
      </c>
      <c r="E365" s="101" t="s">
        <v>1436</v>
      </c>
      <c r="F365" s="101"/>
      <c r="G365" s="410">
        <v>2000</v>
      </c>
      <c r="H365" s="410">
        <v>2000</v>
      </c>
      <c r="J365" s="238"/>
    </row>
    <row r="366" spans="1:10" ht="15" x14ac:dyDescent="0.2">
      <c r="A366" s="101">
        <v>358</v>
      </c>
      <c r="B366" s="402" t="s">
        <v>1694</v>
      </c>
      <c r="C366" s="101"/>
      <c r="D366" s="402" t="s">
        <v>1502</v>
      </c>
      <c r="E366" s="101" t="s">
        <v>1436</v>
      </c>
      <c r="F366" s="101"/>
      <c r="G366" s="410">
        <v>2250</v>
      </c>
      <c r="H366" s="410">
        <v>2250</v>
      </c>
      <c r="J366" s="238"/>
    </row>
    <row r="367" spans="1:10" ht="15" x14ac:dyDescent="0.2">
      <c r="A367" s="101">
        <v>359</v>
      </c>
      <c r="B367" s="402" t="s">
        <v>1695</v>
      </c>
      <c r="C367" s="101"/>
      <c r="D367" s="402" t="s">
        <v>1501</v>
      </c>
      <c r="E367" s="101" t="s">
        <v>1436</v>
      </c>
      <c r="F367" s="101"/>
      <c r="G367" s="410">
        <v>500</v>
      </c>
      <c r="H367" s="410">
        <v>500</v>
      </c>
      <c r="J367" s="238"/>
    </row>
    <row r="368" spans="1:10" ht="15" x14ac:dyDescent="0.2">
      <c r="A368" s="101">
        <v>360</v>
      </c>
      <c r="B368" s="402" t="s">
        <v>1696</v>
      </c>
      <c r="C368" s="101"/>
      <c r="D368" s="402" t="s">
        <v>1514</v>
      </c>
      <c r="E368" s="101" t="s">
        <v>1436</v>
      </c>
      <c r="F368" s="101"/>
      <c r="G368" s="410">
        <v>625</v>
      </c>
      <c r="H368" s="410">
        <v>625</v>
      </c>
      <c r="J368" s="238"/>
    </row>
    <row r="369" spans="1:10" ht="15" x14ac:dyDescent="0.2">
      <c r="A369" s="101">
        <v>361</v>
      </c>
      <c r="B369" s="404" t="s">
        <v>1697</v>
      </c>
      <c r="C369" s="101"/>
      <c r="D369" s="404" t="s">
        <v>1701</v>
      </c>
      <c r="E369" s="101" t="s">
        <v>1405</v>
      </c>
      <c r="F369" s="101" t="s">
        <v>1656</v>
      </c>
      <c r="G369" s="410">
        <v>6000</v>
      </c>
      <c r="H369" s="410">
        <v>6000</v>
      </c>
      <c r="J369" s="238"/>
    </row>
    <row r="370" spans="1:10" ht="15" x14ac:dyDescent="0.2">
      <c r="A370" s="101">
        <v>362</v>
      </c>
      <c r="B370" s="402" t="s">
        <v>1698</v>
      </c>
      <c r="C370" s="101"/>
      <c r="D370" s="402" t="s">
        <v>1702</v>
      </c>
      <c r="E370" s="101" t="s">
        <v>1405</v>
      </c>
      <c r="F370" s="101" t="s">
        <v>1656</v>
      </c>
      <c r="G370" s="410">
        <v>562.5</v>
      </c>
      <c r="H370" s="410">
        <v>562.5</v>
      </c>
      <c r="J370" s="238"/>
    </row>
    <row r="371" spans="1:10" ht="15" x14ac:dyDescent="0.2">
      <c r="A371" s="101">
        <v>363</v>
      </c>
      <c r="B371" s="402" t="s">
        <v>1699</v>
      </c>
      <c r="C371" s="101"/>
      <c r="D371" s="402" t="s">
        <v>1703</v>
      </c>
      <c r="E371" s="101" t="s">
        <v>1405</v>
      </c>
      <c r="F371" s="101" t="s">
        <v>1704</v>
      </c>
      <c r="G371" s="410">
        <v>1500</v>
      </c>
      <c r="H371" s="410">
        <v>1500</v>
      </c>
      <c r="J371" s="238"/>
    </row>
    <row r="372" spans="1:10" ht="15" x14ac:dyDescent="0.2">
      <c r="A372" s="101"/>
      <c r="B372" s="402"/>
      <c r="C372" s="101"/>
      <c r="D372" s="402"/>
      <c r="E372" s="101"/>
      <c r="F372" s="101"/>
      <c r="G372" s="410"/>
      <c r="H372" s="410"/>
      <c r="J372" s="238"/>
    </row>
    <row r="373" spans="1:10" ht="15" x14ac:dyDescent="0.2">
      <c r="A373" s="101"/>
      <c r="B373" s="402"/>
      <c r="C373" s="101"/>
      <c r="D373" s="402"/>
      <c r="E373" s="101"/>
      <c r="F373" s="101"/>
      <c r="G373" s="410"/>
      <c r="H373" s="410"/>
      <c r="J373" s="238"/>
    </row>
    <row r="374" spans="1:10" ht="15" x14ac:dyDescent="0.2">
      <c r="A374" s="101"/>
      <c r="B374" s="402"/>
      <c r="C374" s="101"/>
      <c r="D374" s="402"/>
      <c r="E374" s="101"/>
      <c r="F374" s="101"/>
      <c r="G374" s="410"/>
      <c r="H374" s="410"/>
      <c r="J374" s="238"/>
    </row>
    <row r="375" spans="1:10" ht="15" x14ac:dyDescent="0.2">
      <c r="A375" s="101"/>
      <c r="B375" s="101"/>
      <c r="C375" s="429"/>
      <c r="D375" s="101"/>
      <c r="E375" s="433"/>
      <c r="F375" s="101"/>
      <c r="G375" s="4"/>
      <c r="H375" s="4"/>
      <c r="J375" s="238"/>
    </row>
    <row r="376" spans="1:10" ht="15" x14ac:dyDescent="0.2">
      <c r="A376" s="90"/>
      <c r="B376" s="90"/>
      <c r="C376" s="430"/>
      <c r="D376" s="90"/>
      <c r="E376" s="434"/>
      <c r="F376" s="90"/>
      <c r="G376" s="4"/>
      <c r="H376" s="4"/>
    </row>
    <row r="377" spans="1:10" ht="15" x14ac:dyDescent="0.2">
      <c r="A377" s="90"/>
      <c r="B377" s="90"/>
      <c r="C377" s="430"/>
      <c r="D377" s="90"/>
      <c r="E377" s="434"/>
      <c r="F377" s="90"/>
      <c r="G377" s="4"/>
      <c r="H377" s="4"/>
    </row>
    <row r="378" spans="1:10" ht="15" x14ac:dyDescent="0.3">
      <c r="A378" s="90"/>
      <c r="B378" s="102"/>
      <c r="C378" s="431"/>
      <c r="D378" s="102"/>
      <c r="E378" s="435"/>
      <c r="F378" s="102" t="s">
        <v>351</v>
      </c>
      <c r="G378" s="89">
        <f>SUM(G9:G377)</f>
        <v>263865.17000000004</v>
      </c>
      <c r="H378" s="89">
        <f>SUM(H9:H377)</f>
        <v>263865.17000000004</v>
      </c>
    </row>
    <row r="379" spans="1:10" ht="15" x14ac:dyDescent="0.3">
      <c r="A379" s="236"/>
      <c r="B379" s="236"/>
      <c r="C379" s="236"/>
      <c r="D379" s="436"/>
      <c r="E379" s="236"/>
      <c r="F379" s="236"/>
      <c r="G379" s="236"/>
      <c r="H379" s="192"/>
      <c r="I379" s="192"/>
    </row>
    <row r="380" spans="1:10" ht="15" x14ac:dyDescent="0.3">
      <c r="A380" s="237" t="s">
        <v>405</v>
      </c>
      <c r="B380" s="237"/>
      <c r="C380" s="236"/>
      <c r="D380" s="436"/>
      <c r="E380" s="236"/>
      <c r="F380" s="236"/>
      <c r="G380" s="236"/>
      <c r="H380" s="192"/>
      <c r="I380" s="192"/>
    </row>
    <row r="381" spans="1:10" ht="15" x14ac:dyDescent="0.3">
      <c r="A381" s="237" t="s">
        <v>350</v>
      </c>
      <c r="B381" s="237"/>
      <c r="C381" s="236"/>
      <c r="D381" s="436"/>
      <c r="E381" s="236"/>
      <c r="F381" s="236"/>
      <c r="G381" s="236"/>
      <c r="H381" s="192"/>
      <c r="I381" s="192"/>
    </row>
    <row r="382" spans="1:10" ht="15" x14ac:dyDescent="0.3">
      <c r="A382" s="237"/>
      <c r="B382" s="237"/>
      <c r="C382" s="192"/>
      <c r="D382" s="199"/>
      <c r="E382" s="192"/>
      <c r="F382" s="192"/>
      <c r="G382" s="192"/>
      <c r="H382" s="192"/>
      <c r="I382" s="192"/>
    </row>
    <row r="383" spans="1:10" ht="15" x14ac:dyDescent="0.3">
      <c r="A383" s="237"/>
      <c r="B383" s="237"/>
      <c r="C383" s="192"/>
      <c r="D383" s="199"/>
      <c r="E383" s="192"/>
      <c r="F383" s="192"/>
      <c r="G383" s="192"/>
      <c r="H383" s="192"/>
      <c r="I383" s="192"/>
    </row>
    <row r="384" spans="1:10" x14ac:dyDescent="0.2">
      <c r="A384" s="233"/>
      <c r="B384" s="233"/>
      <c r="C384" s="233"/>
      <c r="D384" s="437"/>
      <c r="E384" s="233"/>
      <c r="F384" s="233"/>
      <c r="G384" s="233"/>
      <c r="H384" s="233"/>
      <c r="I384" s="233"/>
    </row>
    <row r="385" spans="1:9" ht="15" x14ac:dyDescent="0.3">
      <c r="A385" s="198" t="s">
        <v>107</v>
      </c>
      <c r="B385" s="198"/>
      <c r="C385" s="192"/>
      <c r="D385" s="199"/>
      <c r="E385" s="192"/>
      <c r="F385" s="192"/>
      <c r="G385" s="192"/>
      <c r="H385" s="192"/>
      <c r="I385" s="192"/>
    </row>
    <row r="386" spans="1:9" ht="15" x14ac:dyDescent="0.3">
      <c r="A386" s="192"/>
      <c r="B386" s="192"/>
      <c r="C386" s="192"/>
      <c r="D386" s="199"/>
      <c r="E386" s="192"/>
      <c r="F386" s="192"/>
      <c r="G386" s="192"/>
      <c r="H386" s="192"/>
      <c r="I386" s="192"/>
    </row>
    <row r="387" spans="1:9" ht="15" x14ac:dyDescent="0.3">
      <c r="A387" s="192"/>
      <c r="B387" s="192"/>
      <c r="C387" s="192"/>
      <c r="D387" s="199"/>
      <c r="E387" s="192"/>
      <c r="F387" s="192"/>
      <c r="G387" s="192"/>
      <c r="H387" s="192"/>
      <c r="I387" s="199"/>
    </row>
    <row r="388" spans="1:9" ht="15" x14ac:dyDescent="0.3">
      <c r="A388" s="198"/>
      <c r="B388" s="198"/>
      <c r="C388" s="198" t="s">
        <v>438</v>
      </c>
      <c r="D388" s="438"/>
      <c r="E388" s="236"/>
      <c r="F388" s="198"/>
      <c r="G388" s="198"/>
      <c r="H388" s="192"/>
      <c r="I388" s="199"/>
    </row>
    <row r="389" spans="1:9" ht="15" x14ac:dyDescent="0.3">
      <c r="A389" s="192"/>
      <c r="B389" s="192"/>
      <c r="C389" s="192" t="s">
        <v>273</v>
      </c>
      <c r="D389" s="199"/>
      <c r="E389" s="192"/>
      <c r="F389" s="192"/>
      <c r="G389" s="192"/>
      <c r="H389" s="192"/>
      <c r="I389" s="199"/>
    </row>
    <row r="390" spans="1:9" x14ac:dyDescent="0.2">
      <c r="A390" s="200"/>
      <c r="B390" s="200"/>
      <c r="C390" s="200" t="s">
        <v>140</v>
      </c>
      <c r="D390" s="439"/>
      <c r="E390" s="200"/>
      <c r="F390" s="200"/>
      <c r="G390" s="200"/>
    </row>
  </sheetData>
  <autoFilter ref="A1:J390">
    <filterColumn colId="6" showButton="0"/>
  </autoFilter>
  <mergeCells count="2">
    <mergeCell ref="G1:H1"/>
    <mergeCell ref="G2:H2"/>
  </mergeCells>
  <printOptions gridLines="1"/>
  <pageMargins left="0.25" right="0.25" top="0.75" bottom="0.75" header="0.3" footer="0.3"/>
  <pageSetup scale="1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zoomScale="89" zoomScaleSheetLayoutView="89" workbookViewId="0">
      <selection activeCell="C2" sqref="C2:D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306</v>
      </c>
      <c r="B1" s="118"/>
      <c r="C1" s="468" t="s">
        <v>110</v>
      </c>
      <c r="D1" s="468"/>
      <c r="E1" s="156"/>
    </row>
    <row r="2" spans="1:12" x14ac:dyDescent="0.3">
      <c r="A2" s="79" t="s">
        <v>141</v>
      </c>
      <c r="B2" s="118"/>
      <c r="C2" s="466" t="s">
        <v>481</v>
      </c>
      <c r="D2" s="467"/>
      <c r="E2" s="156"/>
    </row>
    <row r="3" spans="1:12" x14ac:dyDescent="0.3">
      <c r="A3" s="79"/>
      <c r="B3" s="118"/>
      <c r="C3" s="78"/>
      <c r="D3" s="78"/>
      <c r="E3" s="15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80"/>
      <c r="C4" s="79"/>
      <c r="D4" s="79"/>
      <c r="E4" s="111"/>
      <c r="L4" s="21"/>
    </row>
    <row r="5" spans="1:12" s="2" customFormat="1" x14ac:dyDescent="0.3">
      <c r="A5" s="115" t="s">
        <v>482</v>
      </c>
      <c r="B5" s="12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103"/>
      <c r="B7" s="103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85">
        <f>SUM(C10,C13,C52,C55,C56,C57,C74,C75)</f>
        <v>0</v>
      </c>
      <c r="D9" s="85">
        <f>SUM(D10,D13,D52,D55,D56,D57,D63,D70,D71,D75)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87">
        <f>SUM(C14,C17,C29:C32,C35,C36,C42,C43,C44,C45,C46,C50,C51)</f>
        <v>0</v>
      </c>
      <c r="D13" s="87">
        <f>SUM(D14,D17,D29:D32,D35,D36,D42,D43,D44,D45,D46,D50,D51)</f>
        <v>0</v>
      </c>
      <c r="E13" s="156"/>
    </row>
    <row r="14" spans="1:12" x14ac:dyDescent="0.3">
      <c r="A14" s="16" t="s">
        <v>32</v>
      </c>
      <c r="B14" s="16" t="s">
        <v>1</v>
      </c>
      <c r="C14" s="86">
        <f>SUM(C15:C16)</f>
        <v>0</v>
      </c>
      <c r="D14" s="86">
        <f>SUM(D15:D16)</f>
        <v>0</v>
      </c>
      <c r="E14" s="156"/>
    </row>
    <row r="15" spans="1:12" ht="17.25" customHeight="1" x14ac:dyDescent="0.3">
      <c r="A15" s="17" t="s">
        <v>98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253</v>
      </c>
      <c r="C18" s="38"/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285</v>
      </c>
      <c r="B20" s="17" t="s">
        <v>22</v>
      </c>
      <c r="C20" s="38"/>
      <c r="D20" s="41"/>
      <c r="E20" s="156"/>
    </row>
    <row r="21" spans="1:5" x14ac:dyDescent="0.3">
      <c r="A21" s="17" t="s">
        <v>286</v>
      </c>
      <c r="B21" s="17" t="s">
        <v>15</v>
      </c>
      <c r="C21" s="38"/>
      <c r="D21" s="41"/>
      <c r="E21" s="156"/>
    </row>
    <row r="22" spans="1:5" x14ac:dyDescent="0.3">
      <c r="A22" s="17" t="s">
        <v>287</v>
      </c>
      <c r="B22" s="17" t="s">
        <v>16</v>
      </c>
      <c r="C22" s="38"/>
      <c r="D22" s="41"/>
      <c r="E22" s="156"/>
    </row>
    <row r="23" spans="1:5" x14ac:dyDescent="0.3">
      <c r="A23" s="17" t="s">
        <v>288</v>
      </c>
      <c r="B23" s="17" t="s">
        <v>17</v>
      </c>
      <c r="C23" s="121">
        <f>SUM(C24:C27)</f>
        <v>0</v>
      </c>
      <c r="D23" s="121">
        <f>SUM(D24:D27)</f>
        <v>0</v>
      </c>
      <c r="E23" s="156"/>
    </row>
    <row r="24" spans="1:5" ht="16.5" customHeight="1" x14ac:dyDescent="0.3">
      <c r="A24" s="18" t="s">
        <v>289</v>
      </c>
      <c r="B24" s="18" t="s">
        <v>18</v>
      </c>
      <c r="C24" s="38"/>
      <c r="D24" s="41"/>
      <c r="E24" s="156"/>
    </row>
    <row r="25" spans="1:5" ht="16.5" customHeight="1" x14ac:dyDescent="0.3">
      <c r="A25" s="18" t="s">
        <v>290</v>
      </c>
      <c r="B25" s="18" t="s">
        <v>19</v>
      </c>
      <c r="C25" s="38"/>
      <c r="D25" s="41"/>
      <c r="E25" s="156"/>
    </row>
    <row r="26" spans="1:5" ht="16.5" customHeight="1" x14ac:dyDescent="0.3">
      <c r="A26" s="18" t="s">
        <v>291</v>
      </c>
      <c r="B26" s="18" t="s">
        <v>20</v>
      </c>
      <c r="C26" s="38"/>
      <c r="D26" s="41"/>
      <c r="E26" s="156"/>
    </row>
    <row r="27" spans="1:5" ht="16.5" customHeight="1" x14ac:dyDescent="0.3">
      <c r="A27" s="18" t="s">
        <v>292</v>
      </c>
      <c r="B27" s="18" t="s">
        <v>23</v>
      </c>
      <c r="C27" s="38"/>
      <c r="D27" s="42"/>
      <c r="E27" s="156"/>
    </row>
    <row r="28" spans="1:5" x14ac:dyDescent="0.3">
      <c r="A28" s="17" t="s">
        <v>293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ht="30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294</v>
      </c>
      <c r="B33" s="17" t="s">
        <v>56</v>
      </c>
      <c r="C33" s="34"/>
      <c r="D33" s="35"/>
      <c r="E33" s="156"/>
    </row>
    <row r="34" spans="1:5" x14ac:dyDescent="0.3">
      <c r="A34" s="17" t="s">
        <v>295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34"/>
      <c r="D35" s="35"/>
      <c r="E35" s="156"/>
    </row>
    <row r="36" spans="1:5" x14ac:dyDescent="0.3">
      <c r="A36" s="16" t="s">
        <v>39</v>
      </c>
      <c r="B36" s="16" t="s">
        <v>362</v>
      </c>
      <c r="C36" s="86">
        <f>SUM(C37:C41)</f>
        <v>0</v>
      </c>
      <c r="D36" s="86">
        <f>SUM(D37:D41)</f>
        <v>0</v>
      </c>
      <c r="E36" s="156"/>
    </row>
    <row r="37" spans="1:5" x14ac:dyDescent="0.3">
      <c r="A37" s="17" t="s">
        <v>359</v>
      </c>
      <c r="B37" s="17" t="s">
        <v>363</v>
      </c>
      <c r="C37" s="34"/>
      <c r="D37" s="34"/>
      <c r="E37" s="156"/>
    </row>
    <row r="38" spans="1:5" x14ac:dyDescent="0.3">
      <c r="A38" s="17" t="s">
        <v>360</v>
      </c>
      <c r="B38" s="17" t="s">
        <v>364</v>
      </c>
      <c r="C38" s="34"/>
      <c r="D38" s="34"/>
      <c r="E38" s="156"/>
    </row>
    <row r="39" spans="1:5" x14ac:dyDescent="0.3">
      <c r="A39" s="17" t="s">
        <v>361</v>
      </c>
      <c r="B39" s="17" t="s">
        <v>367</v>
      </c>
      <c r="C39" s="34"/>
      <c r="D39" s="35"/>
      <c r="E39" s="156"/>
    </row>
    <row r="40" spans="1:5" x14ac:dyDescent="0.3">
      <c r="A40" s="17" t="s">
        <v>366</v>
      </c>
      <c r="B40" s="17" t="s">
        <v>368</v>
      </c>
      <c r="C40" s="34"/>
      <c r="D40" s="35"/>
      <c r="E40" s="156"/>
    </row>
    <row r="41" spans="1:5" x14ac:dyDescent="0.3">
      <c r="A41" s="17" t="s">
        <v>369</v>
      </c>
      <c r="B41" s="17" t="s">
        <v>365</v>
      </c>
      <c r="C41" s="34"/>
      <c r="D41" s="35"/>
      <c r="E41" s="156"/>
    </row>
    <row r="42" spans="1:5" ht="30" x14ac:dyDescent="0.3">
      <c r="A42" s="16" t="s">
        <v>40</v>
      </c>
      <c r="B42" s="16" t="s">
        <v>28</v>
      </c>
      <c r="C42" s="34"/>
      <c r="D42" s="35"/>
      <c r="E42" s="156"/>
    </row>
    <row r="43" spans="1:5" x14ac:dyDescent="0.3">
      <c r="A43" s="16" t="s">
        <v>41</v>
      </c>
      <c r="B43" s="16" t="s">
        <v>24</v>
      </c>
      <c r="C43" s="34"/>
      <c r="D43" s="35"/>
      <c r="E43" s="156"/>
    </row>
    <row r="44" spans="1:5" x14ac:dyDescent="0.3">
      <c r="A44" s="16" t="s">
        <v>42</v>
      </c>
      <c r="B44" s="16" t="s">
        <v>25</v>
      </c>
      <c r="C44" s="34"/>
      <c r="D44" s="35"/>
      <c r="E44" s="156"/>
    </row>
    <row r="45" spans="1:5" x14ac:dyDescent="0.3">
      <c r="A45" s="16" t="s">
        <v>43</v>
      </c>
      <c r="B45" s="16" t="s">
        <v>26</v>
      </c>
      <c r="C45" s="34"/>
      <c r="D45" s="35"/>
      <c r="E45" s="156"/>
    </row>
    <row r="46" spans="1:5" x14ac:dyDescent="0.3">
      <c r="A46" s="16" t="s">
        <v>44</v>
      </c>
      <c r="B46" s="16" t="s">
        <v>300</v>
      </c>
      <c r="C46" s="86">
        <f>SUM(C47:C49)</f>
        <v>0</v>
      </c>
      <c r="D46" s="86">
        <f>SUM(D47:D49)</f>
        <v>0</v>
      </c>
      <c r="E46" s="156"/>
    </row>
    <row r="47" spans="1:5" x14ac:dyDescent="0.3">
      <c r="A47" s="100" t="s">
        <v>375</v>
      </c>
      <c r="B47" s="100" t="s">
        <v>378</v>
      </c>
      <c r="C47" s="34"/>
      <c r="D47" s="35"/>
      <c r="E47" s="156"/>
    </row>
    <row r="48" spans="1:5" x14ac:dyDescent="0.3">
      <c r="A48" s="100" t="s">
        <v>376</v>
      </c>
      <c r="B48" s="100" t="s">
        <v>377</v>
      </c>
      <c r="C48" s="34"/>
      <c r="D48" s="35"/>
      <c r="E48" s="156"/>
    </row>
    <row r="49" spans="1:5" x14ac:dyDescent="0.3">
      <c r="A49" s="100" t="s">
        <v>379</v>
      </c>
      <c r="B49" s="100" t="s">
        <v>380</v>
      </c>
      <c r="C49" s="34"/>
      <c r="D49" s="35"/>
      <c r="E49" s="156"/>
    </row>
    <row r="50" spans="1:5" ht="26.25" customHeight="1" x14ac:dyDescent="0.3">
      <c r="A50" s="16" t="s">
        <v>45</v>
      </c>
      <c r="B50" s="16" t="s">
        <v>29</v>
      </c>
      <c r="C50" s="34"/>
      <c r="D50" s="35"/>
      <c r="E50" s="156"/>
    </row>
    <row r="51" spans="1:5" x14ac:dyDescent="0.3">
      <c r="A51" s="16" t="s">
        <v>46</v>
      </c>
      <c r="B51" s="16" t="s">
        <v>6</v>
      </c>
      <c r="C51" s="34"/>
      <c r="D51" s="35"/>
      <c r="E51" s="156"/>
    </row>
    <row r="52" spans="1:5" ht="30" x14ac:dyDescent="0.3">
      <c r="A52" s="14">
        <v>1.3</v>
      </c>
      <c r="B52" s="90" t="s">
        <v>419</v>
      </c>
      <c r="C52" s="87">
        <f>SUM(C53:C54)</f>
        <v>0</v>
      </c>
      <c r="D52" s="87">
        <f>SUM(D53:D54)</f>
        <v>0</v>
      </c>
      <c r="E52" s="156"/>
    </row>
    <row r="53" spans="1:5" ht="30" x14ac:dyDescent="0.3">
      <c r="A53" s="16" t="s">
        <v>50</v>
      </c>
      <c r="B53" s="16" t="s">
        <v>48</v>
      </c>
      <c r="C53" s="34"/>
      <c r="D53" s="35"/>
      <c r="E53" s="156"/>
    </row>
    <row r="54" spans="1:5" x14ac:dyDescent="0.3">
      <c r="A54" s="16" t="s">
        <v>51</v>
      </c>
      <c r="B54" s="16" t="s">
        <v>47</v>
      </c>
      <c r="C54" s="34"/>
      <c r="D54" s="35"/>
      <c r="E54" s="156"/>
    </row>
    <row r="55" spans="1:5" x14ac:dyDescent="0.3">
      <c r="A55" s="14">
        <v>1.4</v>
      </c>
      <c r="B55" s="14" t="s">
        <v>421</v>
      </c>
      <c r="C55" s="34"/>
      <c r="D55" s="35"/>
      <c r="E55" s="156"/>
    </row>
    <row r="56" spans="1:5" x14ac:dyDescent="0.3">
      <c r="A56" s="14">
        <v>1.5</v>
      </c>
      <c r="B56" s="14" t="s">
        <v>7</v>
      </c>
      <c r="C56" s="38"/>
      <c r="D56" s="41"/>
      <c r="E56" s="156"/>
    </row>
    <row r="57" spans="1:5" x14ac:dyDescent="0.3">
      <c r="A57" s="14">
        <v>1.6</v>
      </c>
      <c r="B57" s="46" t="s">
        <v>8</v>
      </c>
      <c r="C57" s="87">
        <f>SUM(C58:C62)</f>
        <v>0</v>
      </c>
      <c r="D57" s="87">
        <f>SUM(D58:D62)</f>
        <v>0</v>
      </c>
      <c r="E57" s="156"/>
    </row>
    <row r="58" spans="1:5" x14ac:dyDescent="0.3">
      <c r="A58" s="16" t="s">
        <v>301</v>
      </c>
      <c r="B58" s="47" t="s">
        <v>52</v>
      </c>
      <c r="C58" s="38"/>
      <c r="D58" s="41"/>
      <c r="E58" s="156"/>
    </row>
    <row r="59" spans="1:5" ht="30" x14ac:dyDescent="0.3">
      <c r="A59" s="16" t="s">
        <v>302</v>
      </c>
      <c r="B59" s="47" t="s">
        <v>54</v>
      </c>
      <c r="C59" s="38"/>
      <c r="D59" s="41"/>
      <c r="E59" s="156"/>
    </row>
    <row r="60" spans="1:5" x14ac:dyDescent="0.3">
      <c r="A60" s="16" t="s">
        <v>303</v>
      </c>
      <c r="B60" s="47" t="s">
        <v>53</v>
      </c>
      <c r="C60" s="41"/>
      <c r="D60" s="41"/>
      <c r="E60" s="156"/>
    </row>
    <row r="61" spans="1:5" x14ac:dyDescent="0.3">
      <c r="A61" s="16" t="s">
        <v>304</v>
      </c>
      <c r="B61" s="47" t="s">
        <v>27</v>
      </c>
      <c r="C61" s="38"/>
      <c r="D61" s="41"/>
      <c r="E61" s="156"/>
    </row>
    <row r="62" spans="1:5" x14ac:dyDescent="0.3">
      <c r="A62" s="16" t="s">
        <v>341</v>
      </c>
      <c r="B62" s="224" t="s">
        <v>342</v>
      </c>
      <c r="C62" s="38"/>
      <c r="D62" s="225"/>
      <c r="E62" s="156"/>
    </row>
    <row r="63" spans="1:5" x14ac:dyDescent="0.3">
      <c r="A63" s="13">
        <v>2</v>
      </c>
      <c r="B63" s="48" t="s">
        <v>106</v>
      </c>
      <c r="C63" s="293"/>
      <c r="D63" s="122">
        <f>SUM(D64:D69)</f>
        <v>0</v>
      </c>
      <c r="E63" s="156"/>
    </row>
    <row r="64" spans="1:5" x14ac:dyDescent="0.3">
      <c r="A64" s="15">
        <v>2.1</v>
      </c>
      <c r="B64" s="49" t="s">
        <v>100</v>
      </c>
      <c r="C64" s="293"/>
      <c r="D64" s="43"/>
      <c r="E64" s="156"/>
    </row>
    <row r="65" spans="1:5" x14ac:dyDescent="0.3">
      <c r="A65" s="15">
        <v>2.2000000000000002</v>
      </c>
      <c r="B65" s="49" t="s">
        <v>104</v>
      </c>
      <c r="C65" s="295"/>
      <c r="D65" s="44"/>
      <c r="E65" s="156"/>
    </row>
    <row r="66" spans="1:5" x14ac:dyDescent="0.3">
      <c r="A66" s="15">
        <v>2.2999999999999998</v>
      </c>
      <c r="B66" s="49" t="s">
        <v>103</v>
      </c>
      <c r="C66" s="295"/>
      <c r="D66" s="44"/>
      <c r="E66" s="156"/>
    </row>
    <row r="67" spans="1:5" x14ac:dyDescent="0.3">
      <c r="A67" s="15">
        <v>2.4</v>
      </c>
      <c r="B67" s="49" t="s">
        <v>105</v>
      </c>
      <c r="C67" s="295"/>
      <c r="D67" s="44"/>
      <c r="E67" s="156"/>
    </row>
    <row r="68" spans="1:5" x14ac:dyDescent="0.3">
      <c r="A68" s="15">
        <v>2.5</v>
      </c>
      <c r="B68" s="49" t="s">
        <v>101</v>
      </c>
      <c r="C68" s="295"/>
      <c r="D68" s="44"/>
      <c r="E68" s="156"/>
    </row>
    <row r="69" spans="1:5" x14ac:dyDescent="0.3">
      <c r="A69" s="15">
        <v>2.6</v>
      </c>
      <c r="B69" s="49" t="s">
        <v>102</v>
      </c>
      <c r="C69" s="295"/>
      <c r="D69" s="44"/>
      <c r="E69" s="156"/>
    </row>
    <row r="70" spans="1:5" s="2" customFormat="1" x14ac:dyDescent="0.3">
      <c r="A70" s="13">
        <v>3</v>
      </c>
      <c r="B70" s="291" t="s">
        <v>458</v>
      </c>
      <c r="C70" s="294"/>
      <c r="D70" s="292"/>
      <c r="E70" s="108"/>
    </row>
    <row r="71" spans="1:5" s="2" customFormat="1" x14ac:dyDescent="0.3">
      <c r="A71" s="13">
        <v>4</v>
      </c>
      <c r="B71" s="13" t="s">
        <v>255</v>
      </c>
      <c r="C71" s="294">
        <f>SUM(C72:C73)</f>
        <v>0</v>
      </c>
      <c r="D71" s="88">
        <f>SUM(D72:D73)</f>
        <v>0</v>
      </c>
      <c r="E71" s="108"/>
    </row>
    <row r="72" spans="1:5" s="2" customFormat="1" x14ac:dyDescent="0.3">
      <c r="A72" s="15">
        <v>4.0999999999999996</v>
      </c>
      <c r="B72" s="15" t="s">
        <v>256</v>
      </c>
      <c r="C72" s="8"/>
      <c r="D72" s="8"/>
      <c r="E72" s="108"/>
    </row>
    <row r="73" spans="1:5" s="2" customFormat="1" x14ac:dyDescent="0.3">
      <c r="A73" s="15">
        <v>4.2</v>
      </c>
      <c r="B73" s="15" t="s">
        <v>257</v>
      </c>
      <c r="C73" s="8"/>
      <c r="D73" s="8"/>
      <c r="E73" s="108"/>
    </row>
    <row r="74" spans="1:5" s="2" customFormat="1" x14ac:dyDescent="0.3">
      <c r="A74" s="13">
        <v>5</v>
      </c>
      <c r="B74" s="289" t="s">
        <v>283</v>
      </c>
      <c r="C74" s="8"/>
      <c r="D74" s="88"/>
      <c r="E74" s="108"/>
    </row>
    <row r="75" spans="1:5" s="2" customFormat="1" ht="30" x14ac:dyDescent="0.3">
      <c r="A75" s="13">
        <v>6</v>
      </c>
      <c r="B75" s="289" t="s">
        <v>469</v>
      </c>
      <c r="C75" s="87">
        <f>SUM(C76:C81)</f>
        <v>0</v>
      </c>
      <c r="D75" s="87">
        <f>SUM(D76:D81)</f>
        <v>0</v>
      </c>
      <c r="E75" s="108"/>
    </row>
    <row r="76" spans="1:5" s="2" customFormat="1" x14ac:dyDescent="0.3">
      <c r="A76" s="15">
        <v>6.1</v>
      </c>
      <c r="B76" s="15" t="s">
        <v>68</v>
      </c>
      <c r="C76" s="8"/>
      <c r="D76" s="8"/>
      <c r="E76" s="108"/>
    </row>
    <row r="77" spans="1:5" s="2" customFormat="1" x14ac:dyDescent="0.3">
      <c r="A77" s="15">
        <v>6.2</v>
      </c>
      <c r="B77" s="15" t="s">
        <v>74</v>
      </c>
      <c r="C77" s="8"/>
      <c r="D77" s="8"/>
      <c r="E77" s="108"/>
    </row>
    <row r="78" spans="1:5" s="2" customFormat="1" x14ac:dyDescent="0.3">
      <c r="A78" s="15">
        <v>6.3</v>
      </c>
      <c r="B78" s="15" t="s">
        <v>69</v>
      </c>
      <c r="C78" s="8"/>
      <c r="D78" s="8"/>
      <c r="E78" s="108"/>
    </row>
    <row r="79" spans="1:5" s="2" customFormat="1" x14ac:dyDescent="0.3">
      <c r="A79" s="15">
        <v>6.4</v>
      </c>
      <c r="B79" s="15" t="s">
        <v>470</v>
      </c>
      <c r="C79" s="8"/>
      <c r="D79" s="8"/>
      <c r="E79" s="108"/>
    </row>
    <row r="80" spans="1:5" s="2" customFormat="1" x14ac:dyDescent="0.3">
      <c r="A80" s="15">
        <v>6.5</v>
      </c>
      <c r="B80" s="15" t="s">
        <v>471</v>
      </c>
      <c r="C80" s="8"/>
      <c r="D80" s="8"/>
      <c r="E80" s="108"/>
    </row>
    <row r="81" spans="1:9" s="2" customFormat="1" x14ac:dyDescent="0.3">
      <c r="A81" s="15">
        <v>6.6</v>
      </c>
      <c r="B81" s="15" t="s">
        <v>8</v>
      </c>
      <c r="C81" s="8"/>
      <c r="D81" s="8"/>
      <c r="E81" s="108"/>
    </row>
    <row r="82" spans="1:9" s="23" customFormat="1" ht="12.75" x14ac:dyDescent="0.2"/>
    <row r="83" spans="1:9" s="23" customFormat="1" ht="12.75" x14ac:dyDescent="0.2"/>
    <row r="84" spans="1:9" s="23" customFormat="1" ht="12.75" x14ac:dyDescent="0.2"/>
    <row r="85" spans="1:9" s="2" customFormat="1" x14ac:dyDescent="0.3">
      <c r="A85" s="72" t="s">
        <v>107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72" t="s">
        <v>274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273</v>
      </c>
      <c r="D89" s="12"/>
      <c r="E89"/>
      <c r="F89"/>
      <c r="G89"/>
      <c r="H89"/>
      <c r="I89"/>
    </row>
    <row r="90" spans="1:9" customFormat="1" ht="12.75" x14ac:dyDescent="0.2">
      <c r="B90" s="68" t="s">
        <v>140</v>
      </c>
    </row>
    <row r="91" spans="1:9" s="2" customFormat="1" x14ac:dyDescent="0.3">
      <c r="A91" s="11"/>
    </row>
    <row r="92" spans="1:9" s="23" customFormat="1" ht="12.75" x14ac:dyDescent="0.2"/>
    <row r="93" spans="1:9" s="23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17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2013-01-28T07:43:42Z</cp:lastPrinted>
  <dcterms:created xsi:type="dcterms:W3CDTF">2011-12-27T13:20:18Z</dcterms:created>
  <dcterms:modified xsi:type="dcterms:W3CDTF">2016-03-30T11:18:01Z</dcterms:modified>
</cp:coreProperties>
</file>