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90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8" sheetId="41" r:id="rId24"/>
    <sheet name="Validation" sheetId="13" state="veryHidden" r:id="rId25"/>
    <sheet name="Sheet1" sheetId="42" r:id="rId26"/>
  </sheets>
  <externalReferences>
    <externalReference r:id="rId27"/>
    <externalReference r:id="rId28"/>
  </externalReferences>
  <definedNames>
    <definedName name="_xlnm._FilterDatabase" localSheetId="0" hidden="1">'ფორმა N1'!$A$19:$M$125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9.7'!$A$1:$I$73</definedName>
    <definedName name="_xlnm.Print_Area" localSheetId="0">'ფორმა N1'!$A$1:$M$142</definedName>
    <definedName name="_xlnm.Print_Area" localSheetId="1">'ფორმა N2'!$A$1:$E$42</definedName>
    <definedName name="_xlnm.Print_Area" localSheetId="2">'ფორმა N3'!$A$1:$E$43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N9.8'!$A$1:$N$42</definedName>
  </definedNames>
  <calcPr calcId="145621"/>
  <fileRecoveryPr repairLoad="1"/>
</workbook>
</file>

<file path=xl/calcChain.xml><?xml version="1.0" encoding="utf-8"?>
<calcChain xmlns="http://schemas.openxmlformats.org/spreadsheetml/2006/main">
  <c r="D45" i="12" l="1"/>
  <c r="C45" i="12"/>
  <c r="D10" i="3"/>
  <c r="C10" i="3"/>
  <c r="C74" i="40" l="1"/>
  <c r="D25" i="40"/>
  <c r="D17" i="27"/>
  <c r="D11" i="12"/>
  <c r="C11" i="12"/>
  <c r="D10" i="7"/>
  <c r="C10" i="7"/>
  <c r="C46" i="8"/>
  <c r="D17" i="8"/>
  <c r="D24" i="26"/>
  <c r="C38" i="40"/>
  <c r="D38" i="40"/>
  <c r="C25" i="40"/>
  <c r="C64" i="12"/>
  <c r="C12" i="40"/>
  <c r="D12" i="40"/>
  <c r="C16" i="40"/>
  <c r="D16" i="40"/>
  <c r="D64" i="12" l="1"/>
  <c r="H29" i="30" l="1"/>
  <c r="G29" i="30"/>
  <c r="A4" i="30"/>
  <c r="C24" i="26"/>
  <c r="D54" i="40"/>
  <c r="C54" i="40"/>
  <c r="C48" i="40"/>
  <c r="C15" i="40" s="1"/>
  <c r="C34" i="40"/>
  <c r="A4" i="35"/>
  <c r="D17" i="5" l="1"/>
  <c r="D14" i="5"/>
  <c r="D11" i="5"/>
  <c r="D10" i="5" s="1"/>
  <c r="D46" i="8"/>
  <c r="C52" i="8"/>
  <c r="C36" i="8"/>
  <c r="C23" i="8"/>
  <c r="C23" i="27"/>
  <c r="D34" i="12" l="1"/>
  <c r="D10" i="12" s="1"/>
  <c r="C34" i="12"/>
  <c r="C10" i="12" s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65" i="40"/>
  <c r="D59" i="40"/>
  <c r="C59" i="40"/>
  <c r="D48" i="40"/>
  <c r="D34" i="40"/>
  <c r="D15" i="40" l="1"/>
  <c r="H39" i="10"/>
  <c r="H36" i="10" s="1"/>
  <c r="H32" i="10"/>
  <c r="H24" i="10"/>
  <c r="H19" i="10"/>
  <c r="H17" i="10" s="1"/>
  <c r="H14" i="10"/>
  <c r="A5" i="39" l="1"/>
  <c r="A4" i="39"/>
  <c r="D14" i="8"/>
  <c r="D36" i="8"/>
  <c r="D13" i="8" s="1"/>
  <c r="D9" i="8" s="1"/>
  <c r="H34" i="34" l="1"/>
  <c r="G34" i="34"/>
  <c r="A4" i="34"/>
  <c r="A5" i="33" l="1"/>
  <c r="A4" i="33"/>
  <c r="A5" i="32"/>
  <c r="A4" i="32"/>
  <c r="H34" i="29" l="1"/>
  <c r="G34" i="29"/>
  <c r="A4" i="29"/>
  <c r="D17" i="28" l="1"/>
  <c r="C17" i="28"/>
  <c r="A5" i="28"/>
  <c r="A5" i="27"/>
  <c r="A5" i="26"/>
  <c r="A4" i="18" l="1"/>
  <c r="A5" i="3" l="1"/>
  <c r="H10" i="10" l="1"/>
  <c r="H9" i="10" s="1"/>
  <c r="A5" i="17" l="1"/>
  <c r="A5" i="9"/>
  <c r="A5" i="12"/>
  <c r="A6" i="5"/>
  <c r="A5" i="8"/>
  <c r="A5" i="7"/>
  <c r="A5" i="16"/>
  <c r="A4" i="17" l="1"/>
  <c r="A4" i="16"/>
  <c r="A4" i="10"/>
  <c r="A4" i="9"/>
  <c r="A4" i="12"/>
  <c r="A5" i="5"/>
  <c r="A4" i="8"/>
  <c r="A4" i="7"/>
  <c r="J24" i="10" l="1"/>
  <c r="I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F10" i="10"/>
  <c r="D10" i="10"/>
  <c r="C17" i="5"/>
  <c r="C14" i="5"/>
  <c r="C11" i="5"/>
  <c r="D63" i="8"/>
  <c r="D32" i="8"/>
  <c r="C32" i="8"/>
  <c r="D23" i="8"/>
  <c r="C14" i="8"/>
  <c r="C10" i="5" l="1"/>
  <c r="B9" i="10"/>
  <c r="J9" i="10"/>
  <c r="D9" i="10"/>
  <c r="F9" i="10"/>
</calcChain>
</file>

<file path=xl/sharedStrings.xml><?xml version="1.0" encoding="utf-8"?>
<sst xmlns="http://schemas.openxmlformats.org/spreadsheetml/2006/main" count="1158" uniqueCount="639">
  <si>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</si>
  <si>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</si>
  <si>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</si>
  <si>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</si>
  <si>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</si>
  <si>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</si>
  <si>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</si>
  <si>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</si>
  <si>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</si>
  <si>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</si>
  <si>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</si>
  <si>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</si>
  <si>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</si>
  <si>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</si>
  <si>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</si>
  <si>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</si>
  <si>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</si>
  <si>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</si>
  <si>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</si>
  <si>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</si>
  <si>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</si>
  <si>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</si>
  <si>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</si>
  <si>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</si>
  <si>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</si>
  <si>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</si>
  <si>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</si>
  <si>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</si>
  <si>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</si>
  <si>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</si>
  <si>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</si>
  <si>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</si>
  <si>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</si>
  <si>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</si>
  <si>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</si>
  <si>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</si>
  <si>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</si>
  <si>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</si>
  <si>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</si>
  <si>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</si>
  <si>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</si>
  <si>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</si>
  <si>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</si>
  <si>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</si>
  <si>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</si>
  <si>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</si>
  <si>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</si>
  <si>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</si>
  <si>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</si>
  <si>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</si>
  <si>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</si>
  <si>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</si>
  <si>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</si>
  <si>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</si>
  <si>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</si>
  <si>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</si>
  <si>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</si>
  <si>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</si>
  <si>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</si>
  <si>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</si>
  <si>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</si>
  <si>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</si>
  <si>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</si>
  <si>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</si>
  <si>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</si>
  <si>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</si>
  <si>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</si>
  <si>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</si>
  <si>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</si>
  <si>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</si>
  <si>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</si>
  <si>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</si>
  <si>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</si>
  <si>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</si>
  <si>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</si>
  <si>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</si>
  <si>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</si>
  <si>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</si>
  <si>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</si>
  <si>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</si>
  <si>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</si>
  <si>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</si>
  <si>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</si>
  <si>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</si>
  <si>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</si>
  <si>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</si>
  <si>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</si>
  <si>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</si>
  <si>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</si>
  <si>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</si>
  <si>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</si>
  <si>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</si>
  <si>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</si>
  <si>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</si>
  <si>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</si>
  <si>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</si>
  <si>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</si>
  <si>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</si>
  <si>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</si>
  <si>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</si>
  <si>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</si>
  <si>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</si>
  <si>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</si>
  <si>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</si>
  <si>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</si>
  <si>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</si>
  <si>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</si>
  <si>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</si>
  <si>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</si>
  <si>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</si>
  <si>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</si>
  <si>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</si>
  <si>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</si>
  <si>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</si>
  <si>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</si>
  <si>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</si>
  <si>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</si>
  <si>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</si>
  <si>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</si>
  <si>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</si>
  <si>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</si>
  <si>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</si>
  <si>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</si>
  <si>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</si>
  <si>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</si>
  <si>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</si>
  <si>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</si>
  <si>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</si>
  <si>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</si>
  <si>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</si>
  <si>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</si>
  <si>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</si>
  <si>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</si>
  <si>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</si>
  <si>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</si>
  <si>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</si>
  <si>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</si>
  <si>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</si>
  <si>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</si>
  <si>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</si>
  <si>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</si>
  <si>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</si>
  <si>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</si>
  <si>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</si>
  <si>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</si>
  <si>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</si>
  <si>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</si>
  <si>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</si>
  <si>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</si>
  <si>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</si>
  <si>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</si>
  <si>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</si>
  <si>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</si>
  <si>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</si>
  <si>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</si>
  <si>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</si>
  <si>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</si>
  <si>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</si>
  <si>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</si>
  <si>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</si>
  <si>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</si>
  <si>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</si>
  <si>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</si>
  <si>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</si>
  <si>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</si>
  <si>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</si>
  <si>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</si>
  <si>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</si>
  <si>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</si>
  <si>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</si>
  <si>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</si>
  <si>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</si>
  <si>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</si>
  <si>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</si>
  <si>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</si>
  <si>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</si>
  <si>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</si>
  <si>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</si>
  <si>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</si>
  <si>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</si>
  <si>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</si>
  <si>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</si>
  <si>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</si>
  <si>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</si>
  <si>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</si>
  <si>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</si>
  <si>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</si>
  <si>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</si>
  <si>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</si>
  <si>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</si>
  <si>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</si>
  <si>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</si>
  <si>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</si>
  <si>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</si>
  <si>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</si>
  <si>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</si>
  <si>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</si>
  <si>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</si>
  <si>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</si>
  <si>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</si>
  <si>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</si>
  <si>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</si>
  <si>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</si>
  <si>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</si>
  <si>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</si>
  <si>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</si>
  <si>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</si>
  <si>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</si>
  <si>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</si>
  <si>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</si>
  <si>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</si>
  <si>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</si>
  <si>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</si>
  <si>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</si>
  <si>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</si>
  <si>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</si>
  <si>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</si>
  <si>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</si>
  <si>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</si>
  <si>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</si>
  <si>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</si>
  <si>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</si>
  <si>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</si>
  <si>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</si>
  <si>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</si>
  <si>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</si>
  <si>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</si>
  <si>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</si>
  <si>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</si>
  <si>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</si>
  <si>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</si>
  <si>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</si>
  <si>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</si>
  <si>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</si>
  <si>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</si>
  <si>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</si>
  <si>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</si>
  <si>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</si>
  <si>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</si>
  <si>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</si>
  <si>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</si>
  <si>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</si>
  <si>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</si>
  <si>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</si>
  <si>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</si>
  <si>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</si>
  <si>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</si>
  <si>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</si>
  <si>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</si>
  <si>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</si>
  <si>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</si>
  <si>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</si>
  <si>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</si>
  <si>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</si>
  <si>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</si>
  <si>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</si>
  <si>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</si>
  <si>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</si>
  <si>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</si>
  <si>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</si>
  <si>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</si>
  <si>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</si>
  <si>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</si>
  <si>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</si>
  <si>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</si>
  <si>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</si>
  <si>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</si>
  <si>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</si>
  <si>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</si>
  <si>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</si>
  <si>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</si>
  <si>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</si>
  <si>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</si>
  <si>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</si>
  <si>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</si>
  <si>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</si>
  <si>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</si>
  <si>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</si>
  <si>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</si>
  <si>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</si>
  <si>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</si>
  <si>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</si>
  <si>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</si>
  <si>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</si>
  <si>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</si>
  <si>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</si>
  <si>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</si>
  <si>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</si>
  <si>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</si>
  <si>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</si>
  <si>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</si>
  <si>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</si>
  <si>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</si>
  <si>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</si>
  <si>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</si>
  <si>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</si>
  <si>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</si>
  <si>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</si>
  <si>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</si>
  <si>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</si>
  <si>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</si>
  <si>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</si>
  <si>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</si>
  <si>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</si>
  <si>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</si>
  <si>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</si>
  <si>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</si>
  <si>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</si>
  <si>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</si>
  <si>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</si>
  <si>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</si>
  <si>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</si>
  <si>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</si>
  <si>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</si>
  <si>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</si>
  <si>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</si>
  <si>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</si>
  <si>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</si>
  <si>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</si>
  <si>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</si>
  <si>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</si>
  <si>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</si>
  <si>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</si>
  <si>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</si>
  <si>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</si>
  <si>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</si>
  <si>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</si>
  <si>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</si>
  <si>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</si>
  <si>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</si>
  <si>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</si>
  <si>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</si>
  <si>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</si>
  <si>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</si>
  <si>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</si>
  <si>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</si>
  <si>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</si>
  <si>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</si>
  <si>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</si>
  <si>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</si>
  <si>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</si>
  <si>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</si>
  <si>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</si>
  <si>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</si>
  <si>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</si>
  <si>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</si>
  <si>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</si>
  <si>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</si>
  <si>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</si>
  <si>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</si>
  <si>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</si>
  <si>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</si>
  <si>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</si>
  <si>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</si>
  <si>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</si>
  <si>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</si>
  <si>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</si>
  <si>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</si>
  <si>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</si>
  <si>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</si>
  <si>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</si>
  <si>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</si>
  <si>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</si>
  <si>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</si>
  <si>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</si>
  <si>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</si>
  <si>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</si>
  <si>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</si>
  <si>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</si>
  <si>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</si>
  <si>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</si>
  <si>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</si>
  <si>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</si>
  <si>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</si>
  <si>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</si>
  <si>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</si>
  <si>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</si>
  <si>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</si>
  <si>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</si>
  <si>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</si>
  <si>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</si>
  <si>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</si>
  <si>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</si>
  <si>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</si>
  <si>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</si>
  <si>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</si>
  <si>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</si>
  <si>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</si>
  <si>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</si>
  <si>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</si>
  <si>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</si>
  <si>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</si>
  <si>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</si>
  <si>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</si>
  <si>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</si>
  <si>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</si>
  <si>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</si>
  <si>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</si>
  <si>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</si>
  <si>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</si>
  <si>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</si>
  <si>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</si>
  <si>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</si>
  <si>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</si>
  <si>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</si>
  <si>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</si>
  <si>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</si>
  <si>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</si>
  <si>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</si>
  <si>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</si>
  <si>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</si>
  <si>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</si>
  <si>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</si>
  <si>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</si>
  <si>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</si>
  <si>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</si>
  <si>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</si>
  <si>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</si>
  <si>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</si>
  <si>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</si>
  <si>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</si>
  <si>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</si>
  <si>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</si>
  <si>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</si>
  <si>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</si>
  <si>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</si>
  <si>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</si>
  <si>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</si>
  <si>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</si>
  <si>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</si>
  <si>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</si>
  <si>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</si>
  <si>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</si>
  <si>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</si>
  <si>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</si>
  <si>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</si>
  <si>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</si>
  <si>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</si>
  <si>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</si>
  <si>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</si>
  <si>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</si>
  <si>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</si>
  <si>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მომსახურება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</si>
  <si>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</si>
  <si>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</si>
  <si>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</si>
  <si>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</si>
  <si>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</si>
  <si>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</si>
  <si>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</si>
  <si>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</si>
  <si>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</si>
  <si>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</si>
  <si>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</si>
  <si>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</si>
  <si>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</si>
  <si>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</si>
  <si>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</si>
  <si>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</si>
  <si>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</si>
  <si>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</si>
  <si>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</si>
  <si>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</si>
  <si>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</si>
  <si>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</si>
  <si>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</si>
  <si>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</si>
  <si>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</si>
  <si>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</si>
  <si>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</si>
  <si>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</si>
  <si>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</si>
  <si>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</si>
  <si>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</si>
  <si>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სიების დაზუსტება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</si>
  <si>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</si>
  <si>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</si>
  <si>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</si>
  <si>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</si>
  <si>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</si>
  <si>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</si>
  <si>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</si>
  <si>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</si>
  <si>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</si>
  <si>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</si>
  <si>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</si>
  <si>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</si>
  <si>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</si>
  <si>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</si>
  <si>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</si>
  <si>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</si>
  <si>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</si>
  <si>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</si>
  <si>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</si>
  <si>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</si>
  <si>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</si>
  <si>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</si>
  <si>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</si>
  <si>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</si>
  <si>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</si>
  <si>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</si>
  <si>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</si>
  <si>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</si>
  <si>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</si>
  <si>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</si>
  <si>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</si>
  <si>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</si>
  <si>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</si>
  <si>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</si>
  <si>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</si>
  <si>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</si>
  <si>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</si>
  <si>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</si>
  <si>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</si>
  <si>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</si>
  <si>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</si>
  <si>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</si>
  <si>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</si>
  <si>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</si>
  <si>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</si>
  <si>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</si>
  <si>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</si>
  <si>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</si>
  <si>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ხათუნა ხიდაშელი</t>
  </si>
  <si>
    <t>01005018306</t>
  </si>
  <si>
    <t>შპს ელიტა ბურჯი</t>
  </si>
  <si>
    <t>მატერიალური ფასეულობა</t>
  </si>
  <si>
    <t>ტელოკომპანია მე-9 არხი</t>
  </si>
  <si>
    <t>რეკლამა</t>
  </si>
  <si>
    <t>ბანერი,დროშის სადგამი</t>
  </si>
  <si>
    <t>რადიო უცნობი</t>
  </si>
  <si>
    <t>ფლაერი, მაისურები, ყელსახვევევბი</t>
  </si>
  <si>
    <t>ტრიბუნა, დროშის სადგამი</t>
  </si>
  <si>
    <t>მაგიდა, ბანერი , კარადა</t>
  </si>
  <si>
    <t>შპს ბურჯი</t>
  </si>
  <si>
    <t>ტრანსპორტით მომსახურება</t>
  </si>
  <si>
    <t>შპს ახალი კაპიტალი</t>
  </si>
  <si>
    <t>კომუნალური</t>
  </si>
  <si>
    <t>რადიო ცენტრი პლუსი</t>
  </si>
  <si>
    <t>სტუდია მაესტრო</t>
  </si>
  <si>
    <t>შპს მედია სახლი</t>
  </si>
  <si>
    <t>25/07/12</t>
  </si>
  <si>
    <t>იჯარა</t>
  </si>
  <si>
    <t>შპს მენეჯმენტ სერვისი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</si>
  <si>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</si>
  <si>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</si>
  <si>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</si>
  <si>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</si>
  <si>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სარეკლამო მოსახურება</t>
  </si>
  <si>
    <t>შპს შოუ სერვისი</t>
  </si>
  <si>
    <t>გახმოვანებით მომსახურება</t>
  </si>
  <si>
    <t>სილქნეტი</t>
  </si>
  <si>
    <t>კომუნალურები</t>
  </si>
  <si>
    <t>ა/ტრანსპორტით მომსახ.</t>
  </si>
  <si>
    <t>ტელეკომპანია კავკასია</t>
  </si>
  <si>
    <t>სარეკლამო მომსახურება</t>
  </si>
  <si>
    <t>მენეჯმენტ სერვისი</t>
  </si>
  <si>
    <t>სატ.კომუნალური</t>
  </si>
  <si>
    <t>მე-9-ე არხი</t>
  </si>
  <si>
    <t>206120437</t>
  </si>
  <si>
    <t>205150726</t>
  </si>
  <si>
    <t>205021215</t>
  </si>
  <si>
    <t>204973742</t>
  </si>
  <si>
    <t>205283637</t>
  </si>
  <si>
    <t>211393188</t>
  </si>
  <si>
    <t xml:space="preserve"> murat kahriman</t>
  </si>
  <si>
    <t>სხვა სარეკლამო ხარჯები  (გახმოვანებით მომსახურება)</t>
  </si>
  <si>
    <t xml:space="preserve">სხვადასხვა ხარჯები 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</si>
  <si>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</si>
  <si>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</si>
  <si>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</si>
  <si>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</si>
  <si>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</si>
  <si>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</si>
  <si>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შპს გამომცემლობა კოლორი</t>
  </si>
  <si>
    <t>გაზეთი ქართული ოცნება</t>
  </si>
  <si>
    <t>მაისურების ღირებულება</t>
  </si>
  <si>
    <t>შპს მენეჯმენტ სერვისი იჯარა</t>
  </si>
  <si>
    <t>შპს სტუდია "მაესტრო</t>
  </si>
  <si>
    <t>შპს "ახალი კაპიტალი"</t>
  </si>
  <si>
    <t>შპს "სილქნეტი"</t>
  </si>
  <si>
    <t>ახალი კაპიტალი</t>
  </si>
  <si>
    <t xml:space="preserve">შპს მენეჯმენტ სერვისი </t>
  </si>
  <si>
    <t>იჯარა სექტემბერი</t>
  </si>
  <si>
    <t>,</t>
  </si>
  <si>
    <t>PORTEK IC VE DIS TICARET</t>
  </si>
  <si>
    <t>YLMAZ TEXTIL ABDULAH YLMAZ</t>
  </si>
  <si>
    <t>maisurebi</t>
  </si>
  <si>
    <t xml:space="preserve">კვების ხარჯები  </t>
  </si>
  <si>
    <t>saqarTvelos konservatiuli partia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</si>
  <si>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</si>
  <si>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</si>
  <si>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 xml:space="preserve">საოფისე ავეჯი  </t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</si>
  <si>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</si>
  <si>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</si>
  <si>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</si>
  <si>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</si>
  <si>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</si>
  <si>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</si>
  <si>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</si>
  <si>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</si>
  <si>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</si>
  <si>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        </t>
  </si>
  <si>
    <t>იჯარა ნოემბერი</t>
  </si>
  <si>
    <t>1.2.15.</t>
  </si>
  <si>
    <t>kardakaris momsaxureba</t>
  </si>
  <si>
    <t>ოფისი</t>
  </si>
  <si>
    <t>12 თვე</t>
  </si>
  <si>
    <t>დედიაშვილი</t>
  </si>
  <si>
    <t>170  კვ მ</t>
  </si>
  <si>
    <t>01017022842</t>
  </si>
  <si>
    <t>იოსებ</t>
  </si>
  <si>
    <t>თბილისი მუხაძის ქ #16</t>
  </si>
  <si>
    <t>საბიუჯეტო დაფინანსება</t>
  </si>
  <si>
    <t>კავშირგაბმულობის ხარჯი   (magTikomi da Sss)</t>
  </si>
  <si>
    <t>cicino SukakiZe</t>
  </si>
  <si>
    <t>1027032687</t>
  </si>
  <si>
    <t>givi gavaSeli</t>
  </si>
  <si>
    <t xml:space="preserve">nani sulava </t>
  </si>
  <si>
    <t>naziko sarqisiani</t>
  </si>
  <si>
    <t>1027040404</t>
  </si>
  <si>
    <t>1027027047</t>
  </si>
  <si>
    <t>1013018763</t>
  </si>
  <si>
    <t>27/04/2013-10/05/2013</t>
  </si>
  <si>
    <t>GE66TB1100000011070879</t>
  </si>
  <si>
    <t xml:space="preserve">დოლარიექ.ლარი </t>
  </si>
  <si>
    <t>26/04/13</t>
  </si>
  <si>
    <t>თიბისი ბანკი</t>
  </si>
  <si>
    <t>სასესხო მომსახურება</t>
  </si>
  <si>
    <t>სხვა სესხების დაფარვა  ( sesxis procenti)</t>
  </si>
  <si>
    <t>01/07/2013-21/07/2013</t>
  </si>
  <si>
    <t>საცხოვრებალი შენობები</t>
  </si>
  <si>
    <t>ქ თბილისიკრწანისის 2 შესახვევი 15-17</t>
  </si>
  <si>
    <t>01.18.06.011.065</t>
  </si>
  <si>
    <t>15/05/2013</t>
  </si>
  <si>
    <t>1საერთო ფართით 212.04კვმ. საოფისე ფართობი 195.62კვმ. საზაფხულო ფართი 12.10კვმ</t>
  </si>
  <si>
    <t>21/07/2013</t>
  </si>
  <si>
    <t>pasuxismgebeli piri)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</si>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</sst>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sz val="11"/>
      <color theme="1"/>
      <name val="AcadNusx"/>
    </font>
    <font>
      <sz val="12"/>
      <color theme="1"/>
      <name val="AcadNusx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b/>
      <sz val="10"/>
      <name val="Sylfaen"/>
      <family val="1"/>
      <charset val="204"/>
    </font>
    <font>
      <sz val="12"/>
      <name val="AcadNusx"/>
    </font>
    <font>
      <sz val="10"/>
      <name val="Sylfaen"/>
      <family val="1"/>
      <charset val="204"/>
    </font>
    <font>
      <sz val="12"/>
      <color rgb="FFFF0000"/>
      <name val="AcadNusx"/>
    </font>
    <font>
      <sz val="10"/>
      <color rgb="FFFF0000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18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Fill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0" fontId="0" fillId="0" borderId="1" xfId="0" applyBorder="1"/>
    <xf numFmtId="49" fontId="13" fillId="0" borderId="1" xfId="4" applyNumberFormat="1" applyFont="1" applyFill="1" applyBorder="1" applyAlignment="1" applyProtection="1">
      <alignment vertical="center" wrapText="1"/>
      <protection locked="0"/>
    </xf>
    <xf numFmtId="2" fontId="13" fillId="0" borderId="1" xfId="4" applyNumberFormat="1" applyFont="1" applyFill="1" applyBorder="1" applyAlignment="1" applyProtection="1">
      <alignment vertical="center" wrapText="1"/>
      <protection locked="0"/>
    </xf>
    <xf numFmtId="0" fontId="13" fillId="0" borderId="2" xfId="4" applyFont="1" applyFill="1" applyBorder="1" applyAlignment="1" applyProtection="1">
      <alignment vertical="center" wrapText="1"/>
      <protection locked="0"/>
    </xf>
    <xf numFmtId="0" fontId="13" fillId="0" borderId="1" xfId="4" applyFont="1" applyBorder="1" applyAlignment="1" applyProtection="1">
      <alignment horizontal="left"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3" fillId="6" borderId="0" xfId="1" applyFont="1" applyFill="1" applyAlignment="1" applyProtection="1">
      <alignment horizontal="center" vertical="center" wrapText="1"/>
      <protection locked="0"/>
    </xf>
    <xf numFmtId="0" fontId="33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4" fillId="6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5" borderId="33" xfId="0" applyFont="1" applyFill="1" applyBorder="1" applyAlignment="1" applyProtection="1">
      <alignment horizontal="center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3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5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2" fontId="36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14" fontId="26" fillId="0" borderId="0" xfId="1" applyNumberFormat="1" applyFont="1" applyFill="1" applyBorder="1" applyAlignment="1" applyProtection="1">
      <alignment horizontal="right" vertical="center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167" fontId="38" fillId="0" borderId="35" xfId="8" applyNumberFormat="1" applyFont="1" applyBorder="1" applyAlignment="1" applyProtection="1">
      <alignment horizontal="center" vertical="center"/>
      <protection locked="0"/>
    </xf>
    <xf numFmtId="0" fontId="38" fillId="2" borderId="35" xfId="0" applyFont="1" applyFill="1" applyBorder="1" applyAlignment="1" applyProtection="1">
      <alignment vertical="center"/>
      <protection locked="0"/>
    </xf>
    <xf numFmtId="49" fontId="38" fillId="2" borderId="1" xfId="0" applyNumberFormat="1" applyFont="1" applyFill="1" applyBorder="1" applyAlignment="1" applyProtection="1">
      <alignment vertical="center"/>
      <protection locked="0"/>
    </xf>
    <xf numFmtId="0" fontId="38" fillId="0" borderId="1" xfId="2" applyFont="1" applyFill="1" applyBorder="1" applyAlignment="1" applyProtection="1">
      <alignment horizontal="left" vertical="center" wrapText="1"/>
      <protection locked="0"/>
    </xf>
    <xf numFmtId="0" fontId="38" fillId="0" borderId="36" xfId="2" applyFont="1" applyFill="1" applyBorder="1" applyAlignment="1" applyProtection="1">
      <alignment horizontal="left" vertical="center" wrapText="1"/>
      <protection locked="0"/>
    </xf>
    <xf numFmtId="0" fontId="38" fillId="0" borderId="36" xfId="2" applyFont="1" applyFill="1" applyBorder="1" applyAlignment="1" applyProtection="1">
      <alignment horizontal="center" vertical="center" wrapText="1"/>
      <protection locked="0"/>
    </xf>
    <xf numFmtId="0" fontId="38" fillId="0" borderId="6" xfId="2" applyFont="1" applyFill="1" applyBorder="1" applyAlignment="1" applyProtection="1">
      <alignment horizontal="left" vertical="center" wrapText="1"/>
      <protection locked="0"/>
    </xf>
    <xf numFmtId="0" fontId="38" fillId="0" borderId="6" xfId="2" applyFont="1" applyFill="1" applyBorder="1" applyAlignment="1" applyProtection="1">
      <alignment horizontal="center" vertical="center" wrapText="1"/>
      <protection locked="0"/>
    </xf>
    <xf numFmtId="1" fontId="38" fillId="0" borderId="40" xfId="2" applyNumberFormat="1" applyFont="1" applyFill="1" applyBorder="1" applyAlignment="1" applyProtection="1">
      <alignment horizontal="left" vertical="center" wrapText="1"/>
      <protection locked="0"/>
    </xf>
    <xf numFmtId="1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8" fillId="7" borderId="2" xfId="8" applyNumberFormat="1" applyFont="1" applyFill="1" applyBorder="1" applyAlignment="1" applyProtection="1">
      <alignment horizontal="left" vertical="center"/>
      <protection locked="0"/>
    </xf>
    <xf numFmtId="167" fontId="38" fillId="7" borderId="0" xfId="8" applyNumberFormat="1" applyFont="1" applyFill="1" applyBorder="1" applyAlignment="1" applyProtection="1">
      <alignment horizontal="left" vertical="center"/>
      <protection locked="0"/>
    </xf>
    <xf numFmtId="1" fontId="38" fillId="2" borderId="6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0" xfId="0" applyFont="1" applyFill="1" applyProtection="1">
      <protection locked="0"/>
    </xf>
    <xf numFmtId="0" fontId="38" fillId="2" borderId="1" xfId="0" applyFont="1" applyFill="1" applyBorder="1" applyProtection="1">
      <protection locked="0"/>
    </xf>
    <xf numFmtId="0" fontId="38" fillId="2" borderId="1" xfId="2" applyFont="1" applyFill="1" applyBorder="1" applyAlignment="1" applyProtection="1">
      <alignment horizontal="left" vertical="center" wrapText="1"/>
      <protection locked="0"/>
    </xf>
    <xf numFmtId="49" fontId="38" fillId="2" borderId="8" xfId="2" applyNumberFormat="1" applyFont="1" applyFill="1" applyBorder="1" applyAlignment="1" applyProtection="1">
      <alignment horizontal="left" vertical="center" wrapText="1"/>
      <protection locked="0"/>
    </xf>
    <xf numFmtId="167" fontId="38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1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38" fillId="2" borderId="31" xfId="2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38" fillId="2" borderId="6" xfId="2" applyFont="1" applyFill="1" applyBorder="1" applyAlignment="1" applyProtection="1">
      <alignment vertical="top" wrapText="1"/>
      <protection locked="0"/>
    </xf>
    <xf numFmtId="0" fontId="26" fillId="2" borderId="0" xfId="0" applyFont="1" applyFill="1" applyAlignment="1" applyProtection="1">
      <protection locked="0"/>
    </xf>
    <xf numFmtId="14" fontId="40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4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0" fontId="42" fillId="0" borderId="1" xfId="1" applyFont="1" applyFill="1" applyBorder="1" applyAlignment="1" applyProtection="1">
      <alignment horizontal="left" vertical="center" wrapText="1" indent="1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2" xfId="8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0" fontId="29" fillId="0" borderId="21" xfId="8" applyFont="1" applyBorder="1" applyAlignment="1" applyProtection="1">
      <alignment wrapText="1"/>
      <protection locked="0"/>
    </xf>
    <xf numFmtId="0" fontId="28" fillId="0" borderId="1" xfId="8" applyFont="1" applyBorder="1" applyAlignment="1" applyProtection="1">
      <alignment wrapText="1"/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49" fontId="13" fillId="0" borderId="5" xfId="8" applyNumberFormat="1" applyFont="1" applyBorder="1" applyProtection="1">
      <protection locked="0"/>
    </xf>
    <xf numFmtId="0" fontId="29" fillId="0" borderId="1" xfId="8" applyFont="1" applyBorder="1" applyAlignment="1" applyProtection="1">
      <alignment wrapText="1"/>
      <protection locked="0"/>
    </xf>
    <xf numFmtId="0" fontId="32" fillId="0" borderId="21" xfId="8" applyFont="1" applyBorder="1" applyAlignment="1" applyProtection="1">
      <alignment wrapText="1"/>
      <protection locked="0"/>
    </xf>
    <xf numFmtId="0" fontId="32" fillId="0" borderId="1" xfId="8" applyFont="1" applyBorder="1" applyAlignment="1" applyProtection="1">
      <alignment wrapText="1"/>
      <protection locked="0"/>
    </xf>
    <xf numFmtId="0" fontId="31" fillId="0" borderId="21" xfId="8" applyFont="1" applyBorder="1" applyAlignment="1" applyProtection="1">
      <alignment wrapText="1"/>
      <protection locked="0"/>
    </xf>
    <xf numFmtId="0" fontId="31" fillId="0" borderId="1" xfId="8" applyFont="1" applyBorder="1" applyAlignment="1" applyProtection="1">
      <alignment wrapText="1"/>
      <protection locked="0"/>
    </xf>
    <xf numFmtId="0" fontId="29" fillId="4" borderId="1" xfId="8" applyFont="1" applyFill="1" applyBorder="1" applyAlignment="1" applyProtection="1">
      <alignment wrapText="1"/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3" xfId="8" applyFont="1" applyBorder="1" applyAlignment="1" applyProtection="1">
      <alignment wrapText="1"/>
      <protection locked="0"/>
    </xf>
    <xf numFmtId="0" fontId="13" fillId="0" borderId="38" xfId="8" applyFont="1" applyBorder="1" applyProtection="1">
      <protection locked="0"/>
    </xf>
    <xf numFmtId="0" fontId="13" fillId="0" borderId="37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7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39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 vertical="center" wrapText="1" indent="2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0" fontId="26" fillId="0" borderId="1" xfId="1" applyFont="1" applyFill="1" applyBorder="1" applyAlignment="1" applyProtection="1">
      <alignment horizontal="center" vertical="center" wrapText="1"/>
    </xf>
    <xf numFmtId="0" fontId="41" fillId="0" borderId="1" xfId="1" applyFont="1" applyFill="1" applyBorder="1" applyAlignment="1" applyProtection="1">
      <alignment horizontal="left" vertical="center" wrapText="1" indent="1"/>
    </xf>
    <xf numFmtId="3" fontId="4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7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7" fillId="0" borderId="7" xfId="2" applyNumberFormat="1" applyFont="1" applyFill="1" applyBorder="1" applyAlignment="1" applyProtection="1">
      <alignment horizontal="left" vertical="top" wrapText="1"/>
      <protection locked="0"/>
    </xf>
    <xf numFmtId="1" fontId="37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4" fillId="5" borderId="0" xfId="3" applyFont="1" applyFill="1" applyAlignment="1" applyProtection="1">
      <alignment horizontal="center" vertical="center" wrapText="1"/>
    </xf>
    <xf numFmtId="0" fontId="44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0" fontId="38" fillId="0" borderId="6" xfId="2" applyFont="1" applyFill="1" applyBorder="1" applyAlignment="1" applyProtection="1">
      <alignment vertical="top" wrapText="1"/>
      <protection locked="0"/>
    </xf>
    <xf numFmtId="4" fontId="33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49" fontId="26" fillId="2" borderId="1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9" xfId="2" applyFont="1" applyFill="1" applyBorder="1" applyAlignment="1" applyProtection="1">
      <alignment vertical="top" wrapText="1"/>
      <protection locked="0"/>
    </xf>
    <xf numFmtId="1" fontId="39" fillId="2" borderId="42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43" xfId="2" applyNumberFormat="1" applyFont="1" applyFill="1" applyBorder="1" applyAlignment="1" applyProtection="1">
      <alignment horizontal="left" vertical="center" wrapText="1"/>
      <protection locked="0"/>
    </xf>
    <xf numFmtId="49" fontId="26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1" xfId="2" applyFont="1" applyFill="1" applyBorder="1" applyAlignment="1" applyProtection="1">
      <alignment vertical="top" wrapText="1"/>
      <protection locked="0"/>
    </xf>
    <xf numFmtId="1" fontId="38" fillId="2" borderId="0" xfId="2" applyNumberFormat="1" applyFont="1" applyFill="1" applyBorder="1" applyAlignment="1" applyProtection="1">
      <alignment horizontal="left" vertical="center" wrapText="1"/>
      <protection locked="0"/>
    </xf>
    <xf numFmtId="1" fontId="38" fillId="0" borderId="41" xfId="2" applyNumberFormat="1" applyFont="1" applyFill="1" applyBorder="1" applyAlignment="1" applyProtection="1">
      <alignment horizontal="left" vertical="center" wrapText="1"/>
      <protection locked="0"/>
    </xf>
    <xf numFmtId="0" fontId="45" fillId="2" borderId="6" xfId="2" applyFont="1" applyFill="1" applyBorder="1" applyAlignment="1" applyProtection="1">
      <alignment horizontal="center" vertical="center" wrapText="1"/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4" fontId="7" fillId="6" borderId="0" xfId="1" applyNumberFormat="1" applyFont="1" applyFill="1" applyAlignment="1" applyProtection="1">
      <alignment horizontal="center" vertical="center"/>
      <protection locked="0"/>
    </xf>
    <xf numFmtId="0" fontId="29" fillId="0" borderId="1" xfId="2" applyFont="1" applyFill="1" applyBorder="1" applyAlignment="1" applyProtection="1">
      <alignment horizontal="left" vertical="top"/>
      <protection locked="0"/>
    </xf>
    <xf numFmtId="2" fontId="19" fillId="0" borderId="8" xfId="2" applyNumberFormat="1" applyFont="1" applyFill="1" applyBorder="1" applyAlignment="1" applyProtection="1">
      <alignment horizontal="right" vertical="top" wrapText="1"/>
      <protection locked="0"/>
    </xf>
    <xf numFmtId="2" fontId="12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/>
    <xf numFmtId="14" fontId="21" fillId="0" borderId="2" xfId="5" applyNumberFormat="1" applyFont="1" applyBorder="1" applyAlignment="1" applyProtection="1">
      <alignment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0" fontId="13" fillId="0" borderId="35" xfId="4" applyFont="1" applyBorder="1" applyAlignment="1" applyProtection="1">
      <alignment horizontal="right" vertical="center" wrapText="1"/>
      <protection locked="0"/>
    </xf>
    <xf numFmtId="0" fontId="13" fillId="0" borderId="2" xfId="4" applyFont="1" applyBorder="1" applyAlignment="1" applyProtection="1">
      <alignment horizontal="right" vertical="center" wrapText="1"/>
      <protection locked="0"/>
    </xf>
    <xf numFmtId="0" fontId="13" fillId="0" borderId="35" xfId="4" applyFont="1" applyBorder="1" applyAlignment="1" applyProtection="1">
      <alignment horizontal="center" vertical="center" wrapText="1"/>
      <protection locked="0"/>
    </xf>
    <xf numFmtId="0" fontId="13" fillId="0" borderId="2" xfId="4" applyFont="1" applyBorder="1" applyAlignment="1" applyProtection="1">
      <alignment horizontal="center" vertical="center" wrapText="1"/>
      <protection locked="0"/>
    </xf>
    <xf numFmtId="0" fontId="13" fillId="0" borderId="35" xfId="4" applyFont="1" applyFill="1" applyBorder="1" applyAlignment="1" applyProtection="1">
      <alignment horizontal="center" vertical="center" wrapText="1"/>
      <protection locked="0"/>
    </xf>
    <xf numFmtId="0" fontId="13" fillId="0" borderId="2" xfId="4" applyFont="1" applyFill="1" applyBorder="1" applyAlignment="1" applyProtection="1">
      <alignment horizontal="center" vertical="center" wrapText="1"/>
      <protection locked="0"/>
    </xf>
    <xf numFmtId="0" fontId="13" fillId="0" borderId="35" xfId="4" applyFont="1" applyBorder="1" applyAlignment="1" applyProtection="1">
      <alignment horizontal="left" vertical="center" wrapText="1"/>
      <protection locked="0"/>
    </xf>
    <xf numFmtId="0" fontId="13" fillId="0" borderId="2" xfId="4" applyFont="1" applyBorder="1" applyAlignment="1" applyProtection="1">
      <alignment horizontal="left" vertical="center" wrapText="1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37</xdr:row>
      <xdr:rowOff>180975</xdr:rowOff>
    </xdr:from>
    <xdr:to>
      <xdr:col>6</xdr:col>
      <xdr:colOff>219075</xdr:colOff>
      <xdr:row>37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48"/>
  <sheetViews>
    <sheetView showGridLines="0" view="pageBreakPreview" zoomScale="70" zoomScaleSheetLayoutView="70" workbookViewId="0">
      <selection sqref="A1:M32"/>
    </sheetView>
  </sheetViews>
  <sheetFormatPr defaultRowHeight="15"/>
  <cols>
    <col min="1" max="1" width="10.85546875" style="44" bestFit="1" customWidth="1"/>
    <col min="2" max="2" width="13.140625" style="44" customWidth="1"/>
    <col min="3" max="3" width="17.5703125" style="44" bestFit="1" customWidth="1"/>
    <col min="4" max="4" width="11" style="44" customWidth="1"/>
    <col min="5" max="5" width="16.7109375" style="44" customWidth="1"/>
    <col min="6" max="6" width="13.85546875" style="44" customWidth="1"/>
    <col min="7" max="7" width="16.42578125" style="47" customWidth="1"/>
    <col min="8" max="8" width="18.140625" style="47" customWidth="1"/>
    <col min="9" max="9" width="15.28515625" style="47" customWidth="1"/>
    <col min="10" max="11" width="17.42578125" style="44" customWidth="1"/>
    <col min="12" max="12" width="16.7109375" style="44" customWidth="1"/>
    <col min="13" max="13" width="28.140625" style="44" customWidth="1"/>
    <col min="14" max="16384" width="9.140625" style="44"/>
  </cols>
  <sheetData>
    <row r="1" spans="1:13" s="60" customFormat="1">
      <c r="A1" s="63" t="s">
        <v>312</v>
      </c>
      <c r="B1" s="85"/>
      <c r="C1" s="85"/>
      <c r="D1" s="85"/>
      <c r="E1" s="86"/>
      <c r="F1" s="228"/>
      <c r="G1" s="88"/>
      <c r="H1" s="89"/>
      <c r="I1" s="63"/>
      <c r="J1" s="85"/>
      <c r="K1" s="87" t="s">
        <v>276</v>
      </c>
      <c r="L1" s="601" t="s">
        <v>630</v>
      </c>
      <c r="M1" s="602"/>
    </row>
    <row r="2" spans="1:13" s="60" customFormat="1">
      <c r="A2" s="65" t="s">
        <v>140</v>
      </c>
      <c r="B2" s="85"/>
      <c r="C2" s="85"/>
      <c r="D2" s="85"/>
      <c r="E2" s="86"/>
      <c r="F2" s="228"/>
      <c r="G2" s="88"/>
      <c r="H2" s="89"/>
      <c r="I2" s="65"/>
      <c r="J2" s="85"/>
      <c r="K2" s="86"/>
      <c r="L2" s="86"/>
      <c r="M2" s="86"/>
    </row>
    <row r="3" spans="1:13" s="60" customFormat="1">
      <c r="A3" s="85"/>
      <c r="B3" s="85"/>
      <c r="C3" s="87"/>
      <c r="D3" s="229"/>
      <c r="E3" s="86"/>
      <c r="F3" s="86"/>
      <c r="G3" s="230"/>
      <c r="H3" s="86"/>
      <c r="I3" s="86"/>
      <c r="J3" s="228"/>
      <c r="K3" s="85"/>
      <c r="L3" s="85"/>
      <c r="M3" s="86"/>
    </row>
    <row r="4" spans="1:13" s="60" customFormat="1">
      <c r="A4" s="228" t="s">
        <v>274</v>
      </c>
      <c r="B4" s="231"/>
      <c r="C4" s="231"/>
      <c r="D4" s="231" t="s">
        <v>277</v>
      </c>
      <c r="E4" s="232"/>
      <c r="F4" s="86"/>
      <c r="G4" s="233"/>
      <c r="H4" s="86"/>
      <c r="I4" s="234"/>
      <c r="J4" s="232"/>
      <c r="K4" s="85"/>
      <c r="L4" s="86"/>
      <c r="M4" s="86"/>
    </row>
    <row r="5" spans="1:13" s="60" customFormat="1">
      <c r="A5" s="228"/>
      <c r="B5" s="228"/>
      <c r="C5" s="228"/>
      <c r="D5" s="231"/>
      <c r="E5" s="86"/>
      <c r="F5" s="86"/>
      <c r="G5" s="233"/>
      <c r="H5" s="233"/>
      <c r="I5" s="233"/>
      <c r="J5" s="235"/>
      <c r="K5" s="89"/>
      <c r="L5" s="85"/>
      <c r="M5" s="86"/>
    </row>
    <row r="6" spans="1:13" s="60" customFormat="1" ht="15.75" thickBot="1">
      <c r="A6" s="236"/>
      <c r="B6" s="86" t="s">
        <v>469</v>
      </c>
      <c r="C6" s="235"/>
      <c r="D6" s="237"/>
      <c r="E6" s="86"/>
      <c r="F6" s="86"/>
      <c r="G6" s="233"/>
      <c r="H6" s="233"/>
      <c r="I6" s="233"/>
      <c r="J6" s="86"/>
      <c r="K6" s="85"/>
      <c r="L6" s="85"/>
      <c r="M6" s="86"/>
    </row>
    <row r="7" spans="1:13" ht="16.5" thickBot="1">
      <c r="A7" s="85"/>
      <c r="B7" s="238"/>
      <c r="C7" s="85"/>
      <c r="D7" s="85"/>
      <c r="E7" s="239"/>
      <c r="F7" s="239"/>
      <c r="G7" s="228"/>
      <c r="H7" s="228"/>
      <c r="I7" s="228"/>
      <c r="J7" s="598" t="s">
        <v>451</v>
      </c>
      <c r="K7" s="599"/>
      <c r="L7" s="600"/>
      <c r="M7" s="85"/>
    </row>
    <row r="8" spans="1:13" s="45" customFormat="1" ht="75.75" thickBot="1">
      <c r="A8" s="240" t="s">
        <v>61</v>
      </c>
      <c r="B8" s="241" t="s">
        <v>141</v>
      </c>
      <c r="C8" s="241" t="s">
        <v>473</v>
      </c>
      <c r="D8" s="242" t="s">
        <v>284</v>
      </c>
      <c r="E8" s="243" t="s">
        <v>225</v>
      </c>
      <c r="F8" s="244" t="s">
        <v>224</v>
      </c>
      <c r="G8" s="245" t="s">
        <v>228</v>
      </c>
      <c r="H8" s="246" t="s">
        <v>229</v>
      </c>
      <c r="I8" s="247" t="s">
        <v>226</v>
      </c>
      <c r="J8" s="248" t="s">
        <v>280</v>
      </c>
      <c r="K8" s="249" t="s">
        <v>281</v>
      </c>
      <c r="L8" s="249" t="s">
        <v>230</v>
      </c>
      <c r="M8" s="250" t="s">
        <v>231</v>
      </c>
    </row>
    <row r="9" spans="1:13" s="52" customFormat="1" ht="13.5" customHeight="1" thickBot="1">
      <c r="A9" s="251">
        <v>1</v>
      </c>
      <c r="B9" s="252">
        <v>2</v>
      </c>
      <c r="C9" s="252">
        <v>3</v>
      </c>
      <c r="D9" s="253">
        <v>4</v>
      </c>
      <c r="E9" s="254">
        <v>7</v>
      </c>
      <c r="F9" s="252">
        <v>8</v>
      </c>
      <c r="G9" s="255">
        <v>9</v>
      </c>
      <c r="H9" s="256">
        <v>12</v>
      </c>
      <c r="I9" s="257">
        <v>13</v>
      </c>
      <c r="J9" s="254">
        <v>14</v>
      </c>
      <c r="K9" s="252">
        <v>15</v>
      </c>
      <c r="L9" s="252">
        <v>16</v>
      </c>
      <c r="M9" s="257">
        <v>17</v>
      </c>
    </row>
    <row r="10" spans="1:13" ht="15.75" hidden="1">
      <c r="A10" s="258">
        <v>1</v>
      </c>
      <c r="B10" s="259"/>
      <c r="C10" s="260"/>
      <c r="D10" s="261"/>
      <c r="E10" s="280"/>
      <c r="F10" s="281"/>
      <c r="G10" s="262"/>
      <c r="H10" s="263"/>
      <c r="I10" s="264"/>
      <c r="J10" s="265"/>
      <c r="K10" s="266"/>
      <c r="L10" s="267"/>
      <c r="M10" s="268"/>
    </row>
    <row r="11" spans="1:13" ht="0.75" hidden="1" customHeight="1">
      <c r="A11" s="269">
        <v>2</v>
      </c>
      <c r="B11" s="259"/>
      <c r="C11" s="260"/>
      <c r="D11" s="270"/>
      <c r="E11" s="282"/>
      <c r="F11" s="283"/>
      <c r="G11" s="271"/>
      <c r="H11" s="271"/>
      <c r="I11" s="264"/>
      <c r="J11" s="272"/>
      <c r="K11" s="273"/>
      <c r="L11" s="274"/>
      <c r="M11" s="275"/>
    </row>
    <row r="12" spans="1:13" ht="0.75" hidden="1" customHeight="1">
      <c r="A12" s="269"/>
      <c r="B12" s="259"/>
      <c r="C12" s="260"/>
      <c r="D12" s="270"/>
      <c r="E12" s="282"/>
      <c r="F12" s="283"/>
      <c r="G12" s="271"/>
      <c r="H12" s="297"/>
      <c r="I12" s="264"/>
      <c r="J12" s="272"/>
      <c r="K12" s="273"/>
      <c r="L12" s="274"/>
      <c r="M12" s="275"/>
    </row>
    <row r="13" spans="1:13" ht="0.75" hidden="1" customHeight="1">
      <c r="A13" s="269"/>
      <c r="B13" s="259"/>
      <c r="C13" s="260"/>
      <c r="D13" s="270"/>
      <c r="E13" s="282"/>
      <c r="F13" s="283"/>
      <c r="G13" s="271"/>
      <c r="H13" s="297"/>
      <c r="I13" s="264"/>
      <c r="J13" s="272"/>
      <c r="K13" s="273"/>
      <c r="L13" s="274"/>
      <c r="M13" s="275"/>
    </row>
    <row r="14" spans="1:13" ht="0.75" hidden="1" customHeight="1">
      <c r="A14" s="269"/>
      <c r="B14" s="259"/>
      <c r="C14" s="260"/>
      <c r="D14" s="270"/>
      <c r="E14" s="282"/>
      <c r="F14" s="283"/>
      <c r="G14" s="271"/>
      <c r="H14" s="297"/>
      <c r="I14" s="264"/>
      <c r="J14" s="272"/>
      <c r="K14" s="273"/>
      <c r="L14" s="274"/>
      <c r="M14" s="275"/>
    </row>
    <row r="15" spans="1:13" ht="0.75" hidden="1" customHeight="1">
      <c r="A15" s="269"/>
      <c r="B15" s="259"/>
      <c r="C15" s="260"/>
      <c r="D15" s="270"/>
      <c r="E15" s="282"/>
      <c r="F15" s="283"/>
      <c r="G15" s="271"/>
      <c r="H15" s="297"/>
      <c r="I15" s="264"/>
      <c r="J15" s="272"/>
      <c r="K15" s="273"/>
      <c r="L15" s="274"/>
      <c r="M15" s="275"/>
    </row>
    <row r="16" spans="1:13" ht="0.75" hidden="1" customHeight="1">
      <c r="A16" s="269"/>
      <c r="B16" s="259"/>
      <c r="C16" s="260"/>
      <c r="D16" s="270"/>
      <c r="E16" s="282"/>
      <c r="F16" s="283"/>
      <c r="G16" s="271"/>
      <c r="H16" s="297"/>
      <c r="I16" s="264"/>
      <c r="J16" s="272"/>
      <c r="K16" s="273"/>
      <c r="L16" s="274"/>
      <c r="M16" s="275"/>
    </row>
    <row r="17" spans="1:13" ht="1.5" hidden="1" customHeight="1">
      <c r="A17" s="269"/>
      <c r="B17" s="259"/>
      <c r="C17" s="260"/>
      <c r="D17" s="270"/>
      <c r="E17" s="282"/>
      <c r="F17" s="283"/>
      <c r="G17" s="271"/>
      <c r="H17" s="297"/>
      <c r="I17" s="264"/>
      <c r="J17" s="272"/>
      <c r="K17" s="273"/>
      <c r="L17" s="274"/>
      <c r="M17" s="275"/>
    </row>
    <row r="18" spans="1:13" ht="1.5" hidden="1" customHeight="1">
      <c r="A18" s="269"/>
      <c r="B18" s="259"/>
      <c r="C18" s="260"/>
      <c r="D18" s="270"/>
      <c r="E18" s="282"/>
      <c r="F18" s="283"/>
      <c r="G18" s="271"/>
      <c r="H18" s="297"/>
      <c r="I18" s="264"/>
      <c r="J18" s="272"/>
      <c r="K18" s="273"/>
      <c r="L18" s="274"/>
      <c r="M18" s="275"/>
    </row>
    <row r="19" spans="1:13" s="488" customFormat="1" ht="27.75" customHeight="1">
      <c r="A19" s="477"/>
      <c r="B19" s="478"/>
      <c r="C19" s="479"/>
      <c r="D19" s="480"/>
      <c r="E19" s="481"/>
      <c r="F19" s="482"/>
      <c r="G19" s="483"/>
      <c r="H19" s="484"/>
      <c r="I19" s="264"/>
      <c r="J19" s="485"/>
      <c r="K19" s="486"/>
      <c r="L19" s="487"/>
      <c r="M19" s="484"/>
    </row>
    <row r="20" spans="1:13" s="488" customFormat="1" ht="27.75" customHeight="1">
      <c r="A20" s="477"/>
      <c r="B20" s="478"/>
      <c r="C20" s="479"/>
      <c r="D20" s="480"/>
      <c r="E20" s="481"/>
      <c r="F20" s="482"/>
      <c r="G20" s="483"/>
      <c r="H20" s="489"/>
      <c r="I20" s="264"/>
      <c r="J20" s="485"/>
      <c r="K20" s="486"/>
      <c r="L20" s="487"/>
      <c r="M20" s="484"/>
    </row>
    <row r="21" spans="1:13" s="488" customFormat="1" ht="27.75" customHeight="1">
      <c r="A21" s="477"/>
      <c r="B21" s="478"/>
      <c r="C21" s="479"/>
      <c r="D21" s="480"/>
      <c r="E21" s="481"/>
      <c r="F21" s="482"/>
      <c r="G21" s="483"/>
      <c r="H21" s="484"/>
      <c r="I21" s="264"/>
      <c r="J21" s="485"/>
      <c r="K21" s="486"/>
      <c r="L21" s="487"/>
      <c r="M21" s="484"/>
    </row>
    <row r="22" spans="1:13" s="488" customFormat="1" ht="27.75" customHeight="1">
      <c r="A22" s="477"/>
      <c r="B22" s="478"/>
      <c r="C22" s="479"/>
      <c r="D22" s="480"/>
      <c r="E22" s="481"/>
      <c r="F22" s="482"/>
      <c r="G22" s="483"/>
      <c r="H22" s="484"/>
      <c r="I22" s="264"/>
      <c r="J22" s="485"/>
      <c r="K22" s="486"/>
      <c r="L22" s="487"/>
      <c r="M22" s="484"/>
    </row>
    <row r="23" spans="1:13" s="488" customFormat="1" ht="27.75" customHeight="1">
      <c r="A23" s="477"/>
      <c r="B23" s="478"/>
      <c r="C23" s="479"/>
      <c r="D23" s="480"/>
      <c r="E23" s="481"/>
      <c r="F23" s="482"/>
      <c r="G23" s="483"/>
      <c r="H23" s="484"/>
      <c r="I23" s="264"/>
      <c r="J23" s="485"/>
      <c r="K23" s="486"/>
      <c r="L23" s="487"/>
      <c r="M23" s="484"/>
    </row>
    <row r="24" spans="1:13" s="488" customFormat="1" ht="27.75" customHeight="1">
      <c r="A24" s="477"/>
      <c r="B24" s="478"/>
      <c r="C24" s="479"/>
      <c r="D24" s="480"/>
      <c r="E24" s="481"/>
      <c r="F24" s="490"/>
      <c r="G24" s="483"/>
      <c r="H24" s="484"/>
      <c r="I24" s="264"/>
      <c r="J24" s="485"/>
      <c r="K24" s="486"/>
      <c r="L24" s="487"/>
      <c r="M24" s="484"/>
    </row>
    <row r="25" spans="1:13" s="488" customFormat="1" ht="27.75" customHeight="1">
      <c r="A25" s="477"/>
      <c r="B25" s="478"/>
      <c r="C25" s="479"/>
      <c r="D25" s="480"/>
      <c r="E25" s="481"/>
      <c r="F25" s="482"/>
      <c r="G25" s="483"/>
      <c r="H25" s="484"/>
      <c r="I25" s="264"/>
      <c r="J25" s="485"/>
      <c r="K25" s="486"/>
      <c r="L25" s="487"/>
      <c r="M25" s="484"/>
    </row>
    <row r="26" spans="1:13" s="488" customFormat="1" ht="27.75" customHeight="1">
      <c r="A26" s="477"/>
      <c r="B26" s="478"/>
      <c r="C26" s="479"/>
      <c r="D26" s="480"/>
      <c r="E26" s="481"/>
      <c r="F26" s="482"/>
      <c r="G26" s="483"/>
      <c r="H26" s="484"/>
      <c r="I26" s="264"/>
      <c r="J26" s="485"/>
      <c r="K26" s="486"/>
      <c r="L26" s="487"/>
      <c r="M26" s="484"/>
    </row>
    <row r="27" spans="1:13" s="488" customFormat="1" ht="27.75" customHeight="1">
      <c r="A27" s="477"/>
      <c r="B27" s="478"/>
      <c r="C27" s="479"/>
      <c r="D27" s="480"/>
      <c r="E27" s="481"/>
      <c r="F27" s="482"/>
      <c r="G27" s="483"/>
      <c r="H27" s="484"/>
      <c r="I27" s="264"/>
      <c r="J27" s="485"/>
      <c r="K27" s="486"/>
      <c r="L27" s="487"/>
      <c r="M27" s="484"/>
    </row>
    <row r="28" spans="1:13" s="488" customFormat="1" ht="27.75" customHeight="1">
      <c r="A28" s="477"/>
      <c r="B28" s="478"/>
      <c r="C28" s="479"/>
      <c r="D28" s="480"/>
      <c r="E28" s="481"/>
      <c r="F28" s="482"/>
      <c r="G28" s="483"/>
      <c r="H28" s="484"/>
      <c r="I28" s="264"/>
      <c r="J28" s="485"/>
      <c r="K28" s="486"/>
      <c r="L28" s="487"/>
      <c r="M28" s="484"/>
    </row>
    <row r="29" spans="1:13" s="488" customFormat="1" ht="30" customHeight="1">
      <c r="A29" s="477"/>
      <c r="B29" s="478"/>
      <c r="C29" s="479"/>
      <c r="D29" s="480"/>
      <c r="E29" s="491"/>
      <c r="F29" s="492"/>
      <c r="G29" s="483"/>
      <c r="H29" s="484"/>
      <c r="I29" s="264"/>
      <c r="J29" s="485"/>
      <c r="K29" s="486"/>
      <c r="L29" s="487"/>
      <c r="M29" s="484"/>
    </row>
    <row r="30" spans="1:13" s="488" customFormat="1" ht="30" customHeight="1">
      <c r="A30" s="477"/>
      <c r="B30" s="478"/>
      <c r="C30" s="479"/>
      <c r="D30" s="480"/>
      <c r="E30" s="491"/>
      <c r="F30" s="492"/>
      <c r="G30" s="483"/>
      <c r="H30" s="484"/>
      <c r="I30" s="264"/>
      <c r="J30" s="485"/>
      <c r="K30" s="486"/>
      <c r="L30" s="487"/>
      <c r="M30" s="484"/>
    </row>
    <row r="31" spans="1:13" s="488" customFormat="1" ht="30" customHeight="1">
      <c r="A31" s="477"/>
      <c r="B31" s="478"/>
      <c r="C31" s="479"/>
      <c r="D31" s="480"/>
      <c r="E31" s="493"/>
      <c r="F31" s="494"/>
      <c r="G31" s="483"/>
      <c r="H31" s="484"/>
      <c r="I31" s="264"/>
      <c r="J31" s="485"/>
      <c r="K31" s="486"/>
      <c r="L31" s="487"/>
      <c r="M31" s="484"/>
    </row>
    <row r="32" spans="1:13" s="488" customFormat="1" ht="30" customHeight="1">
      <c r="A32" s="477"/>
      <c r="B32" s="478"/>
      <c r="C32" s="479"/>
      <c r="D32" s="480"/>
      <c r="E32" s="491"/>
      <c r="F32" s="492"/>
      <c r="G32" s="483"/>
      <c r="H32" s="484"/>
      <c r="I32" s="264"/>
      <c r="J32" s="485"/>
      <c r="K32" s="486"/>
      <c r="L32" s="487"/>
      <c r="M32" s="484"/>
    </row>
    <row r="33" spans="1:13" s="488" customFormat="1" ht="30" customHeight="1">
      <c r="A33" s="477"/>
      <c r="B33" s="478"/>
      <c r="C33" s="479"/>
      <c r="D33" s="480"/>
      <c r="E33" s="491"/>
      <c r="F33" s="492"/>
      <c r="G33" s="483"/>
      <c r="H33" s="484"/>
      <c r="I33" s="264"/>
      <c r="J33" s="485"/>
      <c r="K33" s="486"/>
      <c r="L33" s="487"/>
      <c r="M33" s="484"/>
    </row>
    <row r="34" spans="1:13" s="488" customFormat="1" ht="30" customHeight="1">
      <c r="A34" s="477"/>
      <c r="B34" s="478"/>
      <c r="C34" s="479"/>
      <c r="D34" s="480"/>
      <c r="E34" s="491"/>
      <c r="F34" s="492"/>
      <c r="G34" s="483"/>
      <c r="H34" s="484"/>
      <c r="I34" s="264"/>
      <c r="J34" s="485"/>
      <c r="K34" s="486"/>
      <c r="L34" s="487"/>
      <c r="M34" s="484"/>
    </row>
    <row r="35" spans="1:13" s="488" customFormat="1" ht="30" customHeight="1">
      <c r="A35" s="477"/>
      <c r="B35" s="478"/>
      <c r="C35" s="479"/>
      <c r="D35" s="480"/>
      <c r="E35" s="491"/>
      <c r="F35" s="492"/>
      <c r="G35" s="483"/>
      <c r="H35" s="484"/>
      <c r="I35" s="264"/>
      <c r="J35" s="485"/>
      <c r="K35" s="486"/>
      <c r="L35" s="487"/>
      <c r="M35" s="484"/>
    </row>
    <row r="36" spans="1:13" s="488" customFormat="1" ht="30" customHeight="1">
      <c r="A36" s="477"/>
      <c r="B36" s="478"/>
      <c r="C36" s="479"/>
      <c r="D36" s="480"/>
      <c r="E36" s="491"/>
      <c r="F36" s="492"/>
      <c r="G36" s="483"/>
      <c r="H36" s="484"/>
      <c r="I36" s="264"/>
      <c r="J36" s="485"/>
      <c r="K36" s="486"/>
      <c r="L36" s="487"/>
      <c r="M36" s="484"/>
    </row>
    <row r="37" spans="1:13" s="488" customFormat="1" ht="30" customHeight="1">
      <c r="A37" s="477"/>
      <c r="B37" s="478"/>
      <c r="C37" s="479"/>
      <c r="D37" s="480"/>
      <c r="E37" s="491"/>
      <c r="F37" s="492"/>
      <c r="G37" s="483"/>
      <c r="H37" s="484"/>
      <c r="I37" s="264"/>
      <c r="J37" s="485"/>
      <c r="K37" s="486"/>
      <c r="L37" s="487"/>
      <c r="M37" s="484"/>
    </row>
    <row r="38" spans="1:13" s="488" customFormat="1" ht="30" customHeight="1">
      <c r="A38" s="477"/>
      <c r="B38" s="478"/>
      <c r="C38" s="479"/>
      <c r="D38" s="480"/>
      <c r="E38" s="491"/>
      <c r="F38" s="492"/>
      <c r="G38" s="483"/>
      <c r="H38" s="484"/>
      <c r="I38" s="264"/>
      <c r="J38" s="485"/>
      <c r="K38" s="486"/>
      <c r="L38" s="487"/>
      <c r="M38" s="484"/>
    </row>
    <row r="39" spans="1:13" s="488" customFormat="1" ht="30" customHeight="1">
      <c r="A39" s="477"/>
      <c r="B39" s="478"/>
      <c r="C39" s="479"/>
      <c r="D39" s="480"/>
      <c r="E39" s="491"/>
      <c r="F39" s="492"/>
      <c r="G39" s="483"/>
      <c r="H39" s="484"/>
      <c r="I39" s="264"/>
      <c r="J39" s="485"/>
      <c r="K39" s="486"/>
      <c r="L39" s="487"/>
      <c r="M39" s="484"/>
    </row>
    <row r="40" spans="1:13" s="488" customFormat="1" ht="30" customHeight="1">
      <c r="A40" s="477"/>
      <c r="B40" s="478"/>
      <c r="C40" s="479"/>
      <c r="D40" s="480"/>
      <c r="E40" s="491"/>
      <c r="F40" s="492"/>
      <c r="G40" s="483"/>
      <c r="H40" s="484"/>
      <c r="I40" s="264"/>
      <c r="J40" s="485"/>
      <c r="K40" s="486"/>
      <c r="L40" s="487"/>
      <c r="M40" s="484"/>
    </row>
    <row r="41" spans="1:13" s="488" customFormat="1" ht="30" customHeight="1">
      <c r="A41" s="477"/>
      <c r="B41" s="478"/>
      <c r="C41" s="479"/>
      <c r="D41" s="480"/>
      <c r="E41" s="491"/>
      <c r="F41" s="492"/>
      <c r="G41" s="483"/>
      <c r="H41" s="484"/>
      <c r="I41" s="264"/>
      <c r="J41" s="485"/>
      <c r="K41" s="486"/>
      <c r="L41" s="487"/>
      <c r="M41" s="484"/>
    </row>
    <row r="42" spans="1:13" s="488" customFormat="1" ht="30" customHeight="1">
      <c r="A42" s="477"/>
      <c r="B42" s="478"/>
      <c r="C42" s="479"/>
      <c r="D42" s="480"/>
      <c r="E42" s="491"/>
      <c r="F42" s="492"/>
      <c r="G42" s="483"/>
      <c r="H42" s="484"/>
      <c r="I42" s="264"/>
      <c r="J42" s="485"/>
      <c r="K42" s="486"/>
      <c r="L42" s="487"/>
      <c r="M42" s="484"/>
    </row>
    <row r="43" spans="1:13" s="488" customFormat="1" ht="30" customHeight="1">
      <c r="A43" s="477"/>
      <c r="B43" s="478"/>
      <c r="C43" s="479"/>
      <c r="D43" s="480"/>
      <c r="E43" s="491"/>
      <c r="F43" s="492"/>
      <c r="G43" s="483"/>
      <c r="H43" s="484"/>
      <c r="I43" s="264"/>
      <c r="J43" s="485"/>
      <c r="K43" s="486"/>
      <c r="L43" s="487"/>
      <c r="M43" s="484"/>
    </row>
    <row r="44" spans="1:13" s="488" customFormat="1" ht="30" customHeight="1">
      <c r="A44" s="477"/>
      <c r="B44" s="478"/>
      <c r="C44" s="479"/>
      <c r="D44" s="480"/>
      <c r="E44" s="491"/>
      <c r="F44" s="492"/>
      <c r="G44" s="483"/>
      <c r="H44" s="484"/>
      <c r="I44" s="264"/>
      <c r="J44" s="485"/>
      <c r="K44" s="486"/>
      <c r="L44" s="487"/>
      <c r="M44" s="484"/>
    </row>
    <row r="45" spans="1:13" s="488" customFormat="1" ht="30" customHeight="1">
      <c r="A45" s="477"/>
      <c r="B45" s="478"/>
      <c r="C45" s="479"/>
      <c r="D45" s="480"/>
      <c r="E45" s="491"/>
      <c r="F45" s="492"/>
      <c r="G45" s="483"/>
      <c r="H45" s="484"/>
      <c r="I45" s="264"/>
      <c r="J45" s="485"/>
      <c r="K45" s="486"/>
      <c r="L45" s="487"/>
      <c r="M45" s="484"/>
    </row>
    <row r="46" spans="1:13" s="488" customFormat="1" ht="30" customHeight="1">
      <c r="A46" s="477"/>
      <c r="B46" s="478"/>
      <c r="C46" s="479"/>
      <c r="D46" s="480"/>
      <c r="E46" s="491"/>
      <c r="F46" s="492"/>
      <c r="G46" s="483"/>
      <c r="H46" s="484"/>
      <c r="I46" s="264"/>
      <c r="J46" s="485"/>
      <c r="K46" s="486"/>
      <c r="L46" s="487"/>
      <c r="M46" s="484"/>
    </row>
    <row r="47" spans="1:13" s="488" customFormat="1" ht="30" customHeight="1">
      <c r="A47" s="477"/>
      <c r="B47" s="478"/>
      <c r="C47" s="479"/>
      <c r="D47" s="480"/>
      <c r="E47" s="491"/>
      <c r="F47" s="492"/>
      <c r="G47" s="483"/>
      <c r="H47" s="484"/>
      <c r="I47" s="264"/>
      <c r="J47" s="485"/>
      <c r="K47" s="486"/>
      <c r="L47" s="487"/>
      <c r="M47" s="484"/>
    </row>
    <row r="48" spans="1:13" s="488" customFormat="1" ht="30" customHeight="1">
      <c r="A48" s="477"/>
      <c r="B48" s="478"/>
      <c r="C48" s="479"/>
      <c r="D48" s="480"/>
      <c r="E48" s="491"/>
      <c r="F48" s="492"/>
      <c r="G48" s="483"/>
      <c r="H48" s="484"/>
      <c r="I48" s="264"/>
      <c r="J48" s="485"/>
      <c r="K48" s="486"/>
      <c r="L48" s="487"/>
      <c r="M48" s="484"/>
    </row>
    <row r="49" spans="1:13" s="488" customFormat="1" ht="30" customHeight="1">
      <c r="A49" s="477"/>
      <c r="B49" s="478"/>
      <c r="C49" s="479"/>
      <c r="D49" s="480"/>
      <c r="E49" s="491"/>
      <c r="F49" s="492"/>
      <c r="G49" s="483"/>
      <c r="H49" s="484"/>
      <c r="I49" s="264"/>
      <c r="J49" s="485"/>
      <c r="K49" s="486"/>
      <c r="L49" s="487"/>
      <c r="M49" s="484"/>
    </row>
    <row r="50" spans="1:13" s="488" customFormat="1" ht="30" customHeight="1">
      <c r="A50" s="477"/>
      <c r="B50" s="478"/>
      <c r="C50" s="479"/>
      <c r="D50" s="480"/>
      <c r="E50" s="491"/>
      <c r="F50" s="492"/>
      <c r="G50" s="483"/>
      <c r="H50" s="484"/>
      <c r="I50" s="264"/>
      <c r="J50" s="485"/>
      <c r="K50" s="486"/>
      <c r="L50" s="487"/>
      <c r="M50" s="484"/>
    </row>
    <row r="51" spans="1:13" s="488" customFormat="1" ht="30" customHeight="1">
      <c r="A51" s="477"/>
      <c r="B51" s="478"/>
      <c r="C51" s="479"/>
      <c r="D51" s="480"/>
      <c r="E51" s="491"/>
      <c r="F51" s="492"/>
      <c r="G51" s="483"/>
      <c r="H51" s="484"/>
      <c r="I51" s="264"/>
      <c r="J51" s="485"/>
      <c r="K51" s="486"/>
      <c r="L51" s="487"/>
      <c r="M51" s="484"/>
    </row>
    <row r="52" spans="1:13" s="488" customFormat="1" ht="30" customHeight="1">
      <c r="A52" s="477"/>
      <c r="B52" s="478"/>
      <c r="C52" s="479"/>
      <c r="D52" s="480"/>
      <c r="E52" s="491"/>
      <c r="F52" s="492"/>
      <c r="G52" s="483"/>
      <c r="H52" s="484"/>
      <c r="I52" s="264"/>
      <c r="J52" s="485"/>
      <c r="K52" s="486"/>
      <c r="L52" s="487"/>
      <c r="M52" s="484"/>
    </row>
    <row r="53" spans="1:13" s="488" customFormat="1" ht="30" customHeight="1">
      <c r="A53" s="477"/>
      <c r="B53" s="478"/>
      <c r="C53" s="479"/>
      <c r="D53" s="480"/>
      <c r="E53" s="491"/>
      <c r="F53" s="492"/>
      <c r="G53" s="483"/>
      <c r="H53" s="484"/>
      <c r="I53" s="264"/>
      <c r="J53" s="485"/>
      <c r="K53" s="486"/>
      <c r="L53" s="487"/>
      <c r="M53" s="484"/>
    </row>
    <row r="54" spans="1:13" s="488" customFormat="1" ht="30" customHeight="1">
      <c r="A54" s="477"/>
      <c r="B54" s="478"/>
      <c r="C54" s="479"/>
      <c r="D54" s="480"/>
      <c r="E54" s="491"/>
      <c r="F54" s="492"/>
      <c r="G54" s="483"/>
      <c r="H54" s="484"/>
      <c r="I54" s="264"/>
      <c r="J54" s="485"/>
      <c r="K54" s="486"/>
      <c r="L54" s="487"/>
      <c r="M54" s="484"/>
    </row>
    <row r="55" spans="1:13" s="488" customFormat="1" ht="30" customHeight="1">
      <c r="A55" s="477"/>
      <c r="B55" s="478"/>
      <c r="C55" s="479"/>
      <c r="D55" s="480"/>
      <c r="E55" s="491"/>
      <c r="F55" s="492"/>
      <c r="G55" s="483"/>
      <c r="H55" s="484"/>
      <c r="I55" s="264"/>
      <c r="J55" s="485"/>
      <c r="K55" s="486"/>
      <c r="L55" s="487"/>
      <c r="M55" s="484"/>
    </row>
    <row r="56" spans="1:13" s="488" customFormat="1" ht="30" customHeight="1">
      <c r="A56" s="477"/>
      <c r="B56" s="478"/>
      <c r="C56" s="479"/>
      <c r="D56" s="480"/>
      <c r="E56" s="491"/>
      <c r="F56" s="492"/>
      <c r="G56" s="483"/>
      <c r="H56" s="484"/>
      <c r="I56" s="264"/>
      <c r="J56" s="485"/>
      <c r="K56" s="486"/>
      <c r="L56" s="487"/>
      <c r="M56" s="484"/>
    </row>
    <row r="57" spans="1:13" s="488" customFormat="1" ht="30" customHeight="1">
      <c r="A57" s="477"/>
      <c r="B57" s="478"/>
      <c r="C57" s="479"/>
      <c r="D57" s="480"/>
      <c r="E57" s="491"/>
      <c r="F57" s="492"/>
      <c r="G57" s="483"/>
      <c r="H57" s="484"/>
      <c r="I57" s="264"/>
      <c r="J57" s="485"/>
      <c r="K57" s="486"/>
      <c r="L57" s="487"/>
      <c r="M57" s="484"/>
    </row>
    <row r="58" spans="1:13" s="488" customFormat="1" ht="30" customHeight="1">
      <c r="A58" s="477"/>
      <c r="B58" s="478"/>
      <c r="C58" s="479"/>
      <c r="D58" s="480"/>
      <c r="E58" s="491"/>
      <c r="F58" s="492"/>
      <c r="G58" s="483"/>
      <c r="H58" s="484"/>
      <c r="I58" s="264"/>
      <c r="J58" s="485"/>
      <c r="K58" s="486"/>
      <c r="L58" s="487"/>
      <c r="M58" s="484"/>
    </row>
    <row r="59" spans="1:13" s="488" customFormat="1" ht="30" customHeight="1">
      <c r="A59" s="477"/>
      <c r="B59" s="478"/>
      <c r="C59" s="479"/>
      <c r="D59" s="480"/>
      <c r="E59" s="491"/>
      <c r="F59" s="492"/>
      <c r="G59" s="483"/>
      <c r="H59" s="484"/>
      <c r="I59" s="264"/>
      <c r="J59" s="485"/>
      <c r="K59" s="486"/>
      <c r="L59" s="487"/>
      <c r="M59" s="484"/>
    </row>
    <row r="60" spans="1:13" s="488" customFormat="1" ht="30" customHeight="1">
      <c r="A60" s="477"/>
      <c r="B60" s="478"/>
      <c r="C60" s="479"/>
      <c r="D60" s="480"/>
      <c r="E60" s="491"/>
      <c r="F60" s="492"/>
      <c r="G60" s="483"/>
      <c r="H60" s="484"/>
      <c r="I60" s="264"/>
      <c r="J60" s="485"/>
      <c r="K60" s="486"/>
      <c r="L60" s="487"/>
      <c r="M60" s="484"/>
    </row>
    <row r="61" spans="1:13" s="488" customFormat="1" ht="30" customHeight="1">
      <c r="A61" s="477"/>
      <c r="B61" s="478"/>
      <c r="C61" s="479"/>
      <c r="D61" s="480"/>
      <c r="E61" s="491"/>
      <c r="F61" s="492"/>
      <c r="G61" s="483"/>
      <c r="H61" s="484"/>
      <c r="I61" s="264"/>
      <c r="J61" s="485"/>
      <c r="K61" s="486"/>
      <c r="L61" s="487"/>
      <c r="M61" s="484"/>
    </row>
    <row r="62" spans="1:13" s="488" customFormat="1" ht="30" customHeight="1">
      <c r="A62" s="477"/>
      <c r="B62" s="478"/>
      <c r="C62" s="479"/>
      <c r="D62" s="480"/>
      <c r="E62" s="491"/>
      <c r="F62" s="492"/>
      <c r="G62" s="483"/>
      <c r="H62" s="484"/>
      <c r="I62" s="264"/>
      <c r="J62" s="485"/>
      <c r="K62" s="486"/>
      <c r="L62" s="487"/>
      <c r="M62" s="484"/>
    </row>
    <row r="63" spans="1:13" s="488" customFormat="1" ht="30" customHeight="1">
      <c r="A63" s="477"/>
      <c r="B63" s="478"/>
      <c r="C63" s="479"/>
      <c r="D63" s="480"/>
      <c r="E63" s="491"/>
      <c r="F63" s="492"/>
      <c r="G63" s="483"/>
      <c r="H63" s="484"/>
      <c r="I63" s="264"/>
      <c r="J63" s="485"/>
      <c r="K63" s="486"/>
      <c r="L63" s="487"/>
      <c r="M63" s="484"/>
    </row>
    <row r="64" spans="1:13" s="488" customFormat="1" ht="30" customHeight="1">
      <c r="A64" s="477"/>
      <c r="B64" s="478"/>
      <c r="C64" s="479"/>
      <c r="D64" s="480"/>
      <c r="E64" s="491"/>
      <c r="F64" s="492"/>
      <c r="G64" s="483"/>
      <c r="H64" s="484"/>
      <c r="I64" s="264"/>
      <c r="J64" s="485"/>
      <c r="K64" s="486"/>
      <c r="L64" s="487"/>
      <c r="M64" s="484"/>
    </row>
    <row r="65" spans="1:13" s="488" customFormat="1" ht="30" customHeight="1">
      <c r="A65" s="477"/>
      <c r="B65" s="478"/>
      <c r="C65" s="479"/>
      <c r="D65" s="480"/>
      <c r="E65" s="491"/>
      <c r="F65" s="492"/>
      <c r="G65" s="483"/>
      <c r="H65" s="484"/>
      <c r="I65" s="264"/>
      <c r="J65" s="485"/>
      <c r="K65" s="486"/>
      <c r="L65" s="487"/>
      <c r="M65" s="484"/>
    </row>
    <row r="66" spans="1:13" s="488" customFormat="1" ht="30" customHeight="1">
      <c r="A66" s="477"/>
      <c r="B66" s="478"/>
      <c r="C66" s="479"/>
      <c r="D66" s="480"/>
      <c r="E66" s="491"/>
      <c r="F66" s="492"/>
      <c r="G66" s="483"/>
      <c r="H66" s="484"/>
      <c r="I66" s="264"/>
      <c r="J66" s="485"/>
      <c r="K66" s="486"/>
      <c r="L66" s="487"/>
      <c r="M66" s="484"/>
    </row>
    <row r="67" spans="1:13" s="488" customFormat="1" ht="30" customHeight="1">
      <c r="A67" s="477"/>
      <c r="B67" s="478"/>
      <c r="C67" s="479"/>
      <c r="D67" s="480"/>
      <c r="E67" s="491"/>
      <c r="F67" s="492"/>
      <c r="G67" s="483"/>
      <c r="H67" s="484"/>
      <c r="I67" s="264"/>
      <c r="J67" s="485"/>
      <c r="K67" s="486"/>
      <c r="L67" s="487"/>
      <c r="M67" s="484"/>
    </row>
    <row r="68" spans="1:13" s="488" customFormat="1" ht="30" customHeight="1">
      <c r="A68" s="477"/>
      <c r="B68" s="478"/>
      <c r="C68" s="479"/>
      <c r="D68" s="480"/>
      <c r="E68" s="491"/>
      <c r="F68" s="492"/>
      <c r="G68" s="483"/>
      <c r="H68" s="484"/>
      <c r="I68" s="264"/>
      <c r="J68" s="485"/>
      <c r="K68" s="486"/>
      <c r="L68" s="487"/>
      <c r="M68" s="484"/>
    </row>
    <row r="69" spans="1:13" s="488" customFormat="1" ht="30" customHeight="1">
      <c r="A69" s="477"/>
      <c r="B69" s="478"/>
      <c r="C69" s="479"/>
      <c r="D69" s="480"/>
      <c r="E69" s="491"/>
      <c r="F69" s="492"/>
      <c r="G69" s="483"/>
      <c r="H69" s="484"/>
      <c r="I69" s="264"/>
      <c r="J69" s="485"/>
      <c r="K69" s="486"/>
      <c r="L69" s="487"/>
      <c r="M69" s="484"/>
    </row>
    <row r="70" spans="1:13" s="488" customFormat="1" ht="30" customHeight="1">
      <c r="A70" s="477"/>
      <c r="B70" s="478"/>
      <c r="C70" s="479"/>
      <c r="D70" s="480"/>
      <c r="E70" s="491"/>
      <c r="F70" s="492"/>
      <c r="G70" s="483"/>
      <c r="H70" s="484"/>
      <c r="I70" s="264"/>
      <c r="J70" s="485"/>
      <c r="K70" s="486"/>
      <c r="L70" s="487"/>
      <c r="M70" s="484"/>
    </row>
    <row r="71" spans="1:13" s="488" customFormat="1" ht="30" customHeight="1">
      <c r="A71" s="477"/>
      <c r="B71" s="478"/>
      <c r="C71" s="479"/>
      <c r="D71" s="480"/>
      <c r="E71" s="491"/>
      <c r="F71" s="492"/>
      <c r="G71" s="483"/>
      <c r="H71" s="484"/>
      <c r="I71" s="264"/>
      <c r="J71" s="485"/>
      <c r="K71" s="486"/>
      <c r="L71" s="487"/>
      <c r="M71" s="484"/>
    </row>
    <row r="72" spans="1:13" s="488" customFormat="1" ht="30" customHeight="1">
      <c r="A72" s="477"/>
      <c r="B72" s="478"/>
      <c r="C72" s="479"/>
      <c r="D72" s="480"/>
      <c r="E72" s="491"/>
      <c r="F72" s="492"/>
      <c r="G72" s="483"/>
      <c r="H72" s="484"/>
      <c r="I72" s="264"/>
      <c r="J72" s="485"/>
      <c r="K72" s="486"/>
      <c r="L72" s="487"/>
      <c r="M72" s="484"/>
    </row>
    <row r="73" spans="1:13" s="488" customFormat="1" ht="30" customHeight="1">
      <c r="A73" s="477"/>
      <c r="B73" s="478"/>
      <c r="C73" s="479"/>
      <c r="D73" s="480"/>
      <c r="E73" s="491"/>
      <c r="F73" s="492"/>
      <c r="G73" s="483"/>
      <c r="H73" s="484"/>
      <c r="I73" s="264"/>
      <c r="J73" s="485"/>
      <c r="K73" s="486"/>
      <c r="L73" s="487"/>
      <c r="M73" s="484"/>
    </row>
    <row r="74" spans="1:13" s="488" customFormat="1" ht="30" customHeight="1">
      <c r="A74" s="477"/>
      <c r="B74" s="478"/>
      <c r="C74" s="479"/>
      <c r="D74" s="480"/>
      <c r="E74" s="491"/>
      <c r="F74" s="492"/>
      <c r="G74" s="483"/>
      <c r="H74" s="484"/>
      <c r="I74" s="264"/>
      <c r="J74" s="485"/>
      <c r="K74" s="486"/>
      <c r="L74" s="487"/>
      <c r="M74" s="484"/>
    </row>
    <row r="75" spans="1:13" s="488" customFormat="1" ht="30" customHeight="1">
      <c r="A75" s="477"/>
      <c r="B75" s="478"/>
      <c r="C75" s="479"/>
      <c r="D75" s="480"/>
      <c r="E75" s="491"/>
      <c r="F75" s="492"/>
      <c r="G75" s="483"/>
      <c r="H75" s="484"/>
      <c r="I75" s="264"/>
      <c r="J75" s="485"/>
      <c r="K75" s="486"/>
      <c r="L75" s="487"/>
      <c r="M75" s="484"/>
    </row>
    <row r="76" spans="1:13" s="488" customFormat="1" ht="30" customHeight="1">
      <c r="A76" s="477"/>
      <c r="B76" s="478"/>
      <c r="C76" s="479"/>
      <c r="D76" s="480"/>
      <c r="E76" s="491"/>
      <c r="F76" s="492"/>
      <c r="G76" s="483"/>
      <c r="H76" s="484"/>
      <c r="I76" s="264"/>
      <c r="J76" s="485"/>
      <c r="K76" s="486"/>
      <c r="L76" s="487"/>
      <c r="M76" s="484"/>
    </row>
    <row r="77" spans="1:13" s="488" customFormat="1" ht="30" customHeight="1">
      <c r="A77" s="477"/>
      <c r="B77" s="478"/>
      <c r="C77" s="479"/>
      <c r="D77" s="480"/>
      <c r="E77" s="491"/>
      <c r="F77" s="492"/>
      <c r="G77" s="483"/>
      <c r="H77" s="484"/>
      <c r="I77" s="264"/>
      <c r="J77" s="485"/>
      <c r="K77" s="486"/>
      <c r="L77" s="487"/>
      <c r="M77" s="484"/>
    </row>
    <row r="78" spans="1:13" s="488" customFormat="1" ht="30" customHeight="1">
      <c r="A78" s="477"/>
      <c r="B78" s="478"/>
      <c r="C78" s="479"/>
      <c r="D78" s="480"/>
      <c r="E78" s="491"/>
      <c r="F78" s="492"/>
      <c r="G78" s="483"/>
      <c r="H78" s="484"/>
      <c r="I78" s="264"/>
      <c r="J78" s="485"/>
      <c r="K78" s="486"/>
      <c r="L78" s="487"/>
      <c r="M78" s="484"/>
    </row>
    <row r="79" spans="1:13" s="488" customFormat="1" ht="30" customHeight="1">
      <c r="A79" s="477"/>
      <c r="B79" s="478"/>
      <c r="C79" s="479"/>
      <c r="D79" s="480"/>
      <c r="E79" s="491"/>
      <c r="F79" s="492"/>
      <c r="G79" s="483"/>
      <c r="H79" s="484"/>
      <c r="I79" s="264"/>
      <c r="J79" s="485"/>
      <c r="K79" s="486"/>
      <c r="L79" s="487"/>
      <c r="M79" s="484"/>
    </row>
    <row r="80" spans="1:13" s="488" customFormat="1" ht="30" customHeight="1">
      <c r="A80" s="477"/>
      <c r="B80" s="478"/>
      <c r="C80" s="479"/>
      <c r="D80" s="480"/>
      <c r="E80" s="491"/>
      <c r="F80" s="492"/>
      <c r="G80" s="483"/>
      <c r="H80" s="484"/>
      <c r="I80" s="264"/>
      <c r="J80" s="485"/>
      <c r="K80" s="486"/>
      <c r="L80" s="487"/>
      <c r="M80" s="484"/>
    </row>
    <row r="81" spans="1:13" s="488" customFormat="1" ht="30" customHeight="1">
      <c r="A81" s="477"/>
      <c r="B81" s="478"/>
      <c r="C81" s="479"/>
      <c r="D81" s="480"/>
      <c r="E81" s="491"/>
      <c r="F81" s="492"/>
      <c r="G81" s="483"/>
      <c r="H81" s="484"/>
      <c r="I81" s="264"/>
      <c r="J81" s="485"/>
      <c r="K81" s="486"/>
      <c r="L81" s="487"/>
      <c r="M81" s="484"/>
    </row>
    <row r="82" spans="1:13" s="488" customFormat="1" ht="30" customHeight="1">
      <c r="A82" s="477"/>
      <c r="B82" s="478"/>
      <c r="C82" s="479"/>
      <c r="D82" s="480"/>
      <c r="E82" s="491"/>
      <c r="F82" s="492"/>
      <c r="G82" s="483"/>
      <c r="H82" s="484"/>
      <c r="I82" s="264"/>
      <c r="J82" s="485"/>
      <c r="K82" s="486"/>
      <c r="L82" s="487"/>
      <c r="M82" s="484"/>
    </row>
    <row r="83" spans="1:13" s="488" customFormat="1" ht="30" customHeight="1">
      <c r="A83" s="477"/>
      <c r="B83" s="478"/>
      <c r="C83" s="479"/>
      <c r="D83" s="480"/>
      <c r="E83" s="491"/>
      <c r="F83" s="492"/>
      <c r="G83" s="483"/>
      <c r="H83" s="484"/>
      <c r="I83" s="264"/>
      <c r="J83" s="485"/>
      <c r="K83" s="486"/>
      <c r="L83" s="487"/>
      <c r="M83" s="484"/>
    </row>
    <row r="84" spans="1:13" s="488" customFormat="1" ht="30" customHeight="1">
      <c r="A84" s="477"/>
      <c r="B84" s="478"/>
      <c r="C84" s="479"/>
      <c r="D84" s="480"/>
      <c r="E84" s="491"/>
      <c r="F84" s="492"/>
      <c r="G84" s="483"/>
      <c r="H84" s="484"/>
      <c r="I84" s="264"/>
      <c r="J84" s="485"/>
      <c r="K84" s="486"/>
      <c r="L84" s="487"/>
      <c r="M84" s="484"/>
    </row>
    <row r="85" spans="1:13" s="488" customFormat="1" ht="30" customHeight="1">
      <c r="A85" s="477"/>
      <c r="B85" s="478"/>
      <c r="C85" s="479"/>
      <c r="D85" s="480"/>
      <c r="E85" s="491"/>
      <c r="F85" s="492"/>
      <c r="G85" s="483"/>
      <c r="H85" s="484"/>
      <c r="I85" s="264"/>
      <c r="J85" s="485"/>
      <c r="K85" s="486"/>
      <c r="L85" s="487"/>
      <c r="M85" s="484"/>
    </row>
    <row r="86" spans="1:13" s="488" customFormat="1" ht="30" customHeight="1">
      <c r="A86" s="477"/>
      <c r="B86" s="478"/>
      <c r="C86" s="479"/>
      <c r="D86" s="480"/>
      <c r="E86" s="491"/>
      <c r="F86" s="492"/>
      <c r="G86" s="483"/>
      <c r="H86" s="484"/>
      <c r="I86" s="264"/>
      <c r="J86" s="485"/>
      <c r="K86" s="486"/>
      <c r="L86" s="487"/>
      <c r="M86" s="484"/>
    </row>
    <row r="87" spans="1:13" s="488" customFormat="1" ht="30" customHeight="1">
      <c r="A87" s="477"/>
      <c r="B87" s="478"/>
      <c r="C87" s="479"/>
      <c r="D87" s="480"/>
      <c r="E87" s="491"/>
      <c r="F87" s="492"/>
      <c r="G87" s="483"/>
      <c r="H87" s="484"/>
      <c r="I87" s="264"/>
      <c r="J87" s="485"/>
      <c r="K87" s="486"/>
      <c r="L87" s="487"/>
      <c r="M87" s="484"/>
    </row>
    <row r="88" spans="1:13" s="488" customFormat="1" ht="45" customHeight="1">
      <c r="A88" s="477"/>
      <c r="B88" s="478"/>
      <c r="C88" s="479"/>
      <c r="D88" s="480"/>
      <c r="E88" s="491"/>
      <c r="F88" s="492"/>
      <c r="G88" s="483"/>
      <c r="H88" s="484"/>
      <c r="I88" s="264"/>
      <c r="J88" s="485"/>
      <c r="K88" s="495"/>
      <c r="L88" s="487"/>
      <c r="M88" s="484"/>
    </row>
    <row r="89" spans="1:13" s="488" customFormat="1" ht="30" customHeight="1">
      <c r="A89" s="477"/>
      <c r="B89" s="478"/>
      <c r="C89" s="479"/>
      <c r="D89" s="480"/>
      <c r="E89" s="491"/>
      <c r="F89" s="492"/>
      <c r="G89" s="483"/>
      <c r="H89" s="484"/>
      <c r="I89" s="264"/>
      <c r="J89" s="485"/>
      <c r="K89" s="486"/>
      <c r="L89" s="487"/>
      <c r="M89" s="484"/>
    </row>
    <row r="90" spans="1:13" s="488" customFormat="1" ht="30" customHeight="1">
      <c r="A90" s="477"/>
      <c r="B90" s="478"/>
      <c r="C90" s="479"/>
      <c r="D90" s="480"/>
      <c r="E90" s="491"/>
      <c r="F90" s="492"/>
      <c r="G90" s="483"/>
      <c r="H90" s="484"/>
      <c r="I90" s="264"/>
      <c r="J90" s="485"/>
      <c r="K90" s="486"/>
      <c r="L90" s="487"/>
      <c r="M90" s="484"/>
    </row>
    <row r="91" spans="1:13" s="488" customFormat="1" ht="53.25" customHeight="1">
      <c r="A91" s="477"/>
      <c r="B91" s="478"/>
      <c r="C91" s="479"/>
      <c r="D91" s="480"/>
      <c r="E91" s="491"/>
      <c r="F91" s="492"/>
      <c r="G91" s="483"/>
      <c r="H91" s="484"/>
      <c r="I91" s="264"/>
      <c r="J91" s="485"/>
      <c r="K91" s="486"/>
      <c r="L91" s="487"/>
      <c r="M91" s="484"/>
    </row>
    <row r="92" spans="1:13" s="488" customFormat="1" ht="28.5" customHeight="1">
      <c r="A92" s="477"/>
      <c r="B92" s="478"/>
      <c r="C92" s="479"/>
      <c r="D92" s="480"/>
      <c r="E92" s="496"/>
      <c r="F92" s="497"/>
      <c r="G92" s="483"/>
      <c r="H92" s="484"/>
      <c r="I92" s="264"/>
      <c r="J92" s="485"/>
      <c r="K92" s="486"/>
      <c r="L92" s="487"/>
      <c r="M92" s="484"/>
    </row>
    <row r="93" spans="1:13" s="488" customFormat="1" ht="15.75">
      <c r="A93" s="477"/>
      <c r="B93" s="478"/>
      <c r="C93" s="479"/>
      <c r="D93" s="480"/>
      <c r="E93" s="496"/>
      <c r="F93" s="497"/>
      <c r="G93" s="483"/>
      <c r="H93" s="484"/>
      <c r="I93" s="264"/>
      <c r="J93" s="485"/>
      <c r="K93" s="486"/>
      <c r="L93" s="487"/>
      <c r="M93" s="484"/>
    </row>
    <row r="94" spans="1:13" s="488" customFormat="1" ht="15.75">
      <c r="A94" s="477"/>
      <c r="B94" s="478"/>
      <c r="C94" s="479"/>
      <c r="D94" s="480"/>
      <c r="E94" s="496"/>
      <c r="F94" s="497"/>
      <c r="G94" s="483"/>
      <c r="H94" s="484"/>
      <c r="I94" s="264"/>
      <c r="J94" s="485"/>
      <c r="K94" s="486"/>
      <c r="L94" s="487"/>
      <c r="M94" s="484"/>
    </row>
    <row r="95" spans="1:13" s="488" customFormat="1" ht="15.75">
      <c r="A95" s="477"/>
      <c r="B95" s="478"/>
      <c r="C95" s="479"/>
      <c r="D95" s="480"/>
      <c r="E95" s="496"/>
      <c r="F95" s="497"/>
      <c r="G95" s="483"/>
      <c r="H95" s="484"/>
      <c r="I95" s="264"/>
      <c r="J95" s="485"/>
      <c r="K95" s="486"/>
      <c r="L95" s="487"/>
      <c r="M95" s="484"/>
    </row>
    <row r="96" spans="1:13" s="488" customFormat="1" ht="15.75">
      <c r="A96" s="477"/>
      <c r="B96" s="478"/>
      <c r="C96" s="479"/>
      <c r="D96" s="480"/>
      <c r="E96" s="496"/>
      <c r="F96" s="497"/>
      <c r="G96" s="483"/>
      <c r="H96" s="484"/>
      <c r="I96" s="264"/>
      <c r="J96" s="485"/>
      <c r="K96" s="486"/>
      <c r="L96" s="487"/>
      <c r="M96" s="484"/>
    </row>
    <row r="97" spans="1:13" s="488" customFormat="1" ht="15.75">
      <c r="A97" s="477"/>
      <c r="B97" s="478"/>
      <c r="C97" s="479"/>
      <c r="D97" s="480"/>
      <c r="E97" s="496"/>
      <c r="F97" s="497"/>
      <c r="G97" s="483"/>
      <c r="H97" s="484"/>
      <c r="I97" s="264"/>
      <c r="J97" s="485"/>
      <c r="K97" s="486"/>
      <c r="L97" s="487"/>
      <c r="M97" s="484"/>
    </row>
    <row r="98" spans="1:13" s="488" customFormat="1" ht="15.75">
      <c r="A98" s="477"/>
      <c r="B98" s="478"/>
      <c r="C98" s="479"/>
      <c r="D98" s="480"/>
      <c r="E98" s="496"/>
      <c r="F98" s="497"/>
      <c r="G98" s="483"/>
      <c r="H98" s="484"/>
      <c r="I98" s="264"/>
      <c r="J98" s="485"/>
      <c r="K98" s="486"/>
      <c r="L98" s="487"/>
      <c r="M98" s="484"/>
    </row>
    <row r="99" spans="1:13" s="488" customFormat="1" ht="15.75">
      <c r="A99" s="477"/>
      <c r="B99" s="478"/>
      <c r="C99" s="479"/>
      <c r="D99" s="480"/>
      <c r="E99" s="496"/>
      <c r="F99" s="497"/>
      <c r="G99" s="483"/>
      <c r="H99" s="484"/>
      <c r="I99" s="264"/>
      <c r="J99" s="485"/>
      <c r="K99" s="486"/>
      <c r="L99" s="487"/>
      <c r="M99" s="484"/>
    </row>
    <row r="100" spans="1:13" s="488" customFormat="1" ht="15.75">
      <c r="A100" s="477"/>
      <c r="B100" s="478"/>
      <c r="C100" s="479"/>
      <c r="D100" s="480"/>
      <c r="E100" s="496"/>
      <c r="F100" s="497"/>
      <c r="G100" s="483"/>
      <c r="H100" s="484"/>
      <c r="I100" s="264"/>
      <c r="J100" s="485"/>
      <c r="K100" s="486"/>
      <c r="L100" s="487"/>
      <c r="M100" s="484"/>
    </row>
    <row r="101" spans="1:13" s="488" customFormat="1" ht="138.75" customHeight="1">
      <c r="A101" s="477"/>
      <c r="B101" s="478"/>
      <c r="C101" s="479"/>
      <c r="D101" s="480"/>
      <c r="E101" s="496"/>
      <c r="F101" s="497"/>
      <c r="G101" s="483"/>
      <c r="H101" s="483"/>
      <c r="I101" s="264"/>
      <c r="J101" s="485"/>
      <c r="K101" s="486"/>
      <c r="L101" s="487"/>
      <c r="M101" s="484"/>
    </row>
    <row r="102" spans="1:13" s="488" customFormat="1" ht="15.75">
      <c r="A102" s="477"/>
      <c r="B102" s="478"/>
      <c r="C102" s="479"/>
      <c r="D102" s="480"/>
      <c r="E102" s="496"/>
      <c r="F102" s="497"/>
      <c r="G102" s="483"/>
      <c r="H102" s="483"/>
      <c r="I102" s="264"/>
      <c r="J102" s="485"/>
      <c r="K102" s="486"/>
      <c r="L102" s="487"/>
      <c r="M102" s="484"/>
    </row>
    <row r="103" spans="1:13" s="488" customFormat="1" ht="15.75">
      <c r="A103" s="477"/>
      <c r="B103" s="478"/>
      <c r="C103" s="479"/>
      <c r="D103" s="480"/>
      <c r="E103" s="496"/>
      <c r="F103" s="497"/>
      <c r="G103" s="483"/>
      <c r="H103" s="483"/>
      <c r="I103" s="264"/>
      <c r="J103" s="485"/>
      <c r="K103" s="486"/>
      <c r="L103" s="487"/>
      <c r="M103" s="484"/>
    </row>
    <row r="104" spans="1:13" s="488" customFormat="1" ht="15.75">
      <c r="A104" s="477"/>
      <c r="B104" s="478"/>
      <c r="C104" s="479"/>
      <c r="D104" s="480"/>
      <c r="E104" s="496"/>
      <c r="F104" s="497"/>
      <c r="G104" s="483"/>
      <c r="H104" s="484"/>
      <c r="I104" s="264"/>
      <c r="J104" s="485"/>
      <c r="K104" s="486"/>
      <c r="L104" s="487"/>
      <c r="M104" s="484"/>
    </row>
    <row r="105" spans="1:13" s="488" customFormat="1" ht="15.75">
      <c r="A105" s="477"/>
      <c r="B105" s="478"/>
      <c r="C105" s="479"/>
      <c r="D105" s="480"/>
      <c r="E105" s="496"/>
      <c r="F105" s="497"/>
      <c r="G105" s="483"/>
      <c r="H105" s="484"/>
      <c r="I105" s="264"/>
      <c r="J105" s="485"/>
      <c r="K105" s="486"/>
      <c r="L105" s="487"/>
      <c r="M105" s="484"/>
    </row>
    <row r="106" spans="1:13" s="488" customFormat="1" ht="15.75">
      <c r="A106" s="477"/>
      <c r="B106" s="478"/>
      <c r="C106" s="479"/>
      <c r="D106" s="480"/>
      <c r="E106" s="496"/>
      <c r="F106" s="497"/>
      <c r="G106" s="483"/>
      <c r="H106" s="484"/>
      <c r="I106" s="264"/>
      <c r="J106" s="485"/>
      <c r="K106" s="486"/>
      <c r="L106" s="487"/>
      <c r="M106" s="484"/>
    </row>
    <row r="107" spans="1:13" s="488" customFormat="1" ht="15.75">
      <c r="A107" s="477"/>
      <c r="B107" s="478"/>
      <c r="C107" s="479"/>
      <c r="D107" s="480"/>
      <c r="E107" s="496"/>
      <c r="F107" s="497"/>
      <c r="G107" s="483"/>
      <c r="H107" s="484"/>
      <c r="I107" s="264"/>
      <c r="J107" s="485"/>
      <c r="K107" s="486"/>
      <c r="L107" s="487"/>
      <c r="M107" s="484"/>
    </row>
    <row r="108" spans="1:13" s="488" customFormat="1" ht="15.75">
      <c r="A108" s="477"/>
      <c r="B108" s="478"/>
      <c r="C108" s="479"/>
      <c r="D108" s="480"/>
      <c r="E108" s="496"/>
      <c r="F108" s="497"/>
      <c r="G108" s="483"/>
      <c r="H108" s="484"/>
      <c r="I108" s="264"/>
      <c r="J108" s="485"/>
      <c r="K108" s="486"/>
      <c r="L108" s="487"/>
      <c r="M108" s="484"/>
    </row>
    <row r="109" spans="1:13" s="488" customFormat="1" ht="15.75">
      <c r="A109" s="477"/>
      <c r="B109" s="478"/>
      <c r="C109" s="479"/>
      <c r="D109" s="480"/>
      <c r="E109" s="496"/>
      <c r="F109" s="497"/>
      <c r="G109" s="483"/>
      <c r="H109" s="484"/>
      <c r="I109" s="264"/>
      <c r="J109" s="485"/>
      <c r="K109" s="486"/>
      <c r="L109" s="487"/>
      <c r="M109" s="484"/>
    </row>
    <row r="110" spans="1:13" s="488" customFormat="1" ht="15.75">
      <c r="A110" s="477"/>
      <c r="B110" s="478"/>
      <c r="C110" s="479"/>
      <c r="D110" s="480"/>
      <c r="E110" s="496"/>
      <c r="F110" s="497"/>
      <c r="G110" s="483"/>
      <c r="H110" s="484"/>
      <c r="I110" s="264"/>
      <c r="J110" s="485"/>
      <c r="K110" s="486"/>
      <c r="L110" s="487"/>
      <c r="M110" s="484"/>
    </row>
    <row r="111" spans="1:13" s="488" customFormat="1" ht="15.75">
      <c r="A111" s="477"/>
      <c r="B111" s="478"/>
      <c r="C111" s="479"/>
      <c r="D111" s="480"/>
      <c r="E111" s="496"/>
      <c r="F111" s="497"/>
      <c r="G111" s="483"/>
      <c r="H111" s="484"/>
      <c r="I111" s="264"/>
      <c r="J111" s="485"/>
      <c r="K111" s="486"/>
      <c r="L111" s="487"/>
      <c r="M111" s="484"/>
    </row>
    <row r="112" spans="1:13" s="488" customFormat="1" ht="15.75">
      <c r="A112" s="477"/>
      <c r="B112" s="478"/>
      <c r="C112" s="479"/>
      <c r="D112" s="480"/>
      <c r="E112" s="496"/>
      <c r="F112" s="497"/>
      <c r="G112" s="483"/>
      <c r="H112" s="484"/>
      <c r="I112" s="264"/>
      <c r="J112" s="485"/>
      <c r="K112" s="486"/>
      <c r="L112" s="487"/>
      <c r="M112" s="484"/>
    </row>
    <row r="113" spans="1:13" s="488" customFormat="1" ht="15.75">
      <c r="A113" s="477"/>
      <c r="B113" s="478"/>
      <c r="C113" s="479"/>
      <c r="D113" s="480"/>
      <c r="E113" s="496"/>
      <c r="F113" s="497"/>
      <c r="G113" s="483"/>
      <c r="H113" s="484"/>
      <c r="I113" s="264"/>
      <c r="J113" s="485"/>
      <c r="K113" s="486"/>
      <c r="L113" s="487"/>
      <c r="M113" s="484"/>
    </row>
    <row r="114" spans="1:13" s="488" customFormat="1" ht="15.75">
      <c r="A114" s="477"/>
      <c r="B114" s="478"/>
      <c r="C114" s="479"/>
      <c r="D114" s="480"/>
      <c r="E114" s="496"/>
      <c r="F114" s="497"/>
      <c r="G114" s="483"/>
      <c r="H114" s="484"/>
      <c r="I114" s="264"/>
      <c r="J114" s="485"/>
      <c r="K114" s="486"/>
      <c r="L114" s="487"/>
      <c r="M114" s="484"/>
    </row>
    <row r="115" spans="1:13" s="488" customFormat="1" ht="15.75">
      <c r="A115" s="477"/>
      <c r="B115" s="478"/>
      <c r="C115" s="479"/>
      <c r="D115" s="480"/>
      <c r="E115" s="496"/>
      <c r="F115" s="497"/>
      <c r="G115" s="483"/>
      <c r="H115" s="484"/>
      <c r="I115" s="264"/>
      <c r="J115" s="485"/>
      <c r="K115" s="486"/>
      <c r="L115" s="487"/>
      <c r="M115" s="484"/>
    </row>
    <row r="116" spans="1:13" s="488" customFormat="1" ht="15.75">
      <c r="A116" s="477"/>
      <c r="B116" s="478"/>
      <c r="C116" s="479"/>
      <c r="D116" s="480"/>
      <c r="E116" s="496"/>
      <c r="F116" s="497"/>
      <c r="G116" s="483"/>
      <c r="H116" s="484"/>
      <c r="I116" s="264"/>
      <c r="J116" s="485"/>
      <c r="K116" s="486"/>
      <c r="L116" s="487"/>
      <c r="M116" s="484"/>
    </row>
    <row r="117" spans="1:13" s="488" customFormat="1" ht="15.75">
      <c r="A117" s="477"/>
      <c r="B117" s="478"/>
      <c r="C117" s="479"/>
      <c r="D117" s="480"/>
      <c r="E117" s="496"/>
      <c r="F117" s="497"/>
      <c r="G117" s="483"/>
      <c r="H117" s="484"/>
      <c r="I117" s="264"/>
      <c r="J117" s="485"/>
      <c r="K117" s="486"/>
      <c r="L117" s="487"/>
      <c r="M117" s="484"/>
    </row>
    <row r="118" spans="1:13" s="488" customFormat="1" ht="15.75">
      <c r="A118" s="477"/>
      <c r="B118" s="478"/>
      <c r="C118" s="479"/>
      <c r="D118" s="480"/>
      <c r="E118" s="496"/>
      <c r="F118" s="497"/>
      <c r="G118" s="483"/>
      <c r="H118" s="484"/>
      <c r="I118" s="264"/>
      <c r="J118" s="485"/>
      <c r="K118" s="486"/>
      <c r="L118" s="487"/>
      <c r="M118" s="484"/>
    </row>
    <row r="119" spans="1:13" s="488" customFormat="1" ht="15.75">
      <c r="A119" s="477"/>
      <c r="B119" s="478"/>
      <c r="C119" s="479"/>
      <c r="D119" s="480"/>
      <c r="E119" s="496"/>
      <c r="F119" s="497"/>
      <c r="G119" s="483"/>
      <c r="H119" s="484"/>
      <c r="I119" s="264"/>
      <c r="J119" s="485"/>
      <c r="K119" s="486"/>
      <c r="L119" s="487"/>
      <c r="M119" s="484"/>
    </row>
    <row r="120" spans="1:13" s="488" customFormat="1" ht="15.75">
      <c r="A120" s="477"/>
      <c r="B120" s="478"/>
      <c r="C120" s="479"/>
      <c r="D120" s="480"/>
      <c r="E120" s="496"/>
      <c r="F120" s="497"/>
      <c r="G120" s="483"/>
      <c r="H120" s="484"/>
      <c r="I120" s="264"/>
      <c r="J120" s="485"/>
      <c r="K120" s="486"/>
      <c r="L120" s="487"/>
      <c r="M120" s="484"/>
    </row>
    <row r="121" spans="1:13" s="488" customFormat="1" ht="15.75">
      <c r="A121" s="477"/>
      <c r="B121" s="478"/>
      <c r="C121" s="479"/>
      <c r="D121" s="480"/>
      <c r="E121" s="496"/>
      <c r="F121" s="497"/>
      <c r="G121" s="483"/>
      <c r="H121" s="483"/>
      <c r="I121" s="264"/>
      <c r="J121" s="485"/>
      <c r="K121" s="486"/>
      <c r="L121" s="487"/>
      <c r="M121" s="484"/>
    </row>
    <row r="122" spans="1:13" s="488" customFormat="1" ht="15.75">
      <c r="A122" s="477"/>
      <c r="B122" s="478"/>
      <c r="C122" s="479"/>
      <c r="D122" s="480"/>
      <c r="E122" s="496"/>
      <c r="F122" s="497"/>
      <c r="G122" s="483"/>
      <c r="H122" s="483"/>
      <c r="I122" s="264"/>
      <c r="J122" s="485"/>
      <c r="K122" s="486"/>
      <c r="L122" s="487"/>
      <c r="M122" s="484"/>
    </row>
    <row r="123" spans="1:13" s="488" customFormat="1" ht="15.75">
      <c r="A123" s="477"/>
      <c r="B123" s="498"/>
      <c r="C123" s="499"/>
      <c r="D123" s="500"/>
      <c r="E123" s="501"/>
      <c r="F123" s="502"/>
      <c r="G123" s="262"/>
      <c r="H123" s="262"/>
      <c r="I123" s="264"/>
      <c r="J123" s="503"/>
      <c r="K123" s="504"/>
      <c r="L123" s="505"/>
      <c r="M123" s="484"/>
    </row>
    <row r="124" spans="1:13" s="488" customFormat="1" ht="15.75">
      <c r="A124" s="477"/>
      <c r="B124" s="498"/>
      <c r="C124" s="499"/>
      <c r="D124" s="500"/>
      <c r="E124" s="501"/>
      <c r="F124" s="502"/>
      <c r="G124" s="262"/>
      <c r="H124" s="262"/>
      <c r="I124" s="264"/>
      <c r="J124" s="503"/>
      <c r="K124" s="504"/>
      <c r="L124" s="505"/>
      <c r="M124" s="506"/>
    </row>
    <row r="125" spans="1:13" s="488" customFormat="1" ht="30" customHeight="1" thickBot="1">
      <c r="A125" s="477"/>
      <c r="B125" s="507"/>
      <c r="C125" s="508"/>
      <c r="D125" s="509"/>
      <c r="E125" s="510"/>
      <c r="F125" s="508"/>
      <c r="G125" s="511"/>
      <c r="H125" s="484"/>
      <c r="I125" s="264"/>
      <c r="J125" s="512"/>
      <c r="K125" s="513"/>
      <c r="L125" s="514"/>
      <c r="M125" s="506"/>
    </row>
    <row r="126" spans="1:13" ht="16.5" thickBot="1">
      <c r="A126" s="60"/>
      <c r="B126" s="60"/>
      <c r="C126" s="60"/>
      <c r="D126" s="60"/>
      <c r="E126" s="60"/>
      <c r="F126" s="60"/>
      <c r="G126" s="62"/>
      <c r="H126" s="62"/>
      <c r="I126" s="62"/>
      <c r="J126" s="60"/>
      <c r="K126" s="60"/>
      <c r="L126" s="60"/>
      <c r="M126" s="276"/>
    </row>
    <row r="127" spans="1:13" ht="15.75">
      <c r="A127" s="60"/>
      <c r="B127" s="60"/>
      <c r="C127" s="60"/>
      <c r="D127" s="60"/>
      <c r="E127" s="60"/>
      <c r="F127" s="60"/>
      <c r="G127" s="62"/>
      <c r="H127" s="62"/>
      <c r="I127" s="62"/>
      <c r="J127" s="60"/>
      <c r="K127" s="60"/>
      <c r="L127" s="60"/>
      <c r="M127" s="60"/>
    </row>
    <row r="128" spans="1:13" ht="15.75">
      <c r="A128" s="60"/>
      <c r="B128" s="60"/>
      <c r="C128" s="60"/>
      <c r="D128" s="60"/>
      <c r="E128" s="60"/>
      <c r="F128" s="60"/>
      <c r="G128" s="62"/>
      <c r="H128" s="62"/>
      <c r="I128" s="62"/>
      <c r="J128" s="60"/>
      <c r="K128" s="60"/>
      <c r="L128" s="60"/>
      <c r="M128" s="60"/>
    </row>
    <row r="129" spans="1:13" s="60" customFormat="1">
      <c r="A129" s="61" t="s">
        <v>443</v>
      </c>
      <c r="G129" s="62"/>
      <c r="H129" s="62"/>
      <c r="I129" s="62"/>
    </row>
    <row r="130" spans="1:13" s="60" customFormat="1">
      <c r="A130" s="61" t="s">
        <v>457</v>
      </c>
      <c r="G130" s="62"/>
      <c r="H130" s="62"/>
      <c r="I130" s="62"/>
    </row>
    <row r="131" spans="1:13" s="60" customFormat="1">
      <c r="A131" s="61" t="s">
        <v>456</v>
      </c>
      <c r="G131" s="62"/>
      <c r="H131" s="62"/>
      <c r="I131" s="62"/>
    </row>
    <row r="132" spans="1:13" s="60" customFormat="1">
      <c r="B132" s="61"/>
      <c r="G132" s="62"/>
      <c r="H132" s="62"/>
      <c r="I132" s="62"/>
    </row>
    <row r="133" spans="1:13" s="60" customFormat="1">
      <c r="B133" s="61"/>
      <c r="G133" s="62"/>
      <c r="H133" s="62"/>
      <c r="I133" s="62"/>
    </row>
    <row r="134" spans="1:13" s="60" customFormat="1">
      <c r="B134" s="61"/>
      <c r="G134" s="62"/>
      <c r="H134" s="62"/>
      <c r="I134" s="62"/>
    </row>
    <row r="135" spans="1:13" s="60" customFormat="1">
      <c r="B135" s="61"/>
      <c r="G135" s="62"/>
      <c r="H135" s="62"/>
      <c r="I135" s="62"/>
    </row>
    <row r="136" spans="1:13" s="60" customFormat="1">
      <c r="B136" s="61"/>
      <c r="G136" s="62"/>
      <c r="H136" s="62"/>
      <c r="I136" s="62"/>
    </row>
    <row r="137" spans="1:13" ht="15.75">
      <c r="B137" s="43"/>
      <c r="G137" s="44"/>
      <c r="H137" s="44"/>
      <c r="M137" s="60"/>
    </row>
    <row r="138" spans="1:13" s="1" customFormat="1" ht="15.75">
      <c r="B138" s="57" t="s">
        <v>105</v>
      </c>
      <c r="M138" s="44"/>
    </row>
    <row r="139" spans="1:13" s="1" customFormat="1">
      <c r="C139" s="56"/>
      <c r="G139" s="56"/>
      <c r="H139" s="59"/>
      <c r="I139"/>
    </row>
    <row r="140" spans="1:13" s="1" customFormat="1">
      <c r="A140"/>
      <c r="C140" s="55" t="s">
        <v>268</v>
      </c>
      <c r="G140" s="11" t="s">
        <v>273</v>
      </c>
      <c r="H140" s="58"/>
      <c r="I140"/>
      <c r="K140" s="11"/>
    </row>
    <row r="141" spans="1:13" s="1" customFormat="1">
      <c r="A141"/>
      <c r="G141" s="1" t="s">
        <v>269</v>
      </c>
      <c r="H141"/>
      <c r="I141"/>
    </row>
    <row r="142" spans="1:13" customFormat="1" ht="15.75">
      <c r="B142" s="1"/>
      <c r="C142" s="51" t="s">
        <v>138</v>
      </c>
      <c r="E142" s="44"/>
      <c r="F142" s="44"/>
      <c r="K142" s="44"/>
      <c r="M142" s="1"/>
    </row>
    <row r="143" spans="1:13" customFormat="1">
      <c r="E143" s="44"/>
      <c r="F143" s="44"/>
    </row>
    <row r="144" spans="1:13" customFormat="1">
      <c r="E144" s="44"/>
      <c r="F144" s="44"/>
    </row>
    <row r="145" spans="5:13" customFormat="1">
      <c r="E145" s="44"/>
      <c r="F145" s="44"/>
    </row>
    <row r="146" spans="5:13" customFormat="1">
      <c r="E146" s="44"/>
      <c r="F146" s="44"/>
    </row>
    <row r="147" spans="5:13" customFormat="1" ht="12.75"/>
    <row r="148" spans="5:13">
      <c r="M148"/>
    </row>
  </sheetData>
  <mergeCells count="2">
    <mergeCell ref="J7:L7"/>
    <mergeCell ref="L1:M1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18 H121:H124 H20 H101:H103 G19:G125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12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2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125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I17" sqref="I17"/>
    </sheetView>
  </sheetViews>
  <sheetFormatPr defaultRowHeight="13.5"/>
  <cols>
    <col min="1" max="1" width="8.85546875" style="306" customWidth="1"/>
    <col min="2" max="2" width="84.85546875" style="306" customWidth="1"/>
    <col min="3" max="3" width="15.85546875" style="306" customWidth="1"/>
    <col min="4" max="4" width="16.42578125" style="306" customWidth="1"/>
    <col min="5" max="5" width="0.7109375" style="306" customWidth="1"/>
    <col min="6" max="16384" width="9.140625" style="306"/>
  </cols>
  <sheetData>
    <row r="1" spans="1:5" s="301" customFormat="1">
      <c r="A1" s="298" t="s">
        <v>339</v>
      </c>
      <c r="B1" s="304"/>
      <c r="C1" s="603" t="s">
        <v>108</v>
      </c>
      <c r="D1" s="603"/>
      <c r="E1" s="300"/>
    </row>
    <row r="2" spans="1:5" s="301" customFormat="1">
      <c r="A2" s="298" t="s">
        <v>333</v>
      </c>
      <c r="B2" s="304"/>
      <c r="C2" s="601" t="s">
        <v>630</v>
      </c>
      <c r="D2" s="602"/>
      <c r="E2" s="300"/>
    </row>
    <row r="3" spans="1:5" s="301" customFormat="1">
      <c r="A3" s="303" t="s">
        <v>140</v>
      </c>
      <c r="B3" s="298"/>
      <c r="C3" s="302"/>
      <c r="D3" s="302"/>
      <c r="E3" s="300"/>
    </row>
    <row r="4" spans="1:5" s="301" customFormat="1">
      <c r="A4" s="303"/>
      <c r="B4" s="303"/>
      <c r="C4" s="302"/>
      <c r="D4" s="302"/>
      <c r="E4" s="300"/>
    </row>
    <row r="5" spans="1:5">
      <c r="A5" s="304" t="str">
        <f>'ფორმა N2'!A4</f>
        <v>ანგარიშვალდებული პირის დასახელება:</v>
      </c>
      <c r="B5" s="304"/>
      <c r="C5" s="303"/>
      <c r="D5" s="303"/>
      <c r="E5" s="305"/>
    </row>
    <row r="6" spans="1:5">
      <c r="A6" s="308"/>
      <c r="B6" s="308" t="s">
        <v>469</v>
      </c>
      <c r="C6" s="309"/>
      <c r="D6" s="309"/>
      <c r="E6" s="305"/>
    </row>
    <row r="7" spans="1:5">
      <c r="A7" s="304"/>
      <c r="B7" s="304"/>
      <c r="C7" s="303"/>
      <c r="D7" s="303"/>
      <c r="E7" s="305"/>
    </row>
    <row r="8" spans="1:5" s="301" customFormat="1">
      <c r="A8" s="299"/>
      <c r="B8" s="299"/>
      <c r="C8" s="310"/>
      <c r="D8" s="310"/>
      <c r="E8" s="300"/>
    </row>
    <row r="9" spans="1:5" s="301" customFormat="1" ht="27">
      <c r="A9" s="311" t="s">
        <v>61</v>
      </c>
      <c r="B9" s="311" t="s">
        <v>338</v>
      </c>
      <c r="C9" s="313" t="s">
        <v>9</v>
      </c>
      <c r="D9" s="313" t="s">
        <v>8</v>
      </c>
      <c r="E9" s="300"/>
    </row>
    <row r="10" spans="1:5" s="319" customFormat="1" ht="16.5">
      <c r="A10" s="346" t="s">
        <v>334</v>
      </c>
      <c r="B10" s="346"/>
      <c r="C10" s="321"/>
      <c r="D10" s="327"/>
      <c r="E10" s="318"/>
    </row>
    <row r="11" spans="1:5" s="323" customFormat="1">
      <c r="A11" s="346" t="s">
        <v>335</v>
      </c>
      <c r="B11" s="346"/>
      <c r="C11" s="321"/>
      <c r="D11" s="321"/>
      <c r="E11" s="322"/>
    </row>
    <row r="12" spans="1:5" s="323" customFormat="1">
      <c r="A12" s="279" t="s">
        <v>282</v>
      </c>
      <c r="B12" s="279"/>
      <c r="C12" s="321"/>
      <c r="D12" s="321"/>
      <c r="E12" s="322"/>
    </row>
    <row r="13" spans="1:5" s="323" customFormat="1">
      <c r="A13" s="279" t="s">
        <v>282</v>
      </c>
      <c r="B13" s="279"/>
      <c r="C13" s="321"/>
      <c r="D13" s="321"/>
      <c r="E13" s="322"/>
    </row>
    <row r="14" spans="1:5" s="323" customFormat="1">
      <c r="A14" s="279" t="s">
        <v>282</v>
      </c>
      <c r="B14" s="279"/>
      <c r="C14" s="327"/>
      <c r="D14" s="321"/>
      <c r="E14" s="322"/>
    </row>
    <row r="15" spans="1:5" s="323" customFormat="1">
      <c r="A15" s="279" t="s">
        <v>282</v>
      </c>
      <c r="B15" s="279"/>
      <c r="C15" s="321"/>
      <c r="D15" s="321"/>
      <c r="E15" s="322"/>
    </row>
    <row r="16" spans="1:5" s="323" customFormat="1">
      <c r="A16" s="279" t="s">
        <v>282</v>
      </c>
      <c r="B16" s="279"/>
      <c r="C16" s="321"/>
      <c r="D16" s="321"/>
      <c r="E16" s="322"/>
    </row>
    <row r="17" spans="1:9" s="323" customFormat="1" ht="17.25" customHeight="1">
      <c r="A17" s="346" t="s">
        <v>336</v>
      </c>
      <c r="B17" s="279"/>
      <c r="C17" s="321"/>
      <c r="D17" s="327">
        <f>D18+D19+D20+D21+D22</f>
        <v>0</v>
      </c>
      <c r="E17" s="322"/>
    </row>
    <row r="18" spans="1:9" s="323" customFormat="1" ht="18" customHeight="1">
      <c r="A18" s="346" t="s">
        <v>337</v>
      </c>
      <c r="B18" s="279"/>
      <c r="C18" s="327"/>
      <c r="D18" s="400"/>
      <c r="E18" s="322"/>
    </row>
    <row r="19" spans="1:9" s="323" customFormat="1">
      <c r="A19" s="279" t="s">
        <v>282</v>
      </c>
      <c r="B19" s="279"/>
      <c r="C19" s="321"/>
      <c r="D19" s="321"/>
      <c r="E19" s="322"/>
    </row>
    <row r="20" spans="1:9" s="323" customFormat="1">
      <c r="A20" s="279" t="s">
        <v>282</v>
      </c>
      <c r="B20" s="279"/>
      <c r="C20" s="321"/>
      <c r="D20" s="321"/>
      <c r="E20" s="322"/>
    </row>
    <row r="21" spans="1:9" s="323" customFormat="1">
      <c r="A21" s="279" t="s">
        <v>282</v>
      </c>
      <c r="B21" s="279"/>
      <c r="C21" s="327"/>
      <c r="D21" s="327"/>
      <c r="E21" s="322"/>
    </row>
    <row r="22" spans="1:9" s="325" customFormat="1">
      <c r="A22" s="320"/>
      <c r="B22" s="320"/>
      <c r="C22" s="321"/>
      <c r="D22" s="321"/>
      <c r="E22" s="324"/>
    </row>
    <row r="23" spans="1:9">
      <c r="A23" s="398"/>
      <c r="B23" s="398" t="s">
        <v>340</v>
      </c>
      <c r="C23" s="401">
        <f>SUM(C17:C22)</f>
        <v>0</v>
      </c>
      <c r="D23" s="401">
        <v>0</v>
      </c>
      <c r="E23" s="345"/>
    </row>
    <row r="24" spans="1:9">
      <c r="A24" s="353"/>
      <c r="B24" s="353"/>
    </row>
    <row r="25" spans="1:9">
      <c r="A25" s="306" t="s">
        <v>445</v>
      </c>
      <c r="E25" s="354"/>
    </row>
    <row r="26" spans="1:9">
      <c r="A26" s="306" t="s">
        <v>429</v>
      </c>
    </row>
    <row r="27" spans="1:9">
      <c r="A27" s="399" t="s">
        <v>430</v>
      </c>
    </row>
    <row r="28" spans="1:9">
      <c r="A28" s="399"/>
    </row>
    <row r="29" spans="1:9">
      <c r="A29" s="399" t="s">
        <v>359</v>
      </c>
    </row>
    <row r="31" spans="1:9">
      <c r="A31" s="355" t="s">
        <v>105</v>
      </c>
      <c r="E31" s="354"/>
    </row>
    <row r="32" spans="1:9">
      <c r="E32" s="356"/>
      <c r="F32" s="356"/>
      <c r="G32" s="356"/>
      <c r="H32" s="356"/>
      <c r="I32" s="356"/>
    </row>
    <row r="33" spans="1:9">
      <c r="D33" s="357"/>
      <c r="E33" s="356"/>
      <c r="F33" s="356"/>
      <c r="G33" s="356"/>
      <c r="H33" s="356"/>
      <c r="I33" s="356"/>
    </row>
    <row r="34" spans="1:9">
      <c r="A34" s="355"/>
      <c r="B34" s="355" t="s">
        <v>570</v>
      </c>
      <c r="D34" s="357"/>
      <c r="E34" s="356"/>
      <c r="F34" s="356"/>
      <c r="G34" s="356"/>
      <c r="H34" s="356"/>
      <c r="I34" s="356"/>
    </row>
    <row r="35" spans="1:9">
      <c r="B35" s="306" t="s">
        <v>270</v>
      </c>
      <c r="D35" s="357"/>
      <c r="E35" s="356"/>
      <c r="F35" s="356"/>
      <c r="G35" s="356"/>
      <c r="H35" s="356"/>
      <c r="I35" s="356"/>
    </row>
    <row r="36" spans="1:9" s="356" customFormat="1">
      <c r="A36" s="358"/>
      <c r="B36" s="358" t="s">
        <v>138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D17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3" t="s">
        <v>307</v>
      </c>
      <c r="B1" s="65"/>
      <c r="C1" s="607" t="s">
        <v>108</v>
      </c>
      <c r="D1" s="607"/>
    </row>
    <row r="2" spans="1:5">
      <c r="A2" s="63" t="s">
        <v>278</v>
      </c>
      <c r="B2" s="65"/>
      <c r="C2" s="601" t="s">
        <v>630</v>
      </c>
      <c r="D2" s="602"/>
    </row>
    <row r="3" spans="1:5">
      <c r="A3" s="65" t="s">
        <v>140</v>
      </c>
      <c r="B3" s="65"/>
      <c r="C3" s="64"/>
      <c r="D3" s="64"/>
    </row>
    <row r="4" spans="1:5">
      <c r="A4" s="63"/>
      <c r="B4" s="65"/>
      <c r="C4" s="64"/>
      <c r="D4" s="64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6"/>
      <c r="D5" s="65"/>
      <c r="E5" s="4"/>
    </row>
    <row r="6" spans="1:5">
      <c r="A6" s="99" t="str">
        <f>'ფორმა N1'!D4</f>
        <v xml:space="preserve"> </v>
      </c>
      <c r="B6" s="100" t="s">
        <v>469</v>
      </c>
      <c r="C6" s="100"/>
      <c r="D6" s="39"/>
      <c r="E6" s="4"/>
    </row>
    <row r="7" spans="1:5">
      <c r="A7" s="66"/>
      <c r="B7" s="66"/>
      <c r="C7" s="66"/>
      <c r="D7" s="65"/>
      <c r="E7" s="4"/>
    </row>
    <row r="8" spans="1:5" s="5" customFormat="1">
      <c r="A8" s="84"/>
      <c r="B8" s="84"/>
      <c r="C8" s="67"/>
      <c r="D8" s="67"/>
    </row>
    <row r="9" spans="1:5" s="5" customFormat="1" ht="30">
      <c r="A9" s="94" t="s">
        <v>61</v>
      </c>
      <c r="B9" s="68" t="s">
        <v>10</v>
      </c>
      <c r="C9" s="68" t="s">
        <v>9</v>
      </c>
      <c r="D9" s="68" t="s">
        <v>8</v>
      </c>
    </row>
    <row r="10" spans="1:5" s="6" customFormat="1">
      <c r="A10" s="12">
        <v>1</v>
      </c>
      <c r="B10" s="12" t="s">
        <v>106</v>
      </c>
      <c r="C10" s="403">
        <f>SUM(C11,C14,C17,C20:C22)</f>
        <v>0</v>
      </c>
      <c r="D10" s="403">
        <f>SUM(D11,D14,D17,D20:D22)</f>
        <v>0</v>
      </c>
    </row>
    <row r="11" spans="1:5" s="8" customFormat="1" ht="18">
      <c r="A11" s="13">
        <v>1.1000000000000001</v>
      </c>
      <c r="B11" s="13" t="s">
        <v>65</v>
      </c>
      <c r="C11" s="71">
        <f>SUM(C12:C13)</f>
        <v>0</v>
      </c>
      <c r="D11" s="71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1">
        <f>SUM(C15:C16)</f>
        <v>0</v>
      </c>
      <c r="D14" s="71">
        <f>SUM(D15:D16)</f>
        <v>0</v>
      </c>
    </row>
    <row r="15" spans="1:5">
      <c r="A15" s="14" t="s">
        <v>30</v>
      </c>
      <c r="B15" s="14" t="s">
        <v>69</v>
      </c>
      <c r="C15" s="26"/>
      <c r="D15" s="26"/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403">
        <f>SUM(C18:C19)</f>
        <v>0</v>
      </c>
      <c r="D17" s="403">
        <f>SUM(D18:D19)</f>
        <v>0</v>
      </c>
    </row>
    <row r="18" spans="1:9">
      <c r="A18" s="14" t="s">
        <v>47</v>
      </c>
      <c r="B18" s="14" t="s">
        <v>72</v>
      </c>
      <c r="C18" s="404"/>
      <c r="D18" s="404"/>
    </row>
    <row r="19" spans="1:9">
      <c r="A19" s="14" t="s">
        <v>48</v>
      </c>
      <c r="B19" s="14" t="s">
        <v>73</v>
      </c>
      <c r="C19" s="26"/>
      <c r="D19" s="27"/>
    </row>
    <row r="20" spans="1:9">
      <c r="A20" s="13">
        <v>1.4</v>
      </c>
      <c r="B20" s="13" t="s">
        <v>74</v>
      </c>
      <c r="C20" s="26"/>
      <c r="D20" s="27"/>
    </row>
    <row r="21" spans="1:9">
      <c r="A21" s="13">
        <v>1.5</v>
      </c>
      <c r="B21" s="13" t="s">
        <v>75</v>
      </c>
      <c r="C21" s="26"/>
      <c r="D21" s="27"/>
    </row>
    <row r="22" spans="1:9">
      <c r="A22" s="13">
        <v>1.6</v>
      </c>
      <c r="B22" s="13" t="s">
        <v>7</v>
      </c>
      <c r="C22" s="26"/>
      <c r="D22" s="27"/>
    </row>
    <row r="25" spans="1:9" s="16" customFormat="1" ht="12.75"/>
    <row r="26" spans="1:9">
      <c r="A26" s="55" t="s">
        <v>105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5" t="s">
        <v>271</v>
      </c>
      <c r="D29" s="11"/>
      <c r="E29"/>
      <c r="F29"/>
      <c r="G29"/>
      <c r="H29"/>
      <c r="I29"/>
    </row>
    <row r="30" spans="1:9">
      <c r="A30"/>
      <c r="B30" s="1" t="s">
        <v>270</v>
      </c>
      <c r="D30" s="11"/>
      <c r="E30"/>
      <c r="F30"/>
      <c r="G30"/>
      <c r="H30"/>
      <c r="I30"/>
    </row>
    <row r="31" spans="1:9" customFormat="1" ht="12.75">
      <c r="B31" s="51" t="s">
        <v>138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3" t="s">
        <v>344</v>
      </c>
      <c r="B1" s="66"/>
      <c r="C1" s="606" t="s">
        <v>108</v>
      </c>
      <c r="D1" s="606"/>
      <c r="E1" s="77"/>
    </row>
    <row r="2" spans="1:5" s="5" customFormat="1">
      <c r="A2" s="63" t="s">
        <v>345</v>
      </c>
      <c r="B2" s="66"/>
      <c r="C2" s="601" t="s">
        <v>630</v>
      </c>
      <c r="D2" s="602"/>
      <c r="E2" s="77"/>
    </row>
    <row r="3" spans="1:5" s="5" customFormat="1">
      <c r="A3" s="65" t="s">
        <v>140</v>
      </c>
      <c r="B3" s="63"/>
      <c r="C3" s="142"/>
      <c r="D3" s="142"/>
      <c r="E3" s="77"/>
    </row>
    <row r="4" spans="1:5" s="5" customFormat="1">
      <c r="A4" s="65"/>
      <c r="B4" s="65"/>
      <c r="C4" s="142"/>
      <c r="D4" s="142"/>
      <c r="E4" s="77"/>
    </row>
    <row r="5" spans="1:5">
      <c r="A5" s="66" t="str">
        <f>'ფორმა N2'!A4</f>
        <v>ანგარიშვალდებული პირის დასახელება:</v>
      </c>
      <c r="B5" s="66"/>
      <c r="C5" s="65"/>
      <c r="D5" s="65"/>
      <c r="E5" s="78"/>
    </row>
    <row r="6" spans="1:5">
      <c r="A6" s="69"/>
      <c r="B6" s="69" t="s">
        <v>469</v>
      </c>
      <c r="C6" s="70"/>
      <c r="D6" s="70"/>
      <c r="E6" s="78"/>
    </row>
    <row r="7" spans="1:5">
      <c r="A7" s="66"/>
      <c r="B7" s="66"/>
      <c r="C7" s="65"/>
      <c r="D7" s="65"/>
      <c r="E7" s="78"/>
    </row>
    <row r="8" spans="1:5" s="5" customFormat="1">
      <c r="A8" s="141"/>
      <c r="B8" s="141"/>
      <c r="C8" s="67"/>
      <c r="D8" s="67"/>
      <c r="E8" s="77"/>
    </row>
    <row r="9" spans="1:5" s="5" customFormat="1" ht="30">
      <c r="A9" s="75" t="s">
        <v>61</v>
      </c>
      <c r="B9" s="75" t="s">
        <v>338</v>
      </c>
      <c r="C9" s="68" t="s">
        <v>9</v>
      </c>
      <c r="D9" s="68" t="s">
        <v>8</v>
      </c>
      <c r="E9" s="77"/>
    </row>
    <row r="10" spans="1:5" s="8" customFormat="1" ht="18">
      <c r="A10" s="82" t="s">
        <v>301</v>
      </c>
      <c r="B10" s="82"/>
      <c r="C10" s="3"/>
      <c r="D10" s="3"/>
      <c r="E10" s="79"/>
    </row>
    <row r="11" spans="1:5" s="9" customFormat="1">
      <c r="A11" s="82" t="s">
        <v>302</v>
      </c>
      <c r="B11" s="82"/>
      <c r="C11" s="3"/>
      <c r="D11" s="3"/>
      <c r="E11" s="80"/>
    </row>
    <row r="12" spans="1:5" s="9" customFormat="1">
      <c r="A12" s="82" t="s">
        <v>303</v>
      </c>
      <c r="B12" s="74"/>
      <c r="C12" s="3"/>
      <c r="D12" s="3"/>
      <c r="E12" s="80"/>
    </row>
    <row r="13" spans="1:5" s="9" customFormat="1">
      <c r="A13" s="74" t="s">
        <v>282</v>
      </c>
      <c r="B13" s="74"/>
      <c r="C13" s="3"/>
      <c r="D13" s="3"/>
      <c r="E13" s="80"/>
    </row>
    <row r="14" spans="1:5" s="9" customFormat="1">
      <c r="A14" s="74" t="s">
        <v>282</v>
      </c>
      <c r="B14" s="74"/>
      <c r="C14" s="3"/>
      <c r="D14" s="3"/>
      <c r="E14" s="80"/>
    </row>
    <row r="15" spans="1:5" s="9" customFormat="1">
      <c r="A15" s="74" t="s">
        <v>282</v>
      </c>
      <c r="B15" s="74"/>
      <c r="C15" s="3"/>
      <c r="D15" s="3"/>
      <c r="E15" s="80"/>
    </row>
    <row r="16" spans="1:5" s="9" customFormat="1">
      <c r="A16" s="74" t="s">
        <v>282</v>
      </c>
      <c r="B16" s="74"/>
      <c r="C16" s="3"/>
      <c r="D16" s="3"/>
      <c r="E16" s="80"/>
    </row>
    <row r="17" spans="1:9">
      <c r="A17" s="83"/>
      <c r="B17" s="83" t="s">
        <v>340</v>
      </c>
      <c r="C17" s="73">
        <f>SUM(C10:C16)</f>
        <v>0</v>
      </c>
      <c r="D17" s="73">
        <f>SUM(D10:D16)</f>
        <v>0</v>
      </c>
      <c r="E17" s="81"/>
    </row>
    <row r="18" spans="1:9">
      <c r="A18" s="28"/>
      <c r="B18" s="28"/>
    </row>
    <row r="19" spans="1:9">
      <c r="A19" s="1" t="s">
        <v>411</v>
      </c>
      <c r="E19" s="4"/>
    </row>
    <row r="20" spans="1:9">
      <c r="A20" s="1" t="s">
        <v>413</v>
      </c>
    </row>
    <row r="21" spans="1:9">
      <c r="A21" s="194"/>
    </row>
    <row r="22" spans="1:9">
      <c r="A22" s="194" t="s">
        <v>412</v>
      </c>
    </row>
    <row r="23" spans="1:9" s="16" customFormat="1" ht="12.75"/>
    <row r="24" spans="1:9">
      <c r="A24" s="55" t="s">
        <v>105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5"/>
      <c r="B27" s="55" t="s">
        <v>462</v>
      </c>
      <c r="D27" s="11"/>
      <c r="E27"/>
      <c r="F27"/>
      <c r="G27"/>
      <c r="H27"/>
      <c r="I27"/>
    </row>
    <row r="28" spans="1:9">
      <c r="B28" s="1" t="s">
        <v>463</v>
      </c>
      <c r="D28" s="11"/>
      <c r="E28"/>
      <c r="F28"/>
      <c r="G28"/>
      <c r="H28"/>
      <c r="I28"/>
    </row>
    <row r="29" spans="1:9" customFormat="1" ht="12.75">
      <c r="A29" s="51"/>
      <c r="B29" s="51" t="s">
        <v>138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zoomScale="80" zoomScaleSheetLayoutView="80" workbookViewId="0">
      <selection activeCell="N57" sqref="N57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6" width="9.140625" style="1"/>
    <col min="7" max="7" width="10.28515625" style="1" bestFit="1" customWidth="1"/>
    <col min="8" max="16384" width="9.140625" style="1"/>
  </cols>
  <sheetData>
    <row r="1" spans="1:5">
      <c r="A1" s="63" t="s">
        <v>223</v>
      </c>
      <c r="B1" s="101"/>
      <c r="C1" s="608" t="s">
        <v>197</v>
      </c>
      <c r="D1" s="608"/>
      <c r="E1" s="93"/>
    </row>
    <row r="2" spans="1:5">
      <c r="A2" s="65" t="s">
        <v>140</v>
      </c>
      <c r="B2" s="101"/>
      <c r="C2" s="66"/>
      <c r="D2" s="601" t="s">
        <v>636</v>
      </c>
      <c r="E2" s="602"/>
    </row>
    <row r="3" spans="1:5">
      <c r="A3" s="98"/>
      <c r="B3" s="101"/>
      <c r="C3" s="66"/>
      <c r="D3" s="66"/>
      <c r="E3" s="93"/>
    </row>
    <row r="4" spans="1: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95"/>
    </row>
    <row r="5" spans="1:5">
      <c r="A5" s="99" t="str">
        <f>'ფორმა N1'!D4</f>
        <v xml:space="preserve"> </v>
      </c>
      <c r="B5" s="100" t="s">
        <v>470</v>
      </c>
      <c r="C5" s="100"/>
      <c r="D5" s="39"/>
      <c r="E5" s="95"/>
    </row>
    <row r="6" spans="1:5">
      <c r="A6" s="66"/>
      <c r="B6" s="65"/>
      <c r="C6" s="65"/>
      <c r="D6" s="65"/>
      <c r="E6" s="95"/>
    </row>
    <row r="7" spans="1:5">
      <c r="A7" s="97"/>
      <c r="B7" s="102"/>
      <c r="C7" s="103"/>
      <c r="D7" s="103"/>
      <c r="E7" s="93"/>
    </row>
    <row r="8" spans="1:5" ht="45">
      <c r="A8" s="104" t="s">
        <v>112</v>
      </c>
      <c r="B8" s="104" t="s">
        <v>189</v>
      </c>
      <c r="C8" s="104" t="s">
        <v>308</v>
      </c>
      <c r="D8" s="104" t="s">
        <v>257</v>
      </c>
      <c r="E8" s="93"/>
    </row>
    <row r="9" spans="1:5">
      <c r="A9" s="29"/>
      <c r="B9" s="30"/>
      <c r="C9" s="135"/>
      <c r="D9" s="135"/>
      <c r="E9" s="93"/>
    </row>
    <row r="10" spans="1:5">
      <c r="A10" s="31" t="s">
        <v>190</v>
      </c>
      <c r="B10" s="32"/>
      <c r="C10" s="105">
        <f>C11+C34</f>
        <v>28989.030000000002</v>
      </c>
      <c r="D10" s="105">
        <f>D11+D34</f>
        <v>45121.67</v>
      </c>
      <c r="E10" s="93"/>
    </row>
    <row r="11" spans="1:5">
      <c r="A11" s="33" t="s">
        <v>191</v>
      </c>
      <c r="B11" s="34"/>
      <c r="C11" s="595">
        <f>C32+C15+C14</f>
        <v>28989.030000000002</v>
      </c>
      <c r="D11" s="595">
        <f>D32+D15+D14</f>
        <v>45121.67</v>
      </c>
      <c r="E11" s="93"/>
    </row>
    <row r="12" spans="1:5">
      <c r="A12" s="37">
        <v>1110</v>
      </c>
      <c r="B12" s="36" t="s">
        <v>142</v>
      </c>
      <c r="C12" s="7">
        <v>0</v>
      </c>
      <c r="D12" s="7">
        <v>0</v>
      </c>
      <c r="E12" s="93"/>
    </row>
    <row r="13" spans="1:5">
      <c r="A13" s="37">
        <v>1120</v>
      </c>
      <c r="B13" s="36" t="s">
        <v>143</v>
      </c>
      <c r="C13" s="7">
        <v>0</v>
      </c>
      <c r="D13" s="7">
        <v>0</v>
      </c>
      <c r="E13" s="93"/>
    </row>
    <row r="14" spans="1:5">
      <c r="A14" s="37">
        <v>1211</v>
      </c>
      <c r="B14" s="36" t="s">
        <v>144</v>
      </c>
      <c r="C14" s="7">
        <v>20288.580000000002</v>
      </c>
      <c r="D14" s="7">
        <v>36418.449999999997</v>
      </c>
      <c r="E14" s="93"/>
    </row>
    <row r="15" spans="1:5">
      <c r="A15" s="37">
        <v>1212</v>
      </c>
      <c r="B15" s="36" t="s">
        <v>145</v>
      </c>
      <c r="C15" s="594">
        <v>0.08</v>
      </c>
      <c r="D15" s="594">
        <v>2.85</v>
      </c>
      <c r="E15" s="93"/>
    </row>
    <row r="16" spans="1:5">
      <c r="A16" s="37">
        <v>1213</v>
      </c>
      <c r="B16" s="36" t="s">
        <v>146</v>
      </c>
      <c r="C16" s="7"/>
      <c r="D16" s="7"/>
      <c r="E16" s="93"/>
    </row>
    <row r="17" spans="1:5">
      <c r="A17" s="37">
        <v>1214</v>
      </c>
      <c r="B17" s="36" t="s">
        <v>147</v>
      </c>
      <c r="C17" s="7"/>
      <c r="D17" s="7"/>
      <c r="E17" s="93"/>
    </row>
    <row r="18" spans="1:5">
      <c r="A18" s="37">
        <v>1215</v>
      </c>
      <c r="B18" s="36" t="s">
        <v>148</v>
      </c>
      <c r="C18" s="7"/>
      <c r="D18" s="7"/>
      <c r="E18" s="93"/>
    </row>
    <row r="19" spans="1:5">
      <c r="A19" s="37">
        <v>1300</v>
      </c>
      <c r="B19" s="36" t="s">
        <v>149</v>
      </c>
      <c r="C19" s="7"/>
      <c r="D19" s="7"/>
      <c r="E19" s="93"/>
    </row>
    <row r="20" spans="1:5">
      <c r="A20" s="37">
        <v>1410</v>
      </c>
      <c r="B20" s="36" t="s">
        <v>150</v>
      </c>
      <c r="C20" s="7"/>
      <c r="D20" s="7"/>
      <c r="E20" s="93"/>
    </row>
    <row r="21" spans="1:5">
      <c r="A21" s="37">
        <v>1421</v>
      </c>
      <c r="B21" s="36" t="s">
        <v>151</v>
      </c>
      <c r="C21" s="7"/>
      <c r="D21" s="7"/>
      <c r="E21" s="93"/>
    </row>
    <row r="22" spans="1:5">
      <c r="A22" s="37">
        <v>1422</v>
      </c>
      <c r="B22" s="36" t="s">
        <v>152</v>
      </c>
      <c r="C22" s="7"/>
      <c r="D22" s="7"/>
      <c r="E22" s="93"/>
    </row>
    <row r="23" spans="1:5">
      <c r="A23" s="37">
        <v>1423</v>
      </c>
      <c r="B23" s="36" t="s">
        <v>153</v>
      </c>
      <c r="C23" s="7"/>
      <c r="D23" s="7"/>
      <c r="E23" s="93"/>
    </row>
    <row r="24" spans="1:5">
      <c r="A24" s="37">
        <v>1431</v>
      </c>
      <c r="B24" s="36" t="s">
        <v>154</v>
      </c>
      <c r="C24" s="7"/>
      <c r="D24" s="7"/>
      <c r="E24" s="93"/>
    </row>
    <row r="25" spans="1:5">
      <c r="A25" s="37">
        <v>1432</v>
      </c>
      <c r="B25" s="36" t="s">
        <v>155</v>
      </c>
      <c r="C25" s="7"/>
      <c r="D25" s="7"/>
      <c r="E25" s="93"/>
    </row>
    <row r="26" spans="1:5">
      <c r="A26" s="37">
        <v>1433</v>
      </c>
      <c r="B26" s="36" t="s">
        <v>156</v>
      </c>
      <c r="C26" s="7"/>
      <c r="D26" s="7"/>
      <c r="E26" s="93"/>
    </row>
    <row r="27" spans="1:5">
      <c r="A27" s="37">
        <v>1441</v>
      </c>
      <c r="B27" s="36" t="s">
        <v>157</v>
      </c>
      <c r="C27" s="7"/>
      <c r="D27" s="7"/>
      <c r="E27" s="93"/>
    </row>
    <row r="28" spans="1:5">
      <c r="A28" s="37">
        <v>1442</v>
      </c>
      <c r="B28" s="36" t="s">
        <v>158</v>
      </c>
      <c r="C28" s="7"/>
      <c r="D28" s="7"/>
      <c r="E28" s="93"/>
    </row>
    <row r="29" spans="1:5">
      <c r="A29" s="37">
        <v>1443</v>
      </c>
      <c r="B29" s="36" t="s">
        <v>159</v>
      </c>
      <c r="C29" s="7"/>
      <c r="D29" s="7"/>
      <c r="E29" s="93"/>
    </row>
    <row r="30" spans="1:5">
      <c r="A30" s="37">
        <v>1444</v>
      </c>
      <c r="B30" s="36" t="s">
        <v>160</v>
      </c>
      <c r="C30" s="7"/>
      <c r="D30" s="7"/>
      <c r="E30" s="93"/>
    </row>
    <row r="31" spans="1:5">
      <c r="A31" s="37">
        <v>1445</v>
      </c>
      <c r="B31" s="36" t="s">
        <v>161</v>
      </c>
      <c r="C31" s="7"/>
      <c r="D31" s="7"/>
      <c r="E31" s="93"/>
    </row>
    <row r="32" spans="1:5">
      <c r="A32" s="37">
        <v>1446</v>
      </c>
      <c r="B32" s="36" t="s">
        <v>162</v>
      </c>
      <c r="C32" s="7">
        <v>8700.3700000000008</v>
      </c>
      <c r="D32" s="7">
        <v>8700.3700000000008</v>
      </c>
      <c r="E32" s="93"/>
    </row>
    <row r="33" spans="1:9">
      <c r="A33" s="23"/>
      <c r="E33" s="93"/>
    </row>
    <row r="34" spans="1:9">
      <c r="A34" s="38" t="s">
        <v>192</v>
      </c>
      <c r="B34" s="36"/>
      <c r="C34" s="72">
        <f>SUM(C35:C42)</f>
        <v>0</v>
      </c>
      <c r="D34" s="72">
        <f>SUM(D35:D42)</f>
        <v>0</v>
      </c>
      <c r="E34" s="93"/>
    </row>
    <row r="35" spans="1:9">
      <c r="A35" s="37">
        <v>2110</v>
      </c>
      <c r="B35" s="36" t="s">
        <v>98</v>
      </c>
      <c r="C35" s="7"/>
      <c r="D35" s="7"/>
      <c r="E35" s="93"/>
    </row>
    <row r="36" spans="1:9">
      <c r="A36" s="37">
        <v>2120</v>
      </c>
      <c r="B36" s="36" t="s">
        <v>163</v>
      </c>
      <c r="C36" s="7"/>
      <c r="D36" s="7"/>
      <c r="E36" s="93"/>
    </row>
    <row r="37" spans="1:9">
      <c r="A37" s="37">
        <v>2130</v>
      </c>
      <c r="B37" s="36" t="s">
        <v>99</v>
      </c>
      <c r="C37" s="7"/>
      <c r="D37" s="7"/>
      <c r="E37" s="93"/>
    </row>
    <row r="38" spans="1:9">
      <c r="A38" s="37">
        <v>2140</v>
      </c>
      <c r="B38" s="36" t="s">
        <v>421</v>
      </c>
      <c r="C38" s="7"/>
      <c r="D38" s="7"/>
      <c r="E38" s="93"/>
    </row>
    <row r="39" spans="1:9">
      <c r="A39" s="37">
        <v>2150</v>
      </c>
      <c r="B39" s="36" t="s">
        <v>426</v>
      </c>
      <c r="C39" s="7"/>
      <c r="D39" s="7"/>
      <c r="E39" s="93"/>
    </row>
    <row r="40" spans="1:9">
      <c r="A40" s="37">
        <v>2220</v>
      </c>
      <c r="B40" s="36" t="s">
        <v>100</v>
      </c>
      <c r="C40" s="7"/>
      <c r="D40" s="7"/>
      <c r="E40" s="93"/>
    </row>
    <row r="41" spans="1:9">
      <c r="A41" s="37">
        <v>2300</v>
      </c>
      <c r="B41" s="36" t="s">
        <v>164</v>
      </c>
      <c r="C41" s="7"/>
      <c r="D41" s="7"/>
      <c r="E41" s="93"/>
    </row>
    <row r="42" spans="1:9">
      <c r="A42" s="37">
        <v>2400</v>
      </c>
      <c r="B42" s="36" t="s">
        <v>165</v>
      </c>
      <c r="C42" s="7"/>
      <c r="D42" s="7"/>
      <c r="E42" s="93"/>
    </row>
    <row r="43" spans="1:9">
      <c r="A43" s="24"/>
      <c r="E43" s="93"/>
    </row>
    <row r="44" spans="1:9">
      <c r="A44" s="35" t="s">
        <v>196</v>
      </c>
      <c r="B44" s="36"/>
      <c r="C44" s="105">
        <v>28989.03</v>
      </c>
      <c r="D44" s="72">
        <v>45121.67</v>
      </c>
      <c r="E44" s="93"/>
    </row>
    <row r="45" spans="1:9">
      <c r="A45" s="38" t="s">
        <v>193</v>
      </c>
      <c r="B45" s="36"/>
      <c r="C45" s="72">
        <f>C47+C53+C61</f>
        <v>458308.04</v>
      </c>
      <c r="D45" s="72">
        <f>D61+D53+D47</f>
        <v>451367.64</v>
      </c>
      <c r="E45" s="93"/>
    </row>
    <row r="46" spans="1:9">
      <c r="A46" s="37">
        <v>3100</v>
      </c>
      <c r="B46" s="36" t="s">
        <v>166</v>
      </c>
      <c r="C46" s="7"/>
      <c r="D46" s="7"/>
      <c r="E46" s="93"/>
    </row>
    <row r="47" spans="1:9">
      <c r="A47" s="37">
        <v>3210</v>
      </c>
      <c r="B47" s="36" t="s">
        <v>547</v>
      </c>
      <c r="C47" s="227">
        <v>284851.93</v>
      </c>
      <c r="D47" s="227">
        <v>284851.93</v>
      </c>
      <c r="E47" s="93"/>
      <c r="G47" s="7"/>
      <c r="I47" s="227"/>
    </row>
    <row r="48" spans="1:9">
      <c r="A48" s="37">
        <v>3221</v>
      </c>
      <c r="B48" s="36" t="s">
        <v>167</v>
      </c>
      <c r="C48" s="7"/>
      <c r="D48" s="7"/>
      <c r="E48" s="93"/>
    </row>
    <row r="49" spans="1:11">
      <c r="A49" s="37">
        <v>3222</v>
      </c>
      <c r="B49" s="36" t="s">
        <v>168</v>
      </c>
      <c r="C49" s="7"/>
      <c r="D49" s="7"/>
      <c r="E49" s="93"/>
    </row>
    <row r="50" spans="1:11" ht="21">
      <c r="A50" s="37">
        <v>3223</v>
      </c>
      <c r="B50" s="36" t="s">
        <v>169</v>
      </c>
      <c r="C50" s="7"/>
      <c r="D50" s="7"/>
      <c r="E50" s="93"/>
      <c r="K50" s="277"/>
    </row>
    <row r="51" spans="1:11">
      <c r="A51" s="37">
        <v>3224</v>
      </c>
      <c r="B51" s="36" t="s">
        <v>170</v>
      </c>
      <c r="C51" s="7"/>
      <c r="D51" s="7"/>
      <c r="E51" s="93"/>
    </row>
    <row r="52" spans="1:11">
      <c r="A52" s="37">
        <v>3231</v>
      </c>
      <c r="B52" s="36" t="s">
        <v>171</v>
      </c>
      <c r="C52" s="7"/>
      <c r="D52" s="7"/>
      <c r="E52" s="93"/>
    </row>
    <row r="53" spans="1:11">
      <c r="A53" s="37">
        <v>3232</v>
      </c>
      <c r="B53" s="36" t="s">
        <v>172</v>
      </c>
      <c r="C53" s="7">
        <v>4375</v>
      </c>
      <c r="D53" s="227">
        <v>3545</v>
      </c>
      <c r="E53" s="93"/>
    </row>
    <row r="54" spans="1:11">
      <c r="A54" s="37">
        <v>3234</v>
      </c>
      <c r="B54" s="36" t="s">
        <v>173</v>
      </c>
      <c r="C54" s="7"/>
      <c r="D54" s="7"/>
      <c r="E54" s="93"/>
    </row>
    <row r="55" spans="1:11" ht="30">
      <c r="A55" s="37">
        <v>3236</v>
      </c>
      <c r="B55" s="36" t="s">
        <v>188</v>
      </c>
      <c r="C55" s="7"/>
      <c r="D55" s="7"/>
      <c r="E55" s="93"/>
    </row>
    <row r="56" spans="1:11" ht="45">
      <c r="A56" s="37">
        <v>3237</v>
      </c>
      <c r="B56" s="36" t="s">
        <v>174</v>
      </c>
      <c r="C56" s="7"/>
      <c r="D56" s="7"/>
      <c r="E56" s="93"/>
    </row>
    <row r="57" spans="1:11">
      <c r="A57" s="37">
        <v>3241</v>
      </c>
      <c r="B57" s="36" t="s">
        <v>175</v>
      </c>
      <c r="C57" s="7"/>
      <c r="D57" s="7"/>
      <c r="E57" s="93"/>
    </row>
    <row r="58" spans="1:11">
      <c r="A58" s="37">
        <v>3242</v>
      </c>
      <c r="B58" s="36" t="s">
        <v>176</v>
      </c>
      <c r="C58" s="7"/>
      <c r="D58" s="7"/>
      <c r="E58" s="93"/>
    </row>
    <row r="59" spans="1:11">
      <c r="A59" s="37">
        <v>3243</v>
      </c>
      <c r="B59" s="36" t="s">
        <v>177</v>
      </c>
      <c r="C59" s="7"/>
      <c r="D59" s="7"/>
      <c r="E59" s="93"/>
    </row>
    <row r="60" spans="1:11">
      <c r="A60" s="37">
        <v>3245</v>
      </c>
      <c r="B60" s="36" t="s">
        <v>178</v>
      </c>
      <c r="C60" s="7"/>
      <c r="D60" s="7"/>
      <c r="E60" s="93"/>
    </row>
    <row r="61" spans="1:11">
      <c r="A61" s="37">
        <v>3246</v>
      </c>
      <c r="B61" s="36" t="s">
        <v>179</v>
      </c>
      <c r="C61" s="7">
        <v>169081.11</v>
      </c>
      <c r="D61" s="227">
        <v>162970.71</v>
      </c>
      <c r="E61" s="93"/>
      <c r="G61" s="227">
        <v>156841.64000000001</v>
      </c>
    </row>
    <row r="62" spans="1:11">
      <c r="A62" s="24"/>
      <c r="E62" s="93"/>
    </row>
    <row r="63" spans="1:11">
      <c r="A63" s="25"/>
      <c r="E63" s="93"/>
    </row>
    <row r="64" spans="1:11">
      <c r="A64" s="38" t="s">
        <v>194</v>
      </c>
      <c r="B64" s="36"/>
      <c r="C64" s="72">
        <f>C45-C44</f>
        <v>429319.01</v>
      </c>
      <c r="D64" s="72">
        <f>D45-D44</f>
        <v>406245.97000000003</v>
      </c>
      <c r="E64" s="93"/>
    </row>
    <row r="65" spans="1:5">
      <c r="A65" s="37">
        <v>5100</v>
      </c>
      <c r="B65" s="36" t="s">
        <v>255</v>
      </c>
      <c r="C65" s="7"/>
      <c r="D65" s="7"/>
      <c r="E65" s="93"/>
    </row>
    <row r="66" spans="1:5">
      <c r="A66" s="37">
        <v>5220</v>
      </c>
      <c r="B66" s="36" t="s">
        <v>446</v>
      </c>
      <c r="C66" s="7"/>
      <c r="D66" s="7"/>
      <c r="E66" s="93"/>
    </row>
    <row r="67" spans="1:5">
      <c r="A67" s="37">
        <v>5230</v>
      </c>
      <c r="B67" s="36" t="s">
        <v>447</v>
      </c>
      <c r="C67" s="72">
        <v>-429319.01</v>
      </c>
      <c r="D67" s="72">
        <v>-406245.97</v>
      </c>
      <c r="E67" s="93"/>
    </row>
    <row r="68" spans="1:5">
      <c r="A68" s="24"/>
      <c r="E68" s="93"/>
    </row>
    <row r="69" spans="1:5">
      <c r="A69" s="1"/>
      <c r="E69" s="93"/>
    </row>
    <row r="70" spans="1:5">
      <c r="A70" s="35" t="s">
        <v>195</v>
      </c>
      <c r="B70" s="36"/>
      <c r="C70" s="7"/>
      <c r="D70" s="7"/>
      <c r="E70" s="93"/>
    </row>
    <row r="71" spans="1:5" ht="30">
      <c r="A71" s="37">
        <v>1</v>
      </c>
      <c r="B71" s="36" t="s">
        <v>180</v>
      </c>
      <c r="C71" s="7"/>
      <c r="D71" s="7"/>
      <c r="E71" s="93"/>
    </row>
    <row r="72" spans="1:5">
      <c r="A72" s="37">
        <v>2</v>
      </c>
      <c r="B72" s="36" t="s">
        <v>181</v>
      </c>
      <c r="C72" s="7"/>
      <c r="D72" s="7"/>
      <c r="E72" s="93"/>
    </row>
    <row r="73" spans="1:5">
      <c r="A73" s="37">
        <v>3</v>
      </c>
      <c r="B73" s="36" t="s">
        <v>182</v>
      </c>
      <c r="C73" s="7"/>
      <c r="D73" s="7"/>
      <c r="E73" s="93"/>
    </row>
    <row r="74" spans="1:5">
      <c r="A74" s="37">
        <v>4</v>
      </c>
      <c r="B74" s="36" t="s">
        <v>375</v>
      </c>
      <c r="C74" s="7"/>
      <c r="D74" s="7"/>
      <c r="E74" s="93"/>
    </row>
    <row r="75" spans="1:5">
      <c r="A75" s="37">
        <v>5</v>
      </c>
      <c r="B75" s="36" t="s">
        <v>183</v>
      </c>
      <c r="C75" s="7"/>
      <c r="D75" s="7"/>
      <c r="E75" s="93"/>
    </row>
    <row r="76" spans="1:5">
      <c r="A76" s="37">
        <v>6</v>
      </c>
      <c r="B76" s="36" t="s">
        <v>184</v>
      </c>
      <c r="C76" s="7"/>
      <c r="D76" s="7"/>
      <c r="E76" s="93"/>
    </row>
    <row r="77" spans="1:5">
      <c r="A77" s="37">
        <v>7</v>
      </c>
      <c r="B77" s="36" t="s">
        <v>185</v>
      </c>
      <c r="C77" s="7"/>
      <c r="D77" s="7"/>
      <c r="E77" s="93"/>
    </row>
    <row r="78" spans="1:5">
      <c r="A78" s="37">
        <v>8</v>
      </c>
      <c r="B78" s="36" t="s">
        <v>186</v>
      </c>
      <c r="C78" s="7"/>
      <c r="D78" s="7"/>
      <c r="E78" s="93"/>
    </row>
    <row r="79" spans="1:5">
      <c r="A79" s="37">
        <v>9</v>
      </c>
      <c r="B79" s="36" t="s">
        <v>187</v>
      </c>
      <c r="C79" s="7"/>
      <c r="D79" s="7"/>
      <c r="E79" s="93"/>
    </row>
    <row r="83" spans="1:9">
      <c r="A83" s="1"/>
      <c r="B83" s="1"/>
    </row>
    <row r="84" spans="1:9">
      <c r="A84" s="55" t="s">
        <v>105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5" t="s">
        <v>462</v>
      </c>
      <c r="D87" s="11"/>
      <c r="E87"/>
      <c r="F87"/>
      <c r="G87"/>
      <c r="H87"/>
      <c r="I87"/>
    </row>
    <row r="88" spans="1:9">
      <c r="A88"/>
      <c r="B88" s="1" t="s">
        <v>463</v>
      </c>
      <c r="D88" s="11"/>
      <c r="E88"/>
      <c r="F88"/>
      <c r="G88"/>
      <c r="H88"/>
      <c r="I88"/>
    </row>
    <row r="89" spans="1:9" customFormat="1" ht="12.75">
      <c r="B89" s="51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activeCell="I2" sqref="I2:J2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3" t="s">
        <v>468</v>
      </c>
      <c r="B1" s="65"/>
      <c r="C1" s="65"/>
      <c r="D1" s="65"/>
      <c r="E1" s="65"/>
      <c r="F1" s="65"/>
      <c r="G1" s="65"/>
      <c r="H1" s="65"/>
      <c r="I1" s="606" t="s">
        <v>108</v>
      </c>
      <c r="J1" s="606"/>
      <c r="K1" s="93"/>
    </row>
    <row r="2" spans="1:11">
      <c r="A2" s="65" t="s">
        <v>140</v>
      </c>
      <c r="B2" s="65"/>
      <c r="C2" s="65"/>
      <c r="D2" s="65"/>
      <c r="E2" s="65"/>
      <c r="F2" s="65"/>
      <c r="G2" s="65"/>
      <c r="H2" s="65"/>
      <c r="I2" s="601" t="s">
        <v>630</v>
      </c>
      <c r="J2" s="602"/>
      <c r="K2" s="93"/>
    </row>
    <row r="3" spans="1:11">
      <c r="A3" s="65"/>
      <c r="B3" s="65"/>
      <c r="C3" s="65"/>
      <c r="D3" s="65"/>
      <c r="E3" s="65"/>
      <c r="F3" s="65"/>
      <c r="G3" s="65"/>
      <c r="H3" s="65"/>
      <c r="I3" s="64"/>
      <c r="J3" s="64"/>
      <c r="K3" s="93"/>
    </row>
    <row r="4" spans="1:11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106"/>
      <c r="G4" s="65"/>
      <c r="H4" s="65"/>
      <c r="I4" s="65"/>
      <c r="J4" s="65"/>
      <c r="K4" s="93"/>
    </row>
    <row r="5" spans="1:11">
      <c r="A5" s="213" t="str">
        <f>'ფორმა N1'!D4</f>
        <v xml:space="preserve"> </v>
      </c>
      <c r="B5" s="214"/>
      <c r="C5" s="214"/>
      <c r="D5" s="214"/>
      <c r="E5" s="214"/>
      <c r="F5" s="215"/>
      <c r="G5" s="214"/>
      <c r="H5" s="214"/>
      <c r="I5" s="214"/>
      <c r="J5" s="214"/>
      <c r="K5" s="93"/>
    </row>
    <row r="6" spans="1:11">
      <c r="A6" s="66"/>
      <c r="B6" s="66" t="s">
        <v>469</v>
      </c>
      <c r="C6" s="65"/>
      <c r="D6" s="65"/>
      <c r="E6" s="65"/>
      <c r="F6" s="106"/>
      <c r="G6" s="65"/>
      <c r="H6" s="65"/>
      <c r="I6" s="65"/>
      <c r="J6" s="65"/>
      <c r="K6" s="93"/>
    </row>
    <row r="7" spans="1:11">
      <c r="A7" s="107"/>
      <c r="B7" s="103"/>
      <c r="C7" s="103"/>
      <c r="D7" s="103"/>
      <c r="E7" s="103"/>
      <c r="F7" s="103"/>
      <c r="G7" s="103"/>
      <c r="H7" s="103"/>
      <c r="I7" s="103"/>
      <c r="J7" s="103"/>
      <c r="K7" s="93"/>
    </row>
    <row r="8" spans="1:11" s="20" customFormat="1" ht="45">
      <c r="A8" s="109" t="s">
        <v>61</v>
      </c>
      <c r="B8" s="109" t="s">
        <v>110</v>
      </c>
      <c r="C8" s="110" t="s">
        <v>112</v>
      </c>
      <c r="D8" s="110" t="s">
        <v>275</v>
      </c>
      <c r="E8" s="110" t="s">
        <v>111</v>
      </c>
      <c r="F8" s="108" t="s">
        <v>256</v>
      </c>
      <c r="G8" s="108" t="s">
        <v>298</v>
      </c>
      <c r="H8" s="108" t="s">
        <v>299</v>
      </c>
      <c r="I8" s="108" t="s">
        <v>257</v>
      </c>
      <c r="J8" s="111" t="s">
        <v>113</v>
      </c>
      <c r="K8" s="93"/>
    </row>
    <row r="9" spans="1:11" s="20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3"/>
    </row>
    <row r="10" spans="1:11" s="20" customFormat="1" ht="39" customHeight="1">
      <c r="A10" s="405"/>
      <c r="B10" s="46" t="s">
        <v>544</v>
      </c>
      <c r="C10" s="137" t="s">
        <v>573</v>
      </c>
      <c r="D10" s="138" t="s">
        <v>220</v>
      </c>
      <c r="E10" s="458">
        <v>40462</v>
      </c>
      <c r="F10" s="407">
        <v>0</v>
      </c>
      <c r="G10" s="407">
        <v>0</v>
      </c>
      <c r="H10" s="407">
        <v>0</v>
      </c>
      <c r="I10" s="407">
        <v>0</v>
      </c>
      <c r="J10" s="140"/>
      <c r="K10" s="93"/>
    </row>
    <row r="11" spans="1:11" s="20" customFormat="1" ht="39" customHeight="1">
      <c r="A11" s="405"/>
      <c r="B11" s="46" t="s">
        <v>471</v>
      </c>
      <c r="C11" s="137" t="s">
        <v>472</v>
      </c>
      <c r="D11" s="138" t="s">
        <v>220</v>
      </c>
      <c r="E11" s="134">
        <v>38512</v>
      </c>
      <c r="F11" s="407">
        <v>20288.580000000002</v>
      </c>
      <c r="G11" s="407">
        <v>36560.39</v>
      </c>
      <c r="H11" s="407">
        <v>20430.52</v>
      </c>
      <c r="I11" s="407">
        <v>36418.449999999997</v>
      </c>
      <c r="J11" s="140"/>
      <c r="K11" s="93"/>
    </row>
    <row r="12" spans="1:11" s="20" customFormat="1" ht="45">
      <c r="A12" s="136">
        <v>1</v>
      </c>
      <c r="B12" s="46" t="s">
        <v>471</v>
      </c>
      <c r="C12" s="137" t="s">
        <v>624</v>
      </c>
      <c r="D12" s="138" t="s">
        <v>625</v>
      </c>
      <c r="E12" s="596">
        <v>38512</v>
      </c>
      <c r="F12" s="593">
        <v>0</v>
      </c>
      <c r="G12" s="593">
        <v>6110.4</v>
      </c>
      <c r="H12" s="593">
        <v>6107.55</v>
      </c>
      <c r="I12" s="593">
        <v>2.85</v>
      </c>
      <c r="J12" s="406"/>
      <c r="K12" s="93"/>
    </row>
    <row r="13" spans="1:11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>
      <c r="A14" s="92"/>
      <c r="B14" s="92"/>
      <c r="C14" s="92"/>
      <c r="D14" s="92"/>
      <c r="E14" s="92"/>
      <c r="F14" s="92"/>
      <c r="G14" s="92"/>
      <c r="H14" s="92"/>
      <c r="I14" s="92"/>
      <c r="J14" s="92"/>
    </row>
    <row r="15" spans="1:11">
      <c r="A15" s="92"/>
      <c r="B15" s="92"/>
      <c r="C15" s="92"/>
      <c r="D15" s="92"/>
      <c r="E15" s="92"/>
      <c r="F15" s="92"/>
      <c r="G15" s="92"/>
      <c r="H15" s="92"/>
      <c r="I15" s="92"/>
      <c r="J15" s="92"/>
    </row>
    <row r="16" spans="1:11">
      <c r="A16" s="92"/>
      <c r="B16" s="92" t="s">
        <v>602</v>
      </c>
      <c r="C16" s="92"/>
      <c r="D16" s="92"/>
      <c r="E16" s="92"/>
      <c r="F16" s="92"/>
      <c r="G16" s="92"/>
      <c r="H16" s="92"/>
      <c r="I16" s="92"/>
      <c r="J16" s="92"/>
    </row>
    <row r="17" spans="1:10">
      <c r="A17" s="92"/>
      <c r="B17" s="209" t="s">
        <v>105</v>
      </c>
      <c r="C17" s="92"/>
      <c r="D17" s="92"/>
      <c r="E17" s="92"/>
      <c r="F17" s="210"/>
      <c r="G17" s="92"/>
      <c r="H17" s="92"/>
      <c r="I17" s="92"/>
      <c r="J17" s="92"/>
    </row>
    <row r="18" spans="1:10">
      <c r="A18" s="92"/>
      <c r="B18" s="92"/>
      <c r="C18" s="92"/>
      <c r="D18" s="92"/>
      <c r="E18" s="92"/>
      <c r="F18" s="90"/>
      <c r="G18" s="90"/>
      <c r="H18" s="90"/>
      <c r="I18" s="90"/>
      <c r="J18" s="90"/>
    </row>
    <row r="19" spans="1:10">
      <c r="A19" s="92"/>
      <c r="B19" s="92"/>
      <c r="C19" s="92"/>
      <c r="D19" s="92"/>
      <c r="E19" s="92"/>
      <c r="F19" s="92"/>
      <c r="G19" s="90"/>
      <c r="H19" s="90"/>
      <c r="I19" s="90"/>
      <c r="J19" s="90"/>
    </row>
    <row r="20" spans="1:10">
      <c r="A20" s="90"/>
      <c r="B20" s="92"/>
      <c r="C20" s="211" t="s">
        <v>268</v>
      </c>
      <c r="D20" s="211"/>
      <c r="E20" s="92"/>
      <c r="F20" s="92" t="s">
        <v>273</v>
      </c>
      <c r="G20" s="90"/>
      <c r="H20" s="90"/>
      <c r="I20" s="90"/>
      <c r="J20" s="90"/>
    </row>
    <row r="21" spans="1:10">
      <c r="A21" s="90"/>
      <c r="B21" s="92"/>
      <c r="C21" s="212" t="s">
        <v>138</v>
      </c>
      <c r="D21" s="92"/>
      <c r="E21" s="92"/>
      <c r="F21" s="92" t="s">
        <v>269</v>
      </c>
      <c r="G21" s="90"/>
      <c r="H21" s="90"/>
      <c r="I21" s="90"/>
      <c r="J21" s="90"/>
    </row>
    <row r="22" spans="1:10" customFormat="1">
      <c r="A22" s="90"/>
      <c r="B22" s="92"/>
      <c r="C22" s="92"/>
      <c r="D22" s="212"/>
      <c r="E22" s="90"/>
      <c r="F22" s="90"/>
      <c r="G22" s="90"/>
      <c r="H22" s="90"/>
      <c r="I22" s="90"/>
      <c r="J22" s="90"/>
    </row>
    <row r="23" spans="1:10" customFormat="1" ht="12.75">
      <c r="A23" s="90"/>
      <c r="B23" s="90"/>
      <c r="C23" s="90"/>
      <c r="D23" s="90"/>
      <c r="E23" s="90"/>
      <c r="F23" s="90"/>
      <c r="G23" s="90"/>
      <c r="H23" s="90"/>
      <c r="I23" s="90"/>
      <c r="J23" s="90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activeCell="F2" sqref="F2:G2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41.140625" style="163" customWidth="1"/>
    <col min="7" max="7" width="12" style="163" customWidth="1"/>
    <col min="8" max="8" width="0.5703125" style="163" customWidth="1"/>
    <col min="9" max="16384" width="9.140625" style="163"/>
  </cols>
  <sheetData>
    <row r="1" spans="1:8">
      <c r="A1" s="63" t="s">
        <v>378</v>
      </c>
      <c r="B1" s="65"/>
      <c r="C1" s="65"/>
      <c r="D1" s="65"/>
      <c r="E1" s="65"/>
      <c r="F1" s="65"/>
      <c r="G1" s="143" t="s">
        <v>108</v>
      </c>
      <c r="H1" s="144"/>
    </row>
    <row r="2" spans="1:8">
      <c r="A2" s="65" t="s">
        <v>140</v>
      </c>
      <c r="B2" s="65"/>
      <c r="C2" s="65"/>
      <c r="D2" s="65"/>
      <c r="E2" s="65"/>
      <c r="F2" s="601" t="s">
        <v>623</v>
      </c>
      <c r="G2" s="602"/>
      <c r="H2" s="144"/>
    </row>
    <row r="3" spans="1:8">
      <c r="A3" s="65"/>
      <c r="B3" s="65"/>
      <c r="C3" s="65"/>
      <c r="D3" s="65"/>
      <c r="E3" s="65"/>
      <c r="F3" s="65"/>
      <c r="G3" s="91"/>
      <c r="H3" s="144"/>
    </row>
    <row r="4" spans="1:8">
      <c r="A4" s="66" t="str">
        <f>'[2]ფორმა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5"/>
      <c r="H4" s="92"/>
    </row>
    <row r="5" spans="1:8">
      <c r="A5" s="199"/>
      <c r="B5" s="199"/>
      <c r="C5" s="199" t="s">
        <v>469</v>
      </c>
      <c r="D5" s="199"/>
      <c r="E5" s="199"/>
      <c r="F5" s="199"/>
      <c r="G5" s="199"/>
      <c r="H5" s="92"/>
    </row>
    <row r="6" spans="1:8">
      <c r="A6" s="66"/>
      <c r="B6" s="65"/>
      <c r="C6" s="65"/>
      <c r="D6" s="65"/>
      <c r="E6" s="65"/>
      <c r="F6" s="65"/>
      <c r="G6" s="65"/>
      <c r="H6" s="92"/>
    </row>
    <row r="7" spans="1:8">
      <c r="A7" s="65"/>
      <c r="B7" s="65"/>
      <c r="C7" s="65"/>
      <c r="D7" s="65"/>
      <c r="E7" s="65"/>
      <c r="F7" s="65"/>
      <c r="G7" s="65"/>
      <c r="H7" s="93"/>
    </row>
    <row r="8" spans="1:8" ht="45.75" customHeight="1">
      <c r="A8" s="145" t="s">
        <v>318</v>
      </c>
      <c r="B8" s="145" t="s">
        <v>141</v>
      </c>
      <c r="C8" s="146" t="s">
        <v>376</v>
      </c>
      <c r="D8" s="146" t="s">
        <v>377</v>
      </c>
      <c r="E8" s="146" t="s">
        <v>275</v>
      </c>
      <c r="F8" s="145" t="s">
        <v>325</v>
      </c>
      <c r="G8" s="146" t="s">
        <v>319</v>
      </c>
      <c r="H8" s="93"/>
    </row>
    <row r="9" spans="1:8">
      <c r="A9" s="147" t="s">
        <v>320</v>
      </c>
      <c r="B9" s="148"/>
      <c r="C9" s="149"/>
      <c r="D9" s="150"/>
      <c r="E9" s="150"/>
      <c r="F9" s="150"/>
      <c r="G9" s="151"/>
      <c r="H9" s="93"/>
    </row>
    <row r="10" spans="1:8" ht="15.75">
      <c r="A10" s="148"/>
      <c r="B10" s="547"/>
      <c r="C10" s="152"/>
      <c r="D10" s="153"/>
      <c r="E10" s="153"/>
      <c r="F10" s="548"/>
      <c r="G10" s="549"/>
      <c r="H10" s="93"/>
    </row>
    <row r="11" spans="1:8" ht="15.75">
      <c r="A11" s="148"/>
      <c r="B11" s="547"/>
      <c r="C11" s="152"/>
      <c r="D11" s="153"/>
      <c r="E11" s="153"/>
      <c r="F11" s="548"/>
      <c r="G11" s="549"/>
      <c r="H11" s="93"/>
    </row>
    <row r="12" spans="1:8" ht="15.75">
      <c r="A12" s="148"/>
      <c r="B12" s="547"/>
      <c r="C12" s="152"/>
      <c r="D12" s="153"/>
      <c r="E12" s="153"/>
      <c r="F12" s="153"/>
      <c r="G12" s="549"/>
      <c r="H12" s="93"/>
    </row>
    <row r="13" spans="1:8" ht="15.75">
      <c r="A13" s="148"/>
      <c r="B13" s="547"/>
      <c r="C13" s="152"/>
      <c r="D13" s="153"/>
      <c r="E13" s="153"/>
      <c r="F13" s="548"/>
      <c r="G13" s="549"/>
      <c r="H13" s="93"/>
    </row>
    <row r="14" spans="1:8" ht="15.75">
      <c r="A14" s="148"/>
      <c r="B14" s="547"/>
      <c r="C14" s="152"/>
      <c r="D14" s="153"/>
      <c r="E14" s="153"/>
      <c r="F14" s="153"/>
      <c r="G14" s="549"/>
      <c r="H14" s="93"/>
    </row>
    <row r="15" spans="1:8" ht="15.75">
      <c r="A15" s="148"/>
      <c r="B15" s="547"/>
      <c r="C15" s="152"/>
      <c r="D15" s="153"/>
      <c r="E15" s="153"/>
      <c r="F15" s="548"/>
      <c r="G15" s="549"/>
      <c r="H15" s="93"/>
    </row>
    <row r="16" spans="1:8" ht="15.75">
      <c r="A16" s="148"/>
      <c r="B16" s="547"/>
      <c r="C16" s="152"/>
      <c r="D16" s="153"/>
      <c r="E16" s="153"/>
      <c r="F16" s="153"/>
      <c r="G16" s="549"/>
      <c r="H16" s="93"/>
    </row>
    <row r="17" spans="1:8" ht="15.75">
      <c r="A17" s="148"/>
      <c r="B17" s="547"/>
      <c r="C17" s="152"/>
      <c r="D17" s="153"/>
      <c r="E17" s="153"/>
      <c r="F17" s="548"/>
      <c r="G17" s="549"/>
      <c r="H17" s="93"/>
    </row>
    <row r="18" spans="1:8" ht="15.75">
      <c r="A18" s="148"/>
      <c r="B18" s="547"/>
      <c r="C18" s="152"/>
      <c r="D18" s="153"/>
      <c r="E18" s="153"/>
      <c r="F18" s="548"/>
      <c r="G18" s="549"/>
      <c r="H18" s="93"/>
    </row>
    <row r="19" spans="1:8" ht="15.75">
      <c r="A19" s="148"/>
      <c r="B19" s="547"/>
      <c r="C19" s="152"/>
      <c r="D19" s="153"/>
      <c r="E19" s="153"/>
      <c r="F19" s="153"/>
      <c r="G19" s="549"/>
      <c r="H19" s="93"/>
    </row>
    <row r="20" spans="1:8" ht="15.75">
      <c r="A20" s="148"/>
      <c r="B20" s="547"/>
      <c r="C20" s="152"/>
      <c r="D20" s="153"/>
      <c r="E20" s="153"/>
      <c r="F20" s="548"/>
      <c r="G20" s="550"/>
      <c r="H20" s="93"/>
    </row>
    <row r="21" spans="1:8" ht="15.75">
      <c r="A21" s="148"/>
      <c r="B21" s="547"/>
      <c r="C21" s="153"/>
      <c r="D21" s="153"/>
      <c r="E21" s="153"/>
      <c r="F21" s="548"/>
      <c r="G21" s="549"/>
      <c r="H21" s="93"/>
    </row>
    <row r="22" spans="1:8" ht="15.75">
      <c r="A22" s="148"/>
      <c r="B22" s="547"/>
      <c r="C22" s="153"/>
      <c r="D22" s="153"/>
      <c r="E22" s="153"/>
      <c r="F22" s="153"/>
      <c r="G22" s="549"/>
      <c r="H22" s="93"/>
    </row>
    <row r="23" spans="1:8" ht="15.75">
      <c r="A23" s="148"/>
      <c r="B23" s="547"/>
      <c r="C23" s="153"/>
      <c r="D23" s="153"/>
      <c r="E23" s="153"/>
      <c r="F23" s="153"/>
      <c r="G23" s="549"/>
      <c r="H23" s="93"/>
    </row>
    <row r="24" spans="1:8" ht="15.75">
      <c r="A24" s="148"/>
      <c r="B24" s="547"/>
      <c r="C24" s="153"/>
      <c r="D24" s="153"/>
      <c r="E24" s="153"/>
      <c r="F24" s="548"/>
      <c r="G24" s="550"/>
      <c r="H24" s="93"/>
    </row>
    <row r="25" spans="1:8" ht="15.75">
      <c r="A25" s="148"/>
      <c r="B25" s="547"/>
      <c r="C25" s="152"/>
      <c r="D25" s="153"/>
      <c r="E25" s="153"/>
      <c r="F25" s="548"/>
      <c r="G25" s="549"/>
      <c r="H25" s="93"/>
    </row>
    <row r="26" spans="1:8" ht="15.75">
      <c r="A26" s="148"/>
      <c r="B26" s="547"/>
      <c r="C26" s="152"/>
      <c r="D26" s="153"/>
      <c r="E26" s="153"/>
      <c r="F26" s="153"/>
      <c r="G26" s="154"/>
      <c r="H26" s="93"/>
    </row>
    <row r="27" spans="1:8" ht="15.75">
      <c r="A27" s="148"/>
      <c r="B27" s="547"/>
      <c r="C27" s="152"/>
      <c r="D27" s="153"/>
      <c r="E27" s="153"/>
      <c r="F27" s="153"/>
      <c r="G27" s="154"/>
      <c r="H27" s="93"/>
    </row>
    <row r="28" spans="1:8" ht="15.75">
      <c r="A28" s="148"/>
      <c r="B28" s="547"/>
      <c r="C28" s="152"/>
      <c r="D28" s="153"/>
      <c r="E28" s="153"/>
      <c r="F28" s="153"/>
      <c r="G28" s="154"/>
      <c r="H28" s="93"/>
    </row>
    <row r="29" spans="1:8" ht="15.75">
      <c r="A29" s="148"/>
      <c r="B29" s="547"/>
      <c r="C29" s="152"/>
      <c r="D29" s="153"/>
      <c r="E29" s="153"/>
      <c r="F29" s="153"/>
      <c r="G29" s="154"/>
      <c r="H29" s="93"/>
    </row>
    <row r="30" spans="1:8" ht="15.75">
      <c r="A30" s="148"/>
      <c r="B30" s="547"/>
      <c r="C30" s="155"/>
      <c r="D30" s="156"/>
      <c r="E30" s="156"/>
      <c r="F30" s="548"/>
      <c r="G30" s="154"/>
      <c r="H30" s="93"/>
    </row>
    <row r="31" spans="1:8" ht="15.75">
      <c r="A31" s="148"/>
      <c r="B31" s="547"/>
      <c r="C31" s="155"/>
      <c r="D31" s="551"/>
      <c r="E31" s="156"/>
      <c r="F31" s="552"/>
      <c r="G31" s="549"/>
      <c r="H31" s="93"/>
    </row>
    <row r="32" spans="1:8" ht="15.75">
      <c r="A32" s="148"/>
      <c r="B32" s="547"/>
      <c r="C32" s="155"/>
      <c r="D32" s="551"/>
      <c r="E32" s="156"/>
      <c r="F32" s="552"/>
      <c r="G32" s="549"/>
      <c r="H32" s="93"/>
    </row>
    <row r="33" spans="1:10" ht="15.75">
      <c r="A33" s="148"/>
      <c r="B33" s="547"/>
      <c r="C33" s="155"/>
      <c r="D33" s="551"/>
      <c r="E33" s="156"/>
      <c r="F33" s="552"/>
      <c r="G33" s="549"/>
      <c r="H33" s="93"/>
    </row>
    <row r="34" spans="1:10" ht="15.75">
      <c r="A34" s="148"/>
      <c r="B34" s="547"/>
      <c r="C34" s="155"/>
      <c r="D34" s="156"/>
      <c r="E34" s="156"/>
      <c r="F34" s="548"/>
      <c r="G34" s="550"/>
      <c r="H34" s="93"/>
    </row>
    <row r="35" spans="1:10" ht="15.75">
      <c r="A35" s="148"/>
      <c r="B35" s="547"/>
      <c r="C35" s="155"/>
      <c r="D35" s="156"/>
      <c r="E35" s="156"/>
      <c r="F35" s="156"/>
      <c r="G35" s="549"/>
      <c r="H35" s="93"/>
    </row>
    <row r="36" spans="1:10" ht="15.75">
      <c r="A36" s="148"/>
      <c r="B36" s="547"/>
      <c r="C36" s="155"/>
      <c r="D36" s="156"/>
      <c r="E36" s="156"/>
      <c r="F36" s="156"/>
      <c r="G36" s="549"/>
      <c r="H36" s="93"/>
    </row>
    <row r="37" spans="1:10" ht="15.75">
      <c r="A37" s="148"/>
      <c r="B37" s="547"/>
      <c r="C37" s="155"/>
      <c r="D37" s="156"/>
      <c r="E37" s="156"/>
      <c r="F37" s="156"/>
      <c r="G37" s="549"/>
      <c r="H37" s="93"/>
    </row>
    <row r="38" spans="1:10" ht="15.75">
      <c r="A38" s="148"/>
      <c r="B38" s="547"/>
      <c r="C38" s="155"/>
      <c r="D38" s="156"/>
      <c r="E38" s="156"/>
      <c r="F38" s="548"/>
      <c r="G38" s="550"/>
      <c r="H38" s="93"/>
    </row>
    <row r="39" spans="1:10" ht="15.75">
      <c r="A39" s="148"/>
      <c r="B39" s="547"/>
      <c r="C39" s="155"/>
      <c r="D39" s="156"/>
      <c r="E39" s="156"/>
      <c r="F39" s="553"/>
      <c r="G39" s="550"/>
      <c r="H39" s="93"/>
    </row>
    <row r="40" spans="1:10" ht="15.75">
      <c r="A40" s="148"/>
      <c r="B40" s="547"/>
      <c r="C40" s="155"/>
      <c r="D40" s="156"/>
      <c r="E40" s="156"/>
      <c r="F40" s="552"/>
      <c r="G40" s="549"/>
      <c r="H40" s="93"/>
    </row>
    <row r="41" spans="1:10" ht="16.5" customHeight="1">
      <c r="A41" s="148"/>
      <c r="B41" s="547"/>
      <c r="C41" s="155"/>
      <c r="D41" s="156"/>
      <c r="E41" s="156"/>
      <c r="F41" s="548"/>
      <c r="G41" s="549"/>
      <c r="H41" s="93"/>
    </row>
    <row r="42" spans="1:10" ht="15.75">
      <c r="A42" s="148"/>
      <c r="B42" s="547"/>
      <c r="C42" s="155"/>
      <c r="D42" s="156"/>
      <c r="E42" s="156"/>
      <c r="F42" s="552"/>
      <c r="G42" s="549"/>
      <c r="H42" s="93"/>
    </row>
    <row r="43" spans="1:10" ht="15.75">
      <c r="A43" s="148"/>
      <c r="B43" s="547"/>
      <c r="C43" s="155"/>
      <c r="D43" s="156"/>
      <c r="E43" s="156"/>
      <c r="F43" s="156"/>
      <c r="G43" s="154"/>
      <c r="H43" s="93"/>
    </row>
    <row r="44" spans="1:10">
      <c r="A44" s="157" t="s">
        <v>321</v>
      </c>
      <c r="B44" s="158"/>
      <c r="C44" s="159"/>
      <c r="D44" s="160"/>
      <c r="E44" s="160"/>
      <c r="F44" s="161"/>
      <c r="G44" s="162">
        <v>0</v>
      </c>
      <c r="H44" s="93"/>
    </row>
    <row r="46" spans="1:10">
      <c r="F46" s="164"/>
      <c r="G46" s="164"/>
      <c r="H46" s="164"/>
      <c r="I46" s="164"/>
      <c r="J46" s="164"/>
    </row>
    <row r="47" spans="1:10">
      <c r="C47" s="167"/>
      <c r="F47" s="167"/>
      <c r="G47" s="168"/>
      <c r="H47" s="164"/>
      <c r="I47" s="164"/>
      <c r="J47" s="164"/>
    </row>
    <row r="48" spans="1:10">
      <c r="A48" s="164"/>
      <c r="C48" s="169" t="s">
        <v>268</v>
      </c>
      <c r="F48" s="170" t="s">
        <v>273</v>
      </c>
      <c r="G48" s="168"/>
      <c r="H48" s="164"/>
      <c r="I48" s="164"/>
      <c r="J48" s="164"/>
    </row>
    <row r="49" spans="1:10">
      <c r="A49" s="164"/>
      <c r="C49" s="171" t="s">
        <v>138</v>
      </c>
      <c r="F49" s="163" t="s">
        <v>269</v>
      </c>
      <c r="G49" s="164"/>
      <c r="H49" s="164"/>
      <c r="I49" s="164"/>
      <c r="J49" s="164"/>
    </row>
    <row r="50" spans="1:10" s="164" customFormat="1">
      <c r="B50" s="163"/>
    </row>
    <row r="51" spans="1:10" s="164" customFormat="1" ht="12.75"/>
    <row r="52" spans="1:10" s="164" customFormat="1" ht="12.75"/>
    <row r="53" spans="1:10" s="164" customFormat="1" ht="12.75"/>
    <row r="54" spans="1:10" s="164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P9" sqref="P9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7" t="s">
        <v>309</v>
      </c>
      <c r="B1" s="118"/>
      <c r="C1" s="118"/>
      <c r="D1" s="118"/>
      <c r="E1" s="118"/>
      <c r="F1" s="67"/>
      <c r="G1" s="67"/>
      <c r="H1" s="67"/>
      <c r="I1" s="607" t="s">
        <v>108</v>
      </c>
      <c r="J1" s="607"/>
      <c r="K1" s="124"/>
    </row>
    <row r="2" spans="1:12" s="16" customFormat="1" ht="15">
      <c r="A2" s="93" t="s">
        <v>140</v>
      </c>
      <c r="B2" s="118"/>
      <c r="C2" s="118"/>
      <c r="D2" s="118"/>
      <c r="E2" s="118"/>
      <c r="F2" s="119"/>
      <c r="G2" s="120"/>
      <c r="H2" s="120"/>
      <c r="I2" s="601" t="s">
        <v>630</v>
      </c>
      <c r="J2" s="602"/>
      <c r="K2" s="124"/>
    </row>
    <row r="3" spans="1:12" s="16" customFormat="1" ht="15">
      <c r="A3" s="118"/>
      <c r="B3" s="118"/>
      <c r="C3" s="118"/>
      <c r="D3" s="118"/>
      <c r="E3" s="118"/>
      <c r="F3" s="119"/>
      <c r="G3" s="120"/>
      <c r="H3" s="120"/>
      <c r="I3" s="121"/>
      <c r="J3" s="64"/>
      <c r="K3" s="124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6"/>
      <c r="G4" s="66"/>
      <c r="H4" s="66"/>
      <c r="I4" s="106"/>
      <c r="J4" s="65"/>
      <c r="K4" s="93"/>
      <c r="L4" s="16"/>
    </row>
    <row r="5" spans="1:12" s="1" customFormat="1" ht="15">
      <c r="A5" s="99" t="s">
        <v>469</v>
      </c>
      <c r="B5" s="100"/>
      <c r="C5" s="100"/>
      <c r="D5" s="100"/>
      <c r="E5" s="100"/>
      <c r="F5" s="39"/>
      <c r="G5" s="39"/>
      <c r="H5" s="39"/>
      <c r="I5" s="112"/>
      <c r="J5" s="39"/>
      <c r="K5" s="93"/>
    </row>
    <row r="6" spans="1:12" s="16" customFormat="1" ht="13.5">
      <c r="A6" s="122"/>
      <c r="B6" s="123"/>
      <c r="C6" s="123"/>
      <c r="D6" s="118"/>
      <c r="E6" s="118"/>
      <c r="F6" s="118"/>
      <c r="G6" s="118"/>
      <c r="H6" s="118"/>
      <c r="I6" s="118"/>
      <c r="J6" s="118"/>
      <c r="K6" s="124"/>
    </row>
    <row r="7" spans="1:12" ht="45">
      <c r="A7" s="113"/>
      <c r="B7" s="609" t="s">
        <v>219</v>
      </c>
      <c r="C7" s="609"/>
      <c r="D7" s="609" t="s">
        <v>296</v>
      </c>
      <c r="E7" s="609"/>
      <c r="F7" s="609" t="s">
        <v>297</v>
      </c>
      <c r="G7" s="609"/>
      <c r="H7" s="133" t="s">
        <v>283</v>
      </c>
      <c r="I7" s="609" t="s">
        <v>222</v>
      </c>
      <c r="J7" s="609"/>
      <c r="K7" s="125"/>
    </row>
    <row r="8" spans="1:12" ht="15">
      <c r="A8" s="114" t="s">
        <v>114</v>
      </c>
      <c r="B8" s="115" t="s">
        <v>221</v>
      </c>
      <c r="C8" s="116" t="s">
        <v>220</v>
      </c>
      <c r="D8" s="115" t="s">
        <v>221</v>
      </c>
      <c r="E8" s="116" t="s">
        <v>220</v>
      </c>
      <c r="F8" s="115" t="s">
        <v>221</v>
      </c>
      <c r="G8" s="116" t="s">
        <v>220</v>
      </c>
      <c r="H8" s="116" t="s">
        <v>220</v>
      </c>
      <c r="I8" s="115" t="s">
        <v>221</v>
      </c>
      <c r="J8" s="116" t="s">
        <v>220</v>
      </c>
      <c r="K8" s="125"/>
    </row>
    <row r="9" spans="1:12" ht="15">
      <c r="A9" s="40" t="s">
        <v>115</v>
      </c>
      <c r="B9" s="71">
        <f>SUM(B10,B14,B17)</f>
        <v>1</v>
      </c>
      <c r="C9" s="71">
        <f>SUM(C10,C14,C17)</f>
        <v>246210</v>
      </c>
      <c r="D9" s="71">
        <f t="shared" ref="D9:J9" si="0">SUM(D10,D14,D17)</f>
        <v>0</v>
      </c>
      <c r="E9" s="71">
        <f>SUM(E10,E14,E17)</f>
        <v>0</v>
      </c>
      <c r="F9" s="71">
        <f t="shared" si="0"/>
        <v>0</v>
      </c>
      <c r="G9" s="71">
        <f>SUM(G10,G14,G17)</f>
        <v>0</v>
      </c>
      <c r="H9" s="71">
        <f>SUM(H10,H14,H17)</f>
        <v>0</v>
      </c>
      <c r="I9" s="71">
        <f>SUM(I10,I14,I17)</f>
        <v>0</v>
      </c>
      <c r="J9" s="71">
        <f t="shared" si="0"/>
        <v>246210</v>
      </c>
      <c r="K9" s="125"/>
    </row>
    <row r="10" spans="1:12" ht="15">
      <c r="A10" s="41" t="s">
        <v>116</v>
      </c>
      <c r="B10" s="113">
        <v>1</v>
      </c>
      <c r="C10" s="113">
        <v>246210</v>
      </c>
      <c r="D10" s="113">
        <f t="shared" ref="D10:F10" si="1">SUM(D11:D13)</f>
        <v>0</v>
      </c>
      <c r="E10" s="113">
        <f>SUM(E11:E13)</f>
        <v>0</v>
      </c>
      <c r="F10" s="113">
        <f t="shared" si="1"/>
        <v>0</v>
      </c>
      <c r="G10" s="113">
        <f>SUM(G11:G13)</f>
        <v>0</v>
      </c>
      <c r="H10" s="113">
        <f>SUM(H11:H13)</f>
        <v>0</v>
      </c>
      <c r="I10" s="113">
        <f>SUM(I11:I13)</f>
        <v>0</v>
      </c>
      <c r="J10" s="113">
        <v>246210</v>
      </c>
      <c r="K10" s="125"/>
    </row>
    <row r="11" spans="1:12" ht="15">
      <c r="A11" s="41" t="s">
        <v>117</v>
      </c>
      <c r="B11" s="19"/>
      <c r="C11" s="113">
        <v>246210</v>
      </c>
      <c r="D11" s="19"/>
      <c r="E11" s="19"/>
      <c r="F11" s="19"/>
      <c r="G11" s="19"/>
      <c r="H11" s="19"/>
      <c r="I11" s="19"/>
      <c r="J11" s="113">
        <v>246210</v>
      </c>
      <c r="K11" s="125"/>
    </row>
    <row r="12" spans="1:12" ht="15">
      <c r="A12" s="41" t="s">
        <v>118</v>
      </c>
      <c r="B12" s="19"/>
      <c r="C12" s="19"/>
      <c r="D12" s="19"/>
      <c r="E12" s="19"/>
      <c r="F12" s="19"/>
      <c r="G12" s="19"/>
      <c r="H12" s="19"/>
      <c r="I12" s="19"/>
      <c r="J12" s="19"/>
      <c r="K12" s="125"/>
    </row>
    <row r="13" spans="1:12" ht="15">
      <c r="A13" s="41" t="s">
        <v>119</v>
      </c>
      <c r="B13" s="19"/>
      <c r="C13" s="19"/>
      <c r="D13" s="19"/>
      <c r="E13" s="19"/>
      <c r="F13" s="19"/>
      <c r="G13" s="19"/>
      <c r="H13" s="19"/>
      <c r="I13" s="19"/>
      <c r="J13" s="19"/>
      <c r="K13" s="125"/>
    </row>
    <row r="14" spans="1:12" ht="15">
      <c r="A14" s="41" t="s">
        <v>120</v>
      </c>
      <c r="B14" s="113">
        <f>SUM(B15:B16)</f>
        <v>0</v>
      </c>
      <c r="C14" s="113">
        <f>SUM(C15:C16)</f>
        <v>0</v>
      </c>
      <c r="D14" s="113">
        <f t="shared" ref="D14:J14" si="2">SUM(D15:D16)</f>
        <v>0</v>
      </c>
      <c r="E14" s="113">
        <f>SUM(E15:E16)</f>
        <v>0</v>
      </c>
      <c r="F14" s="113">
        <f t="shared" si="2"/>
        <v>0</v>
      </c>
      <c r="G14" s="113">
        <f>SUM(G15:G16)</f>
        <v>0</v>
      </c>
      <c r="H14" s="113">
        <f>SUM(H15:H16)</f>
        <v>0</v>
      </c>
      <c r="I14" s="113">
        <f>SUM(I15:I16)</f>
        <v>0</v>
      </c>
      <c r="J14" s="113">
        <f t="shared" si="2"/>
        <v>0</v>
      </c>
      <c r="K14" s="125"/>
    </row>
    <row r="15" spans="1:12" ht="15">
      <c r="A15" s="41" t="s">
        <v>121</v>
      </c>
      <c r="B15" s="19"/>
      <c r="C15" s="19"/>
      <c r="D15" s="19"/>
      <c r="E15" s="19"/>
      <c r="F15" s="19"/>
      <c r="G15" s="19"/>
      <c r="H15" s="19"/>
      <c r="I15" s="19"/>
      <c r="J15" s="19"/>
      <c r="K15" s="125"/>
    </row>
    <row r="16" spans="1:12" ht="15">
      <c r="A16" s="41" t="s">
        <v>122</v>
      </c>
      <c r="B16" s="19"/>
      <c r="C16" s="19"/>
      <c r="D16" s="19"/>
      <c r="E16" s="19"/>
      <c r="F16" s="19"/>
      <c r="G16" s="19"/>
      <c r="H16" s="19"/>
      <c r="I16" s="19"/>
      <c r="J16" s="19"/>
      <c r="K16" s="125"/>
    </row>
    <row r="17" spans="1:11" ht="15">
      <c r="A17" s="41" t="s">
        <v>123</v>
      </c>
      <c r="B17" s="113">
        <f>SUM(B18:B19,B22,B23)</f>
        <v>0</v>
      </c>
      <c r="C17" s="113">
        <f>SUM(C18:C19,C22,C23)</f>
        <v>0</v>
      </c>
      <c r="D17" s="113">
        <f t="shared" ref="D17:J17" si="3">SUM(D18:D19,D22,D23)</f>
        <v>0</v>
      </c>
      <c r="E17" s="113">
        <f>SUM(E18:E19,E22,E23)</f>
        <v>0</v>
      </c>
      <c r="F17" s="113">
        <f t="shared" si="3"/>
        <v>0</v>
      </c>
      <c r="G17" s="113">
        <f>SUM(G18:G19,G22,G23)</f>
        <v>0</v>
      </c>
      <c r="H17" s="113">
        <f>SUM(H18:H19,H22,H23)</f>
        <v>0</v>
      </c>
      <c r="I17" s="113">
        <f>SUM(I18:I19,I22,I23)</f>
        <v>0</v>
      </c>
      <c r="J17" s="113">
        <f t="shared" si="3"/>
        <v>0</v>
      </c>
      <c r="K17" s="125"/>
    </row>
    <row r="18" spans="1:11" ht="15">
      <c r="A18" s="41" t="s">
        <v>124</v>
      </c>
      <c r="B18" s="19"/>
      <c r="C18" s="19"/>
      <c r="D18" s="19"/>
      <c r="E18" s="19"/>
      <c r="F18" s="19"/>
      <c r="G18" s="19"/>
      <c r="H18" s="19"/>
      <c r="I18" s="19"/>
      <c r="J18" s="19"/>
      <c r="K18" s="125"/>
    </row>
    <row r="19" spans="1:11" ht="15">
      <c r="A19" s="41" t="s">
        <v>125</v>
      </c>
      <c r="B19" s="113">
        <f>SUM(B20:B21)</f>
        <v>0</v>
      </c>
      <c r="C19" s="113">
        <f>SUM(C20:C21)</f>
        <v>0</v>
      </c>
      <c r="D19" s="113">
        <f t="shared" ref="D19:J19" si="4">SUM(D20:D21)</f>
        <v>0</v>
      </c>
      <c r="E19" s="113">
        <f>SUM(E20:E21)</f>
        <v>0</v>
      </c>
      <c r="F19" s="113">
        <f t="shared" si="4"/>
        <v>0</v>
      </c>
      <c r="G19" s="113">
        <f>SUM(G20:G21)</f>
        <v>0</v>
      </c>
      <c r="H19" s="113">
        <f>SUM(H20:H21)</f>
        <v>0</v>
      </c>
      <c r="I19" s="113">
        <f>SUM(I20:I21)</f>
        <v>0</v>
      </c>
      <c r="J19" s="113">
        <f t="shared" si="4"/>
        <v>0</v>
      </c>
      <c r="K19" s="125"/>
    </row>
    <row r="20" spans="1:11" ht="15">
      <c r="A20" s="41" t="s">
        <v>126</v>
      </c>
      <c r="B20" s="19"/>
      <c r="C20" s="19"/>
      <c r="D20" s="19"/>
      <c r="E20" s="19"/>
      <c r="F20" s="19"/>
      <c r="G20" s="19"/>
      <c r="H20" s="19"/>
      <c r="I20" s="19"/>
      <c r="J20" s="19"/>
      <c r="K20" s="125"/>
    </row>
    <row r="21" spans="1:11" ht="15">
      <c r="A21" s="41" t="s">
        <v>127</v>
      </c>
      <c r="B21" s="19"/>
      <c r="C21" s="19"/>
      <c r="D21" s="19"/>
      <c r="E21" s="19"/>
      <c r="F21" s="19"/>
      <c r="G21" s="19"/>
      <c r="H21" s="19"/>
      <c r="I21" s="19"/>
      <c r="J21" s="19"/>
      <c r="K21" s="125"/>
    </row>
    <row r="22" spans="1:11" ht="15">
      <c r="A22" s="41" t="s">
        <v>128</v>
      </c>
      <c r="B22" s="19"/>
      <c r="C22" s="19"/>
      <c r="D22" s="19"/>
      <c r="E22" s="19"/>
      <c r="F22" s="19"/>
      <c r="G22" s="19"/>
      <c r="H22" s="19"/>
      <c r="I22" s="19"/>
      <c r="J22" s="19"/>
      <c r="K22" s="125"/>
    </row>
    <row r="23" spans="1:11" ht="15">
      <c r="A23" s="41" t="s">
        <v>129</v>
      </c>
      <c r="B23" s="19"/>
      <c r="C23" s="19"/>
      <c r="D23" s="19"/>
      <c r="E23" s="19"/>
      <c r="F23" s="19"/>
      <c r="G23" s="19"/>
      <c r="H23" s="19"/>
      <c r="I23" s="19"/>
      <c r="J23" s="19"/>
      <c r="K23" s="125"/>
    </row>
    <row r="24" spans="1:11" ht="15">
      <c r="A24" s="40" t="s">
        <v>130</v>
      </c>
      <c r="B24" s="71">
        <f>SUM(B25:B31)</f>
        <v>0</v>
      </c>
      <c r="C24" s="71">
        <f t="shared" ref="C24:J24" si="5">SUM(C25:C31)</f>
        <v>0</v>
      </c>
      <c r="D24" s="71">
        <v>0</v>
      </c>
      <c r="E24" s="71">
        <v>0</v>
      </c>
      <c r="F24" s="71">
        <v>0</v>
      </c>
      <c r="G24" s="71">
        <v>0</v>
      </c>
      <c r="H24" s="71">
        <f t="shared" si="5"/>
        <v>0</v>
      </c>
      <c r="I24" s="71">
        <f t="shared" si="5"/>
        <v>0</v>
      </c>
      <c r="J24" s="71">
        <f t="shared" si="5"/>
        <v>0</v>
      </c>
      <c r="K24" s="125"/>
    </row>
    <row r="25" spans="1:11" ht="15">
      <c r="A25" s="41" t="s">
        <v>258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/>
      <c r="I25" s="19"/>
      <c r="J25" s="19"/>
      <c r="K25" s="125"/>
    </row>
    <row r="26" spans="1:11" ht="15">
      <c r="A26" s="41" t="s">
        <v>259</v>
      </c>
      <c r="B26" s="19"/>
      <c r="C26" s="19"/>
      <c r="D26" s="19"/>
      <c r="E26" s="19"/>
      <c r="F26" s="19"/>
      <c r="G26" s="19"/>
      <c r="H26" s="19"/>
      <c r="I26" s="19"/>
      <c r="J26" s="19"/>
      <c r="K26" s="125"/>
    </row>
    <row r="27" spans="1:11" ht="15">
      <c r="A27" s="41" t="s">
        <v>260</v>
      </c>
      <c r="B27" s="19"/>
      <c r="C27" s="19"/>
      <c r="D27" s="19"/>
      <c r="E27" s="19"/>
      <c r="F27" s="19"/>
      <c r="G27" s="19"/>
      <c r="H27" s="19"/>
      <c r="I27" s="19"/>
      <c r="J27" s="19"/>
      <c r="K27" s="125"/>
    </row>
    <row r="28" spans="1:11" ht="15">
      <c r="A28" s="41" t="s">
        <v>261</v>
      </c>
      <c r="B28" s="19"/>
      <c r="C28" s="19"/>
      <c r="D28" s="19"/>
      <c r="E28" s="19"/>
      <c r="F28" s="19"/>
      <c r="G28" s="19"/>
      <c r="H28" s="19"/>
      <c r="I28" s="19"/>
      <c r="J28" s="19"/>
      <c r="K28" s="125"/>
    </row>
    <row r="29" spans="1:11" ht="15">
      <c r="A29" s="41" t="s">
        <v>262</v>
      </c>
      <c r="B29" s="19"/>
      <c r="C29" s="19"/>
      <c r="D29" s="19"/>
      <c r="E29" s="19"/>
      <c r="F29" s="19"/>
      <c r="G29" s="19"/>
      <c r="H29" s="19"/>
      <c r="I29" s="19"/>
      <c r="J29" s="19"/>
      <c r="K29" s="125"/>
    </row>
    <row r="30" spans="1:11" ht="15">
      <c r="A30" s="41" t="s">
        <v>263</v>
      </c>
      <c r="B30" s="19"/>
      <c r="C30" s="19"/>
      <c r="D30" s="19"/>
      <c r="E30" s="19"/>
      <c r="F30" s="19"/>
      <c r="G30" s="19"/>
      <c r="H30" s="19"/>
      <c r="I30" s="19"/>
      <c r="J30" s="19"/>
      <c r="K30" s="125"/>
    </row>
    <row r="31" spans="1:11" ht="15">
      <c r="A31" s="41" t="s">
        <v>264</v>
      </c>
      <c r="B31" s="19"/>
      <c r="C31" s="19"/>
      <c r="D31" s="19"/>
      <c r="E31" s="19"/>
      <c r="F31" s="19"/>
      <c r="G31" s="19"/>
      <c r="H31" s="19"/>
      <c r="I31" s="19"/>
      <c r="J31" s="19"/>
      <c r="K31" s="125"/>
    </row>
    <row r="32" spans="1:11" ht="15">
      <c r="A32" s="40" t="s">
        <v>131</v>
      </c>
      <c r="B32" s="71">
        <f>SUM(B33:B35)</f>
        <v>0</v>
      </c>
      <c r="C32" s="71">
        <f>SUM(C33:C35)</f>
        <v>0</v>
      </c>
      <c r="D32" s="71">
        <f t="shared" ref="D32:J32" si="6">SUM(D33:D35)</f>
        <v>0</v>
      </c>
      <c r="E32" s="71">
        <f>SUM(E33:E35)</f>
        <v>0</v>
      </c>
      <c r="F32" s="71">
        <f t="shared" si="6"/>
        <v>0</v>
      </c>
      <c r="G32" s="71">
        <f>SUM(G33:G35)</f>
        <v>0</v>
      </c>
      <c r="H32" s="71">
        <f>SUM(H33:H35)</f>
        <v>0</v>
      </c>
      <c r="I32" s="71">
        <f>SUM(I33:I35)</f>
        <v>0</v>
      </c>
      <c r="J32" s="71">
        <f t="shared" si="6"/>
        <v>0</v>
      </c>
      <c r="K32" s="125"/>
    </row>
    <row r="33" spans="1:11" ht="15">
      <c r="A33" s="41" t="s">
        <v>265</v>
      </c>
      <c r="B33" s="19"/>
      <c r="C33" s="19"/>
      <c r="D33" s="19"/>
      <c r="E33" s="19"/>
      <c r="F33" s="19"/>
      <c r="G33" s="19"/>
      <c r="H33" s="19"/>
      <c r="I33" s="19"/>
      <c r="J33" s="19"/>
      <c r="K33" s="125"/>
    </row>
    <row r="34" spans="1:11" ht="15">
      <c r="A34" s="41" t="s">
        <v>266</v>
      </c>
      <c r="B34" s="19"/>
      <c r="C34" s="19"/>
      <c r="D34" s="19"/>
      <c r="E34" s="19"/>
      <c r="F34" s="19"/>
      <c r="G34" s="19"/>
      <c r="H34" s="19"/>
      <c r="I34" s="19"/>
      <c r="J34" s="19"/>
      <c r="K34" s="125"/>
    </row>
    <row r="35" spans="1:11" ht="15">
      <c r="A35" s="41" t="s">
        <v>267</v>
      </c>
      <c r="B35" s="19"/>
      <c r="C35" s="19"/>
      <c r="D35" s="19"/>
      <c r="E35" s="19"/>
      <c r="F35" s="19"/>
      <c r="G35" s="19"/>
      <c r="H35" s="19"/>
      <c r="I35" s="19"/>
      <c r="J35" s="19"/>
      <c r="K35" s="125"/>
    </row>
    <row r="36" spans="1:11" ht="15">
      <c r="A36" s="40" t="s">
        <v>132</v>
      </c>
      <c r="B36" s="71">
        <f t="shared" ref="B36:J36" si="7">SUM(B37:B39,B42)</f>
        <v>0</v>
      </c>
      <c r="C36" s="71">
        <f t="shared" si="7"/>
        <v>0</v>
      </c>
      <c r="D36" s="71">
        <f t="shared" si="7"/>
        <v>0</v>
      </c>
      <c r="E36" s="71">
        <f t="shared" si="7"/>
        <v>0</v>
      </c>
      <c r="F36" s="71">
        <f t="shared" si="7"/>
        <v>0</v>
      </c>
      <c r="G36" s="71">
        <f t="shared" si="7"/>
        <v>0</v>
      </c>
      <c r="H36" s="71">
        <f t="shared" si="7"/>
        <v>0</v>
      </c>
      <c r="I36" s="71">
        <f t="shared" si="7"/>
        <v>0</v>
      </c>
      <c r="J36" s="71">
        <f t="shared" si="7"/>
        <v>0</v>
      </c>
      <c r="K36" s="125"/>
    </row>
    <row r="37" spans="1:11" ht="15">
      <c r="A37" s="41" t="s">
        <v>133</v>
      </c>
      <c r="B37" s="19"/>
      <c r="C37" s="19"/>
      <c r="D37" s="19"/>
      <c r="E37" s="19"/>
      <c r="F37" s="19"/>
      <c r="G37" s="19"/>
      <c r="H37" s="19"/>
      <c r="I37" s="19"/>
      <c r="J37" s="19"/>
      <c r="K37" s="125"/>
    </row>
    <row r="38" spans="1:11" ht="15">
      <c r="A38" s="41" t="s">
        <v>134</v>
      </c>
      <c r="B38" s="19"/>
      <c r="C38" s="19"/>
      <c r="D38" s="19"/>
      <c r="E38" s="19"/>
      <c r="F38" s="19"/>
      <c r="G38" s="19"/>
      <c r="H38" s="19"/>
      <c r="I38" s="19"/>
      <c r="J38" s="19"/>
      <c r="K38" s="125"/>
    </row>
    <row r="39" spans="1:11" ht="15">
      <c r="A39" s="41" t="s">
        <v>135</v>
      </c>
      <c r="B39" s="113">
        <f t="shared" ref="B39:J39" si="8">SUM(B40:B41)</f>
        <v>0</v>
      </c>
      <c r="C39" s="113">
        <f t="shared" si="8"/>
        <v>0</v>
      </c>
      <c r="D39" s="113">
        <f t="shared" si="8"/>
        <v>0</v>
      </c>
      <c r="E39" s="113">
        <f t="shared" si="8"/>
        <v>0</v>
      </c>
      <c r="F39" s="113">
        <f t="shared" si="8"/>
        <v>0</v>
      </c>
      <c r="G39" s="113">
        <f t="shared" si="8"/>
        <v>0</v>
      </c>
      <c r="H39" s="113">
        <f t="shared" si="8"/>
        <v>0</v>
      </c>
      <c r="I39" s="113">
        <f t="shared" si="8"/>
        <v>0</v>
      </c>
      <c r="J39" s="113">
        <f t="shared" si="8"/>
        <v>0</v>
      </c>
      <c r="K39" s="125"/>
    </row>
    <row r="40" spans="1:11" ht="30">
      <c r="A40" s="41" t="s">
        <v>448</v>
      </c>
      <c r="B40" s="19"/>
      <c r="C40" s="19"/>
      <c r="D40" s="19"/>
      <c r="E40" s="19"/>
      <c r="F40" s="19"/>
      <c r="G40" s="19"/>
      <c r="H40" s="19"/>
      <c r="I40" s="19"/>
      <c r="J40" s="19"/>
      <c r="K40" s="125"/>
    </row>
    <row r="41" spans="1:11" ht="15">
      <c r="A41" s="41" t="s">
        <v>136</v>
      </c>
      <c r="B41" s="19"/>
      <c r="C41" s="19"/>
      <c r="D41" s="19"/>
      <c r="E41" s="19"/>
      <c r="F41" s="19"/>
      <c r="G41" s="19"/>
      <c r="H41" s="19"/>
      <c r="I41" s="19"/>
      <c r="J41" s="19"/>
      <c r="K41" s="125"/>
    </row>
    <row r="42" spans="1:11" ht="15">
      <c r="A42" s="41" t="s">
        <v>137</v>
      </c>
      <c r="B42" s="19"/>
      <c r="C42" s="19"/>
      <c r="D42" s="19"/>
      <c r="E42" s="19"/>
      <c r="F42" s="19"/>
      <c r="G42" s="19"/>
      <c r="H42" s="19"/>
      <c r="I42" s="19"/>
      <c r="J42" s="19"/>
      <c r="K42" s="125"/>
    </row>
    <row r="43" spans="1:11" ht="1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1" s="16" customFormat="1"/>
    <row r="45" spans="1:11" s="16" customFormat="1">
      <c r="A45" s="18"/>
    </row>
    <row r="46" spans="1:11" s="1" customFormat="1" ht="15">
      <c r="A46" s="57" t="s">
        <v>105</v>
      </c>
      <c r="D46" s="4"/>
    </row>
    <row r="47" spans="1:11" s="1" customFormat="1" ht="15">
      <c r="D47"/>
      <c r="E47"/>
      <c r="F47"/>
      <c r="G47"/>
      <c r="I47"/>
    </row>
    <row r="48" spans="1:11" s="1" customFormat="1" ht="15">
      <c r="B48" s="56"/>
      <c r="F48" s="56"/>
      <c r="G48" s="59"/>
      <c r="H48" s="56"/>
      <c r="I48"/>
      <c r="J48"/>
    </row>
    <row r="49" spans="1:10" s="1" customFormat="1" ht="15">
      <c r="B49" s="55" t="s">
        <v>268</v>
      </c>
      <c r="F49" s="11" t="s">
        <v>273</v>
      </c>
      <c r="G49" s="58"/>
      <c r="I49"/>
      <c r="J49"/>
    </row>
    <row r="50" spans="1:10" s="1" customFormat="1" ht="15">
      <c r="B50" s="51" t="s">
        <v>138</v>
      </c>
      <c r="F50" s="1" t="s">
        <v>269</v>
      </c>
      <c r="G50"/>
      <c r="I50"/>
      <c r="J50"/>
    </row>
    <row r="51" spans="1:10" customFormat="1" ht="15">
      <c r="A51" s="1"/>
      <c r="B51" s="18"/>
      <c r="H51" s="18"/>
    </row>
    <row r="52" spans="1:10" s="1" customFormat="1" ht="15">
      <c r="A52" s="10"/>
      <c r="B52" s="10"/>
      <c r="C52" s="10"/>
    </row>
    <row r="53" spans="1:10" ht="15">
      <c r="A53" s="17"/>
      <c r="B53" s="17"/>
      <c r="C53" s="17"/>
      <c r="D53" s="17"/>
      <c r="E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O13" sqref="O13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9" customWidth="1"/>
    <col min="11" max="11" width="12.7109375" style="49" customWidth="1"/>
    <col min="12" max="12" width="9.140625" style="50"/>
    <col min="13" max="16384" width="9.140625" style="18"/>
  </cols>
  <sheetData>
    <row r="1" spans="1:12" s="16" customFormat="1" ht="15">
      <c r="A1" s="117" t="s">
        <v>310</v>
      </c>
      <c r="B1" s="118"/>
      <c r="C1" s="118"/>
      <c r="D1" s="118"/>
      <c r="E1" s="118"/>
      <c r="F1" s="118"/>
      <c r="G1" s="124"/>
      <c r="H1" s="84" t="s">
        <v>197</v>
      </c>
      <c r="I1" s="124"/>
      <c r="J1" s="53"/>
      <c r="K1" s="53"/>
      <c r="L1" s="53"/>
    </row>
    <row r="2" spans="1:12" s="16" customFormat="1" ht="15">
      <c r="A2" s="93" t="s">
        <v>140</v>
      </c>
      <c r="B2" s="118"/>
      <c r="C2" s="118"/>
      <c r="D2" s="118"/>
      <c r="E2" s="118"/>
      <c r="F2" s="118"/>
      <c r="G2" s="126"/>
      <c r="H2" s="601" t="s">
        <v>630</v>
      </c>
      <c r="I2" s="602"/>
      <c r="J2" s="53"/>
      <c r="K2" s="53"/>
      <c r="L2" s="53"/>
    </row>
    <row r="3" spans="1:12" s="16" customFormat="1" ht="15">
      <c r="A3" s="118"/>
      <c r="B3" s="118"/>
      <c r="C3" s="118"/>
      <c r="D3" s="118"/>
      <c r="E3" s="118"/>
      <c r="F3" s="118"/>
      <c r="G3" s="126"/>
      <c r="H3" s="121"/>
      <c r="I3" s="126"/>
      <c r="J3" s="53"/>
      <c r="K3" s="53"/>
      <c r="L3" s="53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118"/>
      <c r="F4" s="118"/>
      <c r="G4" s="118"/>
      <c r="H4" s="118"/>
      <c r="I4" s="124"/>
      <c r="J4" s="49"/>
      <c r="K4" s="49"/>
      <c r="L4" s="16"/>
    </row>
    <row r="5" spans="1:12" s="1" customFormat="1" ht="15">
      <c r="A5" s="99" t="str">
        <f>'ფორმა N2'!A5</f>
        <v xml:space="preserve"> </v>
      </c>
      <c r="B5" s="100" t="s">
        <v>469</v>
      </c>
      <c r="C5" s="100"/>
      <c r="D5" s="100"/>
      <c r="E5" s="128"/>
      <c r="F5" s="129"/>
      <c r="G5" s="129"/>
      <c r="H5" s="129"/>
      <c r="I5" s="124"/>
      <c r="J5" s="49"/>
      <c r="K5" s="49"/>
      <c r="L5" s="11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24"/>
      <c r="J6" s="49"/>
      <c r="K6" s="49"/>
      <c r="L6" s="49"/>
    </row>
    <row r="7" spans="1:12" ht="30">
      <c r="A7" s="114" t="s">
        <v>61</v>
      </c>
      <c r="B7" s="114" t="s">
        <v>387</v>
      </c>
      <c r="C7" s="116" t="s">
        <v>388</v>
      </c>
      <c r="D7" s="116" t="s">
        <v>236</v>
      </c>
      <c r="E7" s="116" t="s">
        <v>241</v>
      </c>
      <c r="F7" s="116" t="s">
        <v>242</v>
      </c>
      <c r="G7" s="116" t="s">
        <v>243</v>
      </c>
      <c r="H7" s="116" t="s">
        <v>244</v>
      </c>
      <c r="I7" s="124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6">
        <v>8</v>
      </c>
      <c r="I8" s="124"/>
    </row>
    <row r="9" spans="1:12" ht="45">
      <c r="A9" s="54">
        <v>1</v>
      </c>
      <c r="B9" s="19" t="s">
        <v>631</v>
      </c>
      <c r="C9" s="19" t="s">
        <v>632</v>
      </c>
      <c r="D9" s="19" t="s">
        <v>633</v>
      </c>
      <c r="E9" s="19">
        <v>220</v>
      </c>
      <c r="F9" s="19">
        <v>246210</v>
      </c>
      <c r="G9" s="596" t="s">
        <v>634</v>
      </c>
      <c r="H9" s="19" t="s">
        <v>635</v>
      </c>
      <c r="I9" s="124"/>
    </row>
    <row r="10" spans="1:12" ht="15">
      <c r="A10" s="54">
        <v>2</v>
      </c>
      <c r="B10" s="19"/>
      <c r="C10" s="19"/>
      <c r="D10" s="19"/>
      <c r="E10" s="19"/>
      <c r="F10" s="19"/>
      <c r="G10" s="134"/>
      <c r="H10" s="19"/>
      <c r="I10" s="124"/>
    </row>
    <row r="11" spans="1:12" ht="15">
      <c r="A11" s="54">
        <v>3</v>
      </c>
      <c r="B11" s="19"/>
      <c r="C11" s="19"/>
      <c r="D11" s="19"/>
      <c r="E11" s="19"/>
      <c r="F11" s="19"/>
      <c r="G11" s="134"/>
      <c r="H11" s="19"/>
      <c r="I11" s="124"/>
    </row>
    <row r="12" spans="1:12" ht="15">
      <c r="A12" s="54">
        <v>4</v>
      </c>
      <c r="B12" s="19"/>
      <c r="C12" s="19"/>
      <c r="D12" s="19"/>
      <c r="E12" s="19"/>
      <c r="F12" s="19"/>
      <c r="G12" s="134"/>
      <c r="H12" s="19"/>
      <c r="I12" s="124"/>
    </row>
    <row r="13" spans="1:12" ht="15">
      <c r="A13" s="54">
        <v>5</v>
      </c>
      <c r="B13" s="19"/>
      <c r="C13" s="19"/>
      <c r="D13" s="19"/>
      <c r="E13" s="19"/>
      <c r="F13" s="19"/>
      <c r="G13" s="134"/>
      <c r="H13" s="19"/>
      <c r="I13" s="124"/>
    </row>
    <row r="14" spans="1:12" ht="15">
      <c r="A14" s="54">
        <v>6</v>
      </c>
      <c r="B14" s="19"/>
      <c r="C14" s="19"/>
      <c r="D14" s="19"/>
      <c r="E14" s="19"/>
      <c r="F14" s="19"/>
      <c r="G14" s="134"/>
      <c r="H14" s="19"/>
      <c r="I14" s="124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34"/>
      <c r="H15" s="19"/>
      <c r="I15" s="124"/>
      <c r="J15" s="49"/>
      <c r="K15" s="49"/>
      <c r="L15" s="49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34"/>
      <c r="H16" s="19"/>
      <c r="I16" s="124"/>
      <c r="J16" s="49"/>
      <c r="K16" s="49"/>
      <c r="L16" s="49"/>
    </row>
    <row r="17" spans="1:12" s="16" customFormat="1" ht="15">
      <c r="A17" s="54">
        <v>9</v>
      </c>
      <c r="B17" s="19"/>
      <c r="C17" s="19"/>
      <c r="D17" s="19"/>
      <c r="E17" s="19"/>
      <c r="F17" s="19"/>
      <c r="G17" s="134"/>
      <c r="H17" s="19"/>
      <c r="I17" s="124"/>
      <c r="J17" s="49"/>
      <c r="K17" s="49"/>
      <c r="L17" s="49"/>
    </row>
    <row r="18" spans="1:12" s="16" customFormat="1" ht="15">
      <c r="A18" s="54">
        <v>10</v>
      </c>
      <c r="B18" s="19"/>
      <c r="C18" s="19"/>
      <c r="D18" s="19"/>
      <c r="E18" s="19"/>
      <c r="F18" s="19"/>
      <c r="G18" s="134"/>
      <c r="H18" s="19"/>
      <c r="I18" s="124"/>
      <c r="J18" s="49"/>
      <c r="K18" s="49"/>
      <c r="L18" s="49"/>
    </row>
    <row r="19" spans="1:12" s="16" customFormat="1" ht="15">
      <c r="A19" s="54">
        <v>11</v>
      </c>
      <c r="B19" s="19"/>
      <c r="C19" s="19"/>
      <c r="D19" s="19"/>
      <c r="E19" s="19"/>
      <c r="F19" s="19"/>
      <c r="G19" s="134"/>
      <c r="H19" s="19"/>
      <c r="I19" s="124"/>
      <c r="J19" s="49"/>
      <c r="K19" s="49"/>
      <c r="L19" s="49"/>
    </row>
    <row r="20" spans="1:12" s="16" customFormat="1" ht="15">
      <c r="A20" s="54">
        <v>12</v>
      </c>
      <c r="B20" s="19"/>
      <c r="C20" s="19"/>
      <c r="D20" s="19"/>
      <c r="E20" s="19"/>
      <c r="F20" s="19"/>
      <c r="G20" s="134"/>
      <c r="H20" s="19"/>
      <c r="I20" s="124"/>
      <c r="J20" s="49"/>
      <c r="K20" s="49"/>
      <c r="L20" s="49"/>
    </row>
    <row r="21" spans="1:12" s="16" customFormat="1" ht="15">
      <c r="A21" s="54">
        <v>13</v>
      </c>
      <c r="B21" s="19"/>
      <c r="C21" s="19"/>
      <c r="D21" s="19"/>
      <c r="E21" s="19"/>
      <c r="F21" s="19"/>
      <c r="G21" s="134"/>
      <c r="H21" s="19"/>
      <c r="I21" s="124"/>
      <c r="J21" s="49"/>
      <c r="K21" s="49"/>
      <c r="L21" s="49"/>
    </row>
    <row r="22" spans="1:12" s="16" customFormat="1" ht="15">
      <c r="A22" s="54">
        <v>14</v>
      </c>
      <c r="B22" s="19"/>
      <c r="C22" s="19"/>
      <c r="D22" s="19"/>
      <c r="E22" s="19"/>
      <c r="F22" s="19"/>
      <c r="G22" s="134"/>
      <c r="H22" s="19"/>
      <c r="I22" s="124"/>
      <c r="J22" s="49"/>
      <c r="K22" s="49"/>
      <c r="L22" s="49"/>
    </row>
    <row r="23" spans="1:12" s="16" customFormat="1" ht="15">
      <c r="A23" s="54">
        <v>15</v>
      </c>
      <c r="B23" s="19"/>
      <c r="C23" s="19"/>
      <c r="D23" s="19"/>
      <c r="E23" s="19"/>
      <c r="F23" s="19"/>
      <c r="G23" s="134"/>
      <c r="H23" s="19"/>
      <c r="I23" s="124"/>
      <c r="J23" s="49"/>
      <c r="K23" s="49"/>
      <c r="L23" s="49"/>
    </row>
    <row r="24" spans="1:12" s="16" customFormat="1" ht="15">
      <c r="A24" s="54">
        <v>16</v>
      </c>
      <c r="B24" s="19"/>
      <c r="C24" s="19"/>
      <c r="D24" s="19"/>
      <c r="E24" s="19"/>
      <c r="F24" s="19"/>
      <c r="G24" s="134"/>
      <c r="H24" s="19"/>
      <c r="I24" s="124"/>
      <c r="J24" s="49"/>
      <c r="K24" s="49"/>
      <c r="L24" s="49"/>
    </row>
    <row r="25" spans="1:12" s="16" customFormat="1" ht="15">
      <c r="A25" s="54">
        <v>17</v>
      </c>
      <c r="B25" s="19"/>
      <c r="C25" s="19"/>
      <c r="D25" s="19"/>
      <c r="E25" s="19"/>
      <c r="F25" s="19"/>
      <c r="G25" s="134"/>
      <c r="H25" s="19"/>
      <c r="I25" s="124"/>
      <c r="J25" s="49"/>
      <c r="K25" s="49"/>
      <c r="L25" s="49"/>
    </row>
    <row r="26" spans="1:12" s="16" customFormat="1" ht="15">
      <c r="A26" s="54">
        <v>18</v>
      </c>
      <c r="B26" s="19"/>
      <c r="C26" s="19"/>
      <c r="D26" s="19"/>
      <c r="E26" s="19"/>
      <c r="F26" s="19"/>
      <c r="G26" s="134"/>
      <c r="H26" s="19"/>
      <c r="I26" s="124"/>
      <c r="J26" s="49"/>
      <c r="K26" s="49"/>
      <c r="L26" s="49"/>
    </row>
    <row r="27" spans="1:12" s="16" customFormat="1" ht="15">
      <c r="A27" s="54" t="s">
        <v>282</v>
      </c>
      <c r="B27" s="19"/>
      <c r="C27" s="19"/>
      <c r="D27" s="19"/>
      <c r="E27" s="19"/>
      <c r="F27" s="19"/>
      <c r="G27" s="134"/>
      <c r="H27" s="19"/>
      <c r="I27" s="124"/>
      <c r="J27" s="49"/>
      <c r="K27" s="49"/>
      <c r="L27" s="49"/>
    </row>
    <row r="28" spans="1:12" s="16" customFormat="1">
      <c r="J28" s="49"/>
      <c r="K28" s="49"/>
      <c r="L28" s="49"/>
    </row>
    <row r="29" spans="1:12" s="16" customFormat="1"/>
    <row r="30" spans="1:12" s="16" customFormat="1">
      <c r="A30" s="18"/>
    </row>
    <row r="31" spans="1:12" s="1" customFormat="1" ht="15">
      <c r="B31" s="57" t="s">
        <v>105</v>
      </c>
      <c r="E31" s="4"/>
    </row>
    <row r="32" spans="1:12" s="1" customFormat="1" ht="15">
      <c r="C32" s="56"/>
      <c r="E32" s="56"/>
      <c r="F32" s="59"/>
      <c r="G32"/>
      <c r="H32"/>
      <c r="I32"/>
    </row>
    <row r="33" spans="1:9" s="1" customFormat="1" ht="15">
      <c r="A33"/>
      <c r="C33" s="55" t="s">
        <v>268</v>
      </c>
      <c r="E33" s="11" t="s">
        <v>273</v>
      </c>
      <c r="F33" s="58"/>
      <c r="G33"/>
      <c r="H33"/>
      <c r="I33"/>
    </row>
    <row r="34" spans="1:9" s="1" customFormat="1" ht="15">
      <c r="A34"/>
      <c r="C34" s="51" t="s">
        <v>138</v>
      </c>
      <c r="E34" s="1" t="s">
        <v>269</v>
      </c>
      <c r="F34"/>
      <c r="G34"/>
      <c r="H34"/>
      <c r="I34"/>
    </row>
    <row r="35" spans="1:9" customFormat="1" ht="15">
      <c r="B35" s="1"/>
      <c r="C35" s="18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50" customWidth="1"/>
    <col min="11" max="16384" width="9.140625" style="18"/>
  </cols>
  <sheetData>
    <row r="1" spans="1:12" s="16" customFormat="1" ht="15">
      <c r="A1" s="117" t="s">
        <v>311</v>
      </c>
      <c r="B1" s="118"/>
      <c r="C1" s="118"/>
      <c r="D1" s="118"/>
      <c r="E1" s="118"/>
      <c r="F1" s="118"/>
      <c r="G1" s="118"/>
      <c r="H1" s="124"/>
      <c r="I1" s="67" t="s">
        <v>197</v>
      </c>
      <c r="J1" s="131"/>
    </row>
    <row r="2" spans="1:12" s="16" customFormat="1" ht="15">
      <c r="A2" s="93" t="s">
        <v>140</v>
      </c>
      <c r="B2" s="118"/>
      <c r="C2" s="118"/>
      <c r="D2" s="118"/>
      <c r="E2" s="118"/>
      <c r="F2" s="118"/>
      <c r="G2" s="118"/>
      <c r="H2" s="124"/>
      <c r="I2" s="601" t="s">
        <v>630</v>
      </c>
      <c r="J2" s="602"/>
    </row>
    <row r="3" spans="1:12" s="16" customFormat="1" ht="15">
      <c r="A3" s="118"/>
      <c r="B3" s="118"/>
      <c r="C3" s="118"/>
      <c r="D3" s="118"/>
      <c r="E3" s="118"/>
      <c r="F3" s="118"/>
      <c r="G3" s="118"/>
      <c r="H3" s="121"/>
      <c r="I3" s="121"/>
      <c r="J3" s="131"/>
    </row>
    <row r="4" spans="1:12" s="1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27"/>
      <c r="J4" s="92"/>
      <c r="L4" s="16"/>
    </row>
    <row r="5" spans="1:12" s="1" customFormat="1" ht="15">
      <c r="A5" s="99" t="str">
        <f>'ფორმა N1'!D4</f>
        <v xml:space="preserve"> </v>
      </c>
      <c r="B5" s="100"/>
      <c r="C5" s="100" t="s">
        <v>469</v>
      </c>
      <c r="D5" s="100"/>
      <c r="E5" s="128"/>
      <c r="F5" s="129"/>
      <c r="G5" s="129"/>
      <c r="H5" s="129"/>
      <c r="I5" s="128"/>
      <c r="J5" s="92"/>
    </row>
    <row r="6" spans="1:12" s="16" customFormat="1" ht="13.5">
      <c r="A6" s="122"/>
      <c r="B6" s="123"/>
      <c r="C6" s="123"/>
      <c r="D6" s="123"/>
      <c r="E6" s="118"/>
      <c r="F6" s="118"/>
      <c r="G6" s="118"/>
      <c r="H6" s="118"/>
      <c r="I6" s="118"/>
      <c r="J6" s="126"/>
    </row>
    <row r="7" spans="1:12" ht="30">
      <c r="A7" s="130" t="s">
        <v>61</v>
      </c>
      <c r="B7" s="114" t="s">
        <v>249</v>
      </c>
      <c r="C7" s="116" t="s">
        <v>245</v>
      </c>
      <c r="D7" s="116" t="s">
        <v>246</v>
      </c>
      <c r="E7" s="116" t="s">
        <v>247</v>
      </c>
      <c r="F7" s="116" t="s">
        <v>248</v>
      </c>
      <c r="G7" s="116" t="s">
        <v>242</v>
      </c>
      <c r="H7" s="116" t="s">
        <v>243</v>
      </c>
      <c r="I7" s="116" t="s">
        <v>244</v>
      </c>
      <c r="J7" s="132"/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32"/>
    </row>
    <row r="9" spans="1:12" ht="15">
      <c r="A9" s="54">
        <v>1</v>
      </c>
      <c r="B9" s="19"/>
      <c r="C9" s="19"/>
      <c r="D9" s="19"/>
      <c r="E9" s="19"/>
      <c r="F9" s="19"/>
      <c r="G9" s="19"/>
      <c r="H9" s="134"/>
      <c r="I9" s="19"/>
      <c r="J9" s="132"/>
    </row>
    <row r="10" spans="1:12" ht="15">
      <c r="A10" s="54">
        <v>2</v>
      </c>
      <c r="B10" s="19"/>
      <c r="C10" s="19"/>
      <c r="D10" s="19"/>
      <c r="E10" s="19"/>
      <c r="F10" s="19"/>
      <c r="G10" s="19"/>
      <c r="H10" s="134"/>
      <c r="I10" s="19"/>
      <c r="J10" s="132"/>
    </row>
    <row r="11" spans="1:12" ht="15">
      <c r="A11" s="54">
        <v>3</v>
      </c>
      <c r="B11" s="19"/>
      <c r="C11" s="19"/>
      <c r="D11" s="19"/>
      <c r="E11" s="19"/>
      <c r="F11" s="19"/>
      <c r="G11" s="19"/>
      <c r="H11" s="134"/>
      <c r="I11" s="19"/>
      <c r="J11" s="132"/>
    </row>
    <row r="12" spans="1:12" ht="15">
      <c r="A12" s="54">
        <v>4</v>
      </c>
      <c r="B12" s="19"/>
      <c r="C12" s="19"/>
      <c r="D12" s="19"/>
      <c r="E12" s="19"/>
      <c r="F12" s="19"/>
      <c r="G12" s="19"/>
      <c r="H12" s="134"/>
      <c r="I12" s="19"/>
      <c r="J12" s="132"/>
    </row>
    <row r="13" spans="1:12" ht="15">
      <c r="A13" s="54">
        <v>5</v>
      </c>
      <c r="B13" s="19"/>
      <c r="C13" s="19"/>
      <c r="D13" s="19"/>
      <c r="E13" s="19"/>
      <c r="F13" s="19"/>
      <c r="G13" s="19"/>
      <c r="H13" s="134"/>
      <c r="I13" s="19"/>
      <c r="J13" s="132"/>
    </row>
    <row r="14" spans="1:12" ht="15">
      <c r="A14" s="54">
        <v>6</v>
      </c>
      <c r="B14" s="19"/>
      <c r="C14" s="19"/>
      <c r="D14" s="19"/>
      <c r="E14" s="19"/>
      <c r="F14" s="19"/>
      <c r="G14" s="19"/>
      <c r="H14" s="134"/>
      <c r="I14" s="19"/>
      <c r="J14" s="132"/>
    </row>
    <row r="15" spans="1:12" s="16" customFormat="1" ht="15">
      <c r="A15" s="54">
        <v>7</v>
      </c>
      <c r="B15" s="19"/>
      <c r="C15" s="19"/>
      <c r="D15" s="19"/>
      <c r="E15" s="19"/>
      <c r="F15" s="19"/>
      <c r="G15" s="19"/>
      <c r="H15" s="134"/>
      <c r="I15" s="19"/>
      <c r="J15" s="126"/>
    </row>
    <row r="16" spans="1:12" s="16" customFormat="1" ht="15">
      <c r="A16" s="54">
        <v>8</v>
      </c>
      <c r="B16" s="19"/>
      <c r="C16" s="19"/>
      <c r="D16" s="19"/>
      <c r="E16" s="19"/>
      <c r="F16" s="19"/>
      <c r="G16" s="19"/>
      <c r="H16" s="134"/>
      <c r="I16" s="19"/>
      <c r="J16" s="126"/>
    </row>
    <row r="17" spans="1:10" s="16" customFormat="1" ht="15">
      <c r="A17" s="54">
        <v>9</v>
      </c>
      <c r="B17" s="19"/>
      <c r="C17" s="19"/>
      <c r="D17" s="19"/>
      <c r="E17" s="19"/>
      <c r="F17" s="19"/>
      <c r="G17" s="19"/>
      <c r="H17" s="134"/>
      <c r="I17" s="19"/>
      <c r="J17" s="126"/>
    </row>
    <row r="18" spans="1:10" s="16" customFormat="1" ht="15">
      <c r="A18" s="54">
        <v>10</v>
      </c>
      <c r="B18" s="19"/>
      <c r="C18" s="19"/>
      <c r="D18" s="19"/>
      <c r="E18" s="19"/>
      <c r="F18" s="19"/>
      <c r="G18" s="19"/>
      <c r="H18" s="134"/>
      <c r="I18" s="19"/>
      <c r="J18" s="126"/>
    </row>
    <row r="19" spans="1:10" s="16" customFormat="1" ht="15">
      <c r="A19" s="54">
        <v>11</v>
      </c>
      <c r="B19" s="19"/>
      <c r="C19" s="19"/>
      <c r="D19" s="19"/>
      <c r="E19" s="19"/>
      <c r="F19" s="19"/>
      <c r="G19" s="19"/>
      <c r="H19" s="134"/>
      <c r="I19" s="19"/>
      <c r="J19" s="126"/>
    </row>
    <row r="20" spans="1:10" s="16" customFormat="1" ht="15">
      <c r="A20" s="54">
        <v>12</v>
      </c>
      <c r="B20" s="19"/>
      <c r="C20" s="19"/>
      <c r="D20" s="19"/>
      <c r="E20" s="19"/>
      <c r="F20" s="19"/>
      <c r="G20" s="19"/>
      <c r="H20" s="134"/>
      <c r="I20" s="19"/>
      <c r="J20" s="126"/>
    </row>
    <row r="21" spans="1:10" s="16" customFormat="1" ht="15">
      <c r="A21" s="54">
        <v>13</v>
      </c>
      <c r="B21" s="19"/>
      <c r="C21" s="19"/>
      <c r="D21" s="19"/>
      <c r="E21" s="19"/>
      <c r="F21" s="19"/>
      <c r="G21" s="19"/>
      <c r="H21" s="134"/>
      <c r="I21" s="19"/>
      <c r="J21" s="126"/>
    </row>
    <row r="22" spans="1:10" s="16" customFormat="1" ht="15">
      <c r="A22" s="54">
        <v>14</v>
      </c>
      <c r="B22" s="19"/>
      <c r="C22" s="19"/>
      <c r="D22" s="19"/>
      <c r="E22" s="19"/>
      <c r="F22" s="19"/>
      <c r="G22" s="19"/>
      <c r="H22" s="134"/>
      <c r="I22" s="19"/>
      <c r="J22" s="126"/>
    </row>
    <row r="23" spans="1:10" s="16" customFormat="1" ht="15">
      <c r="A23" s="54">
        <v>15</v>
      </c>
      <c r="B23" s="19"/>
      <c r="C23" s="19"/>
      <c r="D23" s="19"/>
      <c r="E23" s="19"/>
      <c r="F23" s="19"/>
      <c r="G23" s="19"/>
      <c r="H23" s="134"/>
      <c r="I23" s="19"/>
      <c r="J23" s="126"/>
    </row>
    <row r="24" spans="1:10" s="16" customFormat="1" ht="15">
      <c r="A24" s="54">
        <v>16</v>
      </c>
      <c r="B24" s="19"/>
      <c r="C24" s="19"/>
      <c r="D24" s="19"/>
      <c r="E24" s="19"/>
      <c r="F24" s="19"/>
      <c r="G24" s="19"/>
      <c r="H24" s="134"/>
      <c r="I24" s="19"/>
      <c r="J24" s="126"/>
    </row>
    <row r="25" spans="1:10" s="16" customFormat="1" ht="15">
      <c r="A25" s="54">
        <v>17</v>
      </c>
      <c r="B25" s="19"/>
      <c r="C25" s="19"/>
      <c r="D25" s="19"/>
      <c r="E25" s="19"/>
      <c r="F25" s="19"/>
      <c r="G25" s="19"/>
      <c r="H25" s="134"/>
      <c r="I25" s="19"/>
      <c r="J25" s="126"/>
    </row>
    <row r="26" spans="1:10" s="16" customFormat="1" ht="15">
      <c r="A26" s="54">
        <v>18</v>
      </c>
      <c r="B26" s="19"/>
      <c r="C26" s="19"/>
      <c r="D26" s="19"/>
      <c r="E26" s="19"/>
      <c r="F26" s="19"/>
      <c r="G26" s="19"/>
      <c r="H26" s="134"/>
      <c r="I26" s="19"/>
      <c r="J26" s="126"/>
    </row>
    <row r="27" spans="1:10" s="16" customFormat="1" ht="15">
      <c r="A27" s="54" t="s">
        <v>282</v>
      </c>
      <c r="B27" s="19"/>
      <c r="C27" s="19"/>
      <c r="D27" s="19"/>
      <c r="E27" s="19"/>
      <c r="F27" s="19"/>
      <c r="G27" s="19"/>
      <c r="H27" s="134"/>
      <c r="I27" s="19"/>
      <c r="J27" s="126"/>
    </row>
    <row r="28" spans="1:10" s="16" customFormat="1">
      <c r="J28" s="49"/>
    </row>
    <row r="29" spans="1:10" s="16" customFormat="1"/>
    <row r="30" spans="1:10" s="16" customFormat="1">
      <c r="A30" s="18"/>
    </row>
    <row r="31" spans="1:10" s="1" customFormat="1" ht="15">
      <c r="B31" s="57" t="s">
        <v>105</v>
      </c>
      <c r="E31" s="4"/>
    </row>
    <row r="32" spans="1:10" s="1" customFormat="1" ht="15">
      <c r="C32" s="56"/>
      <c r="E32" s="56"/>
      <c r="F32" s="59"/>
      <c r="G32" s="59"/>
      <c r="H32"/>
      <c r="I32"/>
    </row>
    <row r="33" spans="1:10" s="1" customFormat="1" ht="15">
      <c r="A33"/>
      <c r="C33" s="55" t="s">
        <v>268</v>
      </c>
      <c r="E33" s="11" t="s">
        <v>273</v>
      </c>
      <c r="F33" s="58"/>
      <c r="G33"/>
      <c r="H33"/>
      <c r="I33"/>
    </row>
    <row r="34" spans="1:10" s="1" customFormat="1" ht="15">
      <c r="A34"/>
      <c r="C34" s="51" t="s">
        <v>138</v>
      </c>
      <c r="E34" s="1" t="s">
        <v>269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9"/>
    </row>
    <row r="38" spans="1:10" s="16" customFormat="1">
      <c r="J38" s="49"/>
    </row>
    <row r="39" spans="1:10" s="16" customFormat="1">
      <c r="J39" s="49"/>
    </row>
    <row r="40" spans="1:10" s="16" customFormat="1">
      <c r="J40" s="49"/>
    </row>
    <row r="41" spans="1:10" s="16" customFormat="1">
      <c r="J41" s="49"/>
    </row>
    <row r="42" spans="1:10" s="16" customFormat="1">
      <c r="J42" s="49"/>
    </row>
    <row r="43" spans="1:10" s="16" customFormat="1">
      <c r="J43" s="49"/>
    </row>
    <row r="44" spans="1:10" s="16" customFormat="1">
      <c r="J44" s="49"/>
    </row>
    <row r="45" spans="1:10" s="16" customFormat="1">
      <c r="J45" s="49"/>
    </row>
    <row r="46" spans="1:10" s="16" customFormat="1">
      <c r="J46" s="49"/>
    </row>
    <row r="47" spans="1:10" s="16" customFormat="1">
      <c r="J47" s="49"/>
    </row>
    <row r="48" spans="1:10" s="16" customFormat="1">
      <c r="J48" s="49"/>
    </row>
    <row r="49" spans="10:10" s="16" customFormat="1">
      <c r="J49" s="49"/>
    </row>
    <row r="50" spans="10:10" s="16" customFormat="1">
      <c r="J50" s="49"/>
    </row>
    <row r="51" spans="10:10" s="16" customFormat="1">
      <c r="J51" s="49"/>
    </row>
    <row r="52" spans="10:10" s="16" customFormat="1">
      <c r="J52" s="49"/>
    </row>
    <row r="53" spans="10:10" s="16" customFormat="1">
      <c r="J53" s="49"/>
    </row>
    <row r="54" spans="10:10" s="16" customFormat="1">
      <c r="J54" s="4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1" sqref="G1:H1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331</v>
      </c>
      <c r="B1" s="173"/>
      <c r="C1" s="173"/>
      <c r="D1" s="173"/>
      <c r="E1" s="173"/>
      <c r="F1" s="67" t="s">
        <v>108</v>
      </c>
      <c r="G1" s="601" t="s">
        <v>630</v>
      </c>
      <c r="H1" s="602"/>
    </row>
    <row r="2" spans="1:8" s="175" customFormat="1">
      <c r="A2" s="176" t="s">
        <v>322</v>
      </c>
      <c r="B2" s="173"/>
      <c r="C2" s="173"/>
      <c r="D2" s="173"/>
      <c r="E2" s="174"/>
      <c r="F2" s="174"/>
      <c r="G2" s="174"/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96" t="s">
        <v>274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/>
      <c r="B5" s="178" t="s">
        <v>469</v>
      </c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8" t="s">
        <v>61</v>
      </c>
      <c r="B7" s="183" t="s">
        <v>326</v>
      </c>
      <c r="C7" s="183" t="s">
        <v>327</v>
      </c>
      <c r="D7" s="183" t="s">
        <v>328</v>
      </c>
      <c r="E7" s="183" t="s">
        <v>329</v>
      </c>
      <c r="F7" s="183" t="s">
        <v>330</v>
      </c>
      <c r="G7" s="183" t="s">
        <v>323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279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15" customFormat="1" ht="15">
      <c r="B24" s="186" t="s">
        <v>105</v>
      </c>
      <c r="C24" s="186"/>
    </row>
    <row r="25" spans="1:11" s="15" customFormat="1" ht="15">
      <c r="B25" s="186"/>
      <c r="C25" s="186"/>
    </row>
    <row r="26" spans="1:11" s="15" customFormat="1" ht="15">
      <c r="C26" s="188"/>
      <c r="F26" s="188"/>
      <c r="G26" s="188"/>
      <c r="H26" s="187"/>
    </row>
    <row r="27" spans="1:11" s="15" customFormat="1" ht="15">
      <c r="C27" s="189" t="s">
        <v>268</v>
      </c>
      <c r="F27" s="186" t="s">
        <v>324</v>
      </c>
      <c r="J27" s="187"/>
      <c r="K27" s="187"/>
    </row>
    <row r="28" spans="1:11" s="15" customFormat="1" ht="15">
      <c r="C28" s="189" t="s">
        <v>138</v>
      </c>
      <c r="F28" s="190" t="s">
        <v>269</v>
      </c>
      <c r="J28" s="187"/>
      <c r="K28" s="187"/>
    </row>
    <row r="29" spans="1:11" s="175" customFormat="1" ht="15">
      <c r="C29" s="189"/>
      <c r="J29" s="192"/>
      <c r="K29" s="192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2"/>
  <sheetViews>
    <sheetView showGridLines="0" view="pageBreakPreview" topLeftCell="A15" zoomScale="85" zoomScaleSheetLayoutView="85" workbookViewId="0">
      <selection sqref="A1:D42"/>
    </sheetView>
  </sheetViews>
  <sheetFormatPr defaultRowHeight="13.5"/>
  <cols>
    <col min="1" max="1" width="16.28515625" style="306" customWidth="1"/>
    <col min="2" max="2" width="80" style="306" customWidth="1"/>
    <col min="3" max="3" width="16.140625" style="306" customWidth="1"/>
    <col min="4" max="4" width="14.7109375" style="306" customWidth="1"/>
    <col min="5" max="5" width="0.7109375" style="354" customWidth="1"/>
    <col min="6" max="6" width="9.140625" style="306"/>
    <col min="7" max="7" width="15.85546875" style="306" bestFit="1" customWidth="1"/>
    <col min="8" max="16384" width="9.140625" style="306"/>
  </cols>
  <sheetData>
    <row r="1" spans="1:7">
      <c r="A1" s="298" t="s">
        <v>305</v>
      </c>
      <c r="B1" s="303"/>
      <c r="C1" s="603" t="s">
        <v>108</v>
      </c>
      <c r="D1" s="603"/>
      <c r="E1" s="363"/>
    </row>
    <row r="2" spans="1:7">
      <c r="A2" s="303" t="s">
        <v>140</v>
      </c>
      <c r="B2" s="303"/>
      <c r="C2" s="601" t="s">
        <v>630</v>
      </c>
      <c r="D2" s="602"/>
      <c r="E2" s="363"/>
    </row>
    <row r="3" spans="1:7">
      <c r="A3" s="298"/>
      <c r="B3" s="303"/>
      <c r="C3" s="302"/>
      <c r="D3" s="302"/>
      <c r="E3" s="363"/>
    </row>
    <row r="4" spans="1:7">
      <c r="A4" s="304" t="s">
        <v>274</v>
      </c>
      <c r="B4" s="411"/>
      <c r="C4" s="515"/>
      <c r="D4" s="303"/>
      <c r="E4" s="363"/>
    </row>
    <row r="5" spans="1:7">
      <c r="A5" s="516" t="str">
        <f>'ფორმა N1'!D4</f>
        <v xml:space="preserve"> </v>
      </c>
      <c r="B5" s="357" t="s">
        <v>469</v>
      </c>
      <c r="C5" s="357"/>
      <c r="E5" s="363"/>
    </row>
    <row r="6" spans="1:7">
      <c r="A6" s="412"/>
      <c r="B6" s="412"/>
      <c r="C6" s="412"/>
      <c r="D6" s="393"/>
      <c r="E6" s="363"/>
    </row>
    <row r="7" spans="1:7">
      <c r="A7" s="303"/>
      <c r="B7" s="303"/>
      <c r="C7" s="303"/>
      <c r="D7" s="303"/>
      <c r="E7" s="363"/>
    </row>
    <row r="8" spans="1:7" s="301" customFormat="1" ht="39" customHeight="1">
      <c r="A8" s="368" t="s">
        <v>61</v>
      </c>
      <c r="B8" s="313" t="s">
        <v>250</v>
      </c>
      <c r="C8" s="313" t="s">
        <v>63</v>
      </c>
      <c r="D8" s="313" t="s">
        <v>64</v>
      </c>
      <c r="E8" s="363"/>
    </row>
    <row r="9" spans="1:7" s="316" customFormat="1" ht="16.5" customHeight="1">
      <c r="A9" s="314">
        <v>1</v>
      </c>
      <c r="B9" s="314" t="s">
        <v>62</v>
      </c>
      <c r="C9" s="341">
        <v>36560.39</v>
      </c>
      <c r="D9" s="341">
        <v>36560.39</v>
      </c>
      <c r="E9" s="363"/>
    </row>
    <row r="10" spans="1:7" s="316" customFormat="1" ht="16.5" customHeight="1">
      <c r="A10" s="279">
        <v>1.1000000000000001</v>
      </c>
      <c r="B10" s="279" t="s">
        <v>77</v>
      </c>
      <c r="C10" s="341">
        <f>C17+C16</f>
        <v>36560.39</v>
      </c>
      <c r="D10" s="341">
        <f>D17+D16</f>
        <v>36560.39</v>
      </c>
      <c r="E10" s="363"/>
    </row>
    <row r="11" spans="1:7" s="319" customFormat="1" ht="16.5" customHeight="1">
      <c r="A11" s="320" t="s">
        <v>28</v>
      </c>
      <c r="B11" s="320" t="s">
        <v>76</v>
      </c>
      <c r="C11" s="351"/>
      <c r="D11" s="351"/>
      <c r="E11" s="363"/>
    </row>
    <row r="12" spans="1:7" s="323" customFormat="1" ht="16.5" customHeight="1">
      <c r="A12" s="320" t="s">
        <v>29</v>
      </c>
      <c r="B12" s="320" t="s">
        <v>313</v>
      </c>
      <c r="C12" s="517"/>
      <c r="D12" s="517"/>
      <c r="E12" s="363"/>
      <c r="G12" s="570"/>
    </row>
    <row r="13" spans="1:7" s="325" customFormat="1" ht="16.5" customHeight="1">
      <c r="A13" s="284" t="s">
        <v>78</v>
      </c>
      <c r="B13" s="284" t="s">
        <v>316</v>
      </c>
      <c r="C13" s="517"/>
      <c r="D13" s="517"/>
      <c r="E13" s="363"/>
    </row>
    <row r="14" spans="1:7" s="325" customFormat="1" ht="16.5" customHeight="1">
      <c r="A14" s="284" t="s">
        <v>107</v>
      </c>
      <c r="B14" s="284" t="s">
        <v>93</v>
      </c>
      <c r="C14" s="351"/>
      <c r="D14" s="351"/>
      <c r="E14" s="363"/>
    </row>
    <row r="15" spans="1:7" s="325" customFormat="1" ht="16.5" customHeight="1">
      <c r="A15" s="320" t="s">
        <v>79</v>
      </c>
      <c r="B15" s="320" t="s">
        <v>80</v>
      </c>
      <c r="C15" s="517"/>
      <c r="D15" s="517"/>
      <c r="E15" s="363"/>
    </row>
    <row r="16" spans="1:7" s="325" customFormat="1" ht="16.5" customHeight="1">
      <c r="A16" s="284" t="s">
        <v>81</v>
      </c>
      <c r="B16" s="284" t="s">
        <v>600</v>
      </c>
      <c r="C16" s="351">
        <v>24370.3</v>
      </c>
      <c r="D16" s="351">
        <v>24370.3</v>
      </c>
      <c r="E16" s="363"/>
    </row>
    <row r="17" spans="1:6" s="325" customFormat="1" ht="27">
      <c r="A17" s="284" t="s">
        <v>82</v>
      </c>
      <c r="B17" s="284" t="s">
        <v>109</v>
      </c>
      <c r="C17" s="351">
        <v>12190.09</v>
      </c>
      <c r="D17" s="351">
        <v>12190.09</v>
      </c>
      <c r="E17" s="363"/>
    </row>
    <row r="18" spans="1:6" s="325" customFormat="1" ht="16.5" customHeight="1">
      <c r="A18" s="320" t="s">
        <v>83</v>
      </c>
      <c r="B18" s="320" t="s">
        <v>428</v>
      </c>
      <c r="C18" s="517"/>
      <c r="D18" s="517"/>
      <c r="E18" s="363"/>
    </row>
    <row r="19" spans="1:6" s="325" customFormat="1" ht="16.5" customHeight="1">
      <c r="A19" s="284" t="s">
        <v>84</v>
      </c>
      <c r="B19" s="284" t="s">
        <v>85</v>
      </c>
      <c r="C19" s="351"/>
      <c r="D19" s="351"/>
      <c r="E19" s="363"/>
    </row>
    <row r="20" spans="1:6" s="325" customFormat="1" ht="27">
      <c r="A20" s="284" t="s">
        <v>88</v>
      </c>
      <c r="B20" s="284" t="s">
        <v>86</v>
      </c>
      <c r="C20" s="351"/>
      <c r="D20" s="351"/>
      <c r="E20" s="363"/>
    </row>
    <row r="21" spans="1:6" s="325" customFormat="1" ht="16.5" customHeight="1">
      <c r="A21" s="284" t="s">
        <v>89</v>
      </c>
      <c r="B21" s="284" t="s">
        <v>87</v>
      </c>
      <c r="C21" s="351"/>
      <c r="D21" s="351"/>
      <c r="E21" s="363"/>
    </row>
    <row r="22" spans="1:6" s="325" customFormat="1" ht="16.5" customHeight="1">
      <c r="A22" s="284" t="s">
        <v>90</v>
      </c>
      <c r="B22" s="284" t="s">
        <v>460</v>
      </c>
      <c r="C22" s="351"/>
      <c r="D22" s="351"/>
      <c r="E22" s="363"/>
    </row>
    <row r="23" spans="1:6" s="325" customFormat="1" ht="16.5" customHeight="1">
      <c r="A23" s="320" t="s">
        <v>91</v>
      </c>
      <c r="B23" s="320" t="s">
        <v>461</v>
      </c>
      <c r="C23" s="518"/>
      <c r="D23" s="351"/>
      <c r="E23" s="363"/>
    </row>
    <row r="24" spans="1:6" s="325" customFormat="1">
      <c r="A24" s="320" t="s">
        <v>251</v>
      </c>
      <c r="B24" s="320" t="s">
        <v>466</v>
      </c>
      <c r="C24" s="351"/>
      <c r="D24" s="351"/>
      <c r="E24" s="363"/>
    </row>
    <row r="25" spans="1:6" ht="16.5" customHeight="1">
      <c r="A25" s="279">
        <v>1.2</v>
      </c>
      <c r="B25" s="279" t="s">
        <v>92</v>
      </c>
      <c r="C25" s="341"/>
      <c r="D25" s="341"/>
      <c r="E25" s="363"/>
    </row>
    <row r="26" spans="1:6" ht="16.5" customHeight="1">
      <c r="A26" s="320" t="s">
        <v>30</v>
      </c>
      <c r="B26" s="519" t="s">
        <v>313</v>
      </c>
      <c r="C26" s="517"/>
      <c r="D26" s="517"/>
      <c r="E26" s="363"/>
    </row>
    <row r="27" spans="1:6" ht="16.5" customHeight="1">
      <c r="A27" s="284" t="s">
        <v>94</v>
      </c>
      <c r="B27" s="284" t="s">
        <v>316</v>
      </c>
      <c r="C27" s="517"/>
      <c r="D27" s="517"/>
      <c r="E27" s="363"/>
    </row>
    <row r="28" spans="1:6">
      <c r="A28" s="336" t="s">
        <v>95</v>
      </c>
      <c r="B28" s="336" t="s">
        <v>314</v>
      </c>
      <c r="C28" s="351"/>
      <c r="D28" s="351"/>
      <c r="E28" s="363"/>
    </row>
    <row r="29" spans="1:6">
      <c r="A29" s="336" t="s">
        <v>96</v>
      </c>
      <c r="B29" s="336" t="s">
        <v>317</v>
      </c>
      <c r="C29" s="351"/>
      <c r="D29" s="351"/>
      <c r="E29" s="363"/>
    </row>
    <row r="30" spans="1:6">
      <c r="A30" s="336" t="s">
        <v>139</v>
      </c>
      <c r="B30" s="336" t="s">
        <v>315</v>
      </c>
      <c r="C30" s="351"/>
      <c r="D30" s="351"/>
      <c r="E30" s="363"/>
    </row>
    <row r="31" spans="1:6" ht="27">
      <c r="A31" s="320" t="s">
        <v>31</v>
      </c>
      <c r="B31" s="519" t="s">
        <v>465</v>
      </c>
      <c r="C31" s="351"/>
      <c r="D31" s="351"/>
      <c r="E31" s="363"/>
    </row>
    <row r="32" spans="1:6">
      <c r="D32" s="520"/>
      <c r="E32" s="521"/>
      <c r="F32" s="520"/>
    </row>
    <row r="33" spans="1:9">
      <c r="A33" s="522"/>
      <c r="D33" s="520"/>
      <c r="E33" s="521"/>
      <c r="F33" s="520"/>
    </row>
    <row r="34" spans="1:9">
      <c r="D34" s="520"/>
      <c r="E34" s="521"/>
      <c r="F34" s="520"/>
    </row>
    <row r="35" spans="1:9">
      <c r="D35" s="520"/>
      <c r="E35" s="521"/>
      <c r="F35" s="520"/>
    </row>
    <row r="36" spans="1:9">
      <c r="A36" s="355" t="s">
        <v>105</v>
      </c>
      <c r="D36" s="520"/>
      <c r="E36" s="521"/>
      <c r="F36" s="520"/>
    </row>
    <row r="37" spans="1:9">
      <c r="D37" s="520"/>
      <c r="E37" s="523"/>
      <c r="F37" s="523"/>
      <c r="G37" s="356"/>
      <c r="H37" s="356"/>
      <c r="I37" s="356"/>
    </row>
    <row r="38" spans="1:9">
      <c r="D38" s="365"/>
      <c r="E38" s="523"/>
      <c r="F38" s="523"/>
      <c r="G38" s="356"/>
      <c r="H38" s="356"/>
      <c r="I38" s="356"/>
    </row>
    <row r="39" spans="1:9">
      <c r="A39" s="356"/>
      <c r="B39" s="355" t="s">
        <v>570</v>
      </c>
      <c r="D39" s="365"/>
      <c r="E39" s="523"/>
      <c r="F39" s="523"/>
      <c r="G39" s="356"/>
      <c r="H39" s="356"/>
      <c r="I39" s="356"/>
    </row>
    <row r="40" spans="1:9">
      <c r="A40" s="356"/>
      <c r="B40" s="306" t="s">
        <v>270</v>
      </c>
      <c r="D40" s="365"/>
      <c r="E40" s="523"/>
      <c r="F40" s="523"/>
      <c r="G40" s="356"/>
      <c r="H40" s="356"/>
      <c r="I40" s="356"/>
    </row>
    <row r="41" spans="1:9" s="356" customFormat="1">
      <c r="B41" s="358" t="s">
        <v>138</v>
      </c>
      <c r="D41" s="523"/>
      <c r="E41" s="523"/>
      <c r="F41" s="523"/>
    </row>
    <row r="42" spans="1:9">
      <c r="D42" s="520"/>
      <c r="E42" s="521"/>
      <c r="F42" s="520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7" t="s">
        <v>362</v>
      </c>
      <c r="B1" s="118"/>
      <c r="C1" s="118"/>
      <c r="D1" s="118"/>
      <c r="E1" s="118"/>
      <c r="F1" s="118"/>
      <c r="G1" s="118"/>
      <c r="H1" s="118"/>
      <c r="I1" s="118"/>
      <c r="J1" s="118"/>
      <c r="K1" s="67" t="s">
        <v>108</v>
      </c>
    </row>
    <row r="2" spans="1:12" ht="15">
      <c r="A2" s="93" t="s">
        <v>140</v>
      </c>
      <c r="B2" s="118"/>
      <c r="C2" s="118"/>
      <c r="D2" s="118"/>
      <c r="E2" s="118"/>
      <c r="F2" s="118"/>
      <c r="G2" s="118"/>
      <c r="H2" s="118"/>
      <c r="I2" s="118"/>
      <c r="J2" s="118"/>
      <c r="K2" s="601" t="s">
        <v>630</v>
      </c>
      <c r="L2" s="602"/>
    </row>
    <row r="3" spans="1:12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</row>
    <row r="4" spans="1:12" ht="15">
      <c r="A4" s="65" t="str">
        <f>'ფორმა N2'!A4</f>
        <v>ანგარიშვალდებული პირის დასახელება:</v>
      </c>
      <c r="B4" s="65"/>
      <c r="C4" s="65"/>
      <c r="D4" s="66"/>
      <c r="E4" s="127"/>
      <c r="F4" s="118"/>
      <c r="G4" s="118"/>
      <c r="H4" s="118"/>
      <c r="I4" s="118"/>
      <c r="J4" s="118"/>
      <c r="K4" s="127"/>
    </row>
    <row r="5" spans="1:12" s="164" customFormat="1" ht="15">
      <c r="A5" s="199" t="str">
        <f>'ფორმა N1'!D4</f>
        <v xml:space="preserve"> </v>
      </c>
      <c r="B5" s="69" t="s">
        <v>469</v>
      </c>
      <c r="C5" s="69"/>
      <c r="D5" s="69"/>
      <c r="E5" s="200"/>
      <c r="F5" s="201"/>
      <c r="G5" s="201"/>
      <c r="H5" s="201"/>
      <c r="I5" s="201"/>
      <c r="J5" s="201"/>
      <c r="K5" s="200"/>
    </row>
    <row r="6" spans="1:12" ht="13.5">
      <c r="A6" s="122"/>
      <c r="B6" s="123"/>
      <c r="C6" s="123"/>
      <c r="D6" s="123"/>
      <c r="E6" s="118"/>
      <c r="F6" s="118"/>
      <c r="G6" s="118"/>
      <c r="H6" s="118"/>
      <c r="I6" s="118"/>
      <c r="J6" s="118"/>
      <c r="K6" s="118"/>
    </row>
    <row r="7" spans="1:12" ht="60">
      <c r="A7" s="130" t="s">
        <v>61</v>
      </c>
      <c r="B7" s="116" t="s">
        <v>389</v>
      </c>
      <c r="C7" s="116" t="s">
        <v>390</v>
      </c>
      <c r="D7" s="116" t="s">
        <v>392</v>
      </c>
      <c r="E7" s="116" t="s">
        <v>391</v>
      </c>
      <c r="F7" s="116" t="s">
        <v>401</v>
      </c>
      <c r="G7" s="116" t="s">
        <v>402</v>
      </c>
      <c r="H7" s="116" t="s">
        <v>396</v>
      </c>
      <c r="I7" s="116" t="s">
        <v>397</v>
      </c>
      <c r="J7" s="116" t="s">
        <v>409</v>
      </c>
      <c r="K7" s="116" t="s">
        <v>398</v>
      </c>
    </row>
    <row r="8" spans="1:12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6">
        <v>9</v>
      </c>
      <c r="J8" s="114">
        <v>10</v>
      </c>
      <c r="K8" s="116">
        <v>11</v>
      </c>
    </row>
    <row r="9" spans="1:12" ht="30">
      <c r="A9" s="54">
        <v>1</v>
      </c>
      <c r="B9" s="19" t="s">
        <v>612</v>
      </c>
      <c r="C9" s="19" t="s">
        <v>606</v>
      </c>
      <c r="D9" s="19" t="s">
        <v>607</v>
      </c>
      <c r="E9" s="285" t="s">
        <v>609</v>
      </c>
      <c r="F9" s="285">
        <v>2070</v>
      </c>
      <c r="G9" s="286" t="s">
        <v>610</v>
      </c>
      <c r="H9" s="197" t="s">
        <v>611</v>
      </c>
      <c r="I9" s="197" t="s">
        <v>608</v>
      </c>
      <c r="J9" s="286"/>
      <c r="K9" s="19"/>
    </row>
    <row r="10" spans="1:12" ht="15">
      <c r="A10" s="54">
        <v>2</v>
      </c>
      <c r="B10" s="19"/>
      <c r="C10" s="19"/>
      <c r="D10" s="19"/>
      <c r="E10" s="285"/>
      <c r="F10" s="285"/>
      <c r="G10" s="286"/>
      <c r="H10" s="197"/>
      <c r="I10" s="197"/>
      <c r="J10" s="286"/>
      <c r="K10" s="19"/>
    </row>
    <row r="11" spans="1:12" ht="15">
      <c r="A11" s="54">
        <v>3</v>
      </c>
      <c r="B11" s="19"/>
      <c r="C11" s="19"/>
      <c r="D11" s="19"/>
      <c r="E11" s="285"/>
      <c r="F11" s="285"/>
      <c r="G11" s="286"/>
      <c r="H11" s="197"/>
      <c r="I11" s="197"/>
      <c r="J11" s="286"/>
      <c r="K11" s="19"/>
    </row>
    <row r="12" spans="1:12" ht="15">
      <c r="A12" s="54">
        <v>4</v>
      </c>
      <c r="B12" s="19"/>
      <c r="C12" s="19"/>
      <c r="D12" s="19"/>
      <c r="E12" s="285"/>
      <c r="F12" s="285"/>
      <c r="G12" s="286"/>
      <c r="H12" s="197"/>
      <c r="I12" s="197"/>
      <c r="J12" s="286"/>
      <c r="K12" s="19"/>
    </row>
    <row r="13" spans="1:12" ht="15">
      <c r="A13" s="54">
        <v>5</v>
      </c>
      <c r="B13" s="19"/>
      <c r="C13" s="19"/>
      <c r="D13" s="19"/>
      <c r="E13" s="285"/>
      <c r="F13" s="285"/>
      <c r="G13" s="286"/>
      <c r="H13" s="197"/>
      <c r="I13" s="197"/>
      <c r="J13" s="286"/>
      <c r="K13" s="19"/>
    </row>
    <row r="14" spans="1:12" ht="15">
      <c r="A14" s="54">
        <v>6</v>
      </c>
      <c r="B14" s="19"/>
      <c r="C14" s="19"/>
      <c r="D14" s="19"/>
      <c r="E14" s="285"/>
      <c r="F14" s="285"/>
      <c r="G14" s="286"/>
      <c r="H14" s="197"/>
      <c r="I14" s="197"/>
      <c r="J14" s="286"/>
      <c r="K14" s="19"/>
    </row>
    <row r="15" spans="1:12" ht="15">
      <c r="A15" s="54">
        <v>7</v>
      </c>
      <c r="B15" s="19"/>
      <c r="C15" s="19"/>
      <c r="D15" s="19"/>
      <c r="E15" s="285"/>
      <c r="F15" s="285"/>
      <c r="G15" s="286"/>
      <c r="H15" s="197"/>
      <c r="I15" s="197"/>
      <c r="J15" s="286"/>
      <c r="K15" s="19"/>
    </row>
    <row r="16" spans="1:12" ht="15">
      <c r="A16" s="54">
        <v>8</v>
      </c>
      <c r="B16" s="19"/>
      <c r="C16" s="19"/>
      <c r="D16" s="19"/>
      <c r="E16" s="285"/>
      <c r="F16" s="285"/>
      <c r="G16" s="286"/>
      <c r="H16" s="197"/>
      <c r="I16" s="197"/>
      <c r="J16" s="287"/>
      <c r="K16" s="19"/>
    </row>
    <row r="17" spans="1:11" ht="15">
      <c r="A17" s="54">
        <v>9</v>
      </c>
      <c r="B17" s="19"/>
      <c r="C17" s="19"/>
      <c r="D17" s="19"/>
      <c r="E17" s="285"/>
      <c r="F17" s="285"/>
      <c r="G17" s="286"/>
      <c r="H17" s="197"/>
      <c r="I17" s="197"/>
      <c r="J17" s="287"/>
      <c r="K17" s="19"/>
    </row>
    <row r="18" spans="1:11" ht="15">
      <c r="A18" s="54">
        <v>10</v>
      </c>
      <c r="B18" s="19"/>
      <c r="C18" s="19"/>
      <c r="D18" s="19"/>
      <c r="E18" s="285"/>
      <c r="F18" s="285"/>
      <c r="G18" s="286"/>
      <c r="H18" s="197"/>
      <c r="I18" s="197"/>
      <c r="J18" s="287"/>
      <c r="K18" s="19"/>
    </row>
    <row r="19" spans="1:11" ht="15">
      <c r="A19" s="54">
        <v>11</v>
      </c>
      <c r="B19" s="19"/>
      <c r="C19" s="19"/>
      <c r="D19" s="19"/>
      <c r="E19" s="285"/>
      <c r="F19" s="285"/>
      <c r="G19" s="286"/>
      <c r="H19" s="197"/>
      <c r="I19" s="197"/>
      <c r="J19" s="287"/>
      <c r="K19" s="19"/>
    </row>
    <row r="20" spans="1:11" ht="15">
      <c r="A20" s="54">
        <v>12</v>
      </c>
      <c r="B20" s="19"/>
      <c r="C20" s="19"/>
      <c r="D20" s="19"/>
      <c r="E20" s="285"/>
      <c r="F20" s="285"/>
      <c r="G20" s="286"/>
      <c r="H20" s="197"/>
      <c r="I20" s="197"/>
      <c r="J20" s="288"/>
      <c r="K20" s="289"/>
    </row>
    <row r="21" spans="1:11" ht="15">
      <c r="A21" s="54">
        <v>13</v>
      </c>
      <c r="B21" s="19"/>
      <c r="C21" s="19"/>
      <c r="D21" s="19"/>
      <c r="E21" s="285"/>
      <c r="F21" s="285"/>
      <c r="G21" s="290"/>
      <c r="H21" s="291"/>
      <c r="I21" s="291"/>
      <c r="J21" s="287"/>
      <c r="K21" s="19"/>
    </row>
    <row r="22" spans="1:11" ht="15">
      <c r="A22" s="54">
        <v>14</v>
      </c>
      <c r="B22" s="19"/>
      <c r="C22" s="19"/>
      <c r="D22" s="19"/>
      <c r="E22" s="285"/>
      <c r="F22" s="285"/>
      <c r="G22" s="290"/>
      <c r="H22" s="291"/>
      <c r="I22" s="291"/>
      <c r="J22" s="287"/>
      <c r="K22" s="19"/>
    </row>
    <row r="23" spans="1:11" ht="15">
      <c r="A23" s="54">
        <v>15</v>
      </c>
      <c r="B23" s="19"/>
      <c r="C23" s="19"/>
      <c r="D23" s="19"/>
      <c r="E23" s="285"/>
      <c r="F23" s="285"/>
      <c r="G23" s="290"/>
      <c r="H23" s="291"/>
      <c r="I23" s="291"/>
      <c r="J23" s="287"/>
      <c r="K23" s="19"/>
    </row>
    <row r="24" spans="1:11" ht="15">
      <c r="A24" s="54">
        <v>16</v>
      </c>
      <c r="B24" s="19"/>
      <c r="C24" s="19"/>
      <c r="D24" s="19"/>
      <c r="E24" s="285"/>
      <c r="F24" s="285"/>
      <c r="G24" s="286"/>
      <c r="H24" s="197"/>
      <c r="I24" s="197"/>
      <c r="J24" s="287"/>
      <c r="K24" s="19"/>
    </row>
    <row r="25" spans="1:11" ht="15">
      <c r="A25" s="54">
        <v>17</v>
      </c>
      <c r="B25" s="19"/>
      <c r="C25" s="19"/>
      <c r="D25" s="19"/>
      <c r="E25" s="285"/>
      <c r="F25" s="285"/>
      <c r="G25" s="286"/>
      <c r="H25" s="197"/>
      <c r="I25" s="197"/>
      <c r="J25" s="286"/>
      <c r="K25" s="19"/>
    </row>
    <row r="26" spans="1:11" ht="15">
      <c r="A26" s="54">
        <v>18</v>
      </c>
      <c r="B26" s="19"/>
      <c r="C26" s="19"/>
      <c r="D26" s="19"/>
      <c r="E26" s="285"/>
      <c r="F26" s="285"/>
      <c r="G26" s="286"/>
      <c r="H26" s="197"/>
      <c r="I26" s="197"/>
      <c r="J26" s="287"/>
      <c r="K26" s="19"/>
    </row>
    <row r="27" spans="1:11" ht="15">
      <c r="A27" s="54">
        <v>19</v>
      </c>
      <c r="B27" s="19"/>
      <c r="C27" s="19"/>
      <c r="D27" s="19"/>
      <c r="E27" s="285"/>
      <c r="F27" s="285"/>
      <c r="G27" s="286"/>
      <c r="H27" s="197"/>
      <c r="I27" s="292"/>
      <c r="J27" s="293"/>
      <c r="K27" s="19"/>
    </row>
    <row r="28" spans="1:11" ht="15">
      <c r="A28" s="54">
        <v>20</v>
      </c>
      <c r="B28" s="19"/>
      <c r="C28" s="19"/>
      <c r="D28" s="19"/>
      <c r="E28" s="285"/>
      <c r="F28" s="285"/>
      <c r="G28" s="286"/>
      <c r="H28" s="197"/>
      <c r="I28" s="197"/>
      <c r="J28" s="287"/>
      <c r="K28" s="19"/>
    </row>
    <row r="29" spans="1:11" ht="15">
      <c r="A29" s="54">
        <v>21</v>
      </c>
      <c r="B29" s="19"/>
      <c r="C29" s="19"/>
      <c r="D29" s="19"/>
      <c r="E29" s="285"/>
      <c r="F29" s="285"/>
      <c r="G29" s="286"/>
      <c r="H29" s="197"/>
      <c r="I29" s="197"/>
      <c r="J29" s="287"/>
      <c r="K29" s="19"/>
    </row>
    <row r="30" spans="1:11" ht="15">
      <c r="A30" s="54">
        <v>22</v>
      </c>
      <c r="B30" s="19"/>
      <c r="C30" s="19"/>
      <c r="D30" s="19"/>
      <c r="E30" s="285"/>
      <c r="F30" s="285"/>
      <c r="G30" s="286"/>
      <c r="H30" s="197"/>
      <c r="I30" s="197"/>
      <c r="J30" s="287"/>
      <c r="K30" s="19"/>
    </row>
    <row r="31" spans="1:11" ht="15">
      <c r="A31" s="54">
        <v>23</v>
      </c>
      <c r="B31" s="19"/>
      <c r="C31" s="19"/>
      <c r="D31" s="19"/>
      <c r="E31" s="285"/>
      <c r="F31" s="285"/>
      <c r="G31" s="286"/>
      <c r="H31" s="197"/>
      <c r="I31" s="197"/>
      <c r="J31" s="287"/>
      <c r="K31" s="19"/>
    </row>
    <row r="32" spans="1:11" ht="15">
      <c r="A32" s="54">
        <v>24</v>
      </c>
      <c r="B32" s="19"/>
      <c r="C32" s="19"/>
      <c r="D32" s="19"/>
      <c r="E32" s="285"/>
      <c r="F32" s="285"/>
      <c r="G32" s="286"/>
      <c r="H32" s="197"/>
      <c r="I32" s="197"/>
      <c r="J32" s="287"/>
      <c r="K32" s="19"/>
    </row>
    <row r="33" spans="1:11" ht="15">
      <c r="A33" s="54">
        <v>25</v>
      </c>
      <c r="B33" s="19"/>
      <c r="C33" s="19"/>
      <c r="D33" s="19"/>
      <c r="E33" s="285"/>
      <c r="F33" s="285"/>
      <c r="G33" s="286"/>
      <c r="H33" s="197"/>
      <c r="I33" s="197"/>
      <c r="J33" s="287"/>
      <c r="K33" s="19"/>
    </row>
    <row r="34" spans="1:11" ht="15">
      <c r="A34" s="54">
        <v>26</v>
      </c>
      <c r="B34" s="19"/>
      <c r="C34" s="19"/>
      <c r="D34" s="19"/>
      <c r="E34" s="285"/>
      <c r="F34" s="285"/>
      <c r="G34" s="286"/>
      <c r="H34" s="197"/>
      <c r="I34" s="197"/>
      <c r="J34" s="287"/>
      <c r="K34" s="19"/>
    </row>
    <row r="35" spans="1:11" ht="15">
      <c r="A35" s="54">
        <v>27</v>
      </c>
      <c r="B35" s="19"/>
      <c r="C35" s="19"/>
      <c r="D35" s="19"/>
      <c r="E35" s="285"/>
      <c r="F35" s="285"/>
      <c r="G35" s="286"/>
      <c r="H35" s="197"/>
      <c r="I35" s="197"/>
      <c r="J35" s="287"/>
      <c r="K35" s="19"/>
    </row>
    <row r="36" spans="1:11" ht="15">
      <c r="A36" s="54">
        <v>28</v>
      </c>
      <c r="B36" s="19"/>
      <c r="C36" s="19"/>
      <c r="D36" s="19"/>
      <c r="E36" s="285"/>
      <c r="F36" s="285"/>
      <c r="G36" s="286"/>
      <c r="H36" s="197"/>
      <c r="I36" s="197"/>
      <c r="J36" s="287"/>
      <c r="K36" s="19"/>
    </row>
    <row r="37" spans="1:11" ht="15">
      <c r="A37" s="54">
        <v>29</v>
      </c>
      <c r="B37" s="19"/>
      <c r="C37" s="19"/>
      <c r="D37" s="19"/>
      <c r="E37" s="285"/>
      <c r="F37" s="285"/>
      <c r="G37" s="290"/>
      <c r="H37" s="291"/>
      <c r="I37" s="291"/>
      <c r="J37" s="287"/>
      <c r="K37" s="19"/>
    </row>
    <row r="38" spans="1:11" ht="15">
      <c r="A38" s="54">
        <v>30</v>
      </c>
      <c r="B38" s="19"/>
      <c r="C38" s="19"/>
      <c r="D38" s="19"/>
      <c r="E38" s="285"/>
      <c r="F38" s="285"/>
      <c r="G38" s="286"/>
      <c r="H38" s="197"/>
      <c r="I38" s="197"/>
      <c r="J38" s="287"/>
      <c r="K38" s="19"/>
    </row>
    <row r="39" spans="1:11" ht="15">
      <c r="A39" s="54">
        <v>31</v>
      </c>
      <c r="B39" s="19"/>
      <c r="C39" s="19"/>
      <c r="D39" s="19"/>
      <c r="E39" s="285"/>
      <c r="F39" s="285"/>
      <c r="G39" s="286"/>
      <c r="H39" s="197"/>
      <c r="I39" s="197"/>
      <c r="J39" s="287"/>
      <c r="K39" s="19"/>
    </row>
    <row r="40" spans="1:11" ht="15">
      <c r="A40" s="54">
        <v>32</v>
      </c>
      <c r="B40" s="19"/>
      <c r="C40" s="19"/>
      <c r="D40" s="19"/>
      <c r="E40" s="285"/>
      <c r="F40" s="285"/>
      <c r="G40" s="286"/>
      <c r="H40" s="197"/>
      <c r="I40" s="197"/>
      <c r="J40" s="287"/>
      <c r="K40" s="19"/>
    </row>
    <row r="41" spans="1:11" ht="15">
      <c r="A41" s="54">
        <v>33</v>
      </c>
      <c r="B41" s="19"/>
      <c r="C41" s="19"/>
      <c r="D41" s="19"/>
      <c r="E41" s="285"/>
      <c r="F41" s="285"/>
      <c r="G41" s="286"/>
      <c r="H41" s="197"/>
      <c r="I41" s="197"/>
      <c r="J41" s="287"/>
      <c r="K41" s="19"/>
    </row>
    <row r="42" spans="1:11" ht="15">
      <c r="A42" s="54">
        <v>34</v>
      </c>
      <c r="B42" s="19"/>
      <c r="C42" s="19"/>
      <c r="D42" s="19"/>
      <c r="E42" s="285"/>
      <c r="F42" s="285"/>
      <c r="G42" s="286"/>
      <c r="H42" s="197"/>
      <c r="I42" s="197"/>
      <c r="J42" s="287"/>
      <c r="K42" s="19"/>
    </row>
    <row r="43" spans="1:11" ht="15">
      <c r="A43" s="54">
        <v>35</v>
      </c>
      <c r="B43" s="19"/>
      <c r="C43" s="19"/>
      <c r="D43" s="19"/>
      <c r="E43" s="285"/>
      <c r="F43" s="285"/>
      <c r="G43" s="286"/>
      <c r="H43" s="197"/>
      <c r="I43" s="197"/>
      <c r="J43" s="287"/>
      <c r="K43" s="19"/>
    </row>
    <row r="44" spans="1:11" ht="15">
      <c r="A44" s="54">
        <v>36</v>
      </c>
      <c r="B44" s="19"/>
      <c r="C44" s="19"/>
      <c r="D44" s="19"/>
      <c r="E44" s="285"/>
      <c r="F44" s="285"/>
      <c r="G44" s="286"/>
      <c r="H44" s="197"/>
      <c r="I44" s="197"/>
      <c r="J44" s="288"/>
      <c r="K44" s="289"/>
    </row>
    <row r="45" spans="1:11" ht="15">
      <c r="A45" s="54">
        <v>37</v>
      </c>
      <c r="B45" s="19"/>
      <c r="C45" s="19"/>
      <c r="D45" s="19"/>
      <c r="E45" s="285"/>
      <c r="F45" s="285"/>
      <c r="G45" s="286"/>
      <c r="H45" s="197"/>
      <c r="I45" s="197"/>
      <c r="J45" s="287"/>
      <c r="K45" s="19"/>
    </row>
    <row r="46" spans="1:11" ht="15">
      <c r="A46" s="54">
        <v>38</v>
      </c>
      <c r="B46" s="19"/>
      <c r="C46" s="19"/>
      <c r="D46" s="19"/>
      <c r="E46" s="285"/>
      <c r="F46" s="285"/>
      <c r="G46" s="290"/>
      <c r="H46" s="291"/>
      <c r="I46" s="291"/>
      <c r="J46" s="287"/>
      <c r="K46" s="19"/>
    </row>
    <row r="47" spans="1:11" ht="15">
      <c r="A47" s="54">
        <v>39</v>
      </c>
      <c r="B47" s="19"/>
      <c r="C47" s="19"/>
      <c r="D47" s="19"/>
      <c r="E47" s="285"/>
      <c r="F47" s="285"/>
      <c r="G47" s="290"/>
      <c r="H47" s="291"/>
      <c r="I47" s="291"/>
      <c r="J47" s="287"/>
      <c r="K47" s="19"/>
    </row>
    <row r="48" spans="1:11" ht="15">
      <c r="A48" s="54">
        <v>40</v>
      </c>
      <c r="B48" s="19"/>
      <c r="C48" s="19"/>
      <c r="D48" s="19"/>
      <c r="E48" s="285"/>
      <c r="F48" s="285"/>
      <c r="G48" s="286"/>
      <c r="H48" s="197"/>
      <c r="I48" s="197"/>
      <c r="J48" s="288"/>
      <c r="K48" s="289"/>
    </row>
    <row r="49" spans="1:11" ht="15">
      <c r="A49" s="54">
        <v>41</v>
      </c>
      <c r="B49" s="19"/>
      <c r="C49" s="19"/>
      <c r="D49" s="19"/>
      <c r="E49" s="285"/>
      <c r="F49" s="285"/>
      <c r="G49" s="286"/>
      <c r="H49" s="197"/>
      <c r="I49" s="197"/>
      <c r="J49" s="287"/>
      <c r="K49" s="19"/>
    </row>
    <row r="50" spans="1:11" ht="15">
      <c r="A50" s="54">
        <v>42</v>
      </c>
      <c r="B50" s="19"/>
      <c r="C50" s="19"/>
      <c r="D50" s="19"/>
      <c r="E50" s="285"/>
      <c r="F50" s="285"/>
      <c r="G50" s="286"/>
      <c r="H50" s="197"/>
      <c r="I50" s="197"/>
      <c r="J50" s="287"/>
      <c r="K50" s="19"/>
    </row>
    <row r="51" spans="1:11" ht="15">
      <c r="A51" s="54">
        <v>43</v>
      </c>
      <c r="B51" s="19"/>
      <c r="C51" s="19"/>
      <c r="D51" s="19"/>
      <c r="E51" s="285"/>
      <c r="F51" s="285"/>
      <c r="G51" s="286"/>
      <c r="H51" s="197"/>
      <c r="I51" s="197"/>
      <c r="J51" s="287"/>
      <c r="K51" s="19"/>
    </row>
    <row r="52" spans="1:11" ht="15">
      <c r="A52" s="54">
        <v>44</v>
      </c>
      <c r="B52" s="19"/>
      <c r="C52" s="19"/>
      <c r="D52" s="19"/>
      <c r="E52" s="285"/>
      <c r="F52" s="285"/>
      <c r="G52" s="286"/>
      <c r="H52" s="197"/>
      <c r="I52" s="197"/>
      <c r="J52" s="287"/>
      <c r="K52" s="19"/>
    </row>
    <row r="53" spans="1:11" ht="15">
      <c r="A53" s="54">
        <v>45</v>
      </c>
      <c r="B53" s="19"/>
      <c r="C53" s="19"/>
      <c r="D53" s="19"/>
      <c r="E53" s="285"/>
      <c r="F53" s="285"/>
      <c r="G53" s="286"/>
      <c r="H53" s="197"/>
      <c r="I53" s="197"/>
      <c r="J53" s="287"/>
      <c r="K53" s="19"/>
    </row>
    <row r="54" spans="1:11" ht="15">
      <c r="A54" s="54">
        <v>46</v>
      </c>
      <c r="B54" s="19"/>
      <c r="C54" s="19"/>
      <c r="D54" s="19"/>
      <c r="E54" s="285"/>
      <c r="F54" s="285"/>
      <c r="G54" s="286"/>
      <c r="H54" s="197"/>
      <c r="I54" s="197"/>
      <c r="J54" s="287"/>
      <c r="K54" s="19"/>
    </row>
    <row r="55" spans="1:11" ht="15">
      <c r="A55" s="54">
        <v>47</v>
      </c>
      <c r="B55" s="19"/>
      <c r="C55" s="19"/>
      <c r="D55" s="19"/>
      <c r="E55" s="285"/>
      <c r="F55" s="285"/>
      <c r="G55" s="286"/>
      <c r="H55" s="197"/>
      <c r="I55" s="197"/>
      <c r="J55" s="287"/>
      <c r="K55" s="19"/>
    </row>
    <row r="56" spans="1:11" ht="15">
      <c r="A56" s="54">
        <v>48</v>
      </c>
      <c r="B56" s="19"/>
      <c r="C56" s="19"/>
      <c r="D56" s="19"/>
      <c r="E56" s="285"/>
      <c r="F56" s="285"/>
      <c r="G56" s="286"/>
      <c r="H56" s="197"/>
      <c r="I56" s="197"/>
      <c r="J56" s="287"/>
      <c r="K56" s="19"/>
    </row>
    <row r="57" spans="1:11" ht="15">
      <c r="A57" s="54">
        <v>49</v>
      </c>
      <c r="B57" s="19"/>
      <c r="C57" s="19"/>
      <c r="D57" s="19"/>
      <c r="E57" s="285"/>
      <c r="F57" s="285"/>
      <c r="G57" s="286"/>
      <c r="H57" s="197"/>
      <c r="I57" s="197"/>
      <c r="J57" s="287"/>
      <c r="K57" s="19"/>
    </row>
    <row r="58" spans="1:11" ht="15">
      <c r="A58" s="54">
        <v>50</v>
      </c>
      <c r="B58" s="19"/>
      <c r="C58" s="19"/>
      <c r="D58" s="19"/>
      <c r="E58" s="285"/>
      <c r="F58" s="285"/>
      <c r="G58" s="286"/>
      <c r="H58" s="197"/>
      <c r="I58" s="197"/>
      <c r="J58" s="287"/>
      <c r="K58" s="19"/>
    </row>
    <row r="59" spans="1:11" ht="15">
      <c r="A59" s="54">
        <v>51</v>
      </c>
      <c r="B59" s="19"/>
      <c r="C59" s="19"/>
      <c r="D59" s="19"/>
      <c r="E59" s="285"/>
      <c r="F59" s="285"/>
      <c r="G59" s="290"/>
      <c r="H59" s="291"/>
      <c r="I59" s="291"/>
      <c r="J59" s="287"/>
      <c r="K59" s="19"/>
    </row>
    <row r="60" spans="1:11" ht="15">
      <c r="A60" s="54">
        <v>52</v>
      </c>
      <c r="B60" s="19"/>
      <c r="C60" s="19"/>
      <c r="D60" s="19"/>
      <c r="E60" s="285"/>
      <c r="F60" s="285"/>
      <c r="G60" s="286"/>
      <c r="H60" s="197"/>
      <c r="I60" s="197"/>
      <c r="J60" s="287"/>
      <c r="K60" s="19"/>
    </row>
    <row r="61" spans="1:11" ht="15">
      <c r="A61" s="54">
        <v>53</v>
      </c>
      <c r="B61" s="19"/>
      <c r="C61" s="19"/>
      <c r="D61" s="19"/>
      <c r="E61" s="285"/>
      <c r="F61" s="285"/>
      <c r="G61" s="286"/>
      <c r="H61" s="197"/>
      <c r="I61" s="197"/>
      <c r="J61" s="287"/>
      <c r="K61" s="19"/>
    </row>
    <row r="62" spans="1:11" ht="15">
      <c r="A62" s="54">
        <v>54</v>
      </c>
      <c r="B62" s="19"/>
      <c r="C62" s="19"/>
      <c r="D62" s="19"/>
      <c r="E62" s="285"/>
      <c r="F62" s="285"/>
      <c r="G62" s="286"/>
      <c r="H62" s="197"/>
      <c r="I62" s="197"/>
      <c r="J62" s="287"/>
      <c r="K62" s="19"/>
    </row>
    <row r="63" spans="1:11" ht="15">
      <c r="A63" s="54">
        <v>55</v>
      </c>
      <c r="B63" s="19"/>
      <c r="C63" s="19"/>
      <c r="D63" s="19"/>
      <c r="E63" s="285"/>
      <c r="F63" s="285"/>
      <c r="G63" s="286"/>
      <c r="H63" s="197"/>
      <c r="I63" s="197"/>
      <c r="J63" s="287"/>
      <c r="K63" s="19"/>
    </row>
    <row r="64" spans="1:11" ht="15">
      <c r="A64" s="54">
        <v>56</v>
      </c>
      <c r="B64" s="19"/>
      <c r="C64" s="19"/>
      <c r="D64" s="19"/>
      <c r="E64" s="285"/>
      <c r="F64" s="285"/>
      <c r="G64" s="290"/>
      <c r="H64" s="291"/>
      <c r="I64" s="291"/>
      <c r="J64" s="287"/>
      <c r="K64" s="19"/>
    </row>
    <row r="65" spans="1:11" ht="15">
      <c r="A65" s="54">
        <v>57</v>
      </c>
      <c r="B65" s="19"/>
      <c r="C65" s="19"/>
      <c r="D65" s="19"/>
      <c r="E65" s="285"/>
      <c r="F65" s="285"/>
      <c r="G65" s="286"/>
      <c r="H65" s="197"/>
      <c r="I65" s="197"/>
      <c r="J65" s="287"/>
      <c r="K65" s="19"/>
    </row>
    <row r="66" spans="1:11" ht="15">
      <c r="A66" s="54">
        <v>58</v>
      </c>
      <c r="B66" s="19"/>
      <c r="C66" s="19"/>
      <c r="D66" s="19"/>
      <c r="E66" s="285"/>
      <c r="F66" s="285"/>
      <c r="G66" s="286"/>
      <c r="H66" s="197"/>
      <c r="I66" s="197"/>
      <c r="J66" s="287"/>
      <c r="K66" s="19"/>
    </row>
    <row r="67" spans="1:11" ht="15">
      <c r="A67" s="54">
        <v>59</v>
      </c>
      <c r="B67" s="19"/>
      <c r="C67" s="19"/>
      <c r="D67" s="19"/>
      <c r="E67" s="285"/>
      <c r="F67" s="285"/>
      <c r="G67" s="286"/>
      <c r="H67" s="197"/>
      <c r="I67" s="197"/>
      <c r="J67" s="287"/>
      <c r="K67" s="19"/>
    </row>
    <row r="68" spans="1:11" ht="15">
      <c r="A68" s="54">
        <v>60</v>
      </c>
      <c r="B68" s="19"/>
      <c r="C68" s="19"/>
      <c r="D68" s="19"/>
      <c r="E68" s="285"/>
      <c r="F68" s="285"/>
      <c r="G68" s="286"/>
      <c r="H68" s="197"/>
      <c r="I68" s="197"/>
      <c r="J68" s="287"/>
      <c r="K68" s="19"/>
    </row>
    <row r="69" spans="1:11" ht="15">
      <c r="A69" s="54">
        <v>61</v>
      </c>
      <c r="B69" s="19"/>
      <c r="C69" s="19"/>
      <c r="D69" s="19"/>
      <c r="E69" s="285"/>
      <c r="F69" s="285"/>
      <c r="G69" s="286"/>
      <c r="H69" s="197"/>
      <c r="I69" s="197"/>
      <c r="J69" s="287"/>
      <c r="K69" s="19"/>
    </row>
    <row r="70" spans="1:11" ht="15">
      <c r="A70" s="54">
        <v>62</v>
      </c>
      <c r="B70" s="19"/>
      <c r="C70" s="19"/>
      <c r="D70" s="19"/>
      <c r="E70" s="285"/>
      <c r="F70" s="285"/>
      <c r="G70" s="286"/>
      <c r="H70" s="197"/>
      <c r="I70" s="197"/>
      <c r="J70" s="287"/>
      <c r="K70" s="19"/>
    </row>
    <row r="71" spans="1:11" ht="15">
      <c r="A71" s="54">
        <v>63</v>
      </c>
      <c r="B71" s="19"/>
      <c r="C71" s="19"/>
      <c r="D71" s="19"/>
      <c r="E71" s="285"/>
      <c r="F71" s="285"/>
      <c r="G71" s="286"/>
      <c r="H71" s="197"/>
      <c r="I71" s="197"/>
      <c r="J71" s="287"/>
      <c r="K71" s="19"/>
    </row>
    <row r="72" spans="1:11" ht="15">
      <c r="A72" s="54">
        <v>64</v>
      </c>
      <c r="B72" s="19"/>
      <c r="C72" s="19"/>
      <c r="D72" s="19"/>
      <c r="E72" s="285"/>
      <c r="F72" s="285"/>
      <c r="G72" s="286"/>
      <c r="H72" s="197"/>
      <c r="I72" s="197"/>
      <c r="J72" s="287"/>
      <c r="K72" s="19"/>
    </row>
    <row r="73" spans="1:11" ht="15">
      <c r="A73" s="54">
        <v>65</v>
      </c>
      <c r="B73" s="19"/>
      <c r="C73" s="19"/>
      <c r="D73" s="19"/>
      <c r="E73" s="285"/>
      <c r="F73" s="285"/>
      <c r="G73" s="286"/>
      <c r="H73" s="197"/>
      <c r="I73" s="197"/>
      <c r="J73" s="287"/>
      <c r="K73" s="19"/>
    </row>
    <row r="74" spans="1:11" ht="15">
      <c r="A74" s="54">
        <v>66</v>
      </c>
      <c r="B74" s="19"/>
      <c r="C74" s="19"/>
      <c r="D74" s="19"/>
      <c r="E74" s="285"/>
      <c r="F74" s="285"/>
      <c r="G74" s="286"/>
      <c r="H74" s="197"/>
      <c r="I74" s="197"/>
      <c r="J74" s="287"/>
      <c r="K74" s="19"/>
    </row>
    <row r="75" spans="1:11" ht="15">
      <c r="A75" s="54">
        <v>67</v>
      </c>
      <c r="B75" s="19"/>
      <c r="C75" s="19"/>
      <c r="D75" s="19"/>
      <c r="E75" s="285"/>
      <c r="F75" s="285"/>
      <c r="G75" s="286"/>
      <c r="H75" s="197"/>
      <c r="I75" s="197"/>
      <c r="J75" s="287"/>
      <c r="K75" s="19"/>
    </row>
    <row r="76" spans="1:11" ht="15">
      <c r="A76" s="54">
        <v>68</v>
      </c>
      <c r="B76" s="19"/>
      <c r="C76" s="19"/>
      <c r="D76" s="19"/>
      <c r="E76" s="285"/>
      <c r="F76" s="285"/>
      <c r="G76" s="286"/>
      <c r="H76" s="197"/>
      <c r="I76" s="197"/>
      <c r="J76" s="286"/>
      <c r="K76" s="19"/>
    </row>
    <row r="77" spans="1:11" ht="15">
      <c r="A77" s="54">
        <v>69</v>
      </c>
      <c r="B77" s="19"/>
      <c r="C77" s="19"/>
      <c r="D77" s="19"/>
      <c r="E77" s="285"/>
      <c r="F77" s="285"/>
      <c r="G77" s="286"/>
      <c r="H77" s="197"/>
      <c r="I77" s="197"/>
      <c r="J77" s="287"/>
      <c r="K77" s="19"/>
    </row>
    <row r="78" spans="1:11" ht="15">
      <c r="A78" s="54">
        <v>70</v>
      </c>
      <c r="B78" s="19"/>
      <c r="C78" s="19"/>
      <c r="D78" s="19"/>
      <c r="E78" s="285"/>
      <c r="F78" s="285"/>
      <c r="G78" s="286"/>
      <c r="H78" s="197"/>
      <c r="I78" s="197"/>
      <c r="J78" s="287"/>
      <c r="K78" s="19"/>
    </row>
    <row r="79" spans="1:11" ht="15">
      <c r="A79" s="54">
        <v>71</v>
      </c>
      <c r="B79" s="19"/>
      <c r="C79" s="19"/>
      <c r="D79" s="19"/>
      <c r="E79" s="285"/>
      <c r="F79" s="285"/>
      <c r="G79" s="290"/>
      <c r="H79" s="291"/>
      <c r="I79" s="291"/>
      <c r="J79" s="287"/>
      <c r="K79" s="19"/>
    </row>
    <row r="80" spans="1:11" ht="15">
      <c r="A80" s="54">
        <v>72</v>
      </c>
      <c r="B80" s="19"/>
      <c r="C80" s="19"/>
      <c r="D80" s="19"/>
      <c r="E80" s="285"/>
      <c r="F80" s="285"/>
      <c r="G80" s="286"/>
      <c r="H80" s="197"/>
      <c r="I80" s="197"/>
      <c r="J80" s="287"/>
      <c r="K80" s="19"/>
    </row>
    <row r="81" spans="1:11" ht="15">
      <c r="A81" s="54">
        <v>73</v>
      </c>
      <c r="B81" s="19"/>
      <c r="C81" s="19"/>
      <c r="D81" s="19"/>
      <c r="E81" s="285"/>
      <c r="F81" s="285"/>
      <c r="G81" s="286"/>
      <c r="H81" s="197"/>
      <c r="I81" s="197"/>
      <c r="J81" s="287"/>
      <c r="K81" s="19"/>
    </row>
    <row r="82" spans="1:11" ht="15">
      <c r="A82" s="54">
        <v>74</v>
      </c>
      <c r="B82" s="19"/>
      <c r="C82" s="19"/>
      <c r="D82" s="19"/>
      <c r="E82" s="285"/>
      <c r="F82" s="285"/>
      <c r="G82" s="286"/>
      <c r="H82" s="197"/>
      <c r="I82" s="197"/>
      <c r="J82" s="287"/>
      <c r="K82" s="19"/>
    </row>
    <row r="83" spans="1:11" ht="15">
      <c r="A83" s="54">
        <v>75</v>
      </c>
      <c r="B83" s="289"/>
      <c r="C83" s="289"/>
      <c r="D83" s="289"/>
      <c r="E83" s="294"/>
      <c r="F83" s="294"/>
      <c r="G83" s="293"/>
      <c r="H83" s="295"/>
      <c r="I83" s="295"/>
      <c r="J83" s="288"/>
      <c r="K83" s="289"/>
    </row>
    <row r="84" spans="1:11" ht="15">
      <c r="A84" s="54">
        <v>76</v>
      </c>
      <c r="B84" s="19"/>
      <c r="C84" s="289"/>
      <c r="D84" s="289"/>
      <c r="E84" s="285"/>
      <c r="F84" s="19"/>
      <c r="G84" s="296"/>
      <c r="H84" s="197"/>
      <c r="I84" s="197"/>
      <c r="J84" s="197"/>
      <c r="K84" s="19"/>
    </row>
    <row r="85" spans="1:11" ht="15">
      <c r="A85" s="612">
        <v>77</v>
      </c>
      <c r="B85" s="612"/>
      <c r="C85" s="614"/>
      <c r="D85" s="616"/>
      <c r="E85" s="610"/>
      <c r="F85" s="610"/>
      <c r="G85" s="19"/>
      <c r="H85" s="197"/>
      <c r="I85" s="197"/>
      <c r="J85" s="197"/>
      <c r="K85" s="19"/>
    </row>
    <row r="86" spans="1:11" ht="15">
      <c r="A86" s="613"/>
      <c r="B86" s="613"/>
      <c r="C86" s="615"/>
      <c r="D86" s="617"/>
      <c r="E86" s="611"/>
      <c r="F86" s="611"/>
      <c r="G86" s="19"/>
      <c r="H86" s="197"/>
      <c r="I86" s="197"/>
      <c r="J86" s="197"/>
      <c r="K86" s="19"/>
    </row>
    <row r="87" spans="1:11" ht="15">
      <c r="A87" s="54">
        <v>78</v>
      </c>
      <c r="B87" s="19"/>
      <c r="C87" s="289"/>
      <c r="D87" s="19"/>
      <c r="E87" s="19"/>
      <c r="F87" s="19"/>
      <c r="G87" s="19"/>
      <c r="H87" s="197"/>
      <c r="I87" s="197"/>
      <c r="J87" s="197"/>
      <c r="K87" s="19"/>
    </row>
    <row r="88" spans="1:11" ht="15">
      <c r="A88" s="54">
        <v>79</v>
      </c>
      <c r="B88" s="19"/>
      <c r="C88" s="289"/>
      <c r="D88" s="19"/>
      <c r="E88" s="19"/>
      <c r="F88" s="19"/>
      <c r="G88" s="19"/>
      <c r="H88" s="197"/>
      <c r="I88" s="197"/>
      <c r="J88" s="197"/>
      <c r="K88" s="19"/>
    </row>
    <row r="89" spans="1:11" ht="15">
      <c r="A89" s="54">
        <v>80</v>
      </c>
      <c r="B89" s="19"/>
      <c r="C89" s="289"/>
      <c r="D89" s="19"/>
      <c r="E89" s="19"/>
      <c r="F89" s="19"/>
      <c r="G89" s="19"/>
      <c r="H89" s="197"/>
      <c r="I89" s="197"/>
      <c r="J89" s="197"/>
      <c r="K89" s="19"/>
    </row>
    <row r="90" spans="1:11" ht="15">
      <c r="A90" s="54">
        <v>81</v>
      </c>
      <c r="B90" s="19"/>
      <c r="C90" s="289"/>
      <c r="D90" s="19"/>
      <c r="E90" s="19"/>
      <c r="F90" s="19"/>
      <c r="G90" s="19"/>
      <c r="H90" s="197"/>
      <c r="I90" s="197"/>
      <c r="J90" s="197"/>
      <c r="K90" s="19"/>
    </row>
    <row r="91" spans="1:11" ht="15">
      <c r="A91" s="54">
        <v>82</v>
      </c>
      <c r="B91" s="19"/>
      <c r="C91" s="289"/>
      <c r="D91" s="19"/>
      <c r="E91" s="19"/>
      <c r="F91" s="19"/>
      <c r="G91" s="19"/>
      <c r="H91" s="197"/>
      <c r="I91" s="197"/>
      <c r="J91" s="197"/>
      <c r="K91" s="19"/>
    </row>
    <row r="92" spans="1:11" ht="15">
      <c r="A92" s="54">
        <v>83</v>
      </c>
      <c r="B92" s="19"/>
      <c r="C92" s="289"/>
      <c r="D92" s="19"/>
      <c r="E92" s="19"/>
      <c r="F92" s="19"/>
      <c r="G92" s="19"/>
      <c r="H92" s="197"/>
      <c r="I92" s="197"/>
      <c r="J92" s="197"/>
      <c r="K92" s="19"/>
    </row>
    <row r="93" spans="1:11" ht="15">
      <c r="A93" s="54">
        <v>84</v>
      </c>
      <c r="B93" s="19"/>
      <c r="C93" s="289"/>
      <c r="D93" s="19"/>
      <c r="E93" s="19"/>
      <c r="F93" s="19"/>
      <c r="G93" s="19"/>
      <c r="H93" s="197"/>
      <c r="I93" s="197"/>
      <c r="J93" s="197"/>
      <c r="K93" s="19"/>
    </row>
    <row r="94" spans="1:11" ht="15">
      <c r="A94" s="54"/>
      <c r="B94" s="19"/>
      <c r="C94" s="19"/>
      <c r="D94" s="19"/>
      <c r="E94" s="19"/>
      <c r="F94" s="19"/>
      <c r="G94" s="19"/>
      <c r="H94" s="197"/>
      <c r="I94" s="197"/>
      <c r="J94" s="197"/>
      <c r="K94" s="19"/>
    </row>
    <row r="95" spans="1:11" ht="15">
      <c r="A95" s="54"/>
      <c r="B95" s="19"/>
      <c r="C95" s="19"/>
      <c r="D95" s="19"/>
      <c r="E95" s="19"/>
      <c r="F95" s="19"/>
      <c r="G95" s="19"/>
      <c r="H95" s="197"/>
      <c r="I95" s="197"/>
      <c r="J95" s="197"/>
      <c r="K95" s="19"/>
    </row>
    <row r="96" spans="1:11" ht="15">
      <c r="A96" s="54"/>
      <c r="B96" s="19"/>
      <c r="C96" s="19"/>
      <c r="D96" s="19"/>
      <c r="E96" s="19"/>
      <c r="F96" s="19"/>
      <c r="G96" s="19"/>
      <c r="H96" s="197"/>
      <c r="I96" s="197"/>
      <c r="J96" s="197"/>
      <c r="K96" s="19"/>
    </row>
    <row r="97" spans="1:11" ht="15">
      <c r="A97" s="54"/>
      <c r="B97" s="19"/>
      <c r="C97" s="19"/>
      <c r="D97" s="19"/>
      <c r="E97" s="19"/>
      <c r="F97" s="19"/>
      <c r="G97" s="19"/>
      <c r="H97" s="197"/>
      <c r="I97" s="197"/>
      <c r="J97" s="197"/>
      <c r="K97" s="19"/>
    </row>
    <row r="98" spans="1:11" ht="15">
      <c r="A98" s="54" t="s">
        <v>282</v>
      </c>
      <c r="B98" s="19"/>
      <c r="C98" s="19"/>
      <c r="D98" s="19"/>
      <c r="E98" s="19"/>
      <c r="F98" s="19"/>
      <c r="G98" s="19"/>
      <c r="H98" s="197"/>
      <c r="I98" s="197"/>
      <c r="J98" s="197"/>
      <c r="K98" s="19"/>
    </row>
    <row r="99" spans="1:11" ht="15">
      <c r="A99" s="16"/>
      <c r="B99" s="16"/>
      <c r="C99" s="19"/>
      <c r="D99" s="19"/>
      <c r="E99" s="16"/>
      <c r="F99" s="16"/>
      <c r="G99" s="16"/>
      <c r="H99" s="16"/>
      <c r="I99" s="16"/>
      <c r="J99" s="16"/>
      <c r="K99" s="16"/>
    </row>
    <row r="100" spans="1:1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1:11">
      <c r="A101" s="18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ht="15">
      <c r="A102" s="1"/>
      <c r="B102" s="57" t="s">
        <v>105</v>
      </c>
      <c r="C102" s="16"/>
      <c r="D102" s="16"/>
      <c r="E102" s="4"/>
      <c r="F102" s="1"/>
      <c r="G102" s="1"/>
      <c r="H102" s="1"/>
      <c r="I102" s="1"/>
      <c r="J102" s="1"/>
      <c r="K102" s="1"/>
    </row>
    <row r="103" spans="1:11" ht="15">
      <c r="A103" s="1"/>
      <c r="B103" s="1"/>
      <c r="C103" s="1"/>
      <c r="D103" s="1"/>
      <c r="F103" s="56"/>
      <c r="G103" s="59"/>
    </row>
    <row r="104" spans="1:11" ht="15">
      <c r="B104" s="1"/>
      <c r="C104" s="278"/>
      <c r="D104" s="278"/>
      <c r="F104" s="11" t="s">
        <v>273</v>
      </c>
    </row>
    <row r="105" spans="1:11" ht="15">
      <c r="B105" s="1"/>
      <c r="C105" s="55" t="s">
        <v>268</v>
      </c>
      <c r="D105" s="1"/>
      <c r="F105" s="1" t="s">
        <v>269</v>
      </c>
    </row>
    <row r="106" spans="1:11" ht="15">
      <c r="B106" s="1"/>
      <c r="C106" s="1"/>
      <c r="D106" s="1"/>
    </row>
    <row r="107" spans="1:11">
      <c r="C107" s="51" t="s">
        <v>138</v>
      </c>
    </row>
  </sheetData>
  <mergeCells count="7">
    <mergeCell ref="K2:L2"/>
    <mergeCell ref="F85:F86"/>
    <mergeCell ref="A85:A86"/>
    <mergeCell ref="B85:B86"/>
    <mergeCell ref="C85:C86"/>
    <mergeCell ref="D85:D86"/>
    <mergeCell ref="E85:E86"/>
  </mergeCells>
  <pageMargins left="0.7" right="0.7" top="0.75" bottom="0.75" header="0.3" footer="0.3"/>
  <pageSetup scale="3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17" t="s">
        <v>408</v>
      </c>
      <c r="B1" s="117"/>
      <c r="C1" s="118"/>
      <c r="D1" s="118"/>
      <c r="E1" s="118"/>
      <c r="F1" s="118"/>
      <c r="G1" s="118"/>
      <c r="H1" s="118"/>
      <c r="I1" s="118"/>
      <c r="J1" s="118"/>
      <c r="K1" s="124"/>
      <c r="L1" s="67" t="s">
        <v>108</v>
      </c>
    </row>
    <row r="2" spans="1:13" customFormat="1" ht="15">
      <c r="A2" s="93" t="s">
        <v>140</v>
      </c>
      <c r="B2" s="93"/>
      <c r="C2" s="118"/>
      <c r="D2" s="118"/>
      <c r="E2" s="118"/>
      <c r="F2" s="118"/>
      <c r="G2" s="118"/>
      <c r="H2" s="118"/>
      <c r="I2" s="118"/>
      <c r="J2" s="118"/>
      <c r="K2" s="124"/>
      <c r="L2" s="601" t="s">
        <v>630</v>
      </c>
      <c r="M2" s="602"/>
    </row>
    <row r="3" spans="1:13" customFormat="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21"/>
      <c r="L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6"/>
      <c r="F4" s="127"/>
      <c r="G4" s="118"/>
      <c r="H4" s="118"/>
      <c r="I4" s="118"/>
      <c r="J4" s="118"/>
      <c r="K4" s="118"/>
      <c r="L4" s="118"/>
    </row>
    <row r="5" spans="1:13" ht="15">
      <c r="A5" s="199" t="str">
        <f>'ფორმა N1'!D4</f>
        <v xml:space="preserve"> </v>
      </c>
      <c r="B5" s="199" t="s">
        <v>469</v>
      </c>
      <c r="C5" s="69"/>
      <c r="D5" s="69"/>
      <c r="E5" s="69"/>
      <c r="F5" s="200"/>
      <c r="G5" s="201"/>
      <c r="H5" s="201"/>
      <c r="I5" s="201"/>
      <c r="J5" s="201"/>
      <c r="K5" s="201"/>
      <c r="L5" s="200"/>
    </row>
    <row r="6" spans="1:13" customFormat="1" ht="13.5">
      <c r="A6" s="122"/>
      <c r="B6" s="122"/>
      <c r="C6" s="123"/>
      <c r="D6" s="123"/>
      <c r="E6" s="123"/>
      <c r="F6" s="118"/>
      <c r="G6" s="118"/>
      <c r="H6" s="118"/>
      <c r="I6" s="118"/>
      <c r="J6" s="118"/>
      <c r="K6" s="118"/>
      <c r="L6" s="118"/>
    </row>
    <row r="7" spans="1:13" customFormat="1" ht="60">
      <c r="A7" s="130" t="s">
        <v>61</v>
      </c>
      <c r="B7" s="114" t="s">
        <v>249</v>
      </c>
      <c r="C7" s="116" t="s">
        <v>245</v>
      </c>
      <c r="D7" s="116" t="s">
        <v>246</v>
      </c>
      <c r="E7" s="116" t="s">
        <v>361</v>
      </c>
      <c r="F7" s="116" t="s">
        <v>248</v>
      </c>
      <c r="G7" s="116" t="s">
        <v>400</v>
      </c>
      <c r="H7" s="116" t="s">
        <v>402</v>
      </c>
      <c r="I7" s="116" t="s">
        <v>396</v>
      </c>
      <c r="J7" s="116" t="s">
        <v>397</v>
      </c>
      <c r="K7" s="116" t="s">
        <v>409</v>
      </c>
      <c r="L7" s="116" t="s">
        <v>398</v>
      </c>
    </row>
    <row r="8" spans="1:13" customFormat="1" ht="15">
      <c r="A8" s="114">
        <v>1</v>
      </c>
      <c r="B8" s="114">
        <v>2</v>
      </c>
      <c r="C8" s="116">
        <v>3</v>
      </c>
      <c r="D8" s="114">
        <v>4</v>
      </c>
      <c r="E8" s="116">
        <v>5</v>
      </c>
      <c r="F8" s="114">
        <v>6</v>
      </c>
      <c r="G8" s="116">
        <v>7</v>
      </c>
      <c r="H8" s="114">
        <v>8</v>
      </c>
      <c r="I8" s="114">
        <v>9</v>
      </c>
      <c r="J8" s="114">
        <v>10</v>
      </c>
      <c r="K8" s="116">
        <v>11</v>
      </c>
      <c r="L8" s="116">
        <v>12</v>
      </c>
    </row>
    <row r="9" spans="1:13" customFormat="1" ht="15">
      <c r="A9" s="54">
        <v>1</v>
      </c>
      <c r="B9" s="54"/>
      <c r="C9" s="19"/>
      <c r="D9" s="19"/>
      <c r="E9" s="19"/>
      <c r="F9" s="19"/>
      <c r="G9" s="19"/>
      <c r="H9" s="19"/>
      <c r="I9" s="197"/>
      <c r="J9" s="197"/>
      <c r="K9" s="197"/>
      <c r="L9" s="19"/>
    </row>
    <row r="10" spans="1:13" customFormat="1" ht="15">
      <c r="A10" s="54">
        <v>2</v>
      </c>
      <c r="B10" s="54"/>
      <c r="C10" s="19"/>
      <c r="D10" s="19"/>
      <c r="E10" s="19"/>
      <c r="F10" s="19"/>
      <c r="G10" s="19"/>
      <c r="H10" s="19"/>
      <c r="I10" s="197"/>
      <c r="J10" s="197"/>
      <c r="K10" s="197"/>
      <c r="L10" s="19"/>
    </row>
    <row r="11" spans="1:13" customFormat="1" ht="15">
      <c r="A11" s="54">
        <v>3</v>
      </c>
      <c r="B11" s="54"/>
      <c r="C11" s="19"/>
      <c r="D11" s="19"/>
      <c r="E11" s="19"/>
      <c r="F11" s="19"/>
      <c r="G11" s="19"/>
      <c r="H11" s="19"/>
      <c r="I11" s="197"/>
      <c r="J11" s="197"/>
      <c r="K11" s="197"/>
      <c r="L11" s="19"/>
    </row>
    <row r="12" spans="1:13" customFormat="1" ht="15">
      <c r="A12" s="54">
        <v>4</v>
      </c>
      <c r="B12" s="54"/>
      <c r="C12" s="19"/>
      <c r="D12" s="19"/>
      <c r="E12" s="19"/>
      <c r="F12" s="19"/>
      <c r="G12" s="19"/>
      <c r="H12" s="19"/>
      <c r="I12" s="197"/>
      <c r="J12" s="197"/>
      <c r="K12" s="197"/>
      <c r="L12" s="19"/>
    </row>
    <row r="13" spans="1:13" customFormat="1" ht="15">
      <c r="A13" s="54">
        <v>5</v>
      </c>
      <c r="B13" s="54"/>
      <c r="C13" s="19"/>
      <c r="D13" s="19"/>
      <c r="E13" s="19"/>
      <c r="F13" s="19"/>
      <c r="G13" s="19"/>
      <c r="H13" s="19"/>
      <c r="I13" s="197"/>
      <c r="J13" s="197"/>
      <c r="K13" s="197"/>
      <c r="L13" s="19"/>
    </row>
    <row r="14" spans="1:13" customFormat="1" ht="15">
      <c r="A14" s="54">
        <v>6</v>
      </c>
      <c r="B14" s="54"/>
      <c r="C14" s="19"/>
      <c r="D14" s="19"/>
      <c r="E14" s="19"/>
      <c r="F14" s="19"/>
      <c r="G14" s="19"/>
      <c r="H14" s="19"/>
      <c r="I14" s="197"/>
      <c r="J14" s="197"/>
      <c r="K14" s="197"/>
      <c r="L14" s="19"/>
    </row>
    <row r="15" spans="1:13" customFormat="1" ht="15">
      <c r="A15" s="54">
        <v>7</v>
      </c>
      <c r="B15" s="54"/>
      <c r="C15" s="19"/>
      <c r="D15" s="19"/>
      <c r="E15" s="19"/>
      <c r="F15" s="19"/>
      <c r="G15" s="19"/>
      <c r="H15" s="19"/>
      <c r="I15" s="197"/>
      <c r="J15" s="197"/>
      <c r="K15" s="197"/>
      <c r="L15" s="19"/>
    </row>
    <row r="16" spans="1:13" customFormat="1" ht="15">
      <c r="A16" s="54">
        <v>8</v>
      </c>
      <c r="B16" s="54"/>
      <c r="C16" s="19"/>
      <c r="D16" s="19"/>
      <c r="E16" s="19"/>
      <c r="F16" s="19"/>
      <c r="G16" s="19"/>
      <c r="H16" s="19"/>
      <c r="I16" s="197"/>
      <c r="J16" s="197"/>
      <c r="K16" s="197"/>
      <c r="L16" s="19"/>
    </row>
    <row r="17" spans="1:12" customFormat="1" ht="15">
      <c r="A17" s="54">
        <v>9</v>
      </c>
      <c r="B17" s="54"/>
      <c r="C17" s="19"/>
      <c r="D17" s="19"/>
      <c r="E17" s="19"/>
      <c r="F17" s="19"/>
      <c r="G17" s="19"/>
      <c r="H17" s="19"/>
      <c r="I17" s="197"/>
      <c r="J17" s="197"/>
      <c r="K17" s="197"/>
      <c r="L17" s="19"/>
    </row>
    <row r="18" spans="1:12" customFormat="1" ht="15">
      <c r="A18" s="54">
        <v>10</v>
      </c>
      <c r="B18" s="54"/>
      <c r="C18" s="19"/>
      <c r="D18" s="19"/>
      <c r="E18" s="19"/>
      <c r="F18" s="19"/>
      <c r="G18" s="19"/>
      <c r="H18" s="164"/>
      <c r="I18" s="197"/>
      <c r="J18" s="197"/>
      <c r="K18" s="197"/>
      <c r="L18" s="19"/>
    </row>
    <row r="19" spans="1:12" customFormat="1" ht="15">
      <c r="A19" s="54">
        <v>11</v>
      </c>
      <c r="B19" s="54"/>
      <c r="C19" s="19"/>
      <c r="D19" s="19"/>
      <c r="E19" s="19"/>
      <c r="F19" s="19"/>
      <c r="G19" s="19"/>
      <c r="H19" s="19"/>
      <c r="I19" s="197"/>
      <c r="J19" s="197"/>
      <c r="K19" s="197"/>
      <c r="L19" s="19"/>
    </row>
    <row r="20" spans="1:12" customFormat="1" ht="15">
      <c r="A20" s="54">
        <v>12</v>
      </c>
      <c r="B20" s="54"/>
      <c r="C20" s="19"/>
      <c r="D20" s="19"/>
      <c r="E20" s="19"/>
      <c r="F20" s="19"/>
      <c r="G20" s="19"/>
      <c r="H20" s="19"/>
      <c r="I20" s="197"/>
      <c r="J20" s="197"/>
      <c r="K20" s="197"/>
      <c r="L20" s="19"/>
    </row>
    <row r="21" spans="1:12" customFormat="1" ht="15">
      <c r="A21" s="54">
        <v>13</v>
      </c>
      <c r="B21" s="54"/>
      <c r="C21" s="19"/>
      <c r="D21" s="19"/>
      <c r="E21" s="19"/>
      <c r="F21" s="19"/>
      <c r="G21" s="19"/>
      <c r="H21" s="19"/>
      <c r="I21" s="197"/>
      <c r="J21" s="197"/>
      <c r="K21" s="197"/>
      <c r="L21" s="19"/>
    </row>
    <row r="22" spans="1:12" customFormat="1" ht="15">
      <c r="A22" s="54">
        <v>14</v>
      </c>
      <c r="B22" s="54"/>
      <c r="C22" s="19"/>
      <c r="D22" s="19"/>
      <c r="E22" s="19"/>
      <c r="F22" s="19"/>
      <c r="G22" s="19"/>
      <c r="H22" s="19"/>
      <c r="I22" s="197"/>
      <c r="J22" s="197"/>
      <c r="K22" s="197"/>
      <c r="L22" s="19"/>
    </row>
    <row r="23" spans="1:12" customFormat="1" ht="15">
      <c r="A23" s="54">
        <v>15</v>
      </c>
      <c r="B23" s="54"/>
      <c r="C23" s="19"/>
      <c r="D23" s="19"/>
      <c r="E23" s="19"/>
      <c r="F23" s="19"/>
      <c r="G23" s="19"/>
      <c r="H23" s="19"/>
      <c r="I23" s="197"/>
      <c r="J23" s="197"/>
      <c r="K23" s="197"/>
      <c r="L23" s="19"/>
    </row>
    <row r="24" spans="1:12" customFormat="1" ht="15">
      <c r="A24" s="54">
        <v>16</v>
      </c>
      <c r="B24" s="54"/>
      <c r="C24" s="19"/>
      <c r="D24" s="19"/>
      <c r="E24" s="19"/>
      <c r="F24" s="19"/>
      <c r="G24" s="19"/>
      <c r="H24" s="19"/>
      <c r="I24" s="197"/>
      <c r="J24" s="197"/>
      <c r="K24" s="197"/>
      <c r="L24" s="19"/>
    </row>
    <row r="25" spans="1:12" customFormat="1" ht="15">
      <c r="A25" s="54">
        <v>17</v>
      </c>
      <c r="B25" s="54"/>
      <c r="C25" s="19"/>
      <c r="D25" s="19"/>
      <c r="E25" s="19"/>
      <c r="F25" s="19"/>
      <c r="G25" s="19"/>
      <c r="H25" s="19"/>
      <c r="I25" s="197"/>
      <c r="J25" s="197"/>
      <c r="K25" s="197"/>
      <c r="L25" s="19"/>
    </row>
    <row r="26" spans="1:12" customFormat="1" ht="15">
      <c r="A26" s="54">
        <v>18</v>
      </c>
      <c r="B26" s="54"/>
      <c r="C26" s="19"/>
      <c r="D26" s="19"/>
      <c r="E26" s="19"/>
      <c r="F26" s="19"/>
      <c r="G26" s="19"/>
      <c r="H26" s="19"/>
      <c r="I26" s="197"/>
      <c r="J26" s="197"/>
      <c r="K26" s="197"/>
      <c r="L26" s="19"/>
    </row>
    <row r="27" spans="1:12" customFormat="1" ht="15">
      <c r="A27" s="54" t="s">
        <v>282</v>
      </c>
      <c r="B27" s="54"/>
      <c r="C27" s="19"/>
      <c r="D27" s="19"/>
      <c r="E27" s="19"/>
      <c r="F27" s="19"/>
      <c r="G27" s="19"/>
      <c r="H27" s="19"/>
      <c r="I27" s="197"/>
      <c r="J27" s="197"/>
      <c r="K27" s="197"/>
      <c r="L27" s="19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3"/>
      <c r="B31" s="163"/>
      <c r="C31" s="165" t="s">
        <v>105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7"/>
    </row>
    <row r="33" spans="3:7" ht="15">
      <c r="C33" s="163"/>
      <c r="D33" s="169" t="s">
        <v>268</v>
      </c>
      <c r="E33" s="163"/>
      <c r="G33" s="170" t="s">
        <v>273</v>
      </c>
    </row>
    <row r="34" spans="3:7" ht="15">
      <c r="C34" s="163"/>
      <c r="D34" s="171" t="s">
        <v>138</v>
      </c>
      <c r="E34" s="163"/>
      <c r="G34" s="163" t="s">
        <v>269</v>
      </c>
    </row>
    <row r="35" spans="3:7" ht="15">
      <c r="C35" s="163"/>
      <c r="D35" s="17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12" sqref="L12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17" t="s">
        <v>393</v>
      </c>
      <c r="B1" s="118"/>
      <c r="C1" s="118"/>
      <c r="D1" s="118"/>
      <c r="E1" s="118"/>
      <c r="F1" s="118"/>
      <c r="G1" s="118"/>
      <c r="H1" s="124"/>
      <c r="I1" s="67" t="s">
        <v>108</v>
      </c>
    </row>
    <row r="2" spans="1:13" customFormat="1" ht="15">
      <c r="A2" s="93" t="s">
        <v>140</v>
      </c>
      <c r="B2" s="118"/>
      <c r="C2" s="118"/>
      <c r="D2" s="118"/>
      <c r="E2" s="118"/>
      <c r="F2" s="118"/>
      <c r="G2" s="118"/>
      <c r="H2" s="124"/>
      <c r="I2" s="601" t="s">
        <v>630</v>
      </c>
      <c r="J2" s="602"/>
    </row>
    <row r="3" spans="1:13" customFormat="1" ht="15">
      <c r="A3" s="118"/>
      <c r="B3" s="118"/>
      <c r="C3" s="118"/>
      <c r="D3" s="118"/>
      <c r="E3" s="118"/>
      <c r="F3" s="118"/>
      <c r="G3" s="118"/>
      <c r="H3" s="121"/>
      <c r="I3" s="121"/>
      <c r="M3" s="164"/>
    </row>
    <row r="4" spans="1:13" customFormat="1" ht="15">
      <c r="A4" s="65" t="str">
        <f>'ფორმა N2'!A4</f>
        <v>ანგარიშვალდებული პირის დასახელება:</v>
      </c>
      <c r="B4" s="65"/>
      <c r="C4" s="65"/>
      <c r="D4" s="118"/>
      <c r="E4" s="118"/>
      <c r="F4" s="118"/>
      <c r="G4" s="118"/>
      <c r="H4" s="118"/>
      <c r="I4" s="127"/>
    </row>
    <row r="5" spans="1:13" ht="15">
      <c r="A5" s="199" t="str">
        <f>'ფორმა N1'!D4</f>
        <v xml:space="preserve"> </v>
      </c>
      <c r="B5" s="69" t="s">
        <v>469</v>
      </c>
      <c r="C5" s="69"/>
      <c r="D5" s="201"/>
      <c r="E5" s="201"/>
      <c r="F5" s="201"/>
      <c r="G5" s="201"/>
      <c r="H5" s="201"/>
      <c r="I5" s="200"/>
    </row>
    <row r="6" spans="1:13" customFormat="1" ht="13.5">
      <c r="A6" s="122"/>
      <c r="B6" s="123"/>
      <c r="C6" s="123"/>
      <c r="D6" s="118"/>
      <c r="E6" s="118"/>
      <c r="F6" s="118"/>
      <c r="G6" s="118"/>
      <c r="H6" s="118"/>
      <c r="I6" s="118"/>
    </row>
    <row r="7" spans="1:13" customFormat="1" ht="60">
      <c r="A7" s="130" t="s">
        <v>61</v>
      </c>
      <c r="B7" s="116" t="s">
        <v>394</v>
      </c>
      <c r="C7" s="116" t="s">
        <v>395</v>
      </c>
      <c r="D7" s="116" t="s">
        <v>400</v>
      </c>
      <c r="E7" s="116" t="s">
        <v>402</v>
      </c>
      <c r="F7" s="116" t="s">
        <v>396</v>
      </c>
      <c r="G7" s="116" t="s">
        <v>397</v>
      </c>
      <c r="H7" s="116" t="s">
        <v>409</v>
      </c>
      <c r="I7" s="116" t="s">
        <v>398</v>
      </c>
    </row>
    <row r="8" spans="1:13" customFormat="1" ht="15">
      <c r="A8" s="114">
        <v>1</v>
      </c>
      <c r="B8" s="114">
        <v>2</v>
      </c>
      <c r="C8" s="116">
        <v>3</v>
      </c>
      <c r="D8" s="114">
        <v>6</v>
      </c>
      <c r="E8" s="116">
        <v>7</v>
      </c>
      <c r="F8" s="114">
        <v>8</v>
      </c>
      <c r="G8" s="114">
        <v>9</v>
      </c>
      <c r="H8" s="114">
        <v>10</v>
      </c>
      <c r="I8" s="116">
        <v>11</v>
      </c>
    </row>
    <row r="9" spans="1:13" customFormat="1" ht="15">
      <c r="A9" s="54">
        <v>1</v>
      </c>
      <c r="B9" s="19"/>
      <c r="C9" s="19"/>
      <c r="D9" s="19"/>
      <c r="E9" s="19"/>
      <c r="F9" s="197"/>
      <c r="G9" s="197"/>
      <c r="H9" s="197"/>
      <c r="I9" s="19"/>
    </row>
    <row r="10" spans="1:13" customFormat="1" ht="15">
      <c r="A10" s="54">
        <v>2</v>
      </c>
      <c r="B10" s="19"/>
      <c r="C10" s="19"/>
      <c r="D10" s="19"/>
      <c r="E10" s="19"/>
      <c r="F10" s="197"/>
      <c r="G10" s="197"/>
      <c r="H10" s="197"/>
      <c r="I10" s="19"/>
    </row>
    <row r="11" spans="1:13" customFormat="1" ht="15">
      <c r="A11" s="54">
        <v>3</v>
      </c>
      <c r="B11" s="19"/>
      <c r="C11" s="19"/>
      <c r="D11" s="19"/>
      <c r="E11" s="19"/>
      <c r="F11" s="197"/>
      <c r="G11" s="197"/>
      <c r="H11" s="197"/>
      <c r="I11" s="19"/>
    </row>
    <row r="12" spans="1:13" customFormat="1" ht="15">
      <c r="A12" s="54">
        <v>4</v>
      </c>
      <c r="B12" s="19"/>
      <c r="C12" s="19"/>
      <c r="D12" s="19"/>
      <c r="E12" s="19"/>
      <c r="F12" s="197"/>
      <c r="G12" s="197"/>
      <c r="H12" s="197"/>
      <c r="I12" s="19"/>
    </row>
    <row r="13" spans="1:13" customFormat="1" ht="15">
      <c r="A13" s="54">
        <v>5</v>
      </c>
      <c r="B13" s="19"/>
      <c r="C13" s="19"/>
      <c r="D13" s="19"/>
      <c r="E13" s="19"/>
      <c r="F13" s="197"/>
      <c r="G13" s="197"/>
      <c r="H13" s="197"/>
      <c r="I13" s="19"/>
    </row>
    <row r="14" spans="1:13" customFormat="1" ht="15">
      <c r="A14" s="54">
        <v>6</v>
      </c>
      <c r="B14" s="19"/>
      <c r="C14" s="19"/>
      <c r="D14" s="19"/>
      <c r="E14" s="19"/>
      <c r="F14" s="197"/>
      <c r="G14" s="197"/>
      <c r="H14" s="197"/>
      <c r="I14" s="19"/>
    </row>
    <row r="15" spans="1:13" customFormat="1" ht="15">
      <c r="A15" s="54">
        <v>7</v>
      </c>
      <c r="B15" s="19"/>
      <c r="C15" s="19"/>
      <c r="D15" s="19"/>
      <c r="E15" s="19"/>
      <c r="F15" s="197"/>
      <c r="G15" s="197"/>
      <c r="H15" s="197"/>
      <c r="I15" s="19"/>
    </row>
    <row r="16" spans="1:13" customFormat="1" ht="15">
      <c r="A16" s="54">
        <v>8</v>
      </c>
      <c r="B16" s="19"/>
      <c r="C16" s="19"/>
      <c r="D16" s="19"/>
      <c r="E16" s="19"/>
      <c r="F16" s="197"/>
      <c r="G16" s="197"/>
      <c r="H16" s="197"/>
      <c r="I16" s="19"/>
    </row>
    <row r="17" spans="1:9" customFormat="1" ht="15">
      <c r="A17" s="54">
        <v>9</v>
      </c>
      <c r="B17" s="19"/>
      <c r="C17" s="19"/>
      <c r="D17" s="19"/>
      <c r="E17" s="19"/>
      <c r="F17" s="197"/>
      <c r="G17" s="197"/>
      <c r="H17" s="197"/>
      <c r="I17" s="19"/>
    </row>
    <row r="18" spans="1:9" customFormat="1" ht="15">
      <c r="A18" s="54">
        <v>10</v>
      </c>
      <c r="B18" s="19"/>
      <c r="C18" s="19"/>
      <c r="D18" s="19"/>
      <c r="E18" s="19"/>
      <c r="F18" s="197"/>
      <c r="G18" s="197"/>
      <c r="H18" s="197"/>
      <c r="I18" s="19"/>
    </row>
    <row r="19" spans="1:9" customFormat="1" ht="15">
      <c r="A19" s="54">
        <v>11</v>
      </c>
      <c r="B19" s="19"/>
      <c r="C19" s="19"/>
      <c r="D19" s="19"/>
      <c r="E19" s="19"/>
      <c r="F19" s="197"/>
      <c r="G19" s="197"/>
      <c r="H19" s="197"/>
      <c r="I19" s="19"/>
    </row>
    <row r="20" spans="1:9" customFormat="1" ht="15">
      <c r="A20" s="54">
        <v>12</v>
      </c>
      <c r="B20" s="19"/>
      <c r="C20" s="19"/>
      <c r="D20" s="19"/>
      <c r="E20" s="19"/>
      <c r="F20" s="197"/>
      <c r="G20" s="197"/>
      <c r="H20" s="197"/>
      <c r="I20" s="19"/>
    </row>
    <row r="21" spans="1:9" customFormat="1" ht="15">
      <c r="A21" s="54">
        <v>13</v>
      </c>
      <c r="B21" s="19"/>
      <c r="C21" s="19"/>
      <c r="D21" s="19"/>
      <c r="E21" s="19"/>
      <c r="F21" s="197"/>
      <c r="G21" s="197"/>
      <c r="H21" s="197"/>
      <c r="I21" s="19"/>
    </row>
    <row r="22" spans="1:9" customFormat="1" ht="15">
      <c r="A22" s="54">
        <v>14</v>
      </c>
      <c r="B22" s="19"/>
      <c r="C22" s="19"/>
      <c r="D22" s="19"/>
      <c r="E22" s="19"/>
      <c r="F22" s="197"/>
      <c r="G22" s="197"/>
      <c r="H22" s="197"/>
      <c r="I22" s="19"/>
    </row>
    <row r="23" spans="1:9" customFormat="1" ht="15">
      <c r="A23" s="54">
        <v>15</v>
      </c>
      <c r="B23" s="19"/>
      <c r="C23" s="19"/>
      <c r="D23" s="19"/>
      <c r="E23" s="19"/>
      <c r="F23" s="197"/>
      <c r="G23" s="197"/>
      <c r="H23" s="197"/>
      <c r="I23" s="19"/>
    </row>
    <row r="24" spans="1:9" customFormat="1" ht="15">
      <c r="A24" s="54">
        <v>16</v>
      </c>
      <c r="B24" s="19"/>
      <c r="C24" s="19"/>
      <c r="D24" s="19"/>
      <c r="E24" s="19"/>
      <c r="F24" s="197"/>
      <c r="G24" s="197"/>
      <c r="H24" s="197"/>
      <c r="I24" s="19"/>
    </row>
    <row r="25" spans="1:9" customFormat="1" ht="15">
      <c r="A25" s="54">
        <v>17</v>
      </c>
      <c r="B25" s="19"/>
      <c r="C25" s="19"/>
      <c r="D25" s="19"/>
      <c r="E25" s="19"/>
      <c r="F25" s="197"/>
      <c r="G25" s="197"/>
      <c r="H25" s="197"/>
      <c r="I25" s="19"/>
    </row>
    <row r="26" spans="1:9" customFormat="1" ht="15">
      <c r="A26" s="54">
        <v>18</v>
      </c>
      <c r="B26" s="19"/>
      <c r="C26" s="19"/>
      <c r="D26" s="19"/>
      <c r="E26" s="19"/>
      <c r="F26" s="197"/>
      <c r="G26" s="197"/>
      <c r="H26" s="197"/>
      <c r="I26" s="19"/>
    </row>
    <row r="27" spans="1:9" customFormat="1" ht="15">
      <c r="A27" s="54" t="s">
        <v>282</v>
      </c>
      <c r="B27" s="19"/>
      <c r="C27" s="19"/>
      <c r="D27" s="19"/>
      <c r="E27" s="19"/>
      <c r="F27" s="197"/>
      <c r="G27" s="197"/>
      <c r="H27" s="197"/>
      <c r="I27" s="19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3"/>
      <c r="B31" s="165" t="s">
        <v>105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7"/>
    </row>
    <row r="33" spans="2:6" ht="15">
      <c r="B33" s="163"/>
      <c r="C33" s="169" t="s">
        <v>268</v>
      </c>
      <c r="D33" s="163"/>
      <c r="F33" s="170" t="s">
        <v>273</v>
      </c>
    </row>
    <row r="34" spans="2:6" ht="15">
      <c r="B34" s="163"/>
      <c r="C34" s="171" t="s">
        <v>138</v>
      </c>
      <c r="D34" s="163"/>
      <c r="F34" s="163" t="s">
        <v>269</v>
      </c>
    </row>
    <row r="35" spans="2:6" ht="15">
      <c r="B35" s="163"/>
      <c r="C35" s="17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88"/>
  <sheetViews>
    <sheetView topLeftCell="B51" zoomScale="95" zoomScaleNormal="95" zoomScaleSheetLayoutView="90" workbookViewId="0">
      <selection activeCell="I38" sqref="I38:I84"/>
    </sheetView>
  </sheetViews>
  <sheetFormatPr defaultRowHeight="13.5"/>
  <cols>
    <col min="1" max="1" width="10" style="457" customWidth="1"/>
    <col min="2" max="2" width="20.28515625" style="409" customWidth="1"/>
    <col min="3" max="3" width="30" style="409" customWidth="1"/>
    <col min="4" max="4" width="29" style="409" customWidth="1"/>
    <col min="5" max="5" width="25.5703125" style="409" customWidth="1"/>
    <col min="6" max="6" width="18.140625" style="409" customWidth="1"/>
    <col min="7" max="7" width="20.140625" style="409" customWidth="1"/>
    <col min="8" max="8" width="16.42578125" style="409" customWidth="1"/>
    <col min="9" max="9" width="26.42578125" style="409" customWidth="1"/>
    <col min="10" max="10" width="0.5703125" style="409" customWidth="1"/>
    <col min="11" max="16384" width="9.140625" style="409"/>
  </cols>
  <sheetData>
    <row r="1" spans="1:10">
      <c r="A1" s="452" t="s">
        <v>414</v>
      </c>
      <c r="B1" s="303"/>
      <c r="C1" s="303"/>
      <c r="D1" s="303"/>
      <c r="E1" s="303"/>
      <c r="F1" s="303"/>
      <c r="G1" s="303"/>
      <c r="H1" s="303"/>
      <c r="I1" s="216" t="s">
        <v>584</v>
      </c>
      <c r="J1" s="408"/>
    </row>
    <row r="2" spans="1:10">
      <c r="A2" s="453" t="s">
        <v>140</v>
      </c>
      <c r="B2" s="303"/>
      <c r="C2" s="303"/>
      <c r="D2" s="303"/>
      <c r="E2" s="303"/>
      <c r="F2" s="303"/>
      <c r="G2" s="303"/>
      <c r="H2" s="303"/>
      <c r="I2" s="410" t="s">
        <v>636</v>
      </c>
      <c r="J2" s="408"/>
    </row>
    <row r="3" spans="1:10">
      <c r="A3" s="453"/>
      <c r="B3" s="303"/>
      <c r="C3" s="303"/>
      <c r="D3" s="303"/>
      <c r="E3" s="303"/>
      <c r="F3" s="303"/>
      <c r="G3" s="303"/>
      <c r="H3" s="303"/>
      <c r="I3" s="411"/>
      <c r="J3" s="408"/>
    </row>
    <row r="4" spans="1:10">
      <c r="A4" s="454" t="str">
        <f>'[2]ფორმა N2'!A4</f>
        <v>ანგარიშვალდებული პირის დასახელება:</v>
      </c>
      <c r="B4" s="303"/>
      <c r="C4" s="303"/>
      <c r="D4" s="303"/>
      <c r="E4" s="303"/>
      <c r="F4" s="303"/>
      <c r="G4" s="303"/>
      <c r="H4" s="303"/>
      <c r="I4" s="303"/>
      <c r="J4" s="412"/>
    </row>
    <row r="5" spans="1:10">
      <c r="A5" s="455"/>
      <c r="B5" s="413"/>
      <c r="C5" s="413" t="s">
        <v>469</v>
      </c>
      <c r="D5" s="413"/>
      <c r="E5" s="413"/>
      <c r="F5" s="413"/>
      <c r="G5" s="413"/>
      <c r="H5" s="413"/>
      <c r="I5" s="413"/>
      <c r="J5" s="414"/>
    </row>
    <row r="6" spans="1:10">
      <c r="A6" s="454"/>
      <c r="B6" s="303"/>
      <c r="C6" s="303"/>
      <c r="D6" s="303"/>
      <c r="E6" s="303"/>
      <c r="F6" s="303"/>
      <c r="G6" s="303"/>
      <c r="H6" s="303"/>
      <c r="I6" s="303"/>
      <c r="J6" s="412"/>
    </row>
    <row r="7" spans="1:10">
      <c r="A7" s="453"/>
      <c r="B7" s="303"/>
      <c r="C7" s="303"/>
      <c r="D7" s="303"/>
      <c r="E7" s="303"/>
      <c r="F7" s="303"/>
      <c r="G7" s="303"/>
      <c r="H7" s="303"/>
      <c r="I7" s="303"/>
      <c r="J7" s="393"/>
    </row>
    <row r="8" spans="1:10" ht="63.75" customHeight="1">
      <c r="A8" s="572" t="s">
        <v>61</v>
      </c>
      <c r="B8" s="573" t="s">
        <v>385</v>
      </c>
      <c r="C8" s="574" t="s">
        <v>449</v>
      </c>
      <c r="D8" s="574" t="s">
        <v>450</v>
      </c>
      <c r="E8" s="574" t="s">
        <v>386</v>
      </c>
      <c r="F8" s="574" t="s">
        <v>405</v>
      </c>
      <c r="G8" s="574" t="s">
        <v>406</v>
      </c>
      <c r="H8" s="574" t="s">
        <v>455</v>
      </c>
      <c r="I8" s="574" t="s">
        <v>407</v>
      </c>
      <c r="J8" s="393"/>
    </row>
    <row r="9" spans="1:10">
      <c r="A9" s="575">
        <v>6</v>
      </c>
      <c r="B9" s="420">
        <v>41083</v>
      </c>
      <c r="C9" s="416" t="s">
        <v>475</v>
      </c>
      <c r="D9" s="417" t="s">
        <v>476</v>
      </c>
      <c r="E9" s="418" t="s">
        <v>474</v>
      </c>
      <c r="F9" s="418">
        <v>125</v>
      </c>
      <c r="G9" s="419"/>
      <c r="H9" s="418"/>
      <c r="I9" s="418">
        <v>125</v>
      </c>
      <c r="J9" s="393"/>
    </row>
    <row r="10" spans="1:10">
      <c r="A10" s="575">
        <v>7</v>
      </c>
      <c r="B10" s="415">
        <v>41083</v>
      </c>
      <c r="C10" s="416" t="s">
        <v>477</v>
      </c>
      <c r="D10" s="417" t="s">
        <v>478</v>
      </c>
      <c r="E10" s="418" t="s">
        <v>474</v>
      </c>
      <c r="F10" s="418">
        <v>125</v>
      </c>
      <c r="G10" s="419"/>
      <c r="H10" s="418"/>
      <c r="I10" s="418">
        <v>125</v>
      </c>
      <c r="J10" s="393"/>
    </row>
    <row r="11" spans="1:10">
      <c r="A11" s="575">
        <v>8</v>
      </c>
      <c r="B11" s="420">
        <v>41083</v>
      </c>
      <c r="C11" s="416" t="s">
        <v>479</v>
      </c>
      <c r="D11" s="417" t="s">
        <v>480</v>
      </c>
      <c r="E11" s="418" t="s">
        <v>474</v>
      </c>
      <c r="F11" s="418">
        <v>125</v>
      </c>
      <c r="G11" s="419"/>
      <c r="H11" s="418"/>
      <c r="I11" s="418">
        <v>125</v>
      </c>
      <c r="J11" s="393"/>
    </row>
    <row r="12" spans="1:10">
      <c r="A12" s="575">
        <v>9</v>
      </c>
      <c r="B12" s="415">
        <v>41083</v>
      </c>
      <c r="C12" s="416" t="s">
        <v>481</v>
      </c>
      <c r="D12" s="417" t="s">
        <v>482</v>
      </c>
      <c r="E12" s="418" t="s">
        <v>474</v>
      </c>
      <c r="F12" s="418">
        <v>125</v>
      </c>
      <c r="G12" s="419"/>
      <c r="H12" s="418"/>
      <c r="I12" s="418">
        <v>125</v>
      </c>
      <c r="J12" s="393"/>
    </row>
    <row r="13" spans="1:10">
      <c r="A13" s="575">
        <v>10</v>
      </c>
      <c r="B13" s="415">
        <v>41083</v>
      </c>
      <c r="C13" s="416" t="s">
        <v>483</v>
      </c>
      <c r="D13" s="417" t="s">
        <v>484</v>
      </c>
      <c r="E13" s="418" t="s">
        <v>474</v>
      </c>
      <c r="F13" s="418">
        <v>125</v>
      </c>
      <c r="G13" s="419"/>
      <c r="H13" s="418"/>
      <c r="I13" s="418">
        <v>125</v>
      </c>
      <c r="J13" s="393"/>
    </row>
    <row r="14" spans="1:10">
      <c r="A14" s="575">
        <v>11</v>
      </c>
      <c r="B14" s="415">
        <v>41083</v>
      </c>
      <c r="C14" s="416" t="s">
        <v>485</v>
      </c>
      <c r="D14" s="417" t="s">
        <v>486</v>
      </c>
      <c r="E14" s="418" t="s">
        <v>474</v>
      </c>
      <c r="F14" s="418">
        <v>125</v>
      </c>
      <c r="G14" s="419"/>
      <c r="H14" s="418"/>
      <c r="I14" s="418">
        <v>125</v>
      </c>
      <c r="J14" s="393"/>
    </row>
    <row r="15" spans="1:10">
      <c r="A15" s="575">
        <v>12</v>
      </c>
      <c r="B15" s="415">
        <v>41083</v>
      </c>
      <c r="C15" s="416" t="s">
        <v>487</v>
      </c>
      <c r="D15" s="417" t="s">
        <v>488</v>
      </c>
      <c r="E15" s="418" t="s">
        <v>474</v>
      </c>
      <c r="F15" s="418">
        <v>125</v>
      </c>
      <c r="G15" s="419"/>
      <c r="H15" s="418"/>
      <c r="I15" s="418">
        <v>125</v>
      </c>
      <c r="J15" s="393"/>
    </row>
    <row r="16" spans="1:10">
      <c r="A16" s="575">
        <v>13</v>
      </c>
      <c r="B16" s="415">
        <v>41083</v>
      </c>
      <c r="C16" s="416" t="s">
        <v>489</v>
      </c>
      <c r="D16" s="417" t="s">
        <v>490</v>
      </c>
      <c r="E16" s="418" t="s">
        <v>474</v>
      </c>
      <c r="F16" s="418">
        <v>125</v>
      </c>
      <c r="G16" s="419"/>
      <c r="H16" s="418"/>
      <c r="I16" s="418">
        <v>125</v>
      </c>
      <c r="J16" s="393"/>
    </row>
    <row r="17" spans="1:10">
      <c r="A17" s="575">
        <v>14</v>
      </c>
      <c r="B17" s="415">
        <v>41083</v>
      </c>
      <c r="C17" s="416" t="s">
        <v>491</v>
      </c>
      <c r="D17" s="417" t="s">
        <v>492</v>
      </c>
      <c r="E17" s="418" t="s">
        <v>474</v>
      </c>
      <c r="F17" s="418">
        <v>125</v>
      </c>
      <c r="G17" s="419"/>
      <c r="H17" s="418"/>
      <c r="I17" s="418">
        <v>125</v>
      </c>
      <c r="J17" s="393"/>
    </row>
    <row r="18" spans="1:10">
      <c r="A18" s="575">
        <v>15</v>
      </c>
      <c r="B18" s="415">
        <v>41083</v>
      </c>
      <c r="C18" s="416" t="s">
        <v>493</v>
      </c>
      <c r="D18" s="417" t="s">
        <v>494</v>
      </c>
      <c r="E18" s="418" t="s">
        <v>474</v>
      </c>
      <c r="F18" s="418">
        <v>125</v>
      </c>
      <c r="G18" s="419"/>
      <c r="H18" s="418"/>
      <c r="I18" s="418">
        <v>125</v>
      </c>
      <c r="J18" s="393"/>
    </row>
    <row r="19" spans="1:10">
      <c r="A19" s="575">
        <v>16</v>
      </c>
      <c r="B19" s="415">
        <v>41083</v>
      </c>
      <c r="C19" s="416" t="s">
        <v>495</v>
      </c>
      <c r="D19" s="417" t="s">
        <v>496</v>
      </c>
      <c r="E19" s="418" t="s">
        <v>474</v>
      </c>
      <c r="F19" s="418">
        <v>125</v>
      </c>
      <c r="G19" s="419"/>
      <c r="H19" s="418"/>
      <c r="I19" s="418">
        <v>125</v>
      </c>
      <c r="J19" s="393"/>
    </row>
    <row r="20" spans="1:10">
      <c r="A20" s="575">
        <v>17</v>
      </c>
      <c r="B20" s="415">
        <v>41083</v>
      </c>
      <c r="C20" s="416" t="s">
        <v>497</v>
      </c>
      <c r="D20" s="417" t="s">
        <v>498</v>
      </c>
      <c r="E20" s="418" t="s">
        <v>474</v>
      </c>
      <c r="F20" s="418">
        <v>125</v>
      </c>
      <c r="G20" s="419"/>
      <c r="H20" s="418"/>
      <c r="I20" s="418">
        <v>125</v>
      </c>
      <c r="J20" s="393"/>
    </row>
    <row r="21" spans="1:10">
      <c r="A21" s="575">
        <v>18</v>
      </c>
      <c r="B21" s="420">
        <v>41083</v>
      </c>
      <c r="C21" s="416" t="s">
        <v>499</v>
      </c>
      <c r="D21" s="417" t="s">
        <v>500</v>
      </c>
      <c r="E21" s="418" t="s">
        <v>474</v>
      </c>
      <c r="F21" s="418">
        <v>125</v>
      </c>
      <c r="G21" s="419"/>
      <c r="H21" s="418"/>
      <c r="I21" s="418">
        <v>125</v>
      </c>
      <c r="J21" s="393"/>
    </row>
    <row r="22" spans="1:10">
      <c r="A22" s="575">
        <v>19</v>
      </c>
      <c r="B22" s="415">
        <v>41083</v>
      </c>
      <c r="C22" s="416" t="s">
        <v>501</v>
      </c>
      <c r="D22" s="417" t="s">
        <v>502</v>
      </c>
      <c r="E22" s="418" t="s">
        <v>474</v>
      </c>
      <c r="F22" s="418">
        <v>125</v>
      </c>
      <c r="G22" s="419"/>
      <c r="H22" s="418"/>
      <c r="I22" s="418">
        <v>125</v>
      </c>
      <c r="J22" s="393"/>
    </row>
    <row r="23" spans="1:10">
      <c r="A23" s="575">
        <v>22</v>
      </c>
      <c r="B23" s="415">
        <v>41083</v>
      </c>
      <c r="C23" s="421" t="s">
        <v>503</v>
      </c>
      <c r="D23" s="422" t="s">
        <v>504</v>
      </c>
      <c r="E23" s="423" t="s">
        <v>474</v>
      </c>
      <c r="F23" s="418">
        <v>125</v>
      </c>
      <c r="G23" s="424"/>
      <c r="H23" s="418"/>
      <c r="I23" s="418">
        <v>125</v>
      </c>
      <c r="J23" s="393"/>
    </row>
    <row r="24" spans="1:10">
      <c r="A24" s="575">
        <v>23</v>
      </c>
      <c r="B24" s="415">
        <v>41083</v>
      </c>
      <c r="C24" s="421" t="s">
        <v>505</v>
      </c>
      <c r="D24" s="422" t="s">
        <v>506</v>
      </c>
      <c r="E24" s="423" t="s">
        <v>474</v>
      </c>
      <c r="F24" s="418">
        <v>125</v>
      </c>
      <c r="G24" s="424"/>
      <c r="H24" s="418"/>
      <c r="I24" s="418">
        <v>125</v>
      </c>
      <c r="J24" s="393"/>
    </row>
    <row r="25" spans="1:10">
      <c r="A25" s="575">
        <v>24</v>
      </c>
      <c r="B25" s="415">
        <v>41083</v>
      </c>
      <c r="C25" s="421" t="s">
        <v>507</v>
      </c>
      <c r="D25" s="422" t="s">
        <v>508</v>
      </c>
      <c r="E25" s="423" t="s">
        <v>474</v>
      </c>
      <c r="F25" s="418">
        <v>125</v>
      </c>
      <c r="G25" s="424"/>
      <c r="H25" s="418"/>
      <c r="I25" s="418">
        <v>125</v>
      </c>
      <c r="J25" s="393"/>
    </row>
    <row r="26" spans="1:10">
      <c r="A26" s="575">
        <v>25</v>
      </c>
      <c r="B26" s="415">
        <v>41083</v>
      </c>
      <c r="C26" s="421" t="s">
        <v>509</v>
      </c>
      <c r="D26" s="422" t="s">
        <v>510</v>
      </c>
      <c r="E26" s="423" t="s">
        <v>474</v>
      </c>
      <c r="F26" s="418">
        <v>125</v>
      </c>
      <c r="G26" s="424"/>
      <c r="H26" s="418"/>
      <c r="I26" s="418">
        <v>125</v>
      </c>
      <c r="J26" s="393"/>
    </row>
    <row r="27" spans="1:10">
      <c r="A27" s="575">
        <v>26</v>
      </c>
      <c r="B27" s="415">
        <v>41083</v>
      </c>
      <c r="C27" s="421" t="s">
        <v>511</v>
      </c>
      <c r="D27" s="422" t="s">
        <v>512</v>
      </c>
      <c r="E27" s="423" t="s">
        <v>474</v>
      </c>
      <c r="F27" s="418">
        <v>125</v>
      </c>
      <c r="G27" s="424"/>
      <c r="H27" s="418"/>
      <c r="I27" s="418">
        <v>125</v>
      </c>
      <c r="J27" s="393"/>
    </row>
    <row r="28" spans="1:10">
      <c r="A28" s="575">
        <v>27</v>
      </c>
      <c r="B28" s="415">
        <v>41083</v>
      </c>
      <c r="C28" s="421" t="s">
        <v>513</v>
      </c>
      <c r="D28" s="422" t="s">
        <v>514</v>
      </c>
      <c r="E28" s="423" t="s">
        <v>474</v>
      </c>
      <c r="F28" s="418">
        <v>125</v>
      </c>
      <c r="G28" s="424"/>
      <c r="H28" s="418"/>
      <c r="I28" s="418">
        <v>125</v>
      </c>
      <c r="J28" s="393"/>
    </row>
    <row r="29" spans="1:10">
      <c r="A29" s="575">
        <v>28</v>
      </c>
      <c r="B29" s="415">
        <v>41083</v>
      </c>
      <c r="C29" s="421" t="s">
        <v>515</v>
      </c>
      <c r="D29" s="422" t="s">
        <v>516</v>
      </c>
      <c r="E29" s="423" t="s">
        <v>474</v>
      </c>
      <c r="F29" s="418">
        <v>125</v>
      </c>
      <c r="G29" s="424"/>
      <c r="H29" s="418"/>
      <c r="I29" s="418">
        <v>125</v>
      </c>
      <c r="J29" s="393"/>
    </row>
    <row r="30" spans="1:10">
      <c r="A30" s="575">
        <v>29</v>
      </c>
      <c r="B30" s="415">
        <v>41083</v>
      </c>
      <c r="C30" s="421" t="s">
        <v>517</v>
      </c>
      <c r="D30" s="422" t="s">
        <v>518</v>
      </c>
      <c r="E30" s="423" t="s">
        <v>474</v>
      </c>
      <c r="F30" s="418">
        <v>125</v>
      </c>
      <c r="G30" s="424"/>
      <c r="H30" s="418"/>
      <c r="I30" s="418">
        <v>125</v>
      </c>
      <c r="J30" s="393"/>
    </row>
    <row r="31" spans="1:10">
      <c r="A31" s="575">
        <v>31</v>
      </c>
      <c r="B31" s="415">
        <v>41083</v>
      </c>
      <c r="C31" s="425" t="s">
        <v>519</v>
      </c>
      <c r="D31" s="426" t="s">
        <v>520</v>
      </c>
      <c r="E31" s="427" t="s">
        <v>474</v>
      </c>
      <c r="F31" s="418">
        <v>125</v>
      </c>
      <c r="G31" s="428"/>
      <c r="H31" s="418"/>
      <c r="I31" s="418">
        <v>125</v>
      </c>
      <c r="J31" s="393"/>
    </row>
    <row r="32" spans="1:10">
      <c r="A32" s="575">
        <v>33</v>
      </c>
      <c r="B32" s="415">
        <v>41083</v>
      </c>
      <c r="C32" s="425" t="s">
        <v>521</v>
      </c>
      <c r="D32" s="426" t="s">
        <v>522</v>
      </c>
      <c r="E32" s="427" t="s">
        <v>474</v>
      </c>
      <c r="F32" s="418">
        <v>125</v>
      </c>
      <c r="G32" s="428"/>
      <c r="H32" s="418"/>
      <c r="I32" s="418">
        <v>125</v>
      </c>
      <c r="J32" s="393"/>
    </row>
    <row r="33" spans="1:10">
      <c r="A33" s="575"/>
      <c r="B33" s="415">
        <v>41083</v>
      </c>
      <c r="C33" s="425" t="s">
        <v>615</v>
      </c>
      <c r="D33" s="426" t="s">
        <v>616</v>
      </c>
      <c r="E33" s="427" t="s">
        <v>474</v>
      </c>
      <c r="F33" s="418">
        <v>125</v>
      </c>
      <c r="G33" s="428"/>
      <c r="H33" s="427"/>
      <c r="I33" s="418">
        <v>125</v>
      </c>
      <c r="J33" s="393"/>
    </row>
    <row r="34" spans="1:10">
      <c r="A34" s="575"/>
      <c r="B34" s="415">
        <v>41083</v>
      </c>
      <c r="C34" s="425" t="s">
        <v>617</v>
      </c>
      <c r="D34" s="426" t="s">
        <v>620</v>
      </c>
      <c r="E34" s="427" t="s">
        <v>474</v>
      </c>
      <c r="F34" s="418">
        <v>125</v>
      </c>
      <c r="G34" s="428"/>
      <c r="H34" s="427"/>
      <c r="I34" s="418">
        <v>125</v>
      </c>
      <c r="J34" s="393"/>
    </row>
    <row r="35" spans="1:10">
      <c r="A35" s="575"/>
      <c r="B35" s="415">
        <v>41083</v>
      </c>
      <c r="C35" s="425" t="s">
        <v>618</v>
      </c>
      <c r="D35" s="426" t="s">
        <v>621</v>
      </c>
      <c r="E35" s="427" t="s">
        <v>474</v>
      </c>
      <c r="F35" s="418">
        <v>125</v>
      </c>
      <c r="G35" s="428"/>
      <c r="H35" s="427"/>
      <c r="I35" s="418">
        <v>125</v>
      </c>
      <c r="J35" s="393"/>
    </row>
    <row r="36" spans="1:10">
      <c r="A36" s="575"/>
      <c r="B36" s="415">
        <v>41083</v>
      </c>
      <c r="C36" s="425" t="s">
        <v>619</v>
      </c>
      <c r="D36" s="426" t="s">
        <v>622</v>
      </c>
      <c r="E36" s="427" t="s">
        <v>474</v>
      </c>
      <c r="F36" s="418">
        <v>125</v>
      </c>
      <c r="G36" s="428"/>
      <c r="H36" s="427"/>
      <c r="I36" s="418">
        <v>125</v>
      </c>
      <c r="J36" s="393"/>
    </row>
    <row r="37" spans="1:10">
      <c r="A37" s="575">
        <v>35</v>
      </c>
      <c r="B37" s="415">
        <v>41083</v>
      </c>
      <c r="C37" s="425" t="s">
        <v>523</v>
      </c>
      <c r="D37" s="426" t="s">
        <v>524</v>
      </c>
      <c r="E37" s="427" t="s">
        <v>474</v>
      </c>
      <c r="F37" s="418">
        <v>45</v>
      </c>
      <c r="G37" s="428"/>
      <c r="H37" s="427"/>
      <c r="I37" s="418">
        <v>45</v>
      </c>
      <c r="J37" s="393"/>
    </row>
    <row r="38" spans="1:10">
      <c r="A38" s="575">
        <v>1366</v>
      </c>
      <c r="B38" s="429">
        <v>41055</v>
      </c>
      <c r="C38" s="430" t="s">
        <v>525</v>
      </c>
      <c r="D38" s="431" t="s">
        <v>559</v>
      </c>
      <c r="E38" s="432" t="s">
        <v>526</v>
      </c>
      <c r="F38" s="433">
        <v>8592</v>
      </c>
      <c r="G38" s="434"/>
      <c r="H38" s="433"/>
      <c r="I38" s="433">
        <v>8592</v>
      </c>
      <c r="J38" s="393"/>
    </row>
    <row r="39" spans="1:10" ht="45.75" customHeight="1">
      <c r="A39" s="575">
        <v>1367</v>
      </c>
      <c r="B39" s="429">
        <v>41081</v>
      </c>
      <c r="C39" s="430" t="s">
        <v>527</v>
      </c>
      <c r="D39" s="431" t="s">
        <v>560</v>
      </c>
      <c r="E39" s="432" t="s">
        <v>528</v>
      </c>
      <c r="F39" s="435">
        <v>7507.27</v>
      </c>
      <c r="G39" s="436"/>
      <c r="H39" s="435"/>
      <c r="I39" s="435">
        <v>7507.27</v>
      </c>
      <c r="J39" s="393"/>
    </row>
    <row r="40" spans="1:10">
      <c r="A40" s="575">
        <v>1368</v>
      </c>
      <c r="B40" s="429">
        <v>41088</v>
      </c>
      <c r="C40" s="430" t="s">
        <v>525</v>
      </c>
      <c r="D40" s="431" t="s">
        <v>559</v>
      </c>
      <c r="E40" s="432" t="s">
        <v>529</v>
      </c>
      <c r="F40" s="435">
        <v>603</v>
      </c>
      <c r="G40" s="436"/>
      <c r="H40" s="435"/>
      <c r="I40" s="435">
        <v>603</v>
      </c>
      <c r="J40" s="393"/>
    </row>
    <row r="41" spans="1:10">
      <c r="A41" s="575">
        <v>1369</v>
      </c>
      <c r="B41" s="429">
        <v>41093</v>
      </c>
      <c r="C41" s="430" t="s">
        <v>530</v>
      </c>
      <c r="D41" s="431" t="s">
        <v>561</v>
      </c>
      <c r="E41" s="432" t="s">
        <v>528</v>
      </c>
      <c r="F41" s="435">
        <v>1102.33</v>
      </c>
      <c r="G41" s="436"/>
      <c r="H41" s="435"/>
      <c r="I41" s="435">
        <v>1102.33</v>
      </c>
      <c r="J41" s="393"/>
    </row>
    <row r="42" spans="1:10" ht="22.5">
      <c r="A42" s="575">
        <v>1372</v>
      </c>
      <c r="B42" s="429">
        <v>41094</v>
      </c>
      <c r="C42" s="430" t="s">
        <v>525</v>
      </c>
      <c r="D42" s="431" t="s">
        <v>559</v>
      </c>
      <c r="E42" s="432" t="s">
        <v>531</v>
      </c>
      <c r="F42" s="435">
        <v>4363</v>
      </c>
      <c r="G42" s="436"/>
      <c r="H42" s="435"/>
      <c r="I42" s="435">
        <v>4363</v>
      </c>
      <c r="J42" s="393"/>
    </row>
    <row r="43" spans="1:10">
      <c r="A43" s="575">
        <v>1373</v>
      </c>
      <c r="B43" s="429">
        <v>41094</v>
      </c>
      <c r="C43" s="430" t="s">
        <v>530</v>
      </c>
      <c r="D43" s="431" t="s">
        <v>561</v>
      </c>
      <c r="E43" s="432" t="s">
        <v>528</v>
      </c>
      <c r="F43" s="435">
        <v>113</v>
      </c>
      <c r="G43" s="436"/>
      <c r="H43" s="435"/>
      <c r="I43" s="435">
        <v>113</v>
      </c>
      <c r="J43" s="393"/>
    </row>
    <row r="44" spans="1:10">
      <c r="A44" s="575">
        <v>1375</v>
      </c>
      <c r="B44" s="429">
        <v>41093</v>
      </c>
      <c r="C44" s="430" t="s">
        <v>525</v>
      </c>
      <c r="D44" s="431" t="s">
        <v>559</v>
      </c>
      <c r="E44" s="432" t="s">
        <v>532</v>
      </c>
      <c r="F44" s="435">
        <v>835</v>
      </c>
      <c r="G44" s="436"/>
      <c r="H44" s="435"/>
      <c r="I44" s="435">
        <v>835</v>
      </c>
      <c r="J44" s="393"/>
    </row>
    <row r="45" spans="1:10">
      <c r="A45" s="575">
        <v>1376</v>
      </c>
      <c r="B45" s="429">
        <v>41093</v>
      </c>
      <c r="C45" s="430" t="s">
        <v>525</v>
      </c>
      <c r="D45" s="431" t="s">
        <v>559</v>
      </c>
      <c r="E45" s="432" t="s">
        <v>533</v>
      </c>
      <c r="F45" s="435">
        <v>611</v>
      </c>
      <c r="G45" s="436"/>
      <c r="H45" s="435"/>
      <c r="I45" s="435">
        <v>611</v>
      </c>
      <c r="J45" s="393"/>
    </row>
    <row r="46" spans="1:10">
      <c r="A46" s="575">
        <v>1377</v>
      </c>
      <c r="B46" s="429">
        <v>41075</v>
      </c>
      <c r="C46" s="430" t="s">
        <v>534</v>
      </c>
      <c r="D46" s="431" t="s">
        <v>562</v>
      </c>
      <c r="E46" s="432" t="s">
        <v>535</v>
      </c>
      <c r="F46" s="435">
        <v>1778</v>
      </c>
      <c r="G46" s="436"/>
      <c r="H46" s="435"/>
      <c r="I46" s="435">
        <v>1778</v>
      </c>
      <c r="J46" s="393"/>
    </row>
    <row r="47" spans="1:10">
      <c r="A47" s="575">
        <v>1378</v>
      </c>
      <c r="B47" s="429">
        <v>41075</v>
      </c>
      <c r="C47" s="430" t="s">
        <v>534</v>
      </c>
      <c r="D47" s="431" t="s">
        <v>562</v>
      </c>
      <c r="E47" s="432" t="s">
        <v>535</v>
      </c>
      <c r="F47" s="435">
        <v>2739</v>
      </c>
      <c r="G47" s="436"/>
      <c r="H47" s="435"/>
      <c r="I47" s="435">
        <v>2739</v>
      </c>
      <c r="J47" s="393"/>
    </row>
    <row r="48" spans="1:10">
      <c r="A48" s="575">
        <v>1379</v>
      </c>
      <c r="B48" s="429">
        <v>41076</v>
      </c>
      <c r="C48" s="430" t="s">
        <v>534</v>
      </c>
      <c r="D48" s="431" t="s">
        <v>562</v>
      </c>
      <c r="E48" s="432" t="s">
        <v>535</v>
      </c>
      <c r="F48" s="435">
        <v>30089</v>
      </c>
      <c r="G48" s="436"/>
      <c r="H48" s="435"/>
      <c r="I48" s="435">
        <v>30089</v>
      </c>
      <c r="J48" s="393"/>
    </row>
    <row r="49" spans="1:10">
      <c r="A49" s="575">
        <v>1380</v>
      </c>
      <c r="B49" s="429">
        <v>41076</v>
      </c>
      <c r="C49" s="430" t="s">
        <v>534</v>
      </c>
      <c r="D49" s="431" t="s">
        <v>562</v>
      </c>
      <c r="E49" s="432" t="s">
        <v>535</v>
      </c>
      <c r="F49" s="435">
        <v>4587</v>
      </c>
      <c r="G49" s="436"/>
      <c r="H49" s="435"/>
      <c r="I49" s="435">
        <v>4587</v>
      </c>
      <c r="J49" s="393"/>
    </row>
    <row r="50" spans="1:10">
      <c r="A50" s="575">
        <v>1381</v>
      </c>
      <c r="B50" s="429">
        <v>41076</v>
      </c>
      <c r="C50" s="430" t="s">
        <v>534</v>
      </c>
      <c r="D50" s="431" t="s">
        <v>562</v>
      </c>
      <c r="E50" s="432" t="s">
        <v>535</v>
      </c>
      <c r="F50" s="435">
        <v>863</v>
      </c>
      <c r="G50" s="436"/>
      <c r="H50" s="435"/>
      <c r="I50" s="435">
        <v>863</v>
      </c>
      <c r="J50" s="393"/>
    </row>
    <row r="51" spans="1:10">
      <c r="A51" s="575">
        <v>1382</v>
      </c>
      <c r="B51" s="429">
        <v>41080</v>
      </c>
      <c r="C51" s="430" t="s">
        <v>536</v>
      </c>
      <c r="D51" s="431" t="s">
        <v>563</v>
      </c>
      <c r="E51" s="432" t="s">
        <v>537</v>
      </c>
      <c r="F51" s="435">
        <v>5664</v>
      </c>
      <c r="G51" s="436"/>
      <c r="H51" s="435"/>
      <c r="I51" s="435">
        <v>5664</v>
      </c>
      <c r="J51" s="393"/>
    </row>
    <row r="52" spans="1:10">
      <c r="A52" s="575">
        <v>1383</v>
      </c>
      <c r="B52" s="429">
        <v>41110</v>
      </c>
      <c r="C52" s="430" t="s">
        <v>538</v>
      </c>
      <c r="D52" s="431" t="s">
        <v>564</v>
      </c>
      <c r="E52" s="432" t="s">
        <v>528</v>
      </c>
      <c r="F52" s="435">
        <v>842</v>
      </c>
      <c r="G52" s="436"/>
      <c r="H52" s="435"/>
      <c r="I52" s="435">
        <v>842</v>
      </c>
      <c r="J52" s="393"/>
    </row>
    <row r="53" spans="1:10">
      <c r="A53" s="575">
        <v>1384</v>
      </c>
      <c r="B53" s="429">
        <v>41111</v>
      </c>
      <c r="C53" s="430" t="s">
        <v>539</v>
      </c>
      <c r="D53" s="438">
        <v>236080557</v>
      </c>
      <c r="E53" s="432" t="s">
        <v>528</v>
      </c>
      <c r="F53" s="435">
        <v>25434</v>
      </c>
      <c r="G53" s="436"/>
      <c r="H53" s="435"/>
      <c r="I53" s="435">
        <v>25434</v>
      </c>
      <c r="J53" s="393"/>
    </row>
    <row r="54" spans="1:10">
      <c r="A54" s="575">
        <v>1387</v>
      </c>
      <c r="B54" s="429" t="s">
        <v>541</v>
      </c>
      <c r="C54" s="430" t="s">
        <v>540</v>
      </c>
      <c r="D54" s="438">
        <v>204436173</v>
      </c>
      <c r="E54" s="439" t="s">
        <v>528</v>
      </c>
      <c r="F54" s="435">
        <v>1533</v>
      </c>
      <c r="G54" s="436"/>
      <c r="H54" s="435"/>
      <c r="I54" s="435">
        <v>1533</v>
      </c>
      <c r="J54" s="393"/>
    </row>
    <row r="55" spans="1:10">
      <c r="A55" s="575">
        <v>1388</v>
      </c>
      <c r="B55" s="429">
        <v>41117</v>
      </c>
      <c r="C55" s="430" t="s">
        <v>536</v>
      </c>
      <c r="D55" s="431" t="s">
        <v>563</v>
      </c>
      <c r="E55" s="439" t="s">
        <v>542</v>
      </c>
      <c r="F55" s="435">
        <v>10764.57</v>
      </c>
      <c r="G55" s="436"/>
      <c r="H55" s="435"/>
      <c r="I55" s="435">
        <v>10764.57</v>
      </c>
      <c r="J55" s="393"/>
    </row>
    <row r="56" spans="1:10">
      <c r="A56" s="575">
        <v>1389</v>
      </c>
      <c r="B56" s="429">
        <v>41117</v>
      </c>
      <c r="C56" s="430" t="s">
        <v>543</v>
      </c>
      <c r="D56" s="438">
        <v>205177057</v>
      </c>
      <c r="E56" s="439" t="s">
        <v>542</v>
      </c>
      <c r="F56" s="435">
        <v>5817.87</v>
      </c>
      <c r="G56" s="436"/>
      <c r="H56" s="435"/>
      <c r="I56" s="435">
        <v>5817.87</v>
      </c>
      <c r="J56" s="393"/>
    </row>
    <row r="57" spans="1:10" ht="28.5" hidden="1" customHeight="1">
      <c r="A57" s="575">
        <v>1390</v>
      </c>
      <c r="B57" s="429"/>
      <c r="C57" s="430"/>
      <c r="D57" s="438"/>
      <c r="E57" s="439"/>
      <c r="F57" s="435"/>
      <c r="G57" s="436"/>
      <c r="H57" s="435"/>
      <c r="I57" s="435"/>
      <c r="J57" s="393"/>
    </row>
    <row r="58" spans="1:10">
      <c r="A58" s="575">
        <v>1393</v>
      </c>
      <c r="B58" s="429">
        <v>41126</v>
      </c>
      <c r="C58" s="430" t="s">
        <v>539</v>
      </c>
      <c r="D58" s="438">
        <v>236080557</v>
      </c>
      <c r="E58" s="439" t="s">
        <v>548</v>
      </c>
      <c r="F58" s="435">
        <v>14570</v>
      </c>
      <c r="G58" s="436"/>
      <c r="H58" s="435"/>
      <c r="I58" s="435">
        <v>14570</v>
      </c>
      <c r="J58" s="393"/>
    </row>
    <row r="59" spans="1:10">
      <c r="A59" s="575">
        <v>1394</v>
      </c>
      <c r="B59" s="429">
        <v>41128</v>
      </c>
      <c r="C59" s="430" t="s">
        <v>549</v>
      </c>
      <c r="D59" s="438">
        <v>401963979</v>
      </c>
      <c r="E59" s="439" t="s">
        <v>550</v>
      </c>
      <c r="F59" s="435">
        <v>4233.34</v>
      </c>
      <c r="G59" s="436"/>
      <c r="H59" s="435"/>
      <c r="I59" s="435">
        <v>4233.34</v>
      </c>
      <c r="J59" s="393"/>
    </row>
    <row r="60" spans="1:10">
      <c r="A60" s="575">
        <v>1396</v>
      </c>
      <c r="B60" s="429">
        <v>41129</v>
      </c>
      <c r="C60" s="430" t="s">
        <v>551</v>
      </c>
      <c r="D60" s="438">
        <v>204579429</v>
      </c>
      <c r="E60" s="439" t="s">
        <v>442</v>
      </c>
      <c r="F60" s="435">
        <v>30</v>
      </c>
      <c r="G60" s="436"/>
      <c r="H60" s="435"/>
      <c r="I60" s="435">
        <v>30</v>
      </c>
      <c r="J60" s="393"/>
    </row>
    <row r="61" spans="1:10">
      <c r="A61" s="575">
        <v>1398</v>
      </c>
      <c r="B61" s="429">
        <v>41131</v>
      </c>
      <c r="C61" s="430" t="s">
        <v>536</v>
      </c>
      <c r="D61" s="438">
        <v>205283637</v>
      </c>
      <c r="E61" s="439" t="s">
        <v>552</v>
      </c>
      <c r="F61" s="435">
        <v>10900.75</v>
      </c>
      <c r="G61" s="436"/>
      <c r="H61" s="435"/>
      <c r="I61" s="435">
        <v>10900.75</v>
      </c>
      <c r="J61" s="393"/>
    </row>
    <row r="62" spans="1:10">
      <c r="A62" s="575">
        <v>1399</v>
      </c>
      <c r="B62" s="429">
        <v>41131</v>
      </c>
      <c r="C62" s="430" t="s">
        <v>534</v>
      </c>
      <c r="D62" s="438">
        <v>204973742</v>
      </c>
      <c r="E62" s="439" t="s">
        <v>553</v>
      </c>
      <c r="F62" s="435">
        <v>9265.93</v>
      </c>
      <c r="G62" s="436"/>
      <c r="H62" s="435"/>
      <c r="I62" s="435">
        <v>9265.93</v>
      </c>
      <c r="J62" s="393"/>
    </row>
    <row r="63" spans="1:10">
      <c r="A63" s="575">
        <v>1401</v>
      </c>
      <c r="B63" s="429">
        <v>41133</v>
      </c>
      <c r="C63" s="430" t="s">
        <v>554</v>
      </c>
      <c r="D63" s="438">
        <v>203842823</v>
      </c>
      <c r="E63" s="439" t="s">
        <v>555</v>
      </c>
      <c r="F63" s="435">
        <v>509.93</v>
      </c>
      <c r="G63" s="436"/>
      <c r="H63" s="435"/>
      <c r="I63" s="435">
        <v>509.93</v>
      </c>
      <c r="J63" s="393"/>
    </row>
    <row r="64" spans="1:10">
      <c r="A64" s="575">
        <v>1402</v>
      </c>
      <c r="B64" s="429">
        <v>41134</v>
      </c>
      <c r="C64" s="430" t="s">
        <v>556</v>
      </c>
      <c r="D64" s="438">
        <v>205177057</v>
      </c>
      <c r="E64" s="439" t="s">
        <v>557</v>
      </c>
      <c r="F64" s="435">
        <v>1937.45</v>
      </c>
      <c r="G64" s="436"/>
      <c r="H64" s="435"/>
      <c r="I64" s="435">
        <v>1937.45</v>
      </c>
      <c r="J64" s="393"/>
    </row>
    <row r="65" spans="1:10">
      <c r="A65" s="575">
        <v>1403</v>
      </c>
      <c r="B65" s="429">
        <v>41135</v>
      </c>
      <c r="C65" s="430" t="s">
        <v>558</v>
      </c>
      <c r="D65" s="438">
        <v>205150726</v>
      </c>
      <c r="E65" s="439" t="s">
        <v>555</v>
      </c>
      <c r="F65" s="435">
        <v>4156</v>
      </c>
      <c r="G65" s="436"/>
      <c r="H65" s="435"/>
      <c r="I65" s="435">
        <v>4156</v>
      </c>
      <c r="J65" s="393"/>
    </row>
    <row r="66" spans="1:10" hidden="1">
      <c r="A66" s="575">
        <v>1404</v>
      </c>
      <c r="B66" s="429"/>
      <c r="C66" s="430"/>
      <c r="D66" s="438"/>
      <c r="E66" s="439"/>
      <c r="F66" s="435"/>
      <c r="G66" s="436"/>
      <c r="H66" s="435"/>
      <c r="I66" s="435"/>
      <c r="J66" s="393"/>
    </row>
    <row r="67" spans="1:10">
      <c r="A67" s="575">
        <v>1406</v>
      </c>
      <c r="B67" s="429">
        <v>41139</v>
      </c>
      <c r="C67" s="430" t="s">
        <v>574</v>
      </c>
      <c r="D67" s="438">
        <v>208149859</v>
      </c>
      <c r="E67" s="439" t="s">
        <v>575</v>
      </c>
      <c r="F67" s="435">
        <v>1656</v>
      </c>
      <c r="G67" s="436"/>
      <c r="H67" s="435"/>
      <c r="I67" s="435">
        <v>1656</v>
      </c>
      <c r="J67" s="393"/>
    </row>
    <row r="68" spans="1:10">
      <c r="A68" s="575">
        <v>1409</v>
      </c>
      <c r="B68" s="429">
        <v>41137</v>
      </c>
      <c r="C68" s="430" t="s">
        <v>565</v>
      </c>
      <c r="D68" s="440"/>
      <c r="E68" s="439" t="s">
        <v>576</v>
      </c>
      <c r="F68" s="435">
        <v>41368.32</v>
      </c>
      <c r="G68" s="436"/>
      <c r="H68" s="435"/>
      <c r="I68" s="435">
        <v>41368.32</v>
      </c>
      <c r="J68" s="393"/>
    </row>
    <row r="69" spans="1:10" hidden="1">
      <c r="A69" s="575">
        <v>1410</v>
      </c>
      <c r="B69" s="429"/>
      <c r="C69" s="441"/>
      <c r="D69" s="441"/>
      <c r="E69" s="439"/>
      <c r="F69" s="435"/>
      <c r="G69" s="436"/>
      <c r="H69" s="435"/>
      <c r="I69" s="435"/>
      <c r="J69" s="393"/>
    </row>
    <row r="70" spans="1:10">
      <c r="A70" s="575">
        <v>1412</v>
      </c>
      <c r="B70" s="429">
        <v>41152</v>
      </c>
      <c r="C70" s="439" t="s">
        <v>577</v>
      </c>
      <c r="D70" s="438">
        <v>205177057</v>
      </c>
      <c r="E70" s="443" t="s">
        <v>542</v>
      </c>
      <c r="F70" s="435">
        <v>5817.87</v>
      </c>
      <c r="G70" s="436"/>
      <c r="H70" s="435"/>
      <c r="I70" s="435">
        <v>5817.87</v>
      </c>
      <c r="J70" s="393"/>
    </row>
    <row r="71" spans="1:10">
      <c r="A71" s="575">
        <v>1415</v>
      </c>
      <c r="B71" s="429">
        <v>41157</v>
      </c>
      <c r="C71" s="439" t="s">
        <v>578</v>
      </c>
      <c r="D71" s="438">
        <v>236080557</v>
      </c>
      <c r="E71" s="444" t="s">
        <v>555</v>
      </c>
      <c r="F71" s="435">
        <v>3850</v>
      </c>
      <c r="G71" s="436"/>
      <c r="H71" s="435"/>
      <c r="I71" s="435">
        <v>3850</v>
      </c>
      <c r="J71" s="393"/>
    </row>
    <row r="72" spans="1:10">
      <c r="A72" s="575">
        <v>1416</v>
      </c>
      <c r="B72" s="429">
        <v>41158</v>
      </c>
      <c r="C72" s="439" t="s">
        <v>579</v>
      </c>
      <c r="D72" s="437">
        <v>205283637</v>
      </c>
      <c r="E72" s="444" t="s">
        <v>537</v>
      </c>
      <c r="F72" s="435">
        <v>8605.1</v>
      </c>
      <c r="G72" s="436"/>
      <c r="H72" s="435"/>
      <c r="I72" s="435">
        <v>8605.1</v>
      </c>
      <c r="J72" s="393"/>
    </row>
    <row r="73" spans="1:10">
      <c r="A73" s="575">
        <v>1419</v>
      </c>
      <c r="B73" s="429">
        <v>41160</v>
      </c>
      <c r="C73" s="439" t="s">
        <v>580</v>
      </c>
      <c r="D73" s="437">
        <v>204579429</v>
      </c>
      <c r="E73" s="444" t="s">
        <v>442</v>
      </c>
      <c r="F73" s="435">
        <v>1.5</v>
      </c>
      <c r="G73" s="436"/>
      <c r="H73" s="435"/>
      <c r="I73" s="435">
        <v>1.5</v>
      </c>
      <c r="J73" s="393"/>
    </row>
    <row r="74" spans="1:10">
      <c r="A74" s="456">
        <v>1457</v>
      </c>
      <c r="B74" s="447">
        <v>41180</v>
      </c>
      <c r="C74" s="448" t="s">
        <v>582</v>
      </c>
      <c r="D74" s="442">
        <v>205177057</v>
      </c>
      <c r="E74" s="446" t="s">
        <v>583</v>
      </c>
      <c r="F74" s="445">
        <v>5817.87</v>
      </c>
      <c r="G74" s="589"/>
      <c r="H74" s="450"/>
      <c r="I74" s="445">
        <v>5817.87</v>
      </c>
    </row>
    <row r="75" spans="1:10">
      <c r="A75" s="456">
        <v>1458</v>
      </c>
      <c r="B75" s="447">
        <v>41061</v>
      </c>
      <c r="C75" s="448" t="s">
        <v>536</v>
      </c>
      <c r="D75" s="442">
        <v>205283637</v>
      </c>
      <c r="E75" s="446" t="s">
        <v>583</v>
      </c>
      <c r="F75" s="445">
        <v>7993</v>
      </c>
      <c r="G75" s="449"/>
      <c r="H75" s="450"/>
      <c r="I75" s="445">
        <v>7993</v>
      </c>
    </row>
    <row r="76" spans="1:10">
      <c r="A76" s="576">
        <v>1614</v>
      </c>
      <c r="B76" s="429">
        <v>41117</v>
      </c>
      <c r="C76" s="430" t="s">
        <v>543</v>
      </c>
      <c r="D76" s="438">
        <v>205177057</v>
      </c>
      <c r="E76" s="439" t="s">
        <v>542</v>
      </c>
      <c r="F76" s="435">
        <v>5817.87</v>
      </c>
      <c r="G76" s="436"/>
      <c r="H76" s="435"/>
      <c r="I76" s="435">
        <v>5817.87</v>
      </c>
      <c r="J76" s="393"/>
    </row>
    <row r="77" spans="1:10">
      <c r="A77" s="580">
        <v>1615</v>
      </c>
      <c r="B77" s="447">
        <v>41142</v>
      </c>
      <c r="C77" s="581" t="s">
        <v>585</v>
      </c>
      <c r="D77" s="582"/>
      <c r="E77" s="583" t="s">
        <v>587</v>
      </c>
      <c r="F77" s="451">
        <v>13476.7</v>
      </c>
      <c r="G77" s="449"/>
      <c r="H77" s="450"/>
      <c r="I77" s="451">
        <v>13476.7</v>
      </c>
    </row>
    <row r="78" spans="1:10">
      <c r="A78" s="586">
        <v>1616</v>
      </c>
      <c r="B78" s="447">
        <v>41146</v>
      </c>
      <c r="C78" s="584" t="s">
        <v>586</v>
      </c>
      <c r="D78" s="585"/>
      <c r="E78" s="579" t="s">
        <v>587</v>
      </c>
      <c r="F78" s="451">
        <v>10546.17</v>
      </c>
      <c r="G78" s="449"/>
      <c r="H78" s="450"/>
      <c r="I78" s="451">
        <v>10546.17</v>
      </c>
    </row>
    <row r="79" spans="1:10">
      <c r="A79" s="586">
        <v>1621</v>
      </c>
      <c r="B79" s="447">
        <v>41244</v>
      </c>
      <c r="C79" s="584" t="s">
        <v>543</v>
      </c>
      <c r="D79" s="587">
        <v>205177057</v>
      </c>
      <c r="E79" s="579" t="s">
        <v>542</v>
      </c>
      <c r="F79" s="451">
        <v>2000</v>
      </c>
      <c r="G79" s="449"/>
      <c r="H79" s="450"/>
      <c r="I79" s="451">
        <v>2000</v>
      </c>
    </row>
    <row r="80" spans="1:10">
      <c r="A80" s="586">
        <v>1626</v>
      </c>
      <c r="B80" s="447">
        <v>41284</v>
      </c>
      <c r="C80" s="584" t="s">
        <v>543</v>
      </c>
      <c r="D80" s="587">
        <v>205177057</v>
      </c>
      <c r="E80" s="579" t="s">
        <v>542</v>
      </c>
      <c r="F80" s="451">
        <v>2000</v>
      </c>
      <c r="G80" s="449"/>
      <c r="H80" s="450"/>
      <c r="I80" s="451">
        <v>2000</v>
      </c>
    </row>
    <row r="81" spans="1:9">
      <c r="A81" s="586">
        <v>1632</v>
      </c>
      <c r="B81" s="447">
        <v>41061</v>
      </c>
      <c r="C81" s="584" t="s">
        <v>581</v>
      </c>
      <c r="D81" s="588">
        <v>205283637</v>
      </c>
      <c r="E81" s="579" t="s">
        <v>603</v>
      </c>
      <c r="F81" s="451">
        <v>16460.09</v>
      </c>
      <c r="G81" s="449"/>
      <c r="H81" s="450"/>
      <c r="I81" s="451">
        <v>16460.09</v>
      </c>
    </row>
    <row r="82" spans="1:9">
      <c r="A82" s="586"/>
      <c r="B82" s="447" t="s">
        <v>626</v>
      </c>
      <c r="C82" s="584" t="s">
        <v>627</v>
      </c>
      <c r="D82" s="585">
        <v>204854595</v>
      </c>
      <c r="E82" s="579" t="s">
        <v>628</v>
      </c>
      <c r="F82" s="451">
        <v>162970.71</v>
      </c>
      <c r="G82" s="449"/>
      <c r="H82" s="450"/>
      <c r="I82" s="451">
        <v>162970.71</v>
      </c>
    </row>
    <row r="83" spans="1:9">
      <c r="A83" s="586"/>
      <c r="B83" s="447"/>
      <c r="C83" s="584"/>
      <c r="D83" s="585"/>
      <c r="E83" s="579"/>
      <c r="F83" s="451"/>
      <c r="G83" s="449"/>
      <c r="H83" s="450"/>
      <c r="I83" s="451"/>
    </row>
    <row r="84" spans="1:9">
      <c r="A84" s="586"/>
      <c r="B84" s="447"/>
      <c r="C84" s="584"/>
      <c r="D84" s="585"/>
      <c r="E84" s="579"/>
      <c r="F84" s="451"/>
      <c r="G84" s="449"/>
      <c r="H84" s="450"/>
      <c r="I84" s="451"/>
    </row>
    <row r="85" spans="1:9">
      <c r="A85" s="586"/>
      <c r="B85" s="447"/>
      <c r="C85" s="584"/>
      <c r="D85" s="585"/>
      <c r="E85" s="579"/>
      <c r="F85" s="451"/>
      <c r="G85" s="449"/>
      <c r="H85" s="450"/>
      <c r="I85" s="451"/>
    </row>
    <row r="86" spans="1:9">
      <c r="A86" s="586"/>
      <c r="B86" s="447"/>
      <c r="C86" s="584"/>
      <c r="D86" s="585"/>
      <c r="E86" s="579"/>
      <c r="F86" s="451"/>
      <c r="G86" s="449"/>
      <c r="H86" s="450"/>
      <c r="I86" s="451"/>
    </row>
    <row r="87" spans="1:9">
      <c r="A87" s="586"/>
      <c r="B87" s="447"/>
      <c r="C87" s="584"/>
      <c r="D87" s="585"/>
      <c r="E87" s="579"/>
      <c r="F87" s="451"/>
      <c r="G87" s="449"/>
      <c r="H87" s="450"/>
      <c r="I87" s="451"/>
    </row>
    <row r="88" spans="1:9">
      <c r="A88" s="586"/>
      <c r="B88" s="447"/>
      <c r="C88" s="584"/>
      <c r="D88" s="585"/>
      <c r="E88" s="579"/>
      <c r="F88" s="451"/>
      <c r="G88" s="449"/>
      <c r="H88" s="450"/>
      <c r="I88" s="451"/>
    </row>
  </sheetData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68:D69 B9:B53">
      <formula1>40543</formula1>
      <formula2>42004</formula2>
    </dataValidation>
  </dataValidations>
  <printOptions gridLines="1"/>
  <pageMargins left="0.7" right="0.7" top="0.75" bottom="0.75" header="0.3" footer="0.3"/>
  <pageSetup scale="1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1" sqref="M1:N1"/>
    </sheetView>
  </sheetViews>
  <sheetFormatPr defaultRowHeight="12.75"/>
  <cols>
    <col min="1" max="1" width="2.7109375" style="175" customWidth="1"/>
    <col min="2" max="2" width="9" style="175" customWidth="1"/>
    <col min="3" max="3" width="23.42578125" style="175" customWidth="1"/>
    <col min="4" max="4" width="13.28515625" style="175" customWidth="1"/>
    <col min="5" max="5" width="8.140625" style="175" customWidth="1"/>
    <col min="6" max="6" width="11.5703125" style="175" customWidth="1"/>
    <col min="7" max="7" width="12.28515625" style="175" customWidth="1"/>
    <col min="8" max="8" width="15.28515625" style="175" customWidth="1"/>
    <col min="9" max="9" width="17.5703125" style="175" customWidth="1"/>
    <col min="10" max="11" width="12.42578125" style="175" customWidth="1"/>
    <col min="12" max="12" width="23.5703125" style="175" customWidth="1"/>
    <col min="13" max="13" width="12.42578125" style="175" customWidth="1"/>
    <col min="14" max="14" width="0.85546875" style="175" customWidth="1"/>
    <col min="15" max="16384" width="9.140625" style="175"/>
  </cols>
  <sheetData>
    <row r="1" spans="1:14" ht="13.5">
      <c r="A1" s="172" t="s">
        <v>459</v>
      </c>
      <c r="B1" s="173"/>
      <c r="C1" s="173"/>
      <c r="D1" s="173"/>
      <c r="E1" s="173"/>
      <c r="F1" s="173"/>
      <c r="G1" s="173"/>
      <c r="H1" s="173"/>
      <c r="I1" s="176"/>
      <c r="J1" s="216" t="s">
        <v>431</v>
      </c>
      <c r="K1" s="216"/>
      <c r="L1" s="216"/>
      <c r="M1" s="601" t="s">
        <v>623</v>
      </c>
      <c r="N1" s="602"/>
    </row>
    <row r="2" spans="1:14">
      <c r="A2" s="176" t="s">
        <v>322</v>
      </c>
      <c r="B2" s="173"/>
      <c r="C2" s="173"/>
      <c r="D2" s="174"/>
      <c r="E2" s="174"/>
      <c r="F2" s="174"/>
      <c r="G2" s="174"/>
      <c r="H2" s="174"/>
      <c r="I2" s="173"/>
      <c r="J2" s="173"/>
      <c r="K2" s="173"/>
      <c r="L2" s="173"/>
      <c r="M2" s="173"/>
      <c r="N2" s="176"/>
    </row>
    <row r="3" spans="1:14">
      <c r="A3" s="176"/>
      <c r="B3" s="173"/>
      <c r="C3" s="173"/>
      <c r="D3" s="174"/>
      <c r="E3" s="174"/>
      <c r="F3" s="174"/>
      <c r="G3" s="174"/>
      <c r="H3" s="174"/>
      <c r="I3" s="173"/>
      <c r="J3" s="173"/>
      <c r="K3" s="173"/>
      <c r="L3" s="173"/>
      <c r="N3" s="176"/>
    </row>
    <row r="4" spans="1:14" ht="15">
      <c r="A4" s="96" t="s">
        <v>274</v>
      </c>
      <c r="B4" s="173"/>
      <c r="C4" s="173"/>
      <c r="D4" s="177"/>
      <c r="E4" s="217"/>
      <c r="F4" s="177"/>
      <c r="G4" s="174"/>
      <c r="H4" s="174"/>
      <c r="I4" s="174"/>
      <c r="J4" s="174"/>
      <c r="K4" s="174"/>
      <c r="L4" s="173"/>
      <c r="M4" s="174"/>
      <c r="N4" s="176"/>
    </row>
    <row r="5" spans="1:14">
      <c r="A5" s="178"/>
      <c r="B5" s="178"/>
      <c r="C5" s="178" t="s">
        <v>469</v>
      </c>
      <c r="D5" s="178"/>
      <c r="E5" s="179"/>
      <c r="F5" s="179"/>
      <c r="G5" s="179"/>
      <c r="H5" s="179"/>
      <c r="I5" s="179"/>
      <c r="J5" s="179"/>
      <c r="K5" s="179"/>
      <c r="L5" s="179"/>
      <c r="M5" s="179"/>
      <c r="N5" s="176"/>
    </row>
    <row r="6" spans="1:14" ht="13.5" thickBot="1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176"/>
    </row>
    <row r="7" spans="1:14" ht="51">
      <c r="A7" s="219" t="s">
        <v>61</v>
      </c>
      <c r="B7" s="220" t="s">
        <v>432</v>
      </c>
      <c r="C7" s="220" t="s">
        <v>433</v>
      </c>
      <c r="D7" s="221" t="s">
        <v>434</v>
      </c>
      <c r="E7" s="221" t="s">
        <v>275</v>
      </c>
      <c r="F7" s="221" t="s">
        <v>435</v>
      </c>
      <c r="G7" s="221" t="s">
        <v>436</v>
      </c>
      <c r="H7" s="220" t="s">
        <v>437</v>
      </c>
      <c r="I7" s="222" t="s">
        <v>438</v>
      </c>
      <c r="J7" s="222" t="s">
        <v>439</v>
      </c>
      <c r="K7" s="223" t="s">
        <v>440</v>
      </c>
      <c r="L7" s="223" t="s">
        <v>441</v>
      </c>
      <c r="M7" s="221" t="s">
        <v>431</v>
      </c>
      <c r="N7" s="176"/>
    </row>
    <row r="8" spans="1:14">
      <c r="A8" s="181">
        <v>1</v>
      </c>
      <c r="B8" s="182">
        <v>2</v>
      </c>
      <c r="C8" s="182">
        <v>3</v>
      </c>
      <c r="D8" s="183">
        <v>4</v>
      </c>
      <c r="E8" s="183">
        <v>5</v>
      </c>
      <c r="F8" s="183">
        <v>6</v>
      </c>
      <c r="G8" s="183">
        <v>7</v>
      </c>
      <c r="H8" s="183">
        <v>8</v>
      </c>
      <c r="I8" s="183">
        <v>9</v>
      </c>
      <c r="J8" s="183">
        <v>10</v>
      </c>
      <c r="K8" s="183">
        <v>11</v>
      </c>
      <c r="L8" s="183">
        <v>12</v>
      </c>
      <c r="M8" s="183">
        <v>13</v>
      </c>
      <c r="N8" s="176"/>
    </row>
    <row r="9" spans="1:14" ht="15">
      <c r="A9" s="184">
        <v>1</v>
      </c>
      <c r="B9" s="185"/>
      <c r="C9" s="224"/>
      <c r="D9" s="184"/>
      <c r="E9" s="184"/>
      <c r="F9" s="184"/>
      <c r="G9" s="184"/>
      <c r="H9" s="184"/>
      <c r="I9" s="184"/>
      <c r="J9" s="184"/>
      <c r="K9" s="184"/>
      <c r="L9" s="184"/>
      <c r="M9" s="225" t="str">
        <f t="shared" ref="M9:M33" si="0">IF(ISBLANK(B9),"",$M$1)</f>
        <v/>
      </c>
      <c r="N9" s="176"/>
    </row>
    <row r="10" spans="1:14" ht="15">
      <c r="A10" s="184">
        <v>2</v>
      </c>
      <c r="B10" s="185"/>
      <c r="C10" s="224"/>
      <c r="D10" s="184"/>
      <c r="E10" s="184"/>
      <c r="F10" s="184"/>
      <c r="G10" s="184"/>
      <c r="H10" s="184"/>
      <c r="I10" s="184"/>
      <c r="J10" s="184"/>
      <c r="K10" s="184"/>
      <c r="L10" s="184"/>
      <c r="M10" s="225" t="str">
        <f t="shared" si="0"/>
        <v/>
      </c>
      <c r="N10" s="176"/>
    </row>
    <row r="11" spans="1:14" ht="15">
      <c r="A11" s="184">
        <v>3</v>
      </c>
      <c r="B11" s="185"/>
      <c r="C11" s="224"/>
      <c r="D11" s="184"/>
      <c r="E11" s="184"/>
      <c r="F11" s="184"/>
      <c r="G11" s="184"/>
      <c r="H11" s="184"/>
      <c r="I11" s="184"/>
      <c r="J11" s="184"/>
      <c r="K11" s="184"/>
      <c r="L11" s="184"/>
      <c r="M11" s="225" t="str">
        <f t="shared" si="0"/>
        <v/>
      </c>
      <c r="N11" s="176"/>
    </row>
    <row r="12" spans="1:14" ht="15">
      <c r="A12" s="184">
        <v>4</v>
      </c>
      <c r="B12" s="185"/>
      <c r="C12" s="224"/>
      <c r="D12" s="184"/>
      <c r="E12" s="184"/>
      <c r="F12" s="184"/>
      <c r="G12" s="184"/>
      <c r="H12" s="184"/>
      <c r="I12" s="184"/>
      <c r="J12" s="184"/>
      <c r="K12" s="184"/>
      <c r="L12" s="184"/>
      <c r="M12" s="225" t="str">
        <f t="shared" si="0"/>
        <v/>
      </c>
      <c r="N12" s="176"/>
    </row>
    <row r="13" spans="1:14" ht="15">
      <c r="A13" s="184">
        <v>5</v>
      </c>
      <c r="B13" s="185"/>
      <c r="C13" s="224"/>
      <c r="D13" s="184"/>
      <c r="E13" s="184"/>
      <c r="F13" s="184"/>
      <c r="G13" s="184"/>
      <c r="H13" s="184"/>
      <c r="I13" s="184"/>
      <c r="J13" s="184"/>
      <c r="K13" s="184"/>
      <c r="L13" s="184"/>
      <c r="M13" s="225" t="str">
        <f t="shared" si="0"/>
        <v/>
      </c>
      <c r="N13" s="176"/>
    </row>
    <row r="14" spans="1:14" ht="15">
      <c r="A14" s="184">
        <v>6</v>
      </c>
      <c r="B14" s="185"/>
      <c r="C14" s="224"/>
      <c r="D14" s="184"/>
      <c r="E14" s="184"/>
      <c r="F14" s="184"/>
      <c r="G14" s="184"/>
      <c r="H14" s="184"/>
      <c r="I14" s="184"/>
      <c r="J14" s="184"/>
      <c r="K14" s="184"/>
      <c r="L14" s="184"/>
      <c r="M14" s="225" t="str">
        <f t="shared" si="0"/>
        <v/>
      </c>
      <c r="N14" s="176"/>
    </row>
    <row r="15" spans="1:14" ht="15">
      <c r="A15" s="184">
        <v>7</v>
      </c>
      <c r="B15" s="185"/>
      <c r="C15" s="224"/>
      <c r="D15" s="184"/>
      <c r="E15" s="184"/>
      <c r="F15" s="184"/>
      <c r="G15" s="184"/>
      <c r="H15" s="184"/>
      <c r="I15" s="184"/>
      <c r="J15" s="184"/>
      <c r="K15" s="184"/>
      <c r="L15" s="184"/>
      <c r="M15" s="225" t="str">
        <f t="shared" si="0"/>
        <v/>
      </c>
      <c r="N15" s="176"/>
    </row>
    <row r="16" spans="1:14" ht="15">
      <c r="A16" s="184">
        <v>8</v>
      </c>
      <c r="B16" s="185"/>
      <c r="C16" s="224"/>
      <c r="D16" s="184"/>
      <c r="E16" s="184"/>
      <c r="F16" s="184"/>
      <c r="G16" s="184"/>
      <c r="H16" s="184"/>
      <c r="I16" s="184"/>
      <c r="J16" s="184"/>
      <c r="K16" s="184"/>
      <c r="L16" s="184"/>
      <c r="M16" s="225" t="str">
        <f t="shared" si="0"/>
        <v/>
      </c>
      <c r="N16" s="176"/>
    </row>
    <row r="17" spans="1:14" ht="15">
      <c r="A17" s="184">
        <v>9</v>
      </c>
      <c r="B17" s="185"/>
      <c r="C17" s="224"/>
      <c r="D17" s="184"/>
      <c r="E17" s="184"/>
      <c r="F17" s="184"/>
      <c r="G17" s="184"/>
      <c r="H17" s="184"/>
      <c r="I17" s="184"/>
      <c r="J17" s="184"/>
      <c r="K17" s="184"/>
      <c r="L17" s="184"/>
      <c r="M17" s="225" t="str">
        <f t="shared" si="0"/>
        <v/>
      </c>
      <c r="N17" s="176"/>
    </row>
    <row r="18" spans="1:14" ht="15">
      <c r="A18" s="184">
        <v>10</v>
      </c>
      <c r="B18" s="185"/>
      <c r="C18" s="224"/>
      <c r="D18" s="184"/>
      <c r="E18" s="184"/>
      <c r="F18" s="184"/>
      <c r="G18" s="184"/>
      <c r="H18" s="184"/>
      <c r="I18" s="184"/>
      <c r="J18" s="184"/>
      <c r="K18" s="184"/>
      <c r="L18" s="184"/>
      <c r="M18" s="225" t="str">
        <f t="shared" si="0"/>
        <v/>
      </c>
      <c r="N18" s="176"/>
    </row>
    <row r="19" spans="1:14" ht="15">
      <c r="A19" s="184">
        <v>11</v>
      </c>
      <c r="B19" s="185"/>
      <c r="C19" s="224"/>
      <c r="D19" s="184"/>
      <c r="E19" s="184"/>
      <c r="F19" s="184"/>
      <c r="G19" s="184"/>
      <c r="H19" s="184"/>
      <c r="I19" s="184"/>
      <c r="J19" s="184"/>
      <c r="K19" s="184"/>
      <c r="L19" s="184"/>
      <c r="M19" s="225" t="str">
        <f t="shared" si="0"/>
        <v/>
      </c>
      <c r="N19" s="176"/>
    </row>
    <row r="20" spans="1:14" ht="15">
      <c r="A20" s="184">
        <v>12</v>
      </c>
      <c r="B20" s="185"/>
      <c r="C20" s="224"/>
      <c r="D20" s="184"/>
      <c r="E20" s="184"/>
      <c r="F20" s="184"/>
      <c r="G20" s="184"/>
      <c r="H20" s="184"/>
      <c r="I20" s="184"/>
      <c r="J20" s="184"/>
      <c r="K20" s="184"/>
      <c r="L20" s="184"/>
      <c r="M20" s="225" t="str">
        <f t="shared" si="0"/>
        <v/>
      </c>
      <c r="N20" s="176"/>
    </row>
    <row r="21" spans="1:14" ht="15">
      <c r="A21" s="184">
        <v>13</v>
      </c>
      <c r="B21" s="185"/>
      <c r="C21" s="224"/>
      <c r="D21" s="184"/>
      <c r="E21" s="184"/>
      <c r="F21" s="184"/>
      <c r="G21" s="184"/>
      <c r="H21" s="184"/>
      <c r="I21" s="184"/>
      <c r="J21" s="184"/>
      <c r="K21" s="184"/>
      <c r="L21" s="184"/>
      <c r="M21" s="225" t="str">
        <f t="shared" si="0"/>
        <v/>
      </c>
      <c r="N21" s="176"/>
    </row>
    <row r="22" spans="1:14" ht="15">
      <c r="A22" s="184">
        <v>14</v>
      </c>
      <c r="B22" s="185"/>
      <c r="C22" s="224"/>
      <c r="D22" s="184"/>
      <c r="E22" s="184"/>
      <c r="F22" s="184"/>
      <c r="G22" s="184"/>
      <c r="H22" s="184"/>
      <c r="I22" s="184"/>
      <c r="J22" s="184"/>
      <c r="K22" s="184"/>
      <c r="L22" s="184"/>
      <c r="M22" s="225" t="str">
        <f t="shared" si="0"/>
        <v/>
      </c>
      <c r="N22" s="176"/>
    </row>
    <row r="23" spans="1:14" ht="15">
      <c r="A23" s="184">
        <v>15</v>
      </c>
      <c r="B23" s="185"/>
      <c r="C23" s="224"/>
      <c r="D23" s="184"/>
      <c r="E23" s="184"/>
      <c r="F23" s="184"/>
      <c r="G23" s="184"/>
      <c r="H23" s="184"/>
      <c r="I23" s="184"/>
      <c r="J23" s="184"/>
      <c r="K23" s="184"/>
      <c r="L23" s="184"/>
      <c r="M23" s="225" t="str">
        <f t="shared" si="0"/>
        <v/>
      </c>
      <c r="N23" s="176"/>
    </row>
    <row r="24" spans="1:14" ht="15">
      <c r="A24" s="184">
        <v>16</v>
      </c>
      <c r="B24" s="185"/>
      <c r="C24" s="224"/>
      <c r="D24" s="184"/>
      <c r="E24" s="184"/>
      <c r="F24" s="184"/>
      <c r="G24" s="184"/>
      <c r="H24" s="184"/>
      <c r="I24" s="184"/>
      <c r="J24" s="184"/>
      <c r="K24" s="184"/>
      <c r="L24" s="184"/>
      <c r="M24" s="225" t="str">
        <f t="shared" si="0"/>
        <v/>
      </c>
      <c r="N24" s="176"/>
    </row>
    <row r="25" spans="1:14" ht="15">
      <c r="A25" s="184">
        <v>17</v>
      </c>
      <c r="B25" s="185"/>
      <c r="C25" s="224"/>
      <c r="D25" s="184"/>
      <c r="E25" s="184"/>
      <c r="F25" s="184"/>
      <c r="G25" s="184"/>
      <c r="H25" s="184"/>
      <c r="I25" s="184"/>
      <c r="J25" s="184"/>
      <c r="K25" s="184"/>
      <c r="L25" s="184"/>
      <c r="M25" s="225" t="str">
        <f t="shared" si="0"/>
        <v/>
      </c>
      <c r="N25" s="176"/>
    </row>
    <row r="26" spans="1:14" ht="15">
      <c r="A26" s="184">
        <v>18</v>
      </c>
      <c r="B26" s="185"/>
      <c r="C26" s="224"/>
      <c r="D26" s="184"/>
      <c r="E26" s="184"/>
      <c r="F26" s="184"/>
      <c r="G26" s="184"/>
      <c r="H26" s="184"/>
      <c r="I26" s="184"/>
      <c r="J26" s="184"/>
      <c r="K26" s="184"/>
      <c r="L26" s="184"/>
      <c r="M26" s="225" t="str">
        <f t="shared" si="0"/>
        <v/>
      </c>
      <c r="N26" s="176"/>
    </row>
    <row r="27" spans="1:14" ht="15">
      <c r="A27" s="184">
        <v>19</v>
      </c>
      <c r="B27" s="185"/>
      <c r="C27" s="224"/>
      <c r="D27" s="184"/>
      <c r="E27" s="184"/>
      <c r="F27" s="184"/>
      <c r="G27" s="184"/>
      <c r="H27" s="184"/>
      <c r="I27" s="184"/>
      <c r="J27" s="184"/>
      <c r="K27" s="184"/>
      <c r="L27" s="184"/>
      <c r="M27" s="225" t="str">
        <f t="shared" si="0"/>
        <v/>
      </c>
      <c r="N27" s="176"/>
    </row>
    <row r="28" spans="1:14" ht="15">
      <c r="A28" s="184">
        <v>20</v>
      </c>
      <c r="B28" s="185"/>
      <c r="C28" s="224"/>
      <c r="D28" s="184"/>
      <c r="E28" s="184"/>
      <c r="F28" s="184"/>
      <c r="G28" s="184"/>
      <c r="H28" s="184"/>
      <c r="I28" s="184"/>
      <c r="J28" s="184"/>
      <c r="K28" s="184"/>
      <c r="L28" s="184"/>
      <c r="M28" s="225" t="str">
        <f t="shared" si="0"/>
        <v/>
      </c>
      <c r="N28" s="176"/>
    </row>
    <row r="29" spans="1:14" ht="15">
      <c r="A29" s="184">
        <v>21</v>
      </c>
      <c r="B29" s="185"/>
      <c r="C29" s="224"/>
      <c r="D29" s="184"/>
      <c r="E29" s="184"/>
      <c r="F29" s="184"/>
      <c r="G29" s="184"/>
      <c r="H29" s="184"/>
      <c r="I29" s="184"/>
      <c r="J29" s="184"/>
      <c r="K29" s="184"/>
      <c r="L29" s="184"/>
      <c r="M29" s="225" t="str">
        <f t="shared" si="0"/>
        <v/>
      </c>
      <c r="N29" s="176"/>
    </row>
    <row r="30" spans="1:14" ht="15">
      <c r="A30" s="184">
        <v>22</v>
      </c>
      <c r="B30" s="185"/>
      <c r="C30" s="224"/>
      <c r="D30" s="184"/>
      <c r="E30" s="184"/>
      <c r="F30" s="184"/>
      <c r="G30" s="184"/>
      <c r="H30" s="184"/>
      <c r="I30" s="184"/>
      <c r="J30" s="184"/>
      <c r="K30" s="184"/>
      <c r="L30" s="184"/>
      <c r="M30" s="225" t="str">
        <f t="shared" si="0"/>
        <v/>
      </c>
      <c r="N30" s="176"/>
    </row>
    <row r="31" spans="1:14" ht="15">
      <c r="A31" s="184">
        <v>23</v>
      </c>
      <c r="B31" s="185"/>
      <c r="C31" s="224"/>
      <c r="D31" s="184"/>
      <c r="E31" s="184"/>
      <c r="F31" s="184"/>
      <c r="G31" s="184"/>
      <c r="H31" s="184"/>
      <c r="I31" s="184"/>
      <c r="J31" s="184"/>
      <c r="K31" s="184"/>
      <c r="L31" s="184"/>
      <c r="M31" s="225" t="str">
        <f t="shared" si="0"/>
        <v/>
      </c>
      <c r="N31" s="176"/>
    </row>
    <row r="32" spans="1:14" ht="15">
      <c r="A32" s="184">
        <v>24</v>
      </c>
      <c r="B32" s="185"/>
      <c r="C32" s="224"/>
      <c r="D32" s="184"/>
      <c r="E32" s="184"/>
      <c r="F32" s="184"/>
      <c r="G32" s="184"/>
      <c r="H32" s="184"/>
      <c r="I32" s="184"/>
      <c r="J32" s="184"/>
      <c r="K32" s="184"/>
      <c r="L32" s="184"/>
      <c r="M32" s="225" t="str">
        <f t="shared" si="0"/>
        <v/>
      </c>
      <c r="N32" s="176"/>
    </row>
    <row r="33" spans="1:14" ht="15">
      <c r="A33" s="226" t="s">
        <v>282</v>
      </c>
      <c r="B33" s="185"/>
      <c r="C33" s="224"/>
      <c r="D33" s="184"/>
      <c r="E33" s="184"/>
      <c r="F33" s="184"/>
      <c r="G33" s="184"/>
      <c r="H33" s="184"/>
      <c r="I33" s="184"/>
      <c r="J33" s="184"/>
      <c r="K33" s="184"/>
      <c r="L33" s="184"/>
      <c r="M33" s="225" t="str">
        <f t="shared" si="0"/>
        <v/>
      </c>
      <c r="N33" s="176"/>
    </row>
    <row r="34" spans="1:14" s="191" customFormat="1"/>
    <row r="37" spans="1:14" s="15" customFormat="1" ht="15">
      <c r="B37" s="186" t="s">
        <v>105</v>
      </c>
    </row>
    <row r="38" spans="1:14" s="15" customFormat="1" ht="15">
      <c r="B38" s="186"/>
    </row>
    <row r="39" spans="1:14" s="15" customFormat="1" ht="15">
      <c r="C39" s="188"/>
      <c r="D39" s="187"/>
      <c r="E39" s="187"/>
      <c r="H39" s="188"/>
      <c r="I39" s="188"/>
      <c r="J39" s="187"/>
      <c r="K39" s="187"/>
      <c r="L39" s="187"/>
    </row>
    <row r="40" spans="1:14" s="15" customFormat="1" ht="15">
      <c r="C40" s="189" t="s">
        <v>268</v>
      </c>
      <c r="D40" s="187"/>
      <c r="E40" s="187"/>
      <c r="H40" s="186" t="s">
        <v>324</v>
      </c>
      <c r="M40" s="187"/>
    </row>
    <row r="41" spans="1:14" s="15" customFormat="1" ht="15">
      <c r="C41" s="189" t="s">
        <v>138</v>
      </c>
      <c r="D41" s="187"/>
      <c r="E41" s="187"/>
      <c r="H41" s="190" t="s">
        <v>269</v>
      </c>
      <c r="M41" s="187"/>
    </row>
    <row r="42" spans="1:14" ht="15">
      <c r="C42" s="189"/>
      <c r="F42" s="190"/>
      <c r="J42" s="192"/>
      <c r="K42" s="192"/>
      <c r="L42" s="192"/>
      <c r="M42" s="192"/>
    </row>
    <row r="43" spans="1:14" ht="15">
      <c r="C43" s="189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42">
        <v>40907</v>
      </c>
      <c r="C2" t="s">
        <v>199</v>
      </c>
      <c r="E2" t="s">
        <v>232</v>
      </c>
      <c r="G2" s="48" t="s">
        <v>238</v>
      </c>
    </row>
    <row r="3" spans="1:7" ht="15">
      <c r="A3" s="42">
        <v>40908</v>
      </c>
      <c r="C3" t="s">
        <v>200</v>
      </c>
      <c r="E3" t="s">
        <v>233</v>
      </c>
      <c r="G3" s="48" t="s">
        <v>239</v>
      </c>
    </row>
    <row r="4" spans="1:7" ht="15">
      <c r="A4" s="42">
        <v>40909</v>
      </c>
      <c r="C4" t="s">
        <v>201</v>
      </c>
      <c r="E4" t="s">
        <v>234</v>
      </c>
      <c r="G4" s="48" t="s">
        <v>240</v>
      </c>
    </row>
    <row r="5" spans="1:7">
      <c r="A5" s="42">
        <v>40910</v>
      </c>
      <c r="C5" t="s">
        <v>202</v>
      </c>
      <c r="E5" t="s">
        <v>235</v>
      </c>
    </row>
    <row r="6" spans="1:7">
      <c r="A6" s="42">
        <v>40911</v>
      </c>
      <c r="C6" t="s">
        <v>203</v>
      </c>
    </row>
    <row r="7" spans="1:7">
      <c r="A7" s="42">
        <v>40912</v>
      </c>
      <c r="C7" t="s">
        <v>204</v>
      </c>
    </row>
    <row r="8" spans="1:7">
      <c r="A8" s="42">
        <v>40913</v>
      </c>
      <c r="C8" t="s">
        <v>205</v>
      </c>
    </row>
    <row r="9" spans="1:7">
      <c r="A9" s="42">
        <v>40914</v>
      </c>
      <c r="C9" t="s">
        <v>206</v>
      </c>
    </row>
    <row r="10" spans="1:7">
      <c r="A10" s="42">
        <v>40915</v>
      </c>
      <c r="C10" t="s">
        <v>207</v>
      </c>
    </row>
    <row r="11" spans="1:7">
      <c r="A11" s="42">
        <v>40916</v>
      </c>
      <c r="C11" t="s">
        <v>208</v>
      </c>
    </row>
    <row r="12" spans="1:7">
      <c r="A12" s="42">
        <v>40917</v>
      </c>
      <c r="C12" t="s">
        <v>209</v>
      </c>
    </row>
    <row r="13" spans="1:7">
      <c r="A13" s="42">
        <v>40918</v>
      </c>
      <c r="C13" t="s">
        <v>210</v>
      </c>
    </row>
    <row r="14" spans="1:7">
      <c r="A14" s="42">
        <v>40919</v>
      </c>
      <c r="C14" t="s">
        <v>211</v>
      </c>
    </row>
    <row r="15" spans="1:7">
      <c r="A15" s="42">
        <v>40920</v>
      </c>
      <c r="C15" t="s">
        <v>212</v>
      </c>
    </row>
    <row r="16" spans="1:7">
      <c r="A16" s="42">
        <v>40921</v>
      </c>
      <c r="C16" t="s">
        <v>213</v>
      </c>
    </row>
    <row r="17" spans="1:3">
      <c r="A17" s="42">
        <v>40922</v>
      </c>
      <c r="C17" t="s">
        <v>214</v>
      </c>
    </row>
    <row r="18" spans="1:3">
      <c r="A18" s="42">
        <v>40923</v>
      </c>
      <c r="C18" t="s">
        <v>215</v>
      </c>
    </row>
    <row r="19" spans="1:3">
      <c r="A19" s="42">
        <v>40924</v>
      </c>
      <c r="C19" t="s">
        <v>216</v>
      </c>
    </row>
    <row r="20" spans="1:3">
      <c r="A20" s="42">
        <v>40925</v>
      </c>
      <c r="C20" t="s">
        <v>217</v>
      </c>
    </row>
    <row r="21" spans="1:3">
      <c r="A21" s="42">
        <v>40926</v>
      </c>
    </row>
    <row r="22" spans="1:3">
      <c r="A22" s="42">
        <v>40927</v>
      </c>
    </row>
    <row r="23" spans="1:3">
      <c r="A23" s="42">
        <v>40928</v>
      </c>
    </row>
    <row r="24" spans="1:3">
      <c r="A24" s="42">
        <v>40929</v>
      </c>
    </row>
    <row r="25" spans="1:3">
      <c r="A25" s="42">
        <v>40930</v>
      </c>
    </row>
    <row r="26" spans="1:3">
      <c r="A26" s="42">
        <v>40931</v>
      </c>
    </row>
    <row r="27" spans="1:3">
      <c r="A27" s="42">
        <v>40932</v>
      </c>
    </row>
    <row r="28" spans="1:3">
      <c r="A28" s="42">
        <v>40933</v>
      </c>
    </row>
    <row r="29" spans="1:3">
      <c r="A29" s="42">
        <v>40934</v>
      </c>
    </row>
    <row r="30" spans="1:3">
      <c r="A30" s="42">
        <v>40935</v>
      </c>
    </row>
    <row r="31" spans="1:3">
      <c r="A31" s="42">
        <v>40936</v>
      </c>
    </row>
    <row r="32" spans="1:3">
      <c r="A32" s="42">
        <v>40937</v>
      </c>
    </row>
    <row r="33" spans="1:1">
      <c r="A33" s="42">
        <v>40938</v>
      </c>
    </row>
    <row r="34" spans="1:1">
      <c r="A34" s="42">
        <v>40939</v>
      </c>
    </row>
    <row r="35" spans="1:1">
      <c r="A35" s="42">
        <v>40941</v>
      </c>
    </row>
    <row r="36" spans="1:1">
      <c r="A36" s="42">
        <v>40942</v>
      </c>
    </row>
    <row r="37" spans="1:1">
      <c r="A37" s="42">
        <v>40943</v>
      </c>
    </row>
    <row r="38" spans="1:1">
      <c r="A38" s="42">
        <v>40944</v>
      </c>
    </row>
    <row r="39" spans="1:1">
      <c r="A39" s="42">
        <v>40945</v>
      </c>
    </row>
    <row r="40" spans="1:1">
      <c r="A40" s="42">
        <v>40946</v>
      </c>
    </row>
    <row r="41" spans="1:1">
      <c r="A41" s="42">
        <v>40947</v>
      </c>
    </row>
    <row r="42" spans="1:1">
      <c r="A42" s="42">
        <v>40948</v>
      </c>
    </row>
    <row r="43" spans="1:1">
      <c r="A43" s="42">
        <v>40949</v>
      </c>
    </row>
    <row r="44" spans="1:1">
      <c r="A44" s="42">
        <v>40950</v>
      </c>
    </row>
    <row r="45" spans="1:1">
      <c r="A45" s="42">
        <v>40951</v>
      </c>
    </row>
    <row r="46" spans="1:1">
      <c r="A46" s="42">
        <v>40952</v>
      </c>
    </row>
    <row r="47" spans="1:1">
      <c r="A47" s="42">
        <v>40953</v>
      </c>
    </row>
    <row r="48" spans="1:1">
      <c r="A48" s="42">
        <v>40954</v>
      </c>
    </row>
    <row r="49" spans="1:1">
      <c r="A49" s="42">
        <v>40955</v>
      </c>
    </row>
    <row r="50" spans="1:1">
      <c r="A50" s="42">
        <v>40956</v>
      </c>
    </row>
    <row r="51" spans="1:1">
      <c r="A51" s="42">
        <v>40957</v>
      </c>
    </row>
    <row r="52" spans="1:1">
      <c r="A52" s="42">
        <v>40958</v>
      </c>
    </row>
    <row r="53" spans="1:1">
      <c r="A53" s="42">
        <v>40959</v>
      </c>
    </row>
    <row r="54" spans="1:1">
      <c r="A54" s="42">
        <v>40960</v>
      </c>
    </row>
    <row r="55" spans="1:1">
      <c r="A55" s="42">
        <v>40961</v>
      </c>
    </row>
    <row r="56" spans="1:1">
      <c r="A56" s="42">
        <v>40962</v>
      </c>
    </row>
    <row r="57" spans="1:1">
      <c r="A57" s="42">
        <v>40963</v>
      </c>
    </row>
    <row r="58" spans="1:1">
      <c r="A58" s="42">
        <v>40964</v>
      </c>
    </row>
    <row r="59" spans="1:1">
      <c r="A59" s="42">
        <v>40965</v>
      </c>
    </row>
    <row r="60" spans="1:1">
      <c r="A60" s="42">
        <v>40966</v>
      </c>
    </row>
    <row r="61" spans="1:1">
      <c r="A61" s="42">
        <v>40967</v>
      </c>
    </row>
    <row r="62" spans="1:1">
      <c r="A62" s="42">
        <v>40968</v>
      </c>
    </row>
    <row r="63" spans="1:1">
      <c r="A63" s="42">
        <v>40969</v>
      </c>
    </row>
    <row r="64" spans="1:1">
      <c r="A64" s="42">
        <v>40970</v>
      </c>
    </row>
    <row r="65" spans="1:1">
      <c r="A65" s="42">
        <v>40971</v>
      </c>
    </row>
    <row r="66" spans="1:1">
      <c r="A66" s="42">
        <v>40972</v>
      </c>
    </row>
    <row r="67" spans="1:1">
      <c r="A67" s="42">
        <v>40973</v>
      </c>
    </row>
    <row r="68" spans="1:1">
      <c r="A68" s="42">
        <v>40974</v>
      </c>
    </row>
    <row r="69" spans="1:1">
      <c r="A69" s="42">
        <v>40975</v>
      </c>
    </row>
    <row r="70" spans="1:1">
      <c r="A70" s="42">
        <v>40976</v>
      </c>
    </row>
    <row r="71" spans="1:1">
      <c r="A71" s="42">
        <v>40977</v>
      </c>
    </row>
    <row r="72" spans="1:1">
      <c r="A72" s="42">
        <v>40978</v>
      </c>
    </row>
    <row r="73" spans="1:1">
      <c r="A73" s="42">
        <v>40979</v>
      </c>
    </row>
    <row r="74" spans="1:1">
      <c r="A74" s="42">
        <v>40980</v>
      </c>
    </row>
    <row r="75" spans="1:1">
      <c r="A75" s="42">
        <v>40981</v>
      </c>
    </row>
    <row r="76" spans="1:1">
      <c r="A76" s="42">
        <v>40982</v>
      </c>
    </row>
    <row r="77" spans="1:1">
      <c r="A77" s="42">
        <v>40983</v>
      </c>
    </row>
    <row r="78" spans="1:1">
      <c r="A78" s="42">
        <v>40984</v>
      </c>
    </row>
    <row r="79" spans="1:1">
      <c r="A79" s="42">
        <v>40985</v>
      </c>
    </row>
    <row r="80" spans="1:1">
      <c r="A80" s="42">
        <v>40986</v>
      </c>
    </row>
    <row r="81" spans="1:1">
      <c r="A81" s="42">
        <v>40987</v>
      </c>
    </row>
    <row r="82" spans="1:1">
      <c r="A82" s="42">
        <v>40988</v>
      </c>
    </row>
    <row r="83" spans="1:1">
      <c r="A83" s="42">
        <v>40989</v>
      </c>
    </row>
    <row r="84" spans="1:1">
      <c r="A84" s="42">
        <v>40990</v>
      </c>
    </row>
    <row r="85" spans="1:1">
      <c r="A85" s="42">
        <v>40991</v>
      </c>
    </row>
    <row r="86" spans="1:1">
      <c r="A86" s="42">
        <v>40992</v>
      </c>
    </row>
    <row r="87" spans="1:1">
      <c r="A87" s="42">
        <v>40993</v>
      </c>
    </row>
    <row r="88" spans="1:1">
      <c r="A88" s="42">
        <v>40994</v>
      </c>
    </row>
    <row r="89" spans="1:1">
      <c r="A89" s="42">
        <v>40995</v>
      </c>
    </row>
    <row r="90" spans="1:1">
      <c r="A90" s="42">
        <v>40996</v>
      </c>
    </row>
    <row r="91" spans="1:1">
      <c r="A91" s="42">
        <v>40997</v>
      </c>
    </row>
    <row r="92" spans="1:1">
      <c r="A92" s="42">
        <v>40998</v>
      </c>
    </row>
    <row r="93" spans="1:1">
      <c r="A93" s="42">
        <v>40999</v>
      </c>
    </row>
    <row r="94" spans="1:1">
      <c r="A94" s="42">
        <v>41000</v>
      </c>
    </row>
    <row r="95" spans="1:1">
      <c r="A95" s="42">
        <v>41001</v>
      </c>
    </row>
    <row r="96" spans="1:1">
      <c r="A96" s="42">
        <v>41002</v>
      </c>
    </row>
    <row r="97" spans="1:1">
      <c r="A97" s="42">
        <v>41003</v>
      </c>
    </row>
    <row r="98" spans="1:1">
      <c r="A98" s="42">
        <v>41004</v>
      </c>
    </row>
    <row r="99" spans="1:1">
      <c r="A99" s="42">
        <v>41005</v>
      </c>
    </row>
    <row r="100" spans="1:1">
      <c r="A100" s="42">
        <v>41006</v>
      </c>
    </row>
    <row r="101" spans="1:1">
      <c r="A101" s="42">
        <v>41007</v>
      </c>
    </row>
    <row r="102" spans="1:1">
      <c r="A102" s="42">
        <v>41008</v>
      </c>
    </row>
    <row r="103" spans="1:1">
      <c r="A103" s="42">
        <v>41009</v>
      </c>
    </row>
    <row r="104" spans="1:1">
      <c r="A104" s="42">
        <v>41010</v>
      </c>
    </row>
    <row r="105" spans="1:1">
      <c r="A105" s="42">
        <v>41011</v>
      </c>
    </row>
    <row r="106" spans="1:1">
      <c r="A106" s="42">
        <v>41012</v>
      </c>
    </row>
    <row r="107" spans="1:1">
      <c r="A107" s="42">
        <v>41013</v>
      </c>
    </row>
    <row r="108" spans="1:1">
      <c r="A108" s="42">
        <v>41014</v>
      </c>
    </row>
    <row r="109" spans="1:1">
      <c r="A109" s="42">
        <v>41015</v>
      </c>
    </row>
    <row r="110" spans="1:1">
      <c r="A110" s="42">
        <v>41016</v>
      </c>
    </row>
    <row r="111" spans="1:1">
      <c r="A111" s="42">
        <v>41017</v>
      </c>
    </row>
    <row r="112" spans="1:1">
      <c r="A112" s="42">
        <v>41018</v>
      </c>
    </row>
    <row r="113" spans="1:1">
      <c r="A113" s="42">
        <v>41019</v>
      </c>
    </row>
    <row r="114" spans="1:1">
      <c r="A114" s="42">
        <v>41020</v>
      </c>
    </row>
    <row r="115" spans="1:1">
      <c r="A115" s="42">
        <v>41021</v>
      </c>
    </row>
    <row r="116" spans="1:1">
      <c r="A116" s="42">
        <v>41022</v>
      </c>
    </row>
    <row r="117" spans="1:1">
      <c r="A117" s="42">
        <v>41023</v>
      </c>
    </row>
    <row r="118" spans="1:1">
      <c r="A118" s="42">
        <v>41024</v>
      </c>
    </row>
    <row r="119" spans="1:1">
      <c r="A119" s="42">
        <v>41025</v>
      </c>
    </row>
    <row r="120" spans="1:1">
      <c r="A120" s="42">
        <v>41026</v>
      </c>
    </row>
    <row r="121" spans="1:1">
      <c r="A121" s="42">
        <v>41027</v>
      </c>
    </row>
    <row r="122" spans="1:1">
      <c r="A122" s="42">
        <v>41028</v>
      </c>
    </row>
    <row r="123" spans="1:1">
      <c r="A123" s="42">
        <v>41029</v>
      </c>
    </row>
    <row r="124" spans="1:1">
      <c r="A124" s="42">
        <v>41030</v>
      </c>
    </row>
    <row r="125" spans="1:1">
      <c r="A125" s="42">
        <v>41031</v>
      </c>
    </row>
    <row r="126" spans="1:1">
      <c r="A126" s="42">
        <v>41032</v>
      </c>
    </row>
    <row r="127" spans="1:1">
      <c r="A127" s="42">
        <v>41033</v>
      </c>
    </row>
    <row r="128" spans="1:1">
      <c r="A128" s="42">
        <v>41034</v>
      </c>
    </row>
    <row r="129" spans="1:1">
      <c r="A129" s="42">
        <v>41035</v>
      </c>
    </row>
    <row r="130" spans="1:1">
      <c r="A130" s="42">
        <v>41036</v>
      </c>
    </row>
    <row r="131" spans="1:1">
      <c r="A131" s="42">
        <v>41037</v>
      </c>
    </row>
    <row r="132" spans="1:1">
      <c r="A132" s="42">
        <v>41038</v>
      </c>
    </row>
    <row r="133" spans="1:1">
      <c r="A133" s="42">
        <v>41039</v>
      </c>
    </row>
    <row r="134" spans="1:1">
      <c r="A134" s="42">
        <v>41040</v>
      </c>
    </row>
    <row r="135" spans="1:1">
      <c r="A135" s="42">
        <v>41041</v>
      </c>
    </row>
    <row r="136" spans="1:1">
      <c r="A136" s="42">
        <v>41042</v>
      </c>
    </row>
    <row r="137" spans="1:1">
      <c r="A137" s="42">
        <v>41043</v>
      </c>
    </row>
    <row r="138" spans="1:1">
      <c r="A138" s="42">
        <v>41044</v>
      </c>
    </row>
    <row r="139" spans="1:1">
      <c r="A139" s="42">
        <v>41045</v>
      </c>
    </row>
    <row r="140" spans="1:1">
      <c r="A140" s="42">
        <v>41046</v>
      </c>
    </row>
    <row r="141" spans="1:1">
      <c r="A141" s="42">
        <v>41047</v>
      </c>
    </row>
    <row r="142" spans="1:1">
      <c r="A142" s="42">
        <v>41048</v>
      </c>
    </row>
    <row r="143" spans="1:1">
      <c r="A143" s="42">
        <v>41049</v>
      </c>
    </row>
    <row r="144" spans="1:1">
      <c r="A144" s="42">
        <v>41050</v>
      </c>
    </row>
    <row r="145" spans="1:1">
      <c r="A145" s="42">
        <v>41051</v>
      </c>
    </row>
    <row r="146" spans="1:1">
      <c r="A146" s="42">
        <v>41052</v>
      </c>
    </row>
    <row r="147" spans="1:1">
      <c r="A147" s="42">
        <v>41053</v>
      </c>
    </row>
    <row r="148" spans="1:1">
      <c r="A148" s="42">
        <v>41054</v>
      </c>
    </row>
    <row r="149" spans="1:1">
      <c r="A149" s="42">
        <v>41055</v>
      </c>
    </row>
    <row r="150" spans="1:1">
      <c r="A150" s="42">
        <v>41056</v>
      </c>
    </row>
    <row r="151" spans="1:1">
      <c r="A151" s="42">
        <v>41057</v>
      </c>
    </row>
    <row r="152" spans="1:1">
      <c r="A152" s="42">
        <v>41058</v>
      </c>
    </row>
    <row r="153" spans="1:1">
      <c r="A153" s="42">
        <v>41059</v>
      </c>
    </row>
    <row r="154" spans="1:1">
      <c r="A154" s="42">
        <v>41060</v>
      </c>
    </row>
    <row r="155" spans="1:1">
      <c r="A155" s="42">
        <v>41061</v>
      </c>
    </row>
    <row r="156" spans="1:1">
      <c r="A156" s="42">
        <v>41062</v>
      </c>
    </row>
    <row r="157" spans="1:1">
      <c r="A157" s="42">
        <v>41063</v>
      </c>
    </row>
    <row r="158" spans="1:1">
      <c r="A158" s="42">
        <v>41064</v>
      </c>
    </row>
    <row r="159" spans="1:1">
      <c r="A159" s="42">
        <v>41065</v>
      </c>
    </row>
    <row r="160" spans="1:1">
      <c r="A160" s="42">
        <v>41066</v>
      </c>
    </row>
    <row r="161" spans="1:1">
      <c r="A161" s="42">
        <v>41067</v>
      </c>
    </row>
    <row r="162" spans="1:1">
      <c r="A162" s="42">
        <v>41068</v>
      </c>
    </row>
    <row r="163" spans="1:1">
      <c r="A163" s="42">
        <v>41069</v>
      </c>
    </row>
    <row r="164" spans="1:1">
      <c r="A164" s="42">
        <v>41070</v>
      </c>
    </row>
    <row r="165" spans="1:1">
      <c r="A165" s="42">
        <v>41071</v>
      </c>
    </row>
    <row r="166" spans="1:1">
      <c r="A166" s="42">
        <v>41072</v>
      </c>
    </row>
    <row r="167" spans="1:1">
      <c r="A167" s="42">
        <v>41073</v>
      </c>
    </row>
    <row r="168" spans="1:1">
      <c r="A168" s="42">
        <v>41074</v>
      </c>
    </row>
    <row r="169" spans="1:1">
      <c r="A169" s="42">
        <v>41075</v>
      </c>
    </row>
    <row r="170" spans="1:1">
      <c r="A170" s="42">
        <v>41076</v>
      </c>
    </row>
    <row r="171" spans="1:1">
      <c r="A171" s="42">
        <v>41077</v>
      </c>
    </row>
    <row r="172" spans="1:1">
      <c r="A172" s="42">
        <v>41078</v>
      </c>
    </row>
    <row r="173" spans="1:1">
      <c r="A173" s="42">
        <v>41079</v>
      </c>
    </row>
    <row r="174" spans="1:1">
      <c r="A174" s="42">
        <v>41080</v>
      </c>
    </row>
    <row r="175" spans="1:1">
      <c r="A175" s="42">
        <v>41081</v>
      </c>
    </row>
    <row r="176" spans="1:1">
      <c r="A176" s="42">
        <v>41082</v>
      </c>
    </row>
    <row r="177" spans="1:1">
      <c r="A177" s="42">
        <v>41083</v>
      </c>
    </row>
    <row r="178" spans="1:1">
      <c r="A178" s="42">
        <v>41084</v>
      </c>
    </row>
    <row r="179" spans="1:1">
      <c r="A179" s="42">
        <v>41085</v>
      </c>
    </row>
    <row r="180" spans="1:1">
      <c r="A180" s="42">
        <v>41086</v>
      </c>
    </row>
    <row r="181" spans="1:1">
      <c r="A181" s="42">
        <v>41087</v>
      </c>
    </row>
    <row r="182" spans="1:1">
      <c r="A182" s="42">
        <v>41088</v>
      </c>
    </row>
    <row r="183" spans="1:1">
      <c r="A183" s="42">
        <v>41089</v>
      </c>
    </row>
    <row r="184" spans="1:1">
      <c r="A184" s="42">
        <v>41090</v>
      </c>
    </row>
    <row r="185" spans="1:1">
      <c r="A185" s="42">
        <v>41091</v>
      </c>
    </row>
    <row r="186" spans="1:1">
      <c r="A186" s="42">
        <v>41092</v>
      </c>
    </row>
    <row r="187" spans="1:1">
      <c r="A187" s="42">
        <v>41093</v>
      </c>
    </row>
    <row r="188" spans="1:1">
      <c r="A188" s="42">
        <v>41094</v>
      </c>
    </row>
    <row r="189" spans="1:1">
      <c r="A189" s="42">
        <v>41095</v>
      </c>
    </row>
    <row r="190" spans="1:1">
      <c r="A190" s="42">
        <v>41096</v>
      </c>
    </row>
    <row r="191" spans="1:1">
      <c r="A191" s="42">
        <v>41097</v>
      </c>
    </row>
    <row r="192" spans="1:1">
      <c r="A192" s="42">
        <v>41098</v>
      </c>
    </row>
    <row r="193" spans="1:1">
      <c r="A193" s="42">
        <v>41099</v>
      </c>
    </row>
    <row r="194" spans="1:1">
      <c r="A194" s="42">
        <v>41100</v>
      </c>
    </row>
    <row r="195" spans="1:1">
      <c r="A195" s="42">
        <v>41101</v>
      </c>
    </row>
    <row r="196" spans="1:1">
      <c r="A196" s="42">
        <v>41102</v>
      </c>
    </row>
    <row r="197" spans="1:1">
      <c r="A197" s="42">
        <v>41103</v>
      </c>
    </row>
    <row r="198" spans="1:1">
      <c r="A198" s="42">
        <v>41104</v>
      </c>
    </row>
    <row r="199" spans="1:1">
      <c r="A199" s="42">
        <v>41105</v>
      </c>
    </row>
    <row r="200" spans="1:1">
      <c r="A200" s="42">
        <v>41106</v>
      </c>
    </row>
    <row r="201" spans="1:1">
      <c r="A201" s="42">
        <v>41107</v>
      </c>
    </row>
    <row r="202" spans="1:1">
      <c r="A202" s="42">
        <v>41108</v>
      </c>
    </row>
    <row r="203" spans="1:1">
      <c r="A203" s="42">
        <v>41109</v>
      </c>
    </row>
    <row r="204" spans="1:1">
      <c r="A204" s="42">
        <v>41110</v>
      </c>
    </row>
    <row r="205" spans="1:1">
      <c r="A205" s="42">
        <v>41111</v>
      </c>
    </row>
    <row r="206" spans="1:1">
      <c r="A206" s="42">
        <v>41112</v>
      </c>
    </row>
    <row r="207" spans="1:1">
      <c r="A207" s="42">
        <v>41113</v>
      </c>
    </row>
    <row r="208" spans="1:1">
      <c r="A208" s="42">
        <v>41114</v>
      </c>
    </row>
    <row r="209" spans="1:1">
      <c r="A209" s="42">
        <v>41115</v>
      </c>
    </row>
    <row r="210" spans="1:1">
      <c r="A210" s="42">
        <v>41116</v>
      </c>
    </row>
    <row r="211" spans="1:1">
      <c r="A211" s="42">
        <v>41117</v>
      </c>
    </row>
    <row r="212" spans="1:1">
      <c r="A212" s="42">
        <v>41118</v>
      </c>
    </row>
    <row r="213" spans="1:1">
      <c r="A213" s="42">
        <v>41119</v>
      </c>
    </row>
    <row r="214" spans="1:1">
      <c r="A214" s="42">
        <v>41120</v>
      </c>
    </row>
    <row r="215" spans="1:1">
      <c r="A215" s="42">
        <v>41121</v>
      </c>
    </row>
    <row r="216" spans="1:1">
      <c r="A216" s="42">
        <v>41122</v>
      </c>
    </row>
    <row r="217" spans="1:1">
      <c r="A217" s="42">
        <v>41123</v>
      </c>
    </row>
    <row r="218" spans="1:1">
      <c r="A218" s="42">
        <v>41124</v>
      </c>
    </row>
    <row r="219" spans="1:1">
      <c r="A219" s="42">
        <v>41125</v>
      </c>
    </row>
    <row r="220" spans="1:1">
      <c r="A220" s="42">
        <v>41126</v>
      </c>
    </row>
    <row r="221" spans="1:1">
      <c r="A221" s="42">
        <v>41127</v>
      </c>
    </row>
    <row r="222" spans="1:1">
      <c r="A222" s="42">
        <v>41128</v>
      </c>
    </row>
    <row r="223" spans="1:1">
      <c r="A223" s="42">
        <v>41129</v>
      </c>
    </row>
    <row r="224" spans="1:1">
      <c r="A224" s="42">
        <v>41130</v>
      </c>
    </row>
    <row r="225" spans="1:1">
      <c r="A225" s="42">
        <v>41131</v>
      </c>
    </row>
    <row r="226" spans="1:1">
      <c r="A226" s="42">
        <v>41132</v>
      </c>
    </row>
    <row r="227" spans="1:1">
      <c r="A227" s="42">
        <v>41133</v>
      </c>
    </row>
    <row r="228" spans="1:1">
      <c r="A228" s="42">
        <v>41134</v>
      </c>
    </row>
    <row r="229" spans="1:1">
      <c r="A229" s="42">
        <v>41135</v>
      </c>
    </row>
    <row r="230" spans="1:1">
      <c r="A230" s="42">
        <v>41136</v>
      </c>
    </row>
    <row r="231" spans="1:1">
      <c r="A231" s="42">
        <v>41137</v>
      </c>
    </row>
    <row r="232" spans="1:1">
      <c r="A232" s="42">
        <v>41138</v>
      </c>
    </row>
    <row r="233" spans="1:1">
      <c r="A233" s="42">
        <v>41139</v>
      </c>
    </row>
    <row r="234" spans="1:1">
      <c r="A234" s="42">
        <v>41140</v>
      </c>
    </row>
    <row r="235" spans="1:1">
      <c r="A235" s="42">
        <v>41141</v>
      </c>
    </row>
    <row r="236" spans="1:1">
      <c r="A236" s="42">
        <v>41142</v>
      </c>
    </row>
    <row r="237" spans="1:1">
      <c r="A237" s="42">
        <v>41143</v>
      </c>
    </row>
    <row r="238" spans="1:1">
      <c r="A238" s="42">
        <v>41144</v>
      </c>
    </row>
    <row r="239" spans="1:1">
      <c r="A239" s="42">
        <v>41145</v>
      </c>
    </row>
    <row r="240" spans="1:1">
      <c r="A240" s="42">
        <v>41146</v>
      </c>
    </row>
    <row r="241" spans="1:1">
      <c r="A241" s="42">
        <v>41147</v>
      </c>
    </row>
    <row r="242" spans="1:1">
      <c r="A242" s="42">
        <v>41148</v>
      </c>
    </row>
    <row r="243" spans="1:1">
      <c r="A243" s="42">
        <v>41149</v>
      </c>
    </row>
    <row r="244" spans="1:1">
      <c r="A244" s="42">
        <v>41150</v>
      </c>
    </row>
    <row r="245" spans="1:1">
      <c r="A245" s="42">
        <v>41151</v>
      </c>
    </row>
    <row r="246" spans="1:1">
      <c r="A246" s="42">
        <v>41152</v>
      </c>
    </row>
    <row r="247" spans="1:1">
      <c r="A247" s="42">
        <v>41153</v>
      </c>
    </row>
    <row r="248" spans="1:1">
      <c r="A248" s="42">
        <v>41154</v>
      </c>
    </row>
    <row r="249" spans="1:1">
      <c r="A249" s="42">
        <v>41155</v>
      </c>
    </row>
    <row r="250" spans="1:1">
      <c r="A250" s="42">
        <v>41156</v>
      </c>
    </row>
    <row r="251" spans="1:1">
      <c r="A251" s="42">
        <v>41157</v>
      </c>
    </row>
    <row r="252" spans="1:1">
      <c r="A252" s="42">
        <v>41158</v>
      </c>
    </row>
    <row r="253" spans="1:1">
      <c r="A253" s="42">
        <v>41159</v>
      </c>
    </row>
    <row r="254" spans="1:1">
      <c r="A254" s="42">
        <v>41160</v>
      </c>
    </row>
    <row r="255" spans="1:1">
      <c r="A255" s="42">
        <v>41161</v>
      </c>
    </row>
    <row r="256" spans="1:1">
      <c r="A256" s="42">
        <v>41162</v>
      </c>
    </row>
    <row r="257" spans="1:1">
      <c r="A257" s="42">
        <v>41163</v>
      </c>
    </row>
    <row r="258" spans="1:1">
      <c r="A258" s="42">
        <v>41164</v>
      </c>
    </row>
    <row r="259" spans="1:1">
      <c r="A259" s="42">
        <v>41165</v>
      </c>
    </row>
    <row r="260" spans="1:1">
      <c r="A260" s="42">
        <v>41166</v>
      </c>
    </row>
    <row r="261" spans="1:1">
      <c r="A261" s="42">
        <v>41167</v>
      </c>
    </row>
    <row r="262" spans="1:1">
      <c r="A262" s="42">
        <v>41168</v>
      </c>
    </row>
    <row r="263" spans="1:1">
      <c r="A263" s="42">
        <v>41169</v>
      </c>
    </row>
    <row r="264" spans="1:1">
      <c r="A264" s="42">
        <v>41170</v>
      </c>
    </row>
    <row r="265" spans="1:1">
      <c r="A265" s="42">
        <v>41171</v>
      </c>
    </row>
    <row r="266" spans="1:1">
      <c r="A266" s="42">
        <v>41172</v>
      </c>
    </row>
    <row r="267" spans="1:1">
      <c r="A267" s="42">
        <v>41173</v>
      </c>
    </row>
    <row r="268" spans="1:1">
      <c r="A268" s="42">
        <v>41174</v>
      </c>
    </row>
    <row r="269" spans="1:1">
      <c r="A269" s="42">
        <v>41175</v>
      </c>
    </row>
    <row r="270" spans="1:1">
      <c r="A270" s="42">
        <v>41176</v>
      </c>
    </row>
    <row r="271" spans="1:1">
      <c r="A271" s="42">
        <v>41177</v>
      </c>
    </row>
    <row r="272" spans="1:1">
      <c r="A272" s="42">
        <v>41178</v>
      </c>
    </row>
    <row r="273" spans="1:1">
      <c r="A273" s="42">
        <v>41179</v>
      </c>
    </row>
    <row r="274" spans="1:1">
      <c r="A274" s="42">
        <v>41180</v>
      </c>
    </row>
    <row r="275" spans="1:1">
      <c r="A275" s="42">
        <v>41181</v>
      </c>
    </row>
    <row r="276" spans="1:1">
      <c r="A276" s="42">
        <v>41182</v>
      </c>
    </row>
    <row r="277" spans="1:1">
      <c r="A277" s="42">
        <v>41183</v>
      </c>
    </row>
    <row r="278" spans="1:1">
      <c r="A278" s="42">
        <v>41184</v>
      </c>
    </row>
    <row r="279" spans="1:1">
      <c r="A279" s="42">
        <v>41185</v>
      </c>
    </row>
    <row r="280" spans="1:1">
      <c r="A280" s="42">
        <v>41186</v>
      </c>
    </row>
    <row r="281" spans="1:1">
      <c r="A281" s="42">
        <v>41187</v>
      </c>
    </row>
    <row r="282" spans="1:1">
      <c r="A282" s="42">
        <v>41188</v>
      </c>
    </row>
    <row r="283" spans="1:1">
      <c r="A283" s="42">
        <v>41189</v>
      </c>
    </row>
    <row r="284" spans="1:1">
      <c r="A284" s="42">
        <v>41190</v>
      </c>
    </row>
    <row r="285" spans="1:1">
      <c r="A285" s="42">
        <v>41191</v>
      </c>
    </row>
    <row r="286" spans="1:1">
      <c r="A286" s="42">
        <v>41192</v>
      </c>
    </row>
    <row r="287" spans="1:1">
      <c r="A287" s="42">
        <v>41193</v>
      </c>
    </row>
    <row r="288" spans="1:1">
      <c r="A288" s="42">
        <v>41194</v>
      </c>
    </row>
    <row r="289" spans="1:1">
      <c r="A289" s="42">
        <v>41195</v>
      </c>
    </row>
    <row r="290" spans="1:1">
      <c r="A290" s="42">
        <v>41196</v>
      </c>
    </row>
    <row r="291" spans="1:1">
      <c r="A291" s="42">
        <v>41197</v>
      </c>
    </row>
    <row r="292" spans="1:1">
      <c r="A292" s="42">
        <v>41198</v>
      </c>
    </row>
    <row r="293" spans="1:1">
      <c r="A293" s="42">
        <v>41199</v>
      </c>
    </row>
    <row r="294" spans="1:1">
      <c r="A294" s="42">
        <v>41200</v>
      </c>
    </row>
    <row r="295" spans="1:1">
      <c r="A295" s="42">
        <v>41201</v>
      </c>
    </row>
    <row r="296" spans="1:1">
      <c r="A296" s="42">
        <v>41202</v>
      </c>
    </row>
    <row r="297" spans="1:1">
      <c r="A297" s="42">
        <v>41203</v>
      </c>
    </row>
    <row r="298" spans="1:1">
      <c r="A298" s="42">
        <v>41204</v>
      </c>
    </row>
    <row r="299" spans="1:1">
      <c r="A299" s="42">
        <v>41205</v>
      </c>
    </row>
    <row r="300" spans="1:1">
      <c r="A300" s="42">
        <v>41206</v>
      </c>
    </row>
    <row r="301" spans="1:1">
      <c r="A301" s="42">
        <v>41207</v>
      </c>
    </row>
    <row r="302" spans="1:1">
      <c r="A302" s="42">
        <v>41208</v>
      </c>
    </row>
    <row r="303" spans="1:1">
      <c r="A303" s="42">
        <v>41209</v>
      </c>
    </row>
    <row r="304" spans="1:1">
      <c r="A304" s="42">
        <v>41210</v>
      </c>
    </row>
    <row r="305" spans="1:1">
      <c r="A305" s="42">
        <v>41211</v>
      </c>
    </row>
    <row r="306" spans="1:1">
      <c r="A306" s="42">
        <v>41212</v>
      </c>
    </row>
    <row r="307" spans="1:1">
      <c r="A307" s="42">
        <v>41213</v>
      </c>
    </row>
    <row r="308" spans="1:1">
      <c r="A308" s="42">
        <v>41214</v>
      </c>
    </row>
    <row r="309" spans="1:1">
      <c r="A309" s="42">
        <v>41215</v>
      </c>
    </row>
    <row r="310" spans="1:1">
      <c r="A310" s="42">
        <v>41216</v>
      </c>
    </row>
    <row r="311" spans="1:1">
      <c r="A311" s="42">
        <v>41217</v>
      </c>
    </row>
    <row r="312" spans="1:1">
      <c r="A312" s="42">
        <v>41218</v>
      </c>
    </row>
    <row r="313" spans="1:1">
      <c r="A313" s="42">
        <v>41219</v>
      </c>
    </row>
    <row r="314" spans="1:1">
      <c r="A314" s="42">
        <v>41220</v>
      </c>
    </row>
    <row r="315" spans="1:1">
      <c r="A315" s="42">
        <v>41221</v>
      </c>
    </row>
    <row r="316" spans="1:1">
      <c r="A316" s="42">
        <v>41222</v>
      </c>
    </row>
    <row r="317" spans="1:1">
      <c r="A317" s="42">
        <v>41223</v>
      </c>
    </row>
    <row r="318" spans="1:1">
      <c r="A318" s="42">
        <v>41224</v>
      </c>
    </row>
    <row r="319" spans="1:1">
      <c r="A319" s="42">
        <v>41225</v>
      </c>
    </row>
    <row r="320" spans="1:1">
      <c r="A320" s="42">
        <v>41226</v>
      </c>
    </row>
    <row r="321" spans="1:1">
      <c r="A321" s="42">
        <v>41227</v>
      </c>
    </row>
    <row r="322" spans="1:1">
      <c r="A322" s="42">
        <v>41228</v>
      </c>
    </row>
    <row r="323" spans="1:1">
      <c r="A323" s="42">
        <v>41229</v>
      </c>
    </row>
    <row r="324" spans="1:1">
      <c r="A324" s="42">
        <v>41230</v>
      </c>
    </row>
    <row r="325" spans="1:1">
      <c r="A325" s="42">
        <v>41231</v>
      </c>
    </row>
    <row r="326" spans="1:1">
      <c r="A326" s="42">
        <v>41232</v>
      </c>
    </row>
    <row r="327" spans="1:1">
      <c r="A327" s="42">
        <v>41233</v>
      </c>
    </row>
    <row r="328" spans="1:1">
      <c r="A328" s="42">
        <v>41234</v>
      </c>
    </row>
    <row r="329" spans="1:1">
      <c r="A329" s="42">
        <v>41235</v>
      </c>
    </row>
    <row r="330" spans="1:1">
      <c r="A330" s="42">
        <v>41236</v>
      </c>
    </row>
    <row r="331" spans="1:1">
      <c r="A331" s="42">
        <v>41237</v>
      </c>
    </row>
    <row r="332" spans="1:1">
      <c r="A332" s="42">
        <v>41238</v>
      </c>
    </row>
    <row r="333" spans="1:1">
      <c r="A333" s="42">
        <v>41239</v>
      </c>
    </row>
    <row r="334" spans="1:1">
      <c r="A334" s="42">
        <v>41240</v>
      </c>
    </row>
    <row r="335" spans="1:1">
      <c r="A335" s="42">
        <v>41241</v>
      </c>
    </row>
    <row r="336" spans="1:1">
      <c r="A336" s="42">
        <v>41242</v>
      </c>
    </row>
    <row r="337" spans="1:1">
      <c r="A337" s="42">
        <v>41243</v>
      </c>
    </row>
    <row r="338" spans="1:1">
      <c r="A338" s="42">
        <v>41244</v>
      </c>
    </row>
    <row r="339" spans="1:1">
      <c r="A339" s="42">
        <v>41245</v>
      </c>
    </row>
    <row r="340" spans="1:1">
      <c r="A340" s="42">
        <v>41246</v>
      </c>
    </row>
    <row r="341" spans="1:1">
      <c r="A341" s="42">
        <v>41247</v>
      </c>
    </row>
    <row r="342" spans="1:1">
      <c r="A342" s="42">
        <v>41248</v>
      </c>
    </row>
    <row r="343" spans="1:1">
      <c r="A343" s="42">
        <v>41249</v>
      </c>
    </row>
    <row r="344" spans="1:1">
      <c r="A344" s="42">
        <v>41250</v>
      </c>
    </row>
    <row r="345" spans="1:1">
      <c r="A345" s="42">
        <v>41251</v>
      </c>
    </row>
    <row r="346" spans="1:1">
      <c r="A346" s="42">
        <v>41252</v>
      </c>
    </row>
    <row r="347" spans="1:1">
      <c r="A347" s="42">
        <v>41253</v>
      </c>
    </row>
    <row r="348" spans="1:1">
      <c r="A348" s="42">
        <v>41254</v>
      </c>
    </row>
    <row r="349" spans="1:1">
      <c r="A349" s="42">
        <v>41255</v>
      </c>
    </row>
    <row r="350" spans="1:1">
      <c r="A350" s="42">
        <v>41256</v>
      </c>
    </row>
    <row r="351" spans="1:1">
      <c r="A351" s="42">
        <v>41257</v>
      </c>
    </row>
    <row r="352" spans="1:1">
      <c r="A352" s="42">
        <v>41258</v>
      </c>
    </row>
    <row r="353" spans="1:1">
      <c r="A353" s="42">
        <v>41259</v>
      </c>
    </row>
    <row r="354" spans="1:1">
      <c r="A354" s="42">
        <v>41260</v>
      </c>
    </row>
    <row r="355" spans="1:1">
      <c r="A355" s="42">
        <v>41261</v>
      </c>
    </row>
    <row r="356" spans="1:1">
      <c r="A356" s="42">
        <v>41262</v>
      </c>
    </row>
    <row r="357" spans="1:1">
      <c r="A357" s="42">
        <v>41263</v>
      </c>
    </row>
    <row r="358" spans="1:1">
      <c r="A358" s="42">
        <v>41264</v>
      </c>
    </row>
    <row r="359" spans="1:1">
      <c r="A359" s="42">
        <v>41265</v>
      </c>
    </row>
    <row r="360" spans="1:1">
      <c r="A360" s="42">
        <v>41266</v>
      </c>
    </row>
    <row r="361" spans="1:1">
      <c r="A361" s="42">
        <v>41267</v>
      </c>
    </row>
    <row r="362" spans="1:1">
      <c r="A362" s="42">
        <v>41268</v>
      </c>
    </row>
    <row r="363" spans="1:1">
      <c r="A363" s="42">
        <v>41269</v>
      </c>
    </row>
    <row r="364" spans="1:1">
      <c r="A364" s="42">
        <v>41270</v>
      </c>
    </row>
    <row r="365" spans="1:1">
      <c r="A365" s="42">
        <v>41271</v>
      </c>
    </row>
    <row r="366" spans="1:1">
      <c r="A366" s="42">
        <v>41272</v>
      </c>
    </row>
    <row r="367" spans="1:1">
      <c r="A367" s="42">
        <v>41273</v>
      </c>
    </row>
    <row r="368" spans="1:1">
      <c r="A368" s="42">
        <v>41274</v>
      </c>
    </row>
    <row r="369" spans="1:1">
      <c r="A369" s="42">
        <v>41275</v>
      </c>
    </row>
    <row r="370" spans="1:1">
      <c r="A370" s="42">
        <v>41276</v>
      </c>
    </row>
    <row r="371" spans="1:1">
      <c r="A371" s="42">
        <v>41277</v>
      </c>
    </row>
    <row r="372" spans="1:1">
      <c r="A372" s="42">
        <v>41278</v>
      </c>
    </row>
    <row r="373" spans="1:1">
      <c r="A373" s="42">
        <v>41279</v>
      </c>
    </row>
    <row r="374" spans="1:1">
      <c r="A374" s="42">
        <v>41280</v>
      </c>
    </row>
    <row r="375" spans="1:1">
      <c r="A375" s="42">
        <v>41281</v>
      </c>
    </row>
    <row r="376" spans="1:1">
      <c r="A376" s="42">
        <v>41282</v>
      </c>
    </row>
    <row r="377" spans="1:1">
      <c r="A377" s="42">
        <v>41283</v>
      </c>
    </row>
    <row r="378" spans="1:1">
      <c r="A378" s="42">
        <v>41284</v>
      </c>
    </row>
    <row r="379" spans="1:1">
      <c r="A379" s="42">
        <v>41285</v>
      </c>
    </row>
    <row r="380" spans="1:1">
      <c r="A380" s="42">
        <v>41286</v>
      </c>
    </row>
    <row r="381" spans="1:1">
      <c r="A381" s="42">
        <v>41287</v>
      </c>
    </row>
    <row r="382" spans="1:1">
      <c r="A382" s="42">
        <v>41288</v>
      </c>
    </row>
    <row r="383" spans="1:1">
      <c r="A383" s="42">
        <v>41289</v>
      </c>
    </row>
    <row r="384" spans="1:1">
      <c r="A384" s="42">
        <v>41290</v>
      </c>
    </row>
    <row r="385" spans="1:1">
      <c r="A385" s="42">
        <v>41291</v>
      </c>
    </row>
    <row r="386" spans="1:1">
      <c r="A386" s="42">
        <v>41292</v>
      </c>
    </row>
    <row r="387" spans="1:1">
      <c r="A387" s="42">
        <v>41293</v>
      </c>
    </row>
    <row r="388" spans="1:1">
      <c r="A388" s="42">
        <v>41294</v>
      </c>
    </row>
    <row r="389" spans="1:1">
      <c r="A389" s="42">
        <v>41295</v>
      </c>
    </row>
    <row r="390" spans="1:1">
      <c r="A390" s="42">
        <v>41296</v>
      </c>
    </row>
    <row r="391" spans="1:1">
      <c r="A391" s="42">
        <v>41297</v>
      </c>
    </row>
    <row r="392" spans="1:1">
      <c r="A392" s="42">
        <v>41298</v>
      </c>
    </row>
    <row r="393" spans="1:1">
      <c r="A393" s="42">
        <v>41299</v>
      </c>
    </row>
    <row r="394" spans="1:1">
      <c r="A394" s="42">
        <v>41300</v>
      </c>
    </row>
    <row r="395" spans="1:1">
      <c r="A395" s="42">
        <v>41301</v>
      </c>
    </row>
    <row r="396" spans="1:1">
      <c r="A396" s="42">
        <v>41302</v>
      </c>
    </row>
    <row r="397" spans="1:1">
      <c r="A397" s="42">
        <v>41303</v>
      </c>
    </row>
    <row r="398" spans="1:1">
      <c r="A398" s="42">
        <v>41304</v>
      </c>
    </row>
    <row r="399" spans="1:1">
      <c r="A399" s="42">
        <v>41305</v>
      </c>
    </row>
    <row r="400" spans="1:1">
      <c r="A400" s="42">
        <v>41306</v>
      </c>
    </row>
    <row r="401" spans="1:1">
      <c r="A401" s="42">
        <v>41307</v>
      </c>
    </row>
    <row r="402" spans="1:1">
      <c r="A402" s="42">
        <v>41308</v>
      </c>
    </row>
    <row r="403" spans="1:1">
      <c r="A403" s="42">
        <v>41309</v>
      </c>
    </row>
    <row r="404" spans="1:1">
      <c r="A404" s="42">
        <v>41310</v>
      </c>
    </row>
    <row r="405" spans="1:1">
      <c r="A405" s="42">
        <v>41311</v>
      </c>
    </row>
    <row r="406" spans="1:1">
      <c r="A406" s="42">
        <v>41312</v>
      </c>
    </row>
    <row r="407" spans="1:1">
      <c r="A407" s="42">
        <v>41313</v>
      </c>
    </row>
    <row r="408" spans="1:1">
      <c r="A408" s="42">
        <v>41314</v>
      </c>
    </row>
    <row r="409" spans="1:1">
      <c r="A409" s="42">
        <v>41315</v>
      </c>
    </row>
    <row r="410" spans="1:1">
      <c r="A410" s="42">
        <v>41316</v>
      </c>
    </row>
    <row r="411" spans="1:1">
      <c r="A411" s="42">
        <v>41317</v>
      </c>
    </row>
    <row r="412" spans="1:1">
      <c r="A412" s="42">
        <v>41318</v>
      </c>
    </row>
    <row r="413" spans="1:1">
      <c r="A413" s="42">
        <v>41319</v>
      </c>
    </row>
    <row r="414" spans="1:1">
      <c r="A414" s="42">
        <v>41320</v>
      </c>
    </row>
    <row r="415" spans="1:1">
      <c r="A415" s="42">
        <v>41321</v>
      </c>
    </row>
    <row r="416" spans="1:1">
      <c r="A416" s="42">
        <v>41322</v>
      </c>
    </row>
    <row r="417" spans="1:1">
      <c r="A417" s="42">
        <v>41323</v>
      </c>
    </row>
    <row r="418" spans="1:1">
      <c r="A418" s="42">
        <v>41324</v>
      </c>
    </row>
    <row r="419" spans="1:1">
      <c r="A419" s="42">
        <v>41325</v>
      </c>
    </row>
    <row r="420" spans="1:1">
      <c r="A420" s="42">
        <v>41326</v>
      </c>
    </row>
    <row r="421" spans="1:1">
      <c r="A421" s="42">
        <v>41327</v>
      </c>
    </row>
    <row r="422" spans="1:1">
      <c r="A422" s="42">
        <v>41328</v>
      </c>
    </row>
    <row r="423" spans="1:1">
      <c r="A423" s="42">
        <v>41329</v>
      </c>
    </row>
    <row r="424" spans="1:1">
      <c r="A424" s="42">
        <v>41330</v>
      </c>
    </row>
    <row r="425" spans="1:1">
      <c r="A425" s="42">
        <v>41331</v>
      </c>
    </row>
    <row r="426" spans="1:1">
      <c r="A426" s="42">
        <v>41332</v>
      </c>
    </row>
    <row r="427" spans="1:1">
      <c r="A427" s="42">
        <v>41333</v>
      </c>
    </row>
    <row r="428" spans="1:1">
      <c r="A428" s="42">
        <v>41334</v>
      </c>
    </row>
    <row r="429" spans="1:1">
      <c r="A429" s="42">
        <v>41335</v>
      </c>
    </row>
    <row r="430" spans="1:1">
      <c r="A430" s="42">
        <v>41336</v>
      </c>
    </row>
    <row r="431" spans="1:1">
      <c r="A431" s="42">
        <v>41337</v>
      </c>
    </row>
    <row r="432" spans="1:1">
      <c r="A432" s="42">
        <v>41338</v>
      </c>
    </row>
    <row r="433" spans="1:1">
      <c r="A433" s="42">
        <v>41339</v>
      </c>
    </row>
    <row r="434" spans="1:1">
      <c r="A434" s="42">
        <v>41340</v>
      </c>
    </row>
    <row r="435" spans="1:1">
      <c r="A435" s="42">
        <v>41341</v>
      </c>
    </row>
    <row r="436" spans="1:1">
      <c r="A436" s="42">
        <v>41342</v>
      </c>
    </row>
    <row r="437" spans="1:1">
      <c r="A437" s="42">
        <v>41343</v>
      </c>
    </row>
    <row r="438" spans="1:1">
      <c r="A438" s="42">
        <v>41344</v>
      </c>
    </row>
    <row r="439" spans="1:1">
      <c r="A439" s="42">
        <v>41345</v>
      </c>
    </row>
    <row r="440" spans="1:1">
      <c r="A440" s="42">
        <v>41346</v>
      </c>
    </row>
    <row r="441" spans="1:1">
      <c r="A441" s="42">
        <v>41347</v>
      </c>
    </row>
    <row r="442" spans="1:1">
      <c r="A442" s="42">
        <v>41348</v>
      </c>
    </row>
    <row r="443" spans="1:1">
      <c r="A443" s="42">
        <v>41349</v>
      </c>
    </row>
    <row r="444" spans="1:1">
      <c r="A444" s="42">
        <v>41350</v>
      </c>
    </row>
    <row r="445" spans="1:1">
      <c r="A445" s="42">
        <v>41351</v>
      </c>
    </row>
    <row r="446" spans="1:1">
      <c r="A446" s="42">
        <v>41352</v>
      </c>
    </row>
    <row r="447" spans="1:1">
      <c r="A447" s="42">
        <v>41353</v>
      </c>
    </row>
    <row r="448" spans="1:1">
      <c r="A448" s="42">
        <v>41354</v>
      </c>
    </row>
    <row r="449" spans="1:1">
      <c r="A449" s="42">
        <v>41355</v>
      </c>
    </row>
    <row r="450" spans="1:1">
      <c r="A450" s="42">
        <v>41356</v>
      </c>
    </row>
    <row r="451" spans="1:1">
      <c r="A451" s="42">
        <v>41357</v>
      </c>
    </row>
    <row r="452" spans="1:1">
      <c r="A452" s="42">
        <v>41358</v>
      </c>
    </row>
    <row r="453" spans="1:1">
      <c r="A453" s="42">
        <v>41359</v>
      </c>
    </row>
    <row r="454" spans="1:1">
      <c r="A454" s="42">
        <v>41360</v>
      </c>
    </row>
    <row r="455" spans="1:1">
      <c r="A455" s="42">
        <v>41361</v>
      </c>
    </row>
    <row r="456" spans="1:1">
      <c r="A456" s="42">
        <v>41362</v>
      </c>
    </row>
    <row r="457" spans="1:1">
      <c r="A457" s="42">
        <v>41363</v>
      </c>
    </row>
    <row r="458" spans="1:1">
      <c r="A458" s="42">
        <v>41364</v>
      </c>
    </row>
    <row r="459" spans="1:1">
      <c r="A459" s="42">
        <v>41365</v>
      </c>
    </row>
    <row r="460" spans="1:1">
      <c r="A460" s="42">
        <v>41366</v>
      </c>
    </row>
    <row r="461" spans="1:1">
      <c r="A461" s="42">
        <v>41367</v>
      </c>
    </row>
    <row r="462" spans="1:1">
      <c r="A462" s="42">
        <v>41368</v>
      </c>
    </row>
    <row r="463" spans="1:1">
      <c r="A463" s="42">
        <v>41369</v>
      </c>
    </row>
    <row r="464" spans="1:1">
      <c r="A464" s="42">
        <v>41370</v>
      </c>
    </row>
    <row r="465" spans="1:1">
      <c r="A465" s="42">
        <v>41371</v>
      </c>
    </row>
    <row r="466" spans="1:1">
      <c r="A466" s="42">
        <v>41372</v>
      </c>
    </row>
    <row r="467" spans="1:1">
      <c r="A467" s="42">
        <v>41373</v>
      </c>
    </row>
    <row r="468" spans="1:1">
      <c r="A468" s="42">
        <v>41374</v>
      </c>
    </row>
    <row r="469" spans="1:1">
      <c r="A469" s="42">
        <v>41375</v>
      </c>
    </row>
    <row r="470" spans="1:1">
      <c r="A470" s="42">
        <v>41376</v>
      </c>
    </row>
    <row r="471" spans="1:1">
      <c r="A471" s="42">
        <v>41377</v>
      </c>
    </row>
    <row r="472" spans="1:1">
      <c r="A472" s="42">
        <v>41378</v>
      </c>
    </row>
    <row r="473" spans="1:1">
      <c r="A473" s="42">
        <v>41379</v>
      </c>
    </row>
    <row r="474" spans="1:1">
      <c r="A474" s="42">
        <v>41380</v>
      </c>
    </row>
    <row r="475" spans="1:1">
      <c r="A475" s="42">
        <v>41381</v>
      </c>
    </row>
    <row r="476" spans="1:1">
      <c r="A476" s="42">
        <v>41382</v>
      </c>
    </row>
    <row r="477" spans="1:1">
      <c r="A477" s="42">
        <v>41383</v>
      </c>
    </row>
    <row r="478" spans="1:1">
      <c r="A478" s="42">
        <v>41384</v>
      </c>
    </row>
    <row r="479" spans="1:1">
      <c r="A479" s="42">
        <v>41385</v>
      </c>
    </row>
    <row r="480" spans="1:1">
      <c r="A480" s="42">
        <v>41386</v>
      </c>
    </row>
    <row r="481" spans="1:1">
      <c r="A481" s="42">
        <v>41387</v>
      </c>
    </row>
    <row r="482" spans="1:1">
      <c r="A482" s="42">
        <v>41388</v>
      </c>
    </row>
    <row r="483" spans="1:1">
      <c r="A483" s="42">
        <v>41389</v>
      </c>
    </row>
    <row r="484" spans="1:1">
      <c r="A484" s="42">
        <v>41390</v>
      </c>
    </row>
    <row r="485" spans="1:1">
      <c r="A485" s="42">
        <v>41391</v>
      </c>
    </row>
    <row r="486" spans="1:1">
      <c r="A486" s="42">
        <v>41392</v>
      </c>
    </row>
    <row r="487" spans="1:1">
      <c r="A487" s="42">
        <v>41393</v>
      </c>
    </row>
    <row r="488" spans="1:1">
      <c r="A488" s="42">
        <v>41394</v>
      </c>
    </row>
    <row r="489" spans="1:1">
      <c r="A489" s="42">
        <v>41395</v>
      </c>
    </row>
    <row r="490" spans="1:1">
      <c r="A490" s="42">
        <v>41396</v>
      </c>
    </row>
    <row r="491" spans="1:1">
      <c r="A491" s="42">
        <v>41397</v>
      </c>
    </row>
    <row r="492" spans="1:1">
      <c r="A492" s="42">
        <v>41398</v>
      </c>
    </row>
    <row r="493" spans="1:1">
      <c r="A493" s="42">
        <v>41399</v>
      </c>
    </row>
    <row r="494" spans="1:1">
      <c r="A494" s="42">
        <v>41400</v>
      </c>
    </row>
    <row r="495" spans="1:1">
      <c r="A495" s="42">
        <v>41401</v>
      </c>
    </row>
    <row r="496" spans="1:1">
      <c r="A496" s="42">
        <v>41402</v>
      </c>
    </row>
    <row r="497" spans="1:1">
      <c r="A497" s="42">
        <v>41403</v>
      </c>
    </row>
    <row r="498" spans="1:1">
      <c r="A498" s="42">
        <v>41404</v>
      </c>
    </row>
    <row r="499" spans="1:1">
      <c r="A499" s="42">
        <v>41405</v>
      </c>
    </row>
    <row r="500" spans="1:1">
      <c r="A500" s="42">
        <v>41406</v>
      </c>
    </row>
    <row r="501" spans="1:1">
      <c r="A501" s="42">
        <v>41407</v>
      </c>
    </row>
    <row r="502" spans="1:1">
      <c r="A502" s="42">
        <v>41408</v>
      </c>
    </row>
    <row r="503" spans="1:1">
      <c r="A503" s="42">
        <v>41409</v>
      </c>
    </row>
    <row r="504" spans="1:1">
      <c r="A504" s="42">
        <v>41410</v>
      </c>
    </row>
    <row r="505" spans="1:1">
      <c r="A505" s="42">
        <v>41411</v>
      </c>
    </row>
    <row r="506" spans="1:1">
      <c r="A506" s="42">
        <v>41412</v>
      </c>
    </row>
    <row r="507" spans="1:1">
      <c r="A507" s="42">
        <v>41413</v>
      </c>
    </row>
    <row r="508" spans="1:1">
      <c r="A508" s="42">
        <v>41414</v>
      </c>
    </row>
    <row r="509" spans="1:1">
      <c r="A509" s="42">
        <v>41415</v>
      </c>
    </row>
    <row r="510" spans="1:1">
      <c r="A510" s="42">
        <v>41416</v>
      </c>
    </row>
    <row r="511" spans="1:1">
      <c r="A511" s="42">
        <v>41417</v>
      </c>
    </row>
    <row r="512" spans="1:1">
      <c r="A512" s="42">
        <v>41418</v>
      </c>
    </row>
    <row r="513" spans="1:1">
      <c r="A513" s="42">
        <v>41419</v>
      </c>
    </row>
    <row r="514" spans="1:1">
      <c r="A514" s="42">
        <v>41420</v>
      </c>
    </row>
    <row r="515" spans="1:1">
      <c r="A515" s="42">
        <v>41421</v>
      </c>
    </row>
    <row r="516" spans="1:1">
      <c r="A516" s="42">
        <v>41422</v>
      </c>
    </row>
    <row r="517" spans="1:1">
      <c r="A517" s="42">
        <v>41423</v>
      </c>
    </row>
    <row r="518" spans="1:1">
      <c r="A518" s="42">
        <v>41424</v>
      </c>
    </row>
    <row r="519" spans="1:1">
      <c r="A519" s="42">
        <v>41425</v>
      </c>
    </row>
    <row r="520" spans="1:1">
      <c r="A520" s="42">
        <v>41426</v>
      </c>
    </row>
    <row r="521" spans="1:1">
      <c r="A521" s="42">
        <v>41427</v>
      </c>
    </row>
    <row r="522" spans="1:1">
      <c r="A522" s="42">
        <v>41428</v>
      </c>
    </row>
    <row r="523" spans="1:1">
      <c r="A523" s="42">
        <v>41429</v>
      </c>
    </row>
    <row r="524" spans="1:1">
      <c r="A524" s="42">
        <v>41430</v>
      </c>
    </row>
    <row r="525" spans="1:1">
      <c r="A525" s="42">
        <v>41431</v>
      </c>
    </row>
    <row r="526" spans="1:1">
      <c r="A526" s="42">
        <v>41432</v>
      </c>
    </row>
    <row r="527" spans="1:1">
      <c r="A527" s="42">
        <v>41433</v>
      </c>
    </row>
    <row r="528" spans="1:1">
      <c r="A528" s="42">
        <v>41434</v>
      </c>
    </row>
    <row r="529" spans="1:1">
      <c r="A529" s="42">
        <v>41435</v>
      </c>
    </row>
    <row r="530" spans="1:1">
      <c r="A530" s="42">
        <v>41436</v>
      </c>
    </row>
    <row r="531" spans="1:1">
      <c r="A531" s="42">
        <v>41437</v>
      </c>
    </row>
    <row r="532" spans="1:1">
      <c r="A532" s="42">
        <v>41438</v>
      </c>
    </row>
    <row r="533" spans="1:1">
      <c r="A533" s="42">
        <v>41439</v>
      </c>
    </row>
    <row r="534" spans="1:1">
      <c r="A534" s="42">
        <v>41440</v>
      </c>
    </row>
    <row r="535" spans="1:1">
      <c r="A535" s="42">
        <v>41441</v>
      </c>
    </row>
    <row r="536" spans="1:1">
      <c r="A536" s="42">
        <v>41442</v>
      </c>
    </row>
    <row r="537" spans="1:1">
      <c r="A537" s="42">
        <v>41443</v>
      </c>
    </row>
    <row r="538" spans="1:1">
      <c r="A538" s="42">
        <v>41444</v>
      </c>
    </row>
    <row r="539" spans="1:1">
      <c r="A539" s="42">
        <v>41445</v>
      </c>
    </row>
    <row r="540" spans="1:1">
      <c r="A540" s="42">
        <v>41446</v>
      </c>
    </row>
    <row r="541" spans="1:1">
      <c r="A541" s="42">
        <v>41447</v>
      </c>
    </row>
    <row r="542" spans="1:1">
      <c r="A542" s="42">
        <v>41448</v>
      </c>
    </row>
    <row r="543" spans="1:1">
      <c r="A543" s="42">
        <v>41449</v>
      </c>
    </row>
    <row r="544" spans="1:1">
      <c r="A544" s="42">
        <v>41450</v>
      </c>
    </row>
    <row r="545" spans="1:1">
      <c r="A545" s="42">
        <v>41451</v>
      </c>
    </row>
    <row r="546" spans="1:1">
      <c r="A546" s="42">
        <v>41452</v>
      </c>
    </row>
    <row r="547" spans="1:1">
      <c r="A547" s="42">
        <v>41453</v>
      </c>
    </row>
    <row r="548" spans="1:1">
      <c r="A548" s="42">
        <v>41454</v>
      </c>
    </row>
    <row r="549" spans="1:1">
      <c r="A549" s="42">
        <v>41455</v>
      </c>
    </row>
    <row r="550" spans="1:1">
      <c r="A550" s="42">
        <v>41456</v>
      </c>
    </row>
    <row r="551" spans="1:1">
      <c r="A551" s="42">
        <v>41457</v>
      </c>
    </row>
    <row r="552" spans="1:1">
      <c r="A552" s="42">
        <v>41458</v>
      </c>
    </row>
    <row r="553" spans="1:1">
      <c r="A553" s="42">
        <v>41459</v>
      </c>
    </row>
    <row r="554" spans="1:1">
      <c r="A554" s="42">
        <v>41460</v>
      </c>
    </row>
    <row r="555" spans="1:1">
      <c r="A555" s="42">
        <v>41461</v>
      </c>
    </row>
    <row r="556" spans="1:1">
      <c r="A556" s="42">
        <v>41462</v>
      </c>
    </row>
    <row r="557" spans="1:1">
      <c r="A557" s="42">
        <v>41463</v>
      </c>
    </row>
    <row r="558" spans="1:1">
      <c r="A558" s="42">
        <v>41464</v>
      </c>
    </row>
    <row r="559" spans="1:1">
      <c r="A559" s="42">
        <v>41465</v>
      </c>
    </row>
    <row r="560" spans="1:1">
      <c r="A560" s="42">
        <v>41466</v>
      </c>
    </row>
    <row r="561" spans="1:1">
      <c r="A561" s="42">
        <v>41467</v>
      </c>
    </row>
    <row r="562" spans="1:1">
      <c r="A562" s="42">
        <v>41468</v>
      </c>
    </row>
    <row r="563" spans="1:1">
      <c r="A563" s="42">
        <v>41469</v>
      </c>
    </row>
    <row r="564" spans="1:1">
      <c r="A564" s="42">
        <v>41470</v>
      </c>
    </row>
    <row r="565" spans="1:1">
      <c r="A565" s="42">
        <v>41471</v>
      </c>
    </row>
    <row r="566" spans="1:1">
      <c r="A566" s="42">
        <v>41472</v>
      </c>
    </row>
    <row r="567" spans="1:1">
      <c r="A567" s="42">
        <v>41473</v>
      </c>
    </row>
    <row r="568" spans="1:1">
      <c r="A568" s="42">
        <v>41474</v>
      </c>
    </row>
    <row r="569" spans="1:1">
      <c r="A569" s="42">
        <v>41475</v>
      </c>
    </row>
    <row r="570" spans="1:1">
      <c r="A570" s="42">
        <v>41476</v>
      </c>
    </row>
    <row r="571" spans="1:1">
      <c r="A571" s="42">
        <v>41477</v>
      </c>
    </row>
    <row r="572" spans="1:1">
      <c r="A572" s="42">
        <v>41478</v>
      </c>
    </row>
    <row r="573" spans="1:1">
      <c r="A573" s="42">
        <v>41479</v>
      </c>
    </row>
    <row r="574" spans="1:1">
      <c r="A574" s="42">
        <v>41480</v>
      </c>
    </row>
    <row r="575" spans="1:1">
      <c r="A575" s="42">
        <v>41481</v>
      </c>
    </row>
    <row r="576" spans="1:1">
      <c r="A576" s="42">
        <v>41482</v>
      </c>
    </row>
    <row r="577" spans="1:1">
      <c r="A577" s="42">
        <v>41483</v>
      </c>
    </row>
    <row r="578" spans="1:1">
      <c r="A578" s="42">
        <v>41484</v>
      </c>
    </row>
    <row r="579" spans="1:1">
      <c r="A579" s="42">
        <v>41485</v>
      </c>
    </row>
    <row r="580" spans="1:1">
      <c r="A580" s="42">
        <v>41486</v>
      </c>
    </row>
    <row r="581" spans="1:1">
      <c r="A581" s="42">
        <v>41487</v>
      </c>
    </row>
    <row r="582" spans="1:1">
      <c r="A582" s="42">
        <v>41488</v>
      </c>
    </row>
    <row r="583" spans="1:1">
      <c r="A583" s="42">
        <v>41489</v>
      </c>
    </row>
    <row r="584" spans="1:1">
      <c r="A584" s="42">
        <v>41490</v>
      </c>
    </row>
    <row r="585" spans="1:1">
      <c r="A585" s="42">
        <v>41491</v>
      </c>
    </row>
    <row r="586" spans="1:1">
      <c r="A586" s="42">
        <v>41492</v>
      </c>
    </row>
    <row r="587" spans="1:1">
      <c r="A587" s="42">
        <v>41493</v>
      </c>
    </row>
    <row r="588" spans="1:1">
      <c r="A588" s="42">
        <v>41494</v>
      </c>
    </row>
    <row r="589" spans="1:1">
      <c r="A589" s="42">
        <v>41495</v>
      </c>
    </row>
    <row r="590" spans="1:1">
      <c r="A590" s="42">
        <v>41496</v>
      </c>
    </row>
    <row r="591" spans="1:1">
      <c r="A591" s="42">
        <v>41497</v>
      </c>
    </row>
    <row r="592" spans="1:1">
      <c r="A592" s="42">
        <v>41498</v>
      </c>
    </row>
    <row r="593" spans="1:1">
      <c r="A593" s="42">
        <v>41499</v>
      </c>
    </row>
    <row r="594" spans="1:1">
      <c r="A594" s="42">
        <v>41500</v>
      </c>
    </row>
    <row r="595" spans="1:1">
      <c r="A595" s="42">
        <v>41501</v>
      </c>
    </row>
    <row r="596" spans="1:1">
      <c r="A596" s="42">
        <v>41502</v>
      </c>
    </row>
    <row r="597" spans="1:1">
      <c r="A597" s="42">
        <v>41503</v>
      </c>
    </row>
    <row r="598" spans="1:1">
      <c r="A598" s="42">
        <v>41504</v>
      </c>
    </row>
    <row r="599" spans="1:1">
      <c r="A599" s="42">
        <v>41505</v>
      </c>
    </row>
    <row r="600" spans="1:1">
      <c r="A600" s="42">
        <v>41506</v>
      </c>
    </row>
    <row r="601" spans="1:1">
      <c r="A601" s="42">
        <v>41507</v>
      </c>
    </row>
    <row r="602" spans="1:1">
      <c r="A602" s="42">
        <v>41508</v>
      </c>
    </row>
    <row r="603" spans="1:1">
      <c r="A603" s="42">
        <v>41509</v>
      </c>
    </row>
    <row r="604" spans="1:1">
      <c r="A604" s="42">
        <v>41510</v>
      </c>
    </row>
    <row r="605" spans="1:1">
      <c r="A605" s="42">
        <v>41511</v>
      </c>
    </row>
    <row r="606" spans="1:1">
      <c r="A606" s="42">
        <v>41512</v>
      </c>
    </row>
    <row r="607" spans="1:1">
      <c r="A607" s="42">
        <v>41513</v>
      </c>
    </row>
    <row r="608" spans="1:1">
      <c r="A608" s="42">
        <v>41514</v>
      </c>
    </row>
    <row r="609" spans="1:1">
      <c r="A609" s="42">
        <v>41515</v>
      </c>
    </row>
    <row r="610" spans="1:1">
      <c r="A610" s="42">
        <v>41516</v>
      </c>
    </row>
    <row r="611" spans="1:1">
      <c r="A611" s="42">
        <v>41517</v>
      </c>
    </row>
    <row r="612" spans="1:1">
      <c r="A612" s="42">
        <v>41518</v>
      </c>
    </row>
    <row r="613" spans="1:1">
      <c r="A613" s="42">
        <v>41519</v>
      </c>
    </row>
    <row r="614" spans="1:1">
      <c r="A614" s="42">
        <v>41520</v>
      </c>
    </row>
    <row r="615" spans="1:1">
      <c r="A615" s="42">
        <v>41521</v>
      </c>
    </row>
    <row r="616" spans="1:1">
      <c r="A616" s="42">
        <v>41522</v>
      </c>
    </row>
    <row r="617" spans="1:1">
      <c r="A617" s="42">
        <v>41523</v>
      </c>
    </row>
    <row r="618" spans="1:1">
      <c r="A618" s="42">
        <v>41524</v>
      </c>
    </row>
    <row r="619" spans="1:1">
      <c r="A619" s="42">
        <v>41525</v>
      </c>
    </row>
    <row r="620" spans="1:1">
      <c r="A620" s="42">
        <v>41526</v>
      </c>
    </row>
    <row r="621" spans="1:1">
      <c r="A621" s="42">
        <v>41527</v>
      </c>
    </row>
    <row r="622" spans="1:1">
      <c r="A622" s="42">
        <v>41528</v>
      </c>
    </row>
    <row r="623" spans="1:1">
      <c r="A623" s="42">
        <v>41529</v>
      </c>
    </row>
    <row r="624" spans="1:1">
      <c r="A624" s="42">
        <v>41530</v>
      </c>
    </row>
    <row r="625" spans="1:1">
      <c r="A625" s="42">
        <v>41531</v>
      </c>
    </row>
    <row r="626" spans="1:1">
      <c r="A626" s="42">
        <v>41532</v>
      </c>
    </row>
    <row r="627" spans="1:1">
      <c r="A627" s="42">
        <v>41533</v>
      </c>
    </row>
    <row r="628" spans="1:1">
      <c r="A628" s="42">
        <v>41534</v>
      </c>
    </row>
    <row r="629" spans="1:1">
      <c r="A629" s="42">
        <v>41535</v>
      </c>
    </row>
    <row r="630" spans="1:1">
      <c r="A630" s="42">
        <v>41536</v>
      </c>
    </row>
    <row r="631" spans="1:1">
      <c r="A631" s="42">
        <v>41537</v>
      </c>
    </row>
    <row r="632" spans="1:1">
      <c r="A632" s="42">
        <v>41538</v>
      </c>
    </row>
    <row r="633" spans="1:1">
      <c r="A633" s="42">
        <v>41539</v>
      </c>
    </row>
    <row r="634" spans="1:1">
      <c r="A634" s="42">
        <v>41540</v>
      </c>
    </row>
    <row r="635" spans="1:1">
      <c r="A635" s="42">
        <v>41541</v>
      </c>
    </row>
    <row r="636" spans="1:1">
      <c r="A636" s="42">
        <v>41542</v>
      </c>
    </row>
    <row r="637" spans="1:1">
      <c r="A637" s="42">
        <v>41543</v>
      </c>
    </row>
    <row r="638" spans="1:1">
      <c r="A638" s="42">
        <v>41544</v>
      </c>
    </row>
    <row r="639" spans="1:1">
      <c r="A639" s="42">
        <v>41545</v>
      </c>
    </row>
    <row r="640" spans="1:1">
      <c r="A640" s="42">
        <v>41546</v>
      </c>
    </row>
    <row r="641" spans="1:1">
      <c r="A641" s="42">
        <v>41547</v>
      </c>
    </row>
    <row r="642" spans="1:1">
      <c r="A642" s="42">
        <v>41548</v>
      </c>
    </row>
    <row r="643" spans="1:1">
      <c r="A643" s="42">
        <v>41549</v>
      </c>
    </row>
    <row r="644" spans="1:1">
      <c r="A644" s="42">
        <v>41550</v>
      </c>
    </row>
    <row r="645" spans="1:1">
      <c r="A645" s="42">
        <v>41551</v>
      </c>
    </row>
    <row r="646" spans="1:1">
      <c r="A646" s="42">
        <v>41552</v>
      </c>
    </row>
    <row r="647" spans="1:1">
      <c r="A647" s="42">
        <v>41553</v>
      </c>
    </row>
    <row r="648" spans="1:1">
      <c r="A648" s="42">
        <v>41554</v>
      </c>
    </row>
    <row r="649" spans="1:1">
      <c r="A649" s="42">
        <v>41555</v>
      </c>
    </row>
    <row r="650" spans="1:1">
      <c r="A650" s="42">
        <v>41556</v>
      </c>
    </row>
    <row r="651" spans="1:1">
      <c r="A651" s="42">
        <v>41557</v>
      </c>
    </row>
    <row r="652" spans="1:1">
      <c r="A652" s="42">
        <v>41558</v>
      </c>
    </row>
    <row r="653" spans="1:1">
      <c r="A653" s="42">
        <v>41559</v>
      </c>
    </row>
    <row r="654" spans="1:1">
      <c r="A654" s="42">
        <v>41560</v>
      </c>
    </row>
    <row r="655" spans="1:1">
      <c r="A655" s="42">
        <v>41561</v>
      </c>
    </row>
    <row r="656" spans="1:1">
      <c r="A656" s="42">
        <v>41562</v>
      </c>
    </row>
    <row r="657" spans="1:1">
      <c r="A657" s="42">
        <v>41563</v>
      </c>
    </row>
    <row r="658" spans="1:1">
      <c r="A658" s="42">
        <v>41564</v>
      </c>
    </row>
    <row r="659" spans="1:1">
      <c r="A659" s="42">
        <v>41565</v>
      </c>
    </row>
    <row r="660" spans="1:1">
      <c r="A660" s="42">
        <v>41566</v>
      </c>
    </row>
    <row r="661" spans="1:1">
      <c r="A661" s="42">
        <v>41567</v>
      </c>
    </row>
    <row r="662" spans="1:1">
      <c r="A662" s="42">
        <v>41568</v>
      </c>
    </row>
    <row r="663" spans="1:1">
      <c r="A663" s="42">
        <v>41569</v>
      </c>
    </row>
    <row r="664" spans="1:1">
      <c r="A664" s="42">
        <v>41570</v>
      </c>
    </row>
    <row r="665" spans="1:1">
      <c r="A665" s="42">
        <v>41571</v>
      </c>
    </row>
    <row r="666" spans="1:1">
      <c r="A666" s="42">
        <v>41572</v>
      </c>
    </row>
    <row r="667" spans="1:1">
      <c r="A667" s="42">
        <v>41573</v>
      </c>
    </row>
    <row r="668" spans="1:1">
      <c r="A668" s="42">
        <v>41574</v>
      </c>
    </row>
    <row r="669" spans="1:1">
      <c r="A669" s="42">
        <v>41575</v>
      </c>
    </row>
    <row r="670" spans="1:1">
      <c r="A670" s="42">
        <v>41576</v>
      </c>
    </row>
    <row r="671" spans="1:1">
      <c r="A671" s="42">
        <v>41577</v>
      </c>
    </row>
    <row r="672" spans="1:1">
      <c r="A672" s="42">
        <v>41578</v>
      </c>
    </row>
    <row r="673" spans="1:1">
      <c r="A673" s="42">
        <v>41579</v>
      </c>
    </row>
    <row r="674" spans="1:1">
      <c r="A674" s="42">
        <v>41580</v>
      </c>
    </row>
    <row r="675" spans="1:1">
      <c r="A675" s="42">
        <v>41581</v>
      </c>
    </row>
    <row r="676" spans="1:1">
      <c r="A676" s="42">
        <v>41582</v>
      </c>
    </row>
    <row r="677" spans="1:1">
      <c r="A677" s="42">
        <v>41583</v>
      </c>
    </row>
    <row r="678" spans="1:1">
      <c r="A678" s="42">
        <v>41584</v>
      </c>
    </row>
    <row r="679" spans="1:1">
      <c r="A679" s="42">
        <v>41585</v>
      </c>
    </row>
    <row r="680" spans="1:1">
      <c r="A680" s="42">
        <v>41586</v>
      </c>
    </row>
    <row r="681" spans="1:1">
      <c r="A681" s="42">
        <v>41587</v>
      </c>
    </row>
    <row r="682" spans="1:1">
      <c r="A682" s="42">
        <v>41588</v>
      </c>
    </row>
    <row r="683" spans="1:1">
      <c r="A683" s="42">
        <v>41589</v>
      </c>
    </row>
    <row r="684" spans="1:1">
      <c r="A684" s="42">
        <v>41590</v>
      </c>
    </row>
    <row r="685" spans="1:1">
      <c r="A685" s="42">
        <v>41591</v>
      </c>
    </row>
    <row r="686" spans="1:1">
      <c r="A686" s="42">
        <v>41592</v>
      </c>
    </row>
    <row r="687" spans="1:1">
      <c r="A687" s="42">
        <v>41593</v>
      </c>
    </row>
    <row r="688" spans="1:1">
      <c r="A688" s="42">
        <v>41594</v>
      </c>
    </row>
    <row r="689" spans="1:1">
      <c r="A689" s="42">
        <v>41595</v>
      </c>
    </row>
    <row r="690" spans="1:1">
      <c r="A690" s="42">
        <v>41596</v>
      </c>
    </row>
    <row r="691" spans="1:1">
      <c r="A691" s="42">
        <v>41597</v>
      </c>
    </row>
    <row r="692" spans="1:1">
      <c r="A692" s="42">
        <v>41598</v>
      </c>
    </row>
    <row r="693" spans="1:1">
      <c r="A693" s="42">
        <v>41599</v>
      </c>
    </row>
    <row r="694" spans="1:1">
      <c r="A694" s="42">
        <v>41600</v>
      </c>
    </row>
    <row r="695" spans="1:1">
      <c r="A695" s="42">
        <v>41601</v>
      </c>
    </row>
    <row r="696" spans="1:1">
      <c r="A696" s="42">
        <v>41602</v>
      </c>
    </row>
    <row r="697" spans="1:1">
      <c r="A697" s="42">
        <v>41603</v>
      </c>
    </row>
    <row r="698" spans="1:1">
      <c r="A698" s="42">
        <v>41604</v>
      </c>
    </row>
    <row r="699" spans="1:1">
      <c r="A699" s="42">
        <v>41605</v>
      </c>
    </row>
    <row r="700" spans="1:1">
      <c r="A700" s="42">
        <v>41606</v>
      </c>
    </row>
    <row r="701" spans="1:1">
      <c r="A701" s="42">
        <v>41607</v>
      </c>
    </row>
    <row r="702" spans="1:1">
      <c r="A702" s="42">
        <v>41608</v>
      </c>
    </row>
    <row r="703" spans="1:1">
      <c r="A703" s="42">
        <v>41609</v>
      </c>
    </row>
    <row r="704" spans="1:1">
      <c r="A704" s="42">
        <v>41610</v>
      </c>
    </row>
    <row r="705" spans="1:1">
      <c r="A705" s="42">
        <v>41611</v>
      </c>
    </row>
    <row r="706" spans="1:1">
      <c r="A706" s="42">
        <v>41612</v>
      </c>
    </row>
    <row r="707" spans="1:1">
      <c r="A707" s="42">
        <v>41613</v>
      </c>
    </row>
    <row r="708" spans="1:1">
      <c r="A708" s="42">
        <v>41614</v>
      </c>
    </row>
    <row r="709" spans="1:1">
      <c r="A709" s="42">
        <v>41615</v>
      </c>
    </row>
    <row r="710" spans="1:1">
      <c r="A710" s="42">
        <v>41616</v>
      </c>
    </row>
    <row r="711" spans="1:1">
      <c r="A711" s="42">
        <v>41617</v>
      </c>
    </row>
    <row r="712" spans="1:1">
      <c r="A712" s="42">
        <v>41618</v>
      </c>
    </row>
    <row r="713" spans="1:1">
      <c r="A713" s="42">
        <v>41619</v>
      </c>
    </row>
    <row r="714" spans="1:1">
      <c r="A714" s="42">
        <v>41620</v>
      </c>
    </row>
    <row r="715" spans="1:1">
      <c r="A715" s="42">
        <v>41621</v>
      </c>
    </row>
    <row r="716" spans="1:1">
      <c r="A716" s="42">
        <v>41622</v>
      </c>
    </row>
    <row r="717" spans="1:1">
      <c r="A717" s="42">
        <v>41623</v>
      </c>
    </row>
    <row r="718" spans="1:1">
      <c r="A718" s="42">
        <v>41624</v>
      </c>
    </row>
    <row r="719" spans="1:1">
      <c r="A719" s="42">
        <v>41625</v>
      </c>
    </row>
    <row r="720" spans="1:1">
      <c r="A720" s="42">
        <v>41626</v>
      </c>
    </row>
    <row r="721" spans="1:1">
      <c r="A721" s="42">
        <v>41627</v>
      </c>
    </row>
    <row r="722" spans="1:1">
      <c r="A722" s="42">
        <v>41628</v>
      </c>
    </row>
    <row r="723" spans="1:1">
      <c r="A723" s="42">
        <v>41629</v>
      </c>
    </row>
    <row r="724" spans="1:1">
      <c r="A724" s="42">
        <v>41630</v>
      </c>
    </row>
    <row r="725" spans="1:1">
      <c r="A725" s="42">
        <v>41631</v>
      </c>
    </row>
    <row r="726" spans="1:1">
      <c r="A726" s="42">
        <v>41632</v>
      </c>
    </row>
    <row r="727" spans="1:1">
      <c r="A727" s="42">
        <v>41633</v>
      </c>
    </row>
    <row r="728" spans="1:1">
      <c r="A728" s="42">
        <v>41634</v>
      </c>
    </row>
    <row r="729" spans="1:1">
      <c r="A729" s="42">
        <v>41635</v>
      </c>
    </row>
    <row r="730" spans="1:1">
      <c r="A730" s="42">
        <v>41636</v>
      </c>
    </row>
    <row r="731" spans="1:1">
      <c r="A731" s="42">
        <v>41637</v>
      </c>
    </row>
    <row r="732" spans="1:1">
      <c r="A732" s="42">
        <v>41638</v>
      </c>
    </row>
    <row r="733" spans="1:1">
      <c r="A733" s="4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7" sqref="M27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view="pageBreakPreview" topLeftCell="A21" zoomScale="80" zoomScaleSheetLayoutView="80" workbookViewId="0">
      <selection sqref="A1:D42"/>
    </sheetView>
  </sheetViews>
  <sheetFormatPr defaultRowHeight="13.5"/>
  <cols>
    <col min="1" max="1" width="14.28515625" style="362" bestFit="1" customWidth="1"/>
    <col min="2" max="2" width="80" style="565" customWidth="1"/>
    <col min="3" max="3" width="16.5703125" style="362" customWidth="1"/>
    <col min="4" max="4" width="14.28515625" style="362" customWidth="1"/>
    <col min="5" max="5" width="0.42578125" style="566" customWidth="1"/>
    <col min="6" max="16384" width="9.140625" style="362"/>
  </cols>
  <sheetData>
    <row r="1" spans="1:12" s="301" customFormat="1" ht="22.5" customHeight="1">
      <c r="A1" s="298" t="s">
        <v>272</v>
      </c>
      <c r="B1" s="555"/>
      <c r="C1" s="603" t="s">
        <v>108</v>
      </c>
      <c r="D1" s="603"/>
      <c r="E1" s="556"/>
    </row>
    <row r="2" spans="1:12" s="301" customFormat="1" ht="18.75" customHeight="1">
      <c r="A2" s="303" t="s">
        <v>140</v>
      </c>
      <c r="B2" s="555"/>
      <c r="C2" s="601" t="s">
        <v>630</v>
      </c>
      <c r="D2" s="602"/>
      <c r="E2" s="556"/>
    </row>
    <row r="3" spans="1:12" s="301" customFormat="1" ht="12" customHeight="1">
      <c r="A3" s="303"/>
      <c r="B3" s="555"/>
      <c r="C3" s="302"/>
      <c r="D3" s="302"/>
      <c r="E3" s="556"/>
    </row>
    <row r="4" spans="1:12" s="306" customFormat="1" ht="12" customHeight="1">
      <c r="A4" s="304" t="str">
        <f>'ფორმა N2'!A4</f>
        <v>ანგარიშვალდებული პირის დასახელება:</v>
      </c>
      <c r="B4" s="557"/>
      <c r="C4" s="303"/>
      <c r="D4" s="303"/>
      <c r="E4" s="363"/>
      <c r="L4" s="301"/>
    </row>
    <row r="5" spans="1:12" s="306" customFormat="1" ht="19.5" customHeight="1">
      <c r="A5" s="558" t="str">
        <f>'ფორმა N1'!D4</f>
        <v xml:space="preserve"> </v>
      </c>
      <c r="B5" s="559" t="s">
        <v>469</v>
      </c>
      <c r="C5" s="366"/>
      <c r="D5" s="366"/>
      <c r="E5" s="363"/>
    </row>
    <row r="6" spans="1:12" s="306" customFormat="1" ht="18.75" customHeight="1">
      <c r="A6" s="304"/>
      <c r="B6" s="557"/>
      <c r="C6" s="303"/>
      <c r="D6" s="303"/>
      <c r="E6" s="363"/>
    </row>
    <row r="7" spans="1:12" s="301" customFormat="1" ht="3.75" customHeight="1">
      <c r="A7" s="554"/>
      <c r="B7" s="560"/>
      <c r="C7" s="310"/>
      <c r="D7" s="310"/>
      <c r="E7" s="556"/>
    </row>
    <row r="8" spans="1:12" s="301" customFormat="1" ht="30" customHeight="1">
      <c r="A8" s="368" t="s">
        <v>61</v>
      </c>
      <c r="B8" s="313" t="s">
        <v>250</v>
      </c>
      <c r="C8" s="313" t="s">
        <v>63</v>
      </c>
      <c r="D8" s="313" t="s">
        <v>64</v>
      </c>
      <c r="E8" s="556"/>
      <c r="F8" s="561"/>
    </row>
    <row r="9" spans="1:12" s="316" customFormat="1" ht="24.95" customHeight="1">
      <c r="A9" s="314">
        <v>1</v>
      </c>
      <c r="B9" s="314" t="s">
        <v>62</v>
      </c>
      <c r="C9" s="351"/>
      <c r="D9" s="351"/>
      <c r="E9" s="556"/>
    </row>
    <row r="10" spans="1:12" s="316" customFormat="1" ht="24.95" customHeight="1">
      <c r="A10" s="279">
        <v>1.1000000000000001</v>
      </c>
      <c r="B10" s="279" t="s">
        <v>77</v>
      </c>
      <c r="C10" s="351">
        <f>C11+C12+C13+C14+C15+C16+C17+C18+C19+C20+C21+C22+C23+C24</f>
        <v>0</v>
      </c>
      <c r="D10" s="351">
        <f>D11+D12+D13+D14+D15+D16+D17+D18+D19+D20+D21+D22+D23+D24</f>
        <v>0</v>
      </c>
      <c r="E10" s="556"/>
    </row>
    <row r="11" spans="1:12" s="319" customFormat="1" ht="24.95" customHeight="1">
      <c r="A11" s="320" t="s">
        <v>28</v>
      </c>
      <c r="B11" s="320" t="s">
        <v>76</v>
      </c>
      <c r="C11" s="351"/>
      <c r="D11" s="351"/>
      <c r="E11" s="556"/>
    </row>
    <row r="12" spans="1:12" s="323" customFormat="1" ht="24.95" customHeight="1">
      <c r="A12" s="320" t="s">
        <v>29</v>
      </c>
      <c r="B12" s="320" t="s">
        <v>313</v>
      </c>
      <c r="C12" s="517"/>
      <c r="D12" s="517"/>
      <c r="E12" s="556"/>
    </row>
    <row r="13" spans="1:12" s="325" customFormat="1" ht="24.95" customHeight="1">
      <c r="A13" s="284" t="s">
        <v>78</v>
      </c>
      <c r="B13" s="284" t="s">
        <v>316</v>
      </c>
      <c r="C13" s="351"/>
      <c r="D13" s="351"/>
      <c r="E13" s="556"/>
    </row>
    <row r="14" spans="1:12" s="325" customFormat="1" ht="24.95" customHeight="1">
      <c r="A14" s="284" t="s">
        <v>107</v>
      </c>
      <c r="B14" s="284" t="s">
        <v>93</v>
      </c>
      <c r="C14" s="351"/>
      <c r="D14" s="351"/>
      <c r="E14" s="556"/>
    </row>
    <row r="15" spans="1:12" s="325" customFormat="1" ht="24.95" customHeight="1">
      <c r="A15" s="320" t="s">
        <v>79</v>
      </c>
      <c r="B15" s="320" t="s">
        <v>80</v>
      </c>
      <c r="C15" s="517"/>
      <c r="D15" s="517"/>
      <c r="E15" s="556"/>
    </row>
    <row r="16" spans="1:12" s="325" customFormat="1" ht="24.95" customHeight="1">
      <c r="A16" s="284" t="s">
        <v>81</v>
      </c>
      <c r="B16" s="284" t="s">
        <v>613</v>
      </c>
      <c r="C16" s="351"/>
      <c r="D16" s="351"/>
      <c r="E16" s="556"/>
    </row>
    <row r="17" spans="1:6" s="325" customFormat="1" ht="32.25" customHeight="1">
      <c r="A17" s="284" t="s">
        <v>82</v>
      </c>
      <c r="B17" s="284" t="s">
        <v>109</v>
      </c>
      <c r="C17" s="351"/>
      <c r="D17" s="351"/>
      <c r="E17" s="556"/>
    </row>
    <row r="18" spans="1:6" s="325" customFormat="1" ht="24.95" customHeight="1">
      <c r="A18" s="320" t="s">
        <v>83</v>
      </c>
      <c r="B18" s="320" t="s">
        <v>428</v>
      </c>
      <c r="C18" s="517"/>
      <c r="D18" s="517"/>
      <c r="E18" s="556"/>
    </row>
    <row r="19" spans="1:6" s="325" customFormat="1" ht="24.95" customHeight="1">
      <c r="A19" s="284" t="s">
        <v>84</v>
      </c>
      <c r="B19" s="284" t="s">
        <v>85</v>
      </c>
      <c r="C19" s="351"/>
      <c r="D19" s="351"/>
      <c r="E19" s="556"/>
      <c r="F19" s="562"/>
    </row>
    <row r="20" spans="1:6" s="325" customFormat="1" ht="32.25" customHeight="1">
      <c r="A20" s="284" t="s">
        <v>88</v>
      </c>
      <c r="B20" s="284" t="s">
        <v>86</v>
      </c>
      <c r="C20" s="351"/>
      <c r="D20" s="351"/>
      <c r="E20" s="556"/>
      <c r="F20" s="304"/>
    </row>
    <row r="21" spans="1:6" s="325" customFormat="1" ht="24.95" customHeight="1">
      <c r="A21" s="284" t="s">
        <v>89</v>
      </c>
      <c r="B21" s="284" t="s">
        <v>87</v>
      </c>
      <c r="C21" s="351"/>
      <c r="D21" s="351"/>
      <c r="E21" s="556"/>
      <c r="F21" s="357"/>
    </row>
    <row r="22" spans="1:6" s="325" customFormat="1" ht="24.95" customHeight="1">
      <c r="A22" s="284" t="s">
        <v>90</v>
      </c>
      <c r="B22" s="284" t="s">
        <v>460</v>
      </c>
      <c r="C22" s="351"/>
      <c r="D22" s="351"/>
      <c r="E22" s="556"/>
    </row>
    <row r="23" spans="1:6" s="325" customFormat="1" ht="24.95" customHeight="1">
      <c r="A23" s="320" t="s">
        <v>91</v>
      </c>
      <c r="B23" s="320" t="s">
        <v>461</v>
      </c>
      <c r="C23" s="518"/>
      <c r="D23" s="518"/>
      <c r="E23" s="556"/>
    </row>
    <row r="24" spans="1:6" s="325" customFormat="1" ht="24.95" customHeight="1">
      <c r="A24" s="320" t="s">
        <v>251</v>
      </c>
      <c r="B24" s="320" t="s">
        <v>466</v>
      </c>
      <c r="C24" s="351"/>
      <c r="D24" s="351"/>
      <c r="E24" s="556"/>
    </row>
    <row r="25" spans="1:6" s="325" customFormat="1" ht="24.95" customHeight="1">
      <c r="A25" s="279">
        <v>1.2</v>
      </c>
      <c r="B25" s="314" t="s">
        <v>92</v>
      </c>
      <c r="C25" s="341"/>
      <c r="D25" s="341"/>
      <c r="E25" s="556"/>
    </row>
    <row r="26" spans="1:6" ht="24.95" customHeight="1">
      <c r="A26" s="320" t="s">
        <v>30</v>
      </c>
      <c r="B26" s="563" t="s">
        <v>313</v>
      </c>
      <c r="C26" s="517"/>
      <c r="D26" s="517"/>
      <c r="E26" s="556"/>
    </row>
    <row r="27" spans="1:6" ht="24.95" customHeight="1">
      <c r="A27" s="284" t="s">
        <v>94</v>
      </c>
      <c r="B27" s="320" t="s">
        <v>316</v>
      </c>
      <c r="C27" s="517"/>
      <c r="D27" s="517"/>
      <c r="E27" s="556"/>
    </row>
    <row r="28" spans="1:6" ht="24.95" customHeight="1">
      <c r="A28" s="336" t="s">
        <v>95</v>
      </c>
      <c r="B28" s="284" t="s">
        <v>314</v>
      </c>
      <c r="C28" s="351"/>
      <c r="D28" s="351"/>
      <c r="E28" s="556"/>
    </row>
    <row r="29" spans="1:6" ht="24.95" customHeight="1">
      <c r="A29" s="336" t="s">
        <v>96</v>
      </c>
      <c r="B29" s="284" t="s">
        <v>317</v>
      </c>
      <c r="C29" s="351"/>
      <c r="D29" s="351"/>
      <c r="E29" s="556"/>
    </row>
    <row r="30" spans="1:6" ht="24.95" customHeight="1">
      <c r="A30" s="336" t="s">
        <v>139</v>
      </c>
      <c r="B30" s="284" t="s">
        <v>315</v>
      </c>
      <c r="C30" s="351"/>
      <c r="D30" s="351"/>
      <c r="E30" s="556"/>
    </row>
    <row r="31" spans="1:6" ht="32.25" customHeight="1">
      <c r="A31" s="320" t="s">
        <v>31</v>
      </c>
      <c r="B31" s="563" t="s">
        <v>467</v>
      </c>
      <c r="C31" s="351"/>
      <c r="D31" s="351"/>
      <c r="E31" s="556"/>
    </row>
    <row r="32" spans="1:6" s="306" customFormat="1" ht="24.75" customHeight="1">
      <c r="B32" s="564"/>
    </row>
    <row r="33" spans="1:9" s="306" customFormat="1" ht="20.25" customHeight="1">
      <c r="A33" s="522"/>
      <c r="B33" s="564"/>
      <c r="E33" s="354"/>
    </row>
    <row r="34" spans="1:9" s="306" customFormat="1">
      <c r="B34" s="564"/>
      <c r="E34" s="354"/>
    </row>
    <row r="35" spans="1:9">
      <c r="A35" s="522"/>
    </row>
    <row r="36" spans="1:9">
      <c r="A36" s="306"/>
    </row>
    <row r="37" spans="1:9" s="306" customFormat="1">
      <c r="A37" s="355" t="s">
        <v>105</v>
      </c>
      <c r="B37" s="564"/>
      <c r="E37" s="354"/>
    </row>
    <row r="38" spans="1:9" s="306" customFormat="1">
      <c r="B38" s="564"/>
      <c r="E38" s="356"/>
      <c r="F38" s="356"/>
      <c r="G38" s="356"/>
      <c r="H38" s="356"/>
      <c r="I38" s="356"/>
    </row>
    <row r="39" spans="1:9" s="306" customFormat="1">
      <c r="B39" s="564"/>
      <c r="D39" s="357"/>
      <c r="E39" s="356"/>
      <c r="F39" s="356"/>
      <c r="G39" s="356"/>
      <c r="H39" s="356"/>
      <c r="I39" s="356"/>
    </row>
    <row r="40" spans="1:9" s="306" customFormat="1" ht="27">
      <c r="A40" s="356"/>
      <c r="B40" s="567" t="s">
        <v>601</v>
      </c>
      <c r="D40" s="357"/>
      <c r="E40" s="356"/>
      <c r="F40" s="356"/>
      <c r="G40" s="356"/>
      <c r="H40" s="356"/>
      <c r="I40" s="356"/>
    </row>
    <row r="41" spans="1:9" s="306" customFormat="1" ht="27">
      <c r="A41" s="356"/>
      <c r="B41" s="564" t="s">
        <v>270</v>
      </c>
      <c r="D41" s="357"/>
      <c r="E41" s="356"/>
      <c r="F41" s="356"/>
      <c r="G41" s="356"/>
      <c r="H41" s="356"/>
      <c r="I41" s="356"/>
    </row>
    <row r="42" spans="1:9" s="356" customFormat="1">
      <c r="B42" s="568" t="s">
        <v>138</v>
      </c>
    </row>
    <row r="43" spans="1:9" s="356" customFormat="1">
      <c r="B43" s="56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ignoredErrors>
    <ignoredError sqref="C10:D10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tabSelected="1" zoomScaleSheetLayoutView="70" workbookViewId="0">
      <selection activeCell="D91" sqref="D91"/>
    </sheetView>
  </sheetViews>
  <sheetFormatPr defaultRowHeight="13.5"/>
  <cols>
    <col min="1" max="1" width="14.28515625" style="306" bestFit="1" customWidth="1"/>
    <col min="2" max="2" width="76.85546875" style="306" customWidth="1"/>
    <col min="3" max="4" width="14.85546875" style="306" customWidth="1"/>
    <col min="5" max="6" width="17.85546875" style="306" customWidth="1"/>
    <col min="7" max="7" width="20" style="306" customWidth="1"/>
    <col min="8" max="16384" width="9.140625" style="306"/>
  </cols>
  <sheetData>
    <row r="1" spans="1:6" s="301" customFormat="1">
      <c r="A1" s="298" t="s">
        <v>415</v>
      </c>
      <c r="B1" s="299"/>
      <c r="C1" s="603" t="s">
        <v>108</v>
      </c>
      <c r="D1" s="603"/>
      <c r="E1" s="300"/>
    </row>
    <row r="2" spans="1:6" s="301" customFormat="1">
      <c r="A2" s="298" t="s">
        <v>416</v>
      </c>
      <c r="B2" s="299"/>
      <c r="C2" s="601" t="s">
        <v>630</v>
      </c>
      <c r="D2" s="602"/>
      <c r="E2" s="300"/>
    </row>
    <row r="3" spans="1:6" s="301" customFormat="1">
      <c r="A3" s="298" t="s">
        <v>417</v>
      </c>
      <c r="B3" s="299"/>
      <c r="C3" s="302"/>
      <c r="D3" s="302"/>
      <c r="E3" s="300"/>
    </row>
    <row r="4" spans="1:6" s="301" customFormat="1">
      <c r="A4" s="303" t="s">
        <v>140</v>
      </c>
      <c r="B4" s="299"/>
      <c r="C4" s="302"/>
      <c r="D4" s="302"/>
      <c r="E4" s="300"/>
    </row>
    <row r="5" spans="1:6" s="301" customFormat="1">
      <c r="A5" s="303"/>
      <c r="B5" s="299"/>
      <c r="C5" s="302"/>
      <c r="D5" s="302"/>
      <c r="E5" s="300"/>
    </row>
    <row r="6" spans="1:6">
      <c r="A6" s="304" t="s">
        <v>274</v>
      </c>
      <c r="B6" s="304"/>
      <c r="C6" s="303"/>
      <c r="D6" s="303"/>
      <c r="E6" s="305"/>
    </row>
    <row r="7" spans="1:6">
      <c r="A7" s="307" t="s">
        <v>638</v>
      </c>
      <c r="B7" s="308" t="s">
        <v>469</v>
      </c>
      <c r="C7" s="309"/>
      <c r="D7" s="309"/>
      <c r="E7" s="305"/>
    </row>
    <row r="8" spans="1:6">
      <c r="A8" s="304"/>
      <c r="B8" s="304"/>
      <c r="C8" s="303"/>
      <c r="D8" s="303"/>
      <c r="E8" s="305"/>
    </row>
    <row r="9" spans="1:6" s="301" customFormat="1">
      <c r="A9" s="299"/>
      <c r="B9" s="299"/>
      <c r="C9" s="310"/>
      <c r="D9" s="310"/>
      <c r="E9" s="300"/>
    </row>
    <row r="10" spans="1:6" s="301" customFormat="1" ht="27">
      <c r="A10" s="311" t="s">
        <v>61</v>
      </c>
      <c r="B10" s="312" t="s">
        <v>10</v>
      </c>
      <c r="C10" s="313" t="s">
        <v>9</v>
      </c>
      <c r="D10" s="313" t="s">
        <v>8</v>
      </c>
      <c r="E10" s="300"/>
    </row>
    <row r="11" spans="1:6" s="316" customFormat="1">
      <c r="A11" s="314">
        <v>1</v>
      </c>
      <c r="B11" s="314" t="s">
        <v>54</v>
      </c>
      <c r="C11" s="359">
        <v>13490.12</v>
      </c>
      <c r="D11" s="472">
        <v>20430.52</v>
      </c>
      <c r="E11" s="591"/>
      <c r="F11" s="597"/>
    </row>
    <row r="12" spans="1:6" s="319" customFormat="1" ht="16.5">
      <c r="A12" s="279">
        <v>1.1000000000000001</v>
      </c>
      <c r="B12" s="279" t="s">
        <v>55</v>
      </c>
      <c r="C12" s="317">
        <f>C13+C14</f>
        <v>0</v>
      </c>
      <c r="D12" s="317">
        <f>D13+D14</f>
        <v>0</v>
      </c>
      <c r="E12" s="318"/>
    </row>
    <row r="13" spans="1:6" s="323" customFormat="1">
      <c r="A13" s="320" t="s">
        <v>28</v>
      </c>
      <c r="B13" s="320" t="s">
        <v>56</v>
      </c>
      <c r="C13" s="543"/>
      <c r="D13" s="543"/>
      <c r="E13" s="322"/>
    </row>
    <row r="14" spans="1:6" s="325" customFormat="1">
      <c r="A14" s="320" t="s">
        <v>29</v>
      </c>
      <c r="B14" s="320" t="s">
        <v>0</v>
      </c>
      <c r="C14" s="321"/>
      <c r="D14" s="321"/>
      <c r="E14" s="324"/>
      <c r="F14" s="338"/>
    </row>
    <row r="15" spans="1:6" s="316" customFormat="1">
      <c r="A15" s="279">
        <v>1.2</v>
      </c>
      <c r="B15" s="279" t="s">
        <v>57</v>
      </c>
      <c r="C15" s="359">
        <f>C22+C23+C25+C31+C37+C48+C53+C74</f>
        <v>13490.119999999999</v>
      </c>
      <c r="D15" s="359">
        <f>D22+D23+D25+D31+D37+D48+D53+D74</f>
        <v>20430.519999999997</v>
      </c>
      <c r="E15" s="315"/>
    </row>
    <row r="16" spans="1:6" s="325" customFormat="1">
      <c r="A16" s="320" t="s">
        <v>30</v>
      </c>
      <c r="B16" s="320" t="s">
        <v>1</v>
      </c>
      <c r="C16" s="402">
        <f>C17+C18</f>
        <v>0</v>
      </c>
      <c r="D16" s="402">
        <f>D17+D18</f>
        <v>0</v>
      </c>
      <c r="E16" s="324"/>
    </row>
    <row r="17" spans="1:6" s="325" customFormat="1">
      <c r="A17" s="284" t="s">
        <v>94</v>
      </c>
      <c r="B17" s="284" t="s">
        <v>58</v>
      </c>
      <c r="C17" s="542"/>
      <c r="D17" s="542"/>
      <c r="E17" s="324"/>
    </row>
    <row r="18" spans="1:6" s="325" customFormat="1">
      <c r="A18" s="284" t="s">
        <v>97</v>
      </c>
      <c r="B18" s="284" t="s">
        <v>59</v>
      </c>
      <c r="C18" s="321"/>
      <c r="D18" s="328"/>
      <c r="E18" s="324"/>
    </row>
    <row r="19" spans="1:6" s="325" customFormat="1">
      <c r="A19" s="320" t="s">
        <v>31</v>
      </c>
      <c r="B19" s="320" t="s">
        <v>2</v>
      </c>
      <c r="C19" s="402"/>
      <c r="D19" s="402"/>
      <c r="E19" s="329"/>
      <c r="F19" s="330"/>
    </row>
    <row r="20" spans="1:6" s="333" customFormat="1" ht="27">
      <c r="A20" s="284" t="s">
        <v>11</v>
      </c>
      <c r="B20" s="284" t="s">
        <v>591</v>
      </c>
      <c r="C20" s="331"/>
      <c r="D20" s="331"/>
      <c r="E20" s="332"/>
    </row>
    <row r="21" spans="1:6" s="333" customFormat="1">
      <c r="A21" s="284" t="s">
        <v>12</v>
      </c>
      <c r="B21" s="284" t="s">
        <v>592</v>
      </c>
      <c r="C21" s="331"/>
      <c r="D21" s="524"/>
      <c r="E21" s="332"/>
    </row>
    <row r="22" spans="1:6" s="333" customFormat="1" ht="27">
      <c r="A22" s="284" t="s">
        <v>285</v>
      </c>
      <c r="B22" s="284" t="s">
        <v>20</v>
      </c>
      <c r="C22" s="331">
        <v>7879.37</v>
      </c>
      <c r="D22" s="331">
        <v>7879.37</v>
      </c>
      <c r="E22" s="332"/>
    </row>
    <row r="23" spans="1:6" s="333" customFormat="1" ht="16.5" customHeight="1">
      <c r="A23" s="284" t="s">
        <v>286</v>
      </c>
      <c r="B23" s="284" t="s">
        <v>14</v>
      </c>
      <c r="C23" s="331">
        <v>1490</v>
      </c>
      <c r="D23" s="331">
        <v>1490</v>
      </c>
      <c r="E23" s="332"/>
    </row>
    <row r="24" spans="1:6" s="333" customFormat="1" ht="16.5" customHeight="1">
      <c r="A24" s="284" t="s">
        <v>287</v>
      </c>
      <c r="B24" s="284" t="s">
        <v>15</v>
      </c>
      <c r="C24" s="331"/>
      <c r="D24" s="335"/>
      <c r="E24" s="332"/>
    </row>
    <row r="25" spans="1:6" s="333" customFormat="1" ht="16.5" customHeight="1">
      <c r="A25" s="284" t="s">
        <v>288</v>
      </c>
      <c r="B25" s="284" t="s">
        <v>16</v>
      </c>
      <c r="C25" s="402">
        <f>C26+C27+C28+C29+C30+H27</f>
        <v>45.5</v>
      </c>
      <c r="D25" s="402">
        <f>D26+D27+D28+D29+D30+I27</f>
        <v>45.5</v>
      </c>
      <c r="E25" s="332"/>
    </row>
    <row r="26" spans="1:6" s="333" customFormat="1" ht="26.25" customHeight="1">
      <c r="A26" s="336" t="s">
        <v>289</v>
      </c>
      <c r="B26" s="336" t="s">
        <v>593</v>
      </c>
      <c r="C26" s="331">
        <v>35</v>
      </c>
      <c r="D26" s="331">
        <v>35</v>
      </c>
      <c r="E26" s="332"/>
    </row>
    <row r="27" spans="1:6" s="333" customFormat="1" ht="16.5" customHeight="1">
      <c r="A27" s="336" t="s">
        <v>290</v>
      </c>
      <c r="B27" s="336" t="s">
        <v>17</v>
      </c>
      <c r="C27" s="331">
        <v>6</v>
      </c>
      <c r="D27" s="331">
        <v>6</v>
      </c>
      <c r="E27" s="332"/>
    </row>
    <row r="28" spans="1:6" s="333" customFormat="1" ht="16.5" customHeight="1">
      <c r="A28" s="336" t="s">
        <v>291</v>
      </c>
      <c r="B28" s="336" t="s">
        <v>18</v>
      </c>
      <c r="C28" s="331">
        <v>1</v>
      </c>
      <c r="D28" s="331">
        <v>1</v>
      </c>
      <c r="E28" s="332"/>
    </row>
    <row r="29" spans="1:6" s="333" customFormat="1" ht="16.5" customHeight="1">
      <c r="A29" s="336" t="s">
        <v>292</v>
      </c>
      <c r="B29" s="336" t="s">
        <v>21</v>
      </c>
      <c r="C29" s="331">
        <v>3.5</v>
      </c>
      <c r="D29" s="331">
        <v>3.5</v>
      </c>
      <c r="E29" s="332"/>
    </row>
    <row r="30" spans="1:6" s="333" customFormat="1" ht="16.5" customHeight="1">
      <c r="A30" s="284" t="s">
        <v>293</v>
      </c>
      <c r="B30" s="284" t="s">
        <v>19</v>
      </c>
      <c r="C30" s="460"/>
      <c r="D30" s="331"/>
      <c r="E30" s="332"/>
    </row>
    <row r="31" spans="1:6" s="325" customFormat="1" ht="16.5" customHeight="1">
      <c r="A31" s="320" t="s">
        <v>32</v>
      </c>
      <c r="B31" s="320" t="s">
        <v>3</v>
      </c>
      <c r="C31" s="467">
        <v>2000</v>
      </c>
      <c r="D31" s="467">
        <v>2000</v>
      </c>
      <c r="E31" s="329"/>
    </row>
    <row r="32" spans="1:6" s="325" customFormat="1" ht="16.5" customHeight="1">
      <c r="A32" s="320" t="s">
        <v>33</v>
      </c>
      <c r="B32" s="320" t="s">
        <v>588</v>
      </c>
      <c r="C32" s="375"/>
      <c r="D32" s="375"/>
      <c r="E32" s="324"/>
    </row>
    <row r="33" spans="1:7" s="325" customFormat="1" ht="16.5" customHeight="1">
      <c r="A33" s="320" t="s">
        <v>34</v>
      </c>
      <c r="B33" s="320" t="s">
        <v>5</v>
      </c>
      <c r="C33" s="321"/>
      <c r="D33" s="328"/>
      <c r="E33" s="324"/>
    </row>
    <row r="34" spans="1:7" s="325" customFormat="1">
      <c r="A34" s="320" t="s">
        <v>35</v>
      </c>
      <c r="B34" s="320" t="s">
        <v>60</v>
      </c>
      <c r="C34" s="317">
        <f>C35+C36</f>
        <v>0</v>
      </c>
      <c r="D34" s="317">
        <f>SUM(D35:D36)</f>
        <v>0</v>
      </c>
      <c r="E34" s="324"/>
    </row>
    <row r="35" spans="1:7" s="325" customFormat="1" ht="16.5" customHeight="1">
      <c r="A35" s="284" t="s">
        <v>294</v>
      </c>
      <c r="B35" s="284" t="s">
        <v>53</v>
      </c>
      <c r="C35" s="543"/>
      <c r="D35" s="543"/>
      <c r="E35" s="324"/>
    </row>
    <row r="36" spans="1:7" s="325" customFormat="1" ht="16.5" customHeight="1">
      <c r="A36" s="284" t="s">
        <v>295</v>
      </c>
      <c r="B36" s="284" t="s">
        <v>52</v>
      </c>
      <c r="C36" s="543"/>
      <c r="D36" s="543"/>
      <c r="E36" s="324"/>
    </row>
    <row r="37" spans="1:7" s="325" customFormat="1" ht="16.5" customHeight="1">
      <c r="A37" s="320" t="s">
        <v>36</v>
      </c>
      <c r="B37" s="320" t="s">
        <v>46</v>
      </c>
      <c r="C37" s="468">
        <v>10.25</v>
      </c>
      <c r="D37" s="468">
        <v>10.25</v>
      </c>
      <c r="E37" s="324"/>
    </row>
    <row r="38" spans="1:7" s="325" customFormat="1" ht="16.5" customHeight="1">
      <c r="A38" s="320" t="s">
        <v>37</v>
      </c>
      <c r="B38" s="320" t="s">
        <v>418</v>
      </c>
      <c r="C38" s="402">
        <f>C39+C40+C41+C42+C43</f>
        <v>0</v>
      </c>
      <c r="D38" s="402">
        <f>D39+D40+D41+D42+D43</f>
        <v>0</v>
      </c>
      <c r="E38" s="324"/>
    </row>
    <row r="39" spans="1:7" s="325" customFormat="1" ht="16.5" customHeight="1">
      <c r="A39" s="337" t="s">
        <v>363</v>
      </c>
      <c r="B39" s="337" t="s">
        <v>367</v>
      </c>
      <c r="C39" s="542"/>
      <c r="D39" s="542"/>
      <c r="E39" s="324"/>
    </row>
    <row r="40" spans="1:7" s="325" customFormat="1" ht="16.5" customHeight="1">
      <c r="A40" s="337" t="s">
        <v>364</v>
      </c>
      <c r="B40" s="337" t="s">
        <v>368</v>
      </c>
      <c r="C40" s="542"/>
      <c r="D40" s="542"/>
      <c r="E40" s="324"/>
      <c r="G40" s="338"/>
    </row>
    <row r="41" spans="1:7" s="325" customFormat="1" ht="16.5" customHeight="1">
      <c r="A41" s="337" t="s">
        <v>365</v>
      </c>
      <c r="B41" s="337" t="s">
        <v>371</v>
      </c>
      <c r="C41" s="471"/>
      <c r="D41" s="328"/>
      <c r="E41" s="324"/>
      <c r="F41" s="461"/>
    </row>
    <row r="42" spans="1:7" s="325" customFormat="1" ht="16.5" customHeight="1">
      <c r="A42" s="337" t="s">
        <v>370</v>
      </c>
      <c r="B42" s="337" t="s">
        <v>372</v>
      </c>
      <c r="C42" s="471"/>
      <c r="D42" s="328"/>
      <c r="E42" s="324"/>
    </row>
    <row r="43" spans="1:7" s="325" customFormat="1" ht="16.5" customHeight="1">
      <c r="A43" s="337" t="s">
        <v>373</v>
      </c>
      <c r="B43" s="337" t="s">
        <v>566</v>
      </c>
      <c r="C43" s="542"/>
      <c r="D43" s="542"/>
      <c r="E43" s="324"/>
      <c r="F43" s="338"/>
    </row>
    <row r="44" spans="1:7" s="325" customFormat="1" ht="27">
      <c r="A44" s="320" t="s">
        <v>38</v>
      </c>
      <c r="B44" s="320" t="s">
        <v>26</v>
      </c>
      <c r="C44" s="525"/>
      <c r="D44" s="468"/>
      <c r="E44" s="324"/>
    </row>
    <row r="45" spans="1:7" s="325" customFormat="1" ht="16.5" customHeight="1">
      <c r="A45" s="320" t="s">
        <v>39</v>
      </c>
      <c r="B45" s="320" t="s">
        <v>22</v>
      </c>
      <c r="C45" s="466"/>
      <c r="D45" s="321"/>
      <c r="E45" s="324"/>
    </row>
    <row r="46" spans="1:7" s="325" customFormat="1" ht="16.5" customHeight="1">
      <c r="A46" s="320" t="s">
        <v>40</v>
      </c>
      <c r="B46" s="320" t="s">
        <v>594</v>
      </c>
      <c r="C46" s="525"/>
      <c r="D46" s="467"/>
      <c r="E46" s="324"/>
    </row>
    <row r="47" spans="1:7" s="325" customFormat="1" ht="16.5" customHeight="1">
      <c r="A47" s="320" t="s">
        <v>41</v>
      </c>
      <c r="B47" s="320" t="s">
        <v>24</v>
      </c>
      <c r="C47" s="321"/>
      <c r="D47" s="328"/>
      <c r="E47" s="324"/>
    </row>
    <row r="48" spans="1:7" s="325" customFormat="1" ht="16.5" customHeight="1">
      <c r="A48" s="320" t="s">
        <v>42</v>
      </c>
      <c r="B48" s="320" t="s">
        <v>419</v>
      </c>
      <c r="C48" s="317">
        <f>C49+C50+C51</f>
        <v>2065</v>
      </c>
      <c r="D48" s="402">
        <f>SUM(D49:D51)</f>
        <v>2065</v>
      </c>
      <c r="E48" s="324"/>
    </row>
    <row r="49" spans="1:6" s="325" customFormat="1" ht="16.5" customHeight="1">
      <c r="A49" s="284" t="s">
        <v>379</v>
      </c>
      <c r="B49" s="284" t="s">
        <v>382</v>
      </c>
      <c r="C49" s="545">
        <v>2065</v>
      </c>
      <c r="D49" s="545">
        <v>2065</v>
      </c>
      <c r="E49" s="324"/>
      <c r="F49" s="338"/>
    </row>
    <row r="50" spans="1:6" s="325" customFormat="1" ht="16.5" customHeight="1">
      <c r="A50" s="284" t="s">
        <v>380</v>
      </c>
      <c r="B50" s="284" t="s">
        <v>381</v>
      </c>
      <c r="C50" s="543"/>
      <c r="D50" s="571"/>
      <c r="E50" s="324"/>
    </row>
    <row r="51" spans="1:6" s="325" customFormat="1" ht="16.5" customHeight="1">
      <c r="A51" s="284" t="s">
        <v>383</v>
      </c>
      <c r="B51" s="284" t="s">
        <v>384</v>
      </c>
      <c r="C51" s="543"/>
      <c r="D51" s="543"/>
      <c r="E51" s="324"/>
    </row>
    <row r="52" spans="1:6" s="325" customFormat="1">
      <c r="A52" s="320" t="s">
        <v>43</v>
      </c>
      <c r="B52" s="320" t="s">
        <v>27</v>
      </c>
      <c r="C52" s="321"/>
      <c r="D52" s="328"/>
      <c r="E52" s="324"/>
    </row>
    <row r="53" spans="1:6" s="325" customFormat="1" ht="32.25" customHeight="1">
      <c r="A53" s="320" t="s">
        <v>44</v>
      </c>
      <c r="B53" s="320" t="s">
        <v>595</v>
      </c>
      <c r="C53" s="526"/>
      <c r="D53" s="526">
        <v>830</v>
      </c>
      <c r="E53" s="329"/>
      <c r="F53" s="330"/>
    </row>
    <row r="54" spans="1:6" s="325" customFormat="1" ht="27">
      <c r="A54" s="279">
        <v>1.3</v>
      </c>
      <c r="B54" s="279" t="s">
        <v>425</v>
      </c>
      <c r="C54" s="402">
        <f>C55+C56</f>
        <v>0</v>
      </c>
      <c r="D54" s="402">
        <f>D55+D56</f>
        <v>0</v>
      </c>
      <c r="E54" s="329"/>
      <c r="F54" s="330"/>
    </row>
    <row r="55" spans="1:6" s="325" customFormat="1" ht="27">
      <c r="A55" s="320" t="s">
        <v>47</v>
      </c>
      <c r="B55" s="320" t="s">
        <v>596</v>
      </c>
      <c r="C55" s="542"/>
      <c r="D55" s="542"/>
      <c r="E55" s="329"/>
      <c r="F55" s="330"/>
    </row>
    <row r="56" spans="1:6" s="325" customFormat="1" ht="16.5" customHeight="1">
      <c r="A56" s="320" t="s">
        <v>48</v>
      </c>
      <c r="B56" s="320" t="s">
        <v>45</v>
      </c>
      <c r="C56" s="321"/>
      <c r="D56" s="328"/>
      <c r="E56" s="329"/>
      <c r="F56" s="330"/>
    </row>
    <row r="57" spans="1:6" s="325" customFormat="1">
      <c r="A57" s="279">
        <v>1.4</v>
      </c>
      <c r="B57" s="279" t="s">
        <v>427</v>
      </c>
      <c r="C57" s="321"/>
      <c r="D57" s="339"/>
      <c r="E57" s="329"/>
      <c r="F57" s="330"/>
    </row>
    <row r="58" spans="1:6" s="333" customFormat="1">
      <c r="A58" s="279">
        <v>1.5</v>
      </c>
      <c r="B58" s="279" t="s">
        <v>6</v>
      </c>
      <c r="C58" s="331"/>
      <c r="D58" s="335"/>
      <c r="E58" s="332"/>
    </row>
    <row r="59" spans="1:6" s="333" customFormat="1">
      <c r="A59" s="279">
        <v>1.6</v>
      </c>
      <c r="B59" s="340" t="s">
        <v>7</v>
      </c>
      <c r="C59" s="517">
        <f>SUM(C60:C64)</f>
        <v>0</v>
      </c>
      <c r="D59" s="527">
        <f>SUM(D60:D64)</f>
        <v>0</v>
      </c>
      <c r="E59" s="332"/>
      <c r="F59" s="462"/>
    </row>
    <row r="60" spans="1:6" s="333" customFormat="1">
      <c r="A60" s="320" t="s">
        <v>301</v>
      </c>
      <c r="B60" s="342" t="s">
        <v>49</v>
      </c>
      <c r="C60" s="331"/>
      <c r="D60" s="331"/>
      <c r="E60" s="332"/>
    </row>
    <row r="61" spans="1:6" s="333" customFormat="1" ht="27">
      <c r="A61" s="320" t="s">
        <v>302</v>
      </c>
      <c r="B61" s="342" t="s">
        <v>51</v>
      </c>
      <c r="C61" s="331"/>
      <c r="D61" s="331"/>
      <c r="E61" s="332"/>
    </row>
    <row r="62" spans="1:6" s="333" customFormat="1">
      <c r="A62" s="320" t="s">
        <v>303</v>
      </c>
      <c r="B62" s="342" t="s">
        <v>50</v>
      </c>
      <c r="C62" s="335"/>
      <c r="D62" s="465"/>
      <c r="E62" s="332"/>
    </row>
    <row r="63" spans="1:6" s="333" customFormat="1">
      <c r="A63" s="320" t="s">
        <v>304</v>
      </c>
      <c r="B63" s="342" t="s">
        <v>567</v>
      </c>
      <c r="C63" s="331"/>
      <c r="D63" s="331"/>
      <c r="E63" s="332"/>
    </row>
    <row r="64" spans="1:6" s="333" customFormat="1">
      <c r="A64" s="320" t="s">
        <v>342</v>
      </c>
      <c r="B64" s="342" t="s">
        <v>343</v>
      </c>
      <c r="C64" s="331"/>
      <c r="D64" s="335"/>
      <c r="E64" s="332"/>
    </row>
    <row r="65" spans="1:5">
      <c r="A65" s="314">
        <v>2</v>
      </c>
      <c r="B65" s="314" t="s">
        <v>420</v>
      </c>
      <c r="C65" s="344"/>
      <c r="D65" s="517">
        <f>SUM(D66:D72)</f>
        <v>0</v>
      </c>
      <c r="E65" s="345"/>
    </row>
    <row r="66" spans="1:5">
      <c r="A66" s="346">
        <v>2.1</v>
      </c>
      <c r="B66" s="347" t="s">
        <v>98</v>
      </c>
      <c r="C66" s="348"/>
      <c r="D66" s="349"/>
      <c r="E66" s="345"/>
    </row>
    <row r="67" spans="1:5">
      <c r="A67" s="346">
        <v>2.2000000000000002</v>
      </c>
      <c r="B67" s="347" t="s">
        <v>421</v>
      </c>
      <c r="C67" s="348"/>
      <c r="D67" s="349"/>
      <c r="E67" s="345"/>
    </row>
    <row r="68" spans="1:5">
      <c r="A68" s="346">
        <v>2.2999999999999998</v>
      </c>
      <c r="B68" s="347" t="s">
        <v>102</v>
      </c>
      <c r="C68" s="348"/>
      <c r="D68" s="349"/>
      <c r="E68" s="345"/>
    </row>
    <row r="69" spans="1:5">
      <c r="A69" s="346">
        <v>2.4</v>
      </c>
      <c r="B69" s="347" t="s">
        <v>101</v>
      </c>
      <c r="C69" s="348"/>
      <c r="D69" s="349"/>
      <c r="E69" s="345"/>
    </row>
    <row r="70" spans="1:5">
      <c r="A70" s="346">
        <v>2.5</v>
      </c>
      <c r="B70" s="347" t="s">
        <v>422</v>
      </c>
      <c r="C70" s="348"/>
      <c r="D70" s="349"/>
      <c r="E70" s="345"/>
    </row>
    <row r="71" spans="1:5">
      <c r="A71" s="346">
        <v>2.6</v>
      </c>
      <c r="B71" s="347" t="s">
        <v>99</v>
      </c>
      <c r="C71" s="348"/>
      <c r="D71" s="349"/>
      <c r="E71" s="345"/>
    </row>
    <row r="72" spans="1:5">
      <c r="A72" s="346">
        <v>2.7</v>
      </c>
      <c r="B72" s="347" t="s">
        <v>100</v>
      </c>
      <c r="C72" s="350"/>
      <c r="D72" s="349"/>
      <c r="E72" s="345"/>
    </row>
    <row r="73" spans="1:5">
      <c r="A73" s="314">
        <v>3</v>
      </c>
      <c r="B73" s="314" t="s">
        <v>464</v>
      </c>
      <c r="C73" s="341"/>
      <c r="D73" s="349"/>
      <c r="E73" s="345"/>
    </row>
    <row r="74" spans="1:5" ht="18" customHeight="1">
      <c r="A74" s="314">
        <v>4</v>
      </c>
      <c r="B74" s="314" t="s">
        <v>252</v>
      </c>
      <c r="C74" s="517">
        <f>SUM(C75:C76)</f>
        <v>0</v>
      </c>
      <c r="D74" s="517">
        <f>SUM(D75:D76)</f>
        <v>6110.4</v>
      </c>
      <c r="E74" s="345"/>
    </row>
    <row r="75" spans="1:5" ht="18" customHeight="1">
      <c r="A75" s="346">
        <v>4.0999999999999996</v>
      </c>
      <c r="B75" s="346" t="s">
        <v>253</v>
      </c>
      <c r="C75" s="344"/>
      <c r="D75" s="351">
        <v>4437.2299999999996</v>
      </c>
      <c r="E75" s="345"/>
    </row>
    <row r="76" spans="1:5" ht="17.25" customHeight="1">
      <c r="A76" s="346">
        <v>4.2</v>
      </c>
      <c r="B76" s="346" t="s">
        <v>629</v>
      </c>
      <c r="C76" s="350"/>
      <c r="D76" s="351">
        <v>1673.17</v>
      </c>
      <c r="E76" s="345"/>
    </row>
    <row r="77" spans="1:5" ht="18.75" customHeight="1">
      <c r="A77" s="314">
        <v>5</v>
      </c>
      <c r="B77" s="314" t="s">
        <v>283</v>
      </c>
      <c r="C77" s="352"/>
      <c r="D77" s="350"/>
      <c r="E77" s="345"/>
    </row>
    <row r="78" spans="1:5">
      <c r="B78" s="353"/>
    </row>
    <row r="79" spans="1:5">
      <c r="E79" s="354"/>
    </row>
    <row r="80" spans="1:5">
      <c r="B80" s="353"/>
    </row>
    <row r="82" spans="1:9">
      <c r="A82" s="355" t="s">
        <v>105</v>
      </c>
      <c r="E82" s="354"/>
    </row>
    <row r="83" spans="1:9">
      <c r="E83" s="356"/>
      <c r="F83" s="356"/>
      <c r="G83" s="356"/>
      <c r="H83" s="356"/>
      <c r="I83" s="356"/>
    </row>
    <row r="84" spans="1:9">
      <c r="D84" s="357"/>
      <c r="E84" s="356"/>
      <c r="F84" s="356"/>
      <c r="G84" s="356"/>
      <c r="H84" s="356"/>
      <c r="I84" s="356"/>
    </row>
    <row r="85" spans="1:9">
      <c r="A85" s="356"/>
      <c r="B85" s="355" t="s">
        <v>568</v>
      </c>
      <c r="D85" s="357"/>
      <c r="E85" s="356"/>
      <c r="F85" s="356"/>
      <c r="G85" s="356"/>
      <c r="H85" s="356"/>
      <c r="I85" s="356"/>
    </row>
    <row r="86" spans="1:9">
      <c r="A86" s="356"/>
      <c r="B86" s="306" t="s">
        <v>463</v>
      </c>
      <c r="D86" s="604"/>
      <c r="E86" s="604"/>
      <c r="F86" s="356"/>
      <c r="G86" s="356"/>
      <c r="H86" s="356"/>
      <c r="I86" s="356"/>
    </row>
    <row r="87" spans="1:9" s="356" customFormat="1">
      <c r="B87" s="358" t="s">
        <v>138</v>
      </c>
      <c r="C87" s="605" t="s">
        <v>637</v>
      </c>
      <c r="D87" s="605"/>
    </row>
  </sheetData>
  <mergeCells count="4">
    <mergeCell ref="C1:D1"/>
    <mergeCell ref="C2:D2"/>
    <mergeCell ref="D86:E86"/>
    <mergeCell ref="C87:D87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G20" sqref="G20"/>
    </sheetView>
  </sheetViews>
  <sheetFormatPr defaultRowHeight="13.5"/>
  <cols>
    <col min="1" max="1" width="11.140625" style="306" customWidth="1"/>
    <col min="2" max="2" width="88" style="306" customWidth="1"/>
    <col min="3" max="4" width="13.5703125" style="306" customWidth="1"/>
    <col min="5" max="5" width="0.7109375" style="306" customWidth="1"/>
    <col min="6" max="16384" width="9.140625" style="306"/>
  </cols>
  <sheetData>
    <row r="1" spans="1:5" s="301" customFormat="1">
      <c r="A1" s="298" t="s">
        <v>332</v>
      </c>
      <c r="B1" s="304"/>
      <c r="C1" s="603" t="s">
        <v>108</v>
      </c>
      <c r="D1" s="603"/>
      <c r="E1" s="300"/>
    </row>
    <row r="2" spans="1:5" s="301" customFormat="1">
      <c r="A2" s="298" t="s">
        <v>333</v>
      </c>
      <c r="B2" s="304"/>
      <c r="C2" s="601" t="s">
        <v>630</v>
      </c>
      <c r="D2" s="602"/>
      <c r="E2" s="300"/>
    </row>
    <row r="3" spans="1:5" s="301" customFormat="1">
      <c r="A3" s="303" t="s">
        <v>140</v>
      </c>
      <c r="B3" s="298"/>
      <c r="C3" s="302"/>
      <c r="D3" s="302"/>
      <c r="E3" s="300"/>
    </row>
    <row r="4" spans="1:5" s="301" customFormat="1">
      <c r="A4" s="303"/>
      <c r="B4" s="303"/>
      <c r="C4" s="302"/>
      <c r="D4" s="302"/>
      <c r="E4" s="300"/>
    </row>
    <row r="5" spans="1:5">
      <c r="A5" s="304" t="str">
        <f>'ფორმა N2'!A4</f>
        <v>ანგარიშვალდებული პირის დასახელება:</v>
      </c>
      <c r="B5" s="304"/>
      <c r="C5" s="303"/>
      <c r="D5" s="303"/>
      <c r="E5" s="305"/>
    </row>
    <row r="6" spans="1:5">
      <c r="A6" s="308"/>
      <c r="B6" s="308"/>
      <c r="C6" s="309"/>
      <c r="D6" s="309"/>
      <c r="E6" s="305"/>
    </row>
    <row r="7" spans="1:5">
      <c r="A7" s="304"/>
      <c r="B7" s="304"/>
      <c r="C7" s="303"/>
      <c r="D7" s="303"/>
      <c r="E7" s="305"/>
    </row>
    <row r="8" spans="1:5" s="301" customFormat="1">
      <c r="A8" s="459"/>
      <c r="B8" s="459"/>
      <c r="C8" s="310"/>
      <c r="D8" s="310"/>
      <c r="E8" s="300"/>
    </row>
    <row r="9" spans="1:5" s="301" customFormat="1" ht="27">
      <c r="A9" s="311" t="s">
        <v>61</v>
      </c>
      <c r="B9" s="311" t="s">
        <v>338</v>
      </c>
      <c r="C9" s="313" t="s">
        <v>9</v>
      </c>
      <c r="D9" s="313" t="s">
        <v>8</v>
      </c>
      <c r="E9" s="300"/>
    </row>
    <row r="10" spans="1:5" s="319" customFormat="1" ht="16.5">
      <c r="A10" s="346" t="s">
        <v>334</v>
      </c>
      <c r="B10" s="346"/>
      <c r="C10" s="321"/>
      <c r="D10" s="321"/>
      <c r="E10" s="318"/>
    </row>
    <row r="11" spans="1:5" s="323" customFormat="1">
      <c r="A11" s="346" t="s">
        <v>335</v>
      </c>
      <c r="B11" s="346"/>
      <c r="C11" s="321"/>
      <c r="D11" s="321"/>
      <c r="E11" s="322"/>
    </row>
    <row r="12" spans="1:5" s="323" customFormat="1">
      <c r="A12" s="279" t="s">
        <v>282</v>
      </c>
      <c r="B12" s="279"/>
      <c r="C12" s="321"/>
      <c r="D12" s="321"/>
      <c r="E12" s="322"/>
    </row>
    <row r="13" spans="1:5" s="323" customFormat="1">
      <c r="A13" s="279" t="s">
        <v>282</v>
      </c>
      <c r="B13" s="279"/>
      <c r="C13" s="321"/>
      <c r="D13" s="321"/>
      <c r="E13" s="322"/>
    </row>
    <row r="14" spans="1:5" s="323" customFormat="1">
      <c r="A14" s="279" t="s">
        <v>282</v>
      </c>
      <c r="B14" s="279"/>
      <c r="C14" s="321"/>
      <c r="D14" s="321"/>
      <c r="E14" s="322"/>
    </row>
    <row r="15" spans="1:5" s="323" customFormat="1">
      <c r="A15" s="279" t="s">
        <v>282</v>
      </c>
      <c r="B15" s="279"/>
      <c r="C15" s="321"/>
      <c r="D15" s="321"/>
      <c r="E15" s="322"/>
    </row>
    <row r="16" spans="1:5" s="323" customFormat="1">
      <c r="A16" s="279" t="s">
        <v>282</v>
      </c>
      <c r="B16" s="279"/>
      <c r="C16" s="321"/>
      <c r="D16" s="321"/>
      <c r="E16" s="322"/>
    </row>
    <row r="17" spans="1:5" s="323" customFormat="1" ht="17.25" customHeight="1">
      <c r="A17" s="590" t="s">
        <v>604</v>
      </c>
      <c r="B17" s="279" t="s">
        <v>605</v>
      </c>
      <c r="C17" s="327"/>
      <c r="D17" s="327">
        <v>830</v>
      </c>
      <c r="E17" s="322"/>
    </row>
    <row r="18" spans="1:5" s="323" customFormat="1" ht="18" customHeight="1">
      <c r="A18" s="346"/>
      <c r="B18" s="279"/>
      <c r="C18" s="321"/>
      <c r="D18" s="321"/>
      <c r="E18" s="322"/>
    </row>
    <row r="19" spans="1:5" s="323" customFormat="1">
      <c r="A19" s="279" t="s">
        <v>282</v>
      </c>
      <c r="B19" s="279"/>
      <c r="C19" s="321"/>
      <c r="D19" s="321"/>
      <c r="E19" s="322"/>
    </row>
    <row r="20" spans="1:5" s="323" customFormat="1">
      <c r="A20" s="279" t="s">
        <v>282</v>
      </c>
      <c r="B20" s="279"/>
      <c r="C20" s="321"/>
      <c r="D20" s="321"/>
      <c r="E20" s="322"/>
    </row>
    <row r="21" spans="1:5" s="323" customFormat="1">
      <c r="A21" s="279" t="s">
        <v>282</v>
      </c>
      <c r="B21" s="279"/>
      <c r="C21" s="321"/>
      <c r="D21" s="321"/>
      <c r="E21" s="322"/>
    </row>
    <row r="22" spans="1:5" s="323" customFormat="1">
      <c r="A22" s="279" t="s">
        <v>282</v>
      </c>
      <c r="B22" s="279"/>
      <c r="C22" s="321"/>
      <c r="D22" s="321"/>
      <c r="E22" s="322"/>
    </row>
    <row r="23" spans="1:5" s="323" customFormat="1">
      <c r="A23" s="279" t="s">
        <v>282</v>
      </c>
      <c r="B23" s="279"/>
      <c r="C23" s="321"/>
      <c r="D23" s="321"/>
      <c r="E23" s="322"/>
    </row>
    <row r="24" spans="1:5">
      <c r="A24" s="398"/>
      <c r="B24" s="398" t="s">
        <v>341</v>
      </c>
      <c r="C24" s="401">
        <f>SUM(C10:C23)</f>
        <v>0</v>
      </c>
      <c r="D24" s="401">
        <f>SUM(D10:D23)</f>
        <v>830</v>
      </c>
      <c r="E24" s="345"/>
    </row>
    <row r="25" spans="1:5">
      <c r="A25" s="353"/>
      <c r="B25" s="353"/>
    </row>
    <row r="26" spans="1:5">
      <c r="A26" s="356" t="s">
        <v>452</v>
      </c>
      <c r="E26" s="354"/>
    </row>
    <row r="27" spans="1:5">
      <c r="A27" s="306" t="s">
        <v>453</v>
      </c>
    </row>
    <row r="28" spans="1:5">
      <c r="A28" s="399" t="s">
        <v>454</v>
      </c>
    </row>
    <row r="29" spans="1:5">
      <c r="A29" s="399"/>
    </row>
    <row r="30" spans="1:5">
      <c r="A30" s="399" t="s">
        <v>358</v>
      </c>
    </row>
    <row r="32" spans="1:5">
      <c r="A32" s="355" t="s">
        <v>105</v>
      </c>
      <c r="E32" s="354"/>
    </row>
    <row r="33" spans="1:9">
      <c r="E33" s="356"/>
      <c r="F33" s="356"/>
      <c r="G33" s="356"/>
      <c r="H33" s="356"/>
      <c r="I33" s="356"/>
    </row>
    <row r="34" spans="1:9">
      <c r="D34" s="357"/>
      <c r="E34" s="356"/>
      <c r="F34" s="356"/>
      <c r="G34" s="356"/>
      <c r="H34" s="356"/>
      <c r="I34" s="356"/>
    </row>
    <row r="35" spans="1:9">
      <c r="A35" s="355"/>
      <c r="B35" s="355" t="s">
        <v>570</v>
      </c>
      <c r="D35" s="357"/>
      <c r="E35" s="356"/>
      <c r="F35" s="356"/>
      <c r="G35" s="356"/>
      <c r="H35" s="356"/>
      <c r="I35" s="356"/>
    </row>
    <row r="36" spans="1:9">
      <c r="B36" s="306" t="s">
        <v>270</v>
      </c>
      <c r="D36" s="357"/>
      <c r="E36" s="356"/>
      <c r="F36" s="356"/>
      <c r="G36" s="356"/>
      <c r="H36" s="356"/>
      <c r="I36" s="356"/>
    </row>
    <row r="37" spans="1:9" s="356" customFormat="1">
      <c r="A37" s="358"/>
      <c r="B37" s="358" t="s">
        <v>138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3.5"/>
  <cols>
    <col min="1" max="1" width="5.42578125" style="528" customWidth="1"/>
    <col min="2" max="2" width="16.85546875" style="528" customWidth="1"/>
    <col min="3" max="3" width="21.140625" style="528" customWidth="1"/>
    <col min="4" max="4" width="17" style="528" customWidth="1"/>
    <col min="5" max="5" width="28" style="528" customWidth="1"/>
    <col min="6" max="6" width="14.7109375" style="528" customWidth="1"/>
    <col min="7" max="7" width="15.5703125" style="528" customWidth="1"/>
    <col min="8" max="8" width="14.7109375" style="528" customWidth="1"/>
    <col min="9" max="9" width="29.7109375" style="528" customWidth="1"/>
    <col min="10" max="10" width="0" style="528" hidden="1" customWidth="1"/>
    <col min="11" max="16384" width="9.140625" style="528"/>
  </cols>
  <sheetData>
    <row r="1" spans="1:10">
      <c r="A1" s="298" t="s">
        <v>423</v>
      </c>
      <c r="B1" s="298"/>
      <c r="C1" s="304"/>
      <c r="D1" s="304"/>
      <c r="E1" s="304"/>
      <c r="F1" s="304"/>
      <c r="G1" s="302"/>
      <c r="H1" s="302"/>
      <c r="I1" s="603" t="s">
        <v>108</v>
      </c>
      <c r="J1" s="603"/>
    </row>
    <row r="2" spans="1:10">
      <c r="A2" s="303" t="s">
        <v>140</v>
      </c>
      <c r="B2" s="298"/>
      <c r="C2" s="304"/>
      <c r="D2" s="304"/>
      <c r="E2" s="304"/>
      <c r="F2" s="304"/>
      <c r="G2" s="302"/>
      <c r="H2" s="302"/>
      <c r="I2" s="601" t="s">
        <v>630</v>
      </c>
      <c r="J2" s="602"/>
    </row>
    <row r="3" spans="1:10">
      <c r="A3" s="303"/>
      <c r="B3" s="303"/>
      <c r="C3" s="298"/>
      <c r="D3" s="298"/>
      <c r="E3" s="298"/>
      <c r="F3" s="298"/>
      <c r="G3" s="302"/>
      <c r="H3" s="302"/>
      <c r="I3" s="302"/>
    </row>
    <row r="4" spans="1:10">
      <c r="A4" s="304" t="str">
        <f>'ფორმა N2'!A4</f>
        <v>ანგარიშვალდებული პირის დასახელება:</v>
      </c>
      <c r="B4" s="304"/>
      <c r="C4" s="304"/>
      <c r="D4" s="304"/>
      <c r="E4" s="304"/>
      <c r="F4" s="304"/>
      <c r="G4" s="303"/>
      <c r="H4" s="303"/>
      <c r="I4" s="303"/>
    </row>
    <row r="5" spans="1:10">
      <c r="A5" s="308"/>
      <c r="B5" s="308"/>
      <c r="C5" s="308"/>
      <c r="D5" s="308"/>
      <c r="E5" s="308"/>
      <c r="F5" s="308"/>
      <c r="G5" s="309"/>
      <c r="H5" s="309"/>
      <c r="I5" s="309"/>
    </row>
    <row r="6" spans="1:10">
      <c r="A6" s="304"/>
      <c r="B6" s="304"/>
      <c r="C6" s="304"/>
      <c r="D6" s="304"/>
      <c r="E6" s="304"/>
      <c r="F6" s="304"/>
      <c r="G6" s="303"/>
      <c r="H6" s="303"/>
      <c r="I6" s="303"/>
    </row>
    <row r="7" spans="1:10">
      <c r="A7" s="476"/>
      <c r="B7" s="476"/>
      <c r="C7" s="476"/>
      <c r="D7" s="476"/>
      <c r="E7" s="476"/>
      <c r="F7" s="476"/>
      <c r="G7" s="310"/>
      <c r="H7" s="310"/>
      <c r="I7" s="310"/>
    </row>
    <row r="8" spans="1:10" ht="40.5">
      <c r="A8" s="312" t="s">
        <v>61</v>
      </c>
      <c r="B8" s="312" t="s">
        <v>347</v>
      </c>
      <c r="C8" s="312" t="s">
        <v>348</v>
      </c>
      <c r="D8" s="312" t="s">
        <v>228</v>
      </c>
      <c r="E8" s="312" t="s">
        <v>352</v>
      </c>
      <c r="F8" s="312" t="s">
        <v>356</v>
      </c>
      <c r="G8" s="313" t="s">
        <v>9</v>
      </c>
      <c r="H8" s="313" t="s">
        <v>8</v>
      </c>
      <c r="I8" s="313" t="s">
        <v>404</v>
      </c>
      <c r="J8" s="528" t="s">
        <v>355</v>
      </c>
    </row>
    <row r="9" spans="1:10" ht="22.5" customHeight="1">
      <c r="A9" s="346">
        <v>1</v>
      </c>
      <c r="B9" s="346"/>
      <c r="C9" s="535"/>
      <c r="D9" s="536"/>
      <c r="E9" s="346"/>
      <c r="F9" s="346"/>
      <c r="G9" s="321"/>
      <c r="H9" s="321"/>
      <c r="I9" s="321"/>
      <c r="J9" s="528" t="s">
        <v>0</v>
      </c>
    </row>
    <row r="10" spans="1:10" ht="13.5" customHeight="1">
      <c r="A10" s="346">
        <v>2</v>
      </c>
      <c r="B10" s="346"/>
      <c r="C10" s="535"/>
      <c r="D10" s="536"/>
      <c r="E10" s="346"/>
      <c r="F10" s="346"/>
      <c r="G10" s="321"/>
      <c r="H10" s="321"/>
      <c r="I10" s="321"/>
    </row>
    <row r="11" spans="1:10" ht="10.5" customHeight="1">
      <c r="A11" s="346">
        <v>3</v>
      </c>
      <c r="B11" s="346"/>
      <c r="C11" s="535"/>
      <c r="D11" s="536"/>
      <c r="E11" s="346"/>
      <c r="F11" s="346"/>
      <c r="G11" s="321"/>
      <c r="H11" s="321"/>
      <c r="I11" s="321"/>
    </row>
    <row r="12" spans="1:10" ht="16.5" customHeight="1">
      <c r="A12" s="346">
        <v>4</v>
      </c>
      <c r="B12" s="346"/>
      <c r="C12" s="535"/>
      <c r="D12" s="536"/>
      <c r="E12" s="346"/>
      <c r="F12" s="346"/>
      <c r="G12" s="321"/>
      <c r="H12" s="321"/>
      <c r="I12" s="321"/>
    </row>
    <row r="13" spans="1:10" ht="20.25" customHeight="1">
      <c r="A13" s="346">
        <v>5</v>
      </c>
      <c r="B13" s="346"/>
      <c r="C13" s="535"/>
      <c r="D13" s="536"/>
      <c r="E13" s="346"/>
      <c r="F13" s="346"/>
      <c r="G13" s="321"/>
      <c r="H13" s="321"/>
      <c r="I13" s="321"/>
    </row>
    <row r="14" spans="1:10">
      <c r="A14" s="346">
        <v>6</v>
      </c>
      <c r="B14" s="279"/>
      <c r="C14" s="279"/>
      <c r="D14" s="279"/>
      <c r="E14" s="279"/>
      <c r="F14" s="346"/>
      <c r="G14" s="321"/>
      <c r="H14" s="321"/>
      <c r="I14" s="321"/>
    </row>
    <row r="15" spans="1:10">
      <c r="A15" s="346">
        <v>7</v>
      </c>
      <c r="B15" s="279"/>
      <c r="C15" s="279"/>
      <c r="D15" s="279"/>
      <c r="E15" s="279"/>
      <c r="F15" s="346"/>
      <c r="G15" s="321"/>
      <c r="H15" s="321"/>
      <c r="I15" s="321"/>
    </row>
    <row r="16" spans="1:10">
      <c r="A16" s="346">
        <v>8</v>
      </c>
      <c r="B16" s="279"/>
      <c r="C16" s="279"/>
      <c r="D16" s="279"/>
      <c r="E16" s="279"/>
      <c r="F16" s="346"/>
      <c r="G16" s="321"/>
      <c r="H16" s="321"/>
      <c r="I16" s="321"/>
    </row>
    <row r="17" spans="1:9">
      <c r="A17" s="346">
        <v>9</v>
      </c>
      <c r="B17" s="279"/>
      <c r="C17" s="279"/>
      <c r="D17" s="279"/>
      <c r="E17" s="279"/>
      <c r="F17" s="346"/>
      <c r="G17" s="321"/>
      <c r="H17" s="321"/>
      <c r="I17" s="321"/>
    </row>
    <row r="18" spans="1:9">
      <c r="A18" s="346">
        <v>10</v>
      </c>
      <c r="B18" s="279"/>
      <c r="C18" s="279"/>
      <c r="D18" s="279"/>
      <c r="E18" s="279"/>
      <c r="F18" s="346"/>
      <c r="G18" s="321"/>
      <c r="H18" s="321"/>
      <c r="I18" s="321"/>
    </row>
    <row r="19" spans="1:9">
      <c r="A19" s="346">
        <v>11</v>
      </c>
      <c r="B19" s="279"/>
      <c r="C19" s="279"/>
      <c r="D19" s="279"/>
      <c r="E19" s="279"/>
      <c r="F19" s="346"/>
      <c r="G19" s="321"/>
      <c r="H19" s="321"/>
      <c r="I19" s="321"/>
    </row>
    <row r="20" spans="1:9">
      <c r="A20" s="346">
        <v>12</v>
      </c>
      <c r="B20" s="279"/>
      <c r="C20" s="279"/>
      <c r="D20" s="279"/>
      <c r="E20" s="279"/>
      <c r="F20" s="346"/>
      <c r="G20" s="321"/>
      <c r="H20" s="321"/>
      <c r="I20" s="321"/>
    </row>
    <row r="21" spans="1:9">
      <c r="A21" s="346">
        <v>13</v>
      </c>
      <c r="B21" s="279"/>
      <c r="C21" s="279"/>
      <c r="D21" s="279"/>
      <c r="E21" s="279"/>
      <c r="F21" s="346"/>
      <c r="G21" s="321"/>
      <c r="H21" s="321"/>
      <c r="I21" s="321"/>
    </row>
    <row r="22" spans="1:9">
      <c r="A22" s="346">
        <v>14</v>
      </c>
      <c r="B22" s="279"/>
      <c r="C22" s="279"/>
      <c r="D22" s="279"/>
      <c r="E22" s="279"/>
      <c r="F22" s="346"/>
      <c r="G22" s="321"/>
      <c r="H22" s="321"/>
      <c r="I22" s="321"/>
    </row>
    <row r="23" spans="1:9">
      <c r="A23" s="346">
        <v>15</v>
      </c>
      <c r="B23" s="279"/>
      <c r="C23" s="279"/>
      <c r="D23" s="279"/>
      <c r="E23" s="279"/>
      <c r="F23" s="346"/>
      <c r="G23" s="321"/>
      <c r="H23" s="321"/>
      <c r="I23" s="321"/>
    </row>
    <row r="24" spans="1:9">
      <c r="A24" s="279"/>
      <c r="B24" s="279"/>
      <c r="C24" s="279"/>
      <c r="D24" s="279"/>
      <c r="E24" s="279"/>
      <c r="F24" s="346"/>
      <c r="G24" s="321"/>
      <c r="H24" s="321"/>
      <c r="I24" s="321"/>
    </row>
    <row r="25" spans="1:9">
      <c r="A25" s="279"/>
      <c r="B25" s="279"/>
      <c r="C25" s="279"/>
      <c r="D25" s="279"/>
      <c r="E25" s="279"/>
      <c r="F25" s="346"/>
      <c r="G25" s="321"/>
      <c r="H25" s="321"/>
      <c r="I25" s="321"/>
    </row>
    <row r="26" spans="1:9">
      <c r="A26" s="279"/>
      <c r="B26" s="279"/>
      <c r="C26" s="279"/>
      <c r="D26" s="279"/>
      <c r="E26" s="279"/>
      <c r="F26" s="346"/>
      <c r="G26" s="321"/>
      <c r="H26" s="321"/>
      <c r="I26" s="321"/>
    </row>
    <row r="27" spans="1:9">
      <c r="A27" s="279"/>
      <c r="B27" s="279"/>
      <c r="C27" s="279"/>
      <c r="D27" s="279"/>
      <c r="E27" s="279"/>
      <c r="F27" s="346"/>
      <c r="G27" s="321"/>
      <c r="H27" s="321"/>
      <c r="I27" s="321"/>
    </row>
    <row r="28" spans="1:9">
      <c r="A28" s="279"/>
      <c r="B28" s="279"/>
      <c r="C28" s="279"/>
      <c r="D28" s="279"/>
      <c r="E28" s="279"/>
      <c r="F28" s="346"/>
      <c r="G28" s="321"/>
      <c r="H28" s="321"/>
      <c r="I28" s="321"/>
    </row>
    <row r="29" spans="1:9">
      <c r="A29" s="279"/>
      <c r="B29" s="279"/>
      <c r="C29" s="279"/>
      <c r="D29" s="279"/>
      <c r="E29" s="279"/>
      <c r="F29" s="346"/>
      <c r="G29" s="321"/>
      <c r="H29" s="321"/>
      <c r="I29" s="321"/>
    </row>
    <row r="30" spans="1:9">
      <c r="A30" s="279"/>
      <c r="B30" s="279"/>
      <c r="C30" s="279"/>
      <c r="D30" s="279"/>
      <c r="E30" s="279"/>
      <c r="F30" s="346"/>
      <c r="G30" s="321"/>
      <c r="H30" s="321"/>
      <c r="I30" s="321"/>
    </row>
    <row r="31" spans="1:9">
      <c r="A31" s="279"/>
      <c r="B31" s="279"/>
      <c r="C31" s="279"/>
      <c r="D31" s="279"/>
      <c r="E31" s="279"/>
      <c r="F31" s="346"/>
      <c r="G31" s="321"/>
      <c r="H31" s="321"/>
      <c r="I31" s="321"/>
    </row>
    <row r="32" spans="1:9">
      <c r="A32" s="279"/>
      <c r="B32" s="279"/>
      <c r="C32" s="279"/>
      <c r="D32" s="279"/>
      <c r="E32" s="279"/>
      <c r="F32" s="346"/>
      <c r="G32" s="321"/>
      <c r="H32" s="321"/>
      <c r="I32" s="321"/>
    </row>
    <row r="33" spans="1:9">
      <c r="A33" s="279"/>
      <c r="B33" s="279"/>
      <c r="C33" s="279"/>
      <c r="D33" s="279"/>
      <c r="E33" s="279"/>
      <c r="F33" s="346"/>
      <c r="G33" s="321"/>
      <c r="H33" s="321"/>
      <c r="I33" s="321"/>
    </row>
    <row r="34" spans="1:9">
      <c r="A34" s="279"/>
      <c r="B34" s="398"/>
      <c r="C34" s="398"/>
      <c r="D34" s="398"/>
      <c r="E34" s="398"/>
      <c r="F34" s="346"/>
      <c r="G34" s="529">
        <f>SUM(G9:G33)</f>
        <v>0</v>
      </c>
      <c r="H34" s="529">
        <f>SUM(H9:H33)</f>
        <v>0</v>
      </c>
      <c r="I34" s="529">
        <f>SUM(I9:I33)</f>
        <v>0</v>
      </c>
    </row>
    <row r="35" spans="1:9">
      <c r="A35" s="530"/>
      <c r="B35" s="530"/>
      <c r="C35" s="530"/>
      <c r="D35" s="530"/>
      <c r="E35" s="530"/>
      <c r="F35" s="530"/>
      <c r="G35" s="530"/>
      <c r="H35" s="409"/>
      <c r="I35" s="409"/>
    </row>
    <row r="36" spans="1:9">
      <c r="A36" s="531" t="s">
        <v>458</v>
      </c>
      <c r="B36" s="531"/>
      <c r="C36" s="530"/>
      <c r="D36" s="530"/>
      <c r="E36" s="530"/>
      <c r="F36" s="530"/>
      <c r="G36" s="530"/>
      <c r="H36" s="409"/>
      <c r="I36" s="409"/>
    </row>
    <row r="37" spans="1:9">
      <c r="A37" s="531"/>
      <c r="B37" s="531"/>
      <c r="C37" s="530"/>
      <c r="D37" s="530"/>
      <c r="E37" s="530"/>
      <c r="F37" s="530"/>
      <c r="G37" s="530"/>
      <c r="H37" s="409"/>
      <c r="I37" s="409"/>
    </row>
    <row r="38" spans="1:9">
      <c r="A38" s="531"/>
      <c r="B38" s="531"/>
      <c r="C38" s="409"/>
      <c r="D38" s="409"/>
      <c r="E38" s="409"/>
      <c r="F38" s="409"/>
      <c r="G38" s="409"/>
      <c r="H38" s="409"/>
      <c r="I38" s="409"/>
    </row>
    <row r="39" spans="1:9">
      <c r="A39" s="531"/>
      <c r="B39" s="531"/>
      <c r="C39" s="409"/>
      <c r="D39" s="409"/>
      <c r="E39" s="409"/>
      <c r="F39" s="409"/>
      <c r="G39" s="409"/>
      <c r="H39" s="409"/>
      <c r="I39" s="409"/>
    </row>
    <row r="40" spans="1:9">
      <c r="A40" s="409"/>
      <c r="B40" s="409"/>
      <c r="C40" s="409"/>
      <c r="D40" s="409"/>
      <c r="E40" s="409"/>
      <c r="F40" s="409"/>
      <c r="G40" s="409"/>
      <c r="H40" s="409"/>
      <c r="I40" s="409"/>
    </row>
    <row r="41" spans="1:9">
      <c r="A41" s="532" t="s">
        <v>105</v>
      </c>
      <c r="B41" s="532"/>
      <c r="C41" s="409"/>
      <c r="D41" s="409"/>
      <c r="E41" s="409"/>
      <c r="F41" s="409"/>
      <c r="G41" s="409"/>
      <c r="H41" s="409"/>
      <c r="I41" s="409"/>
    </row>
    <row r="42" spans="1:9">
      <c r="A42" s="409"/>
      <c r="B42" s="409"/>
      <c r="C42" s="409"/>
      <c r="D42" s="409"/>
      <c r="E42" s="409"/>
      <c r="F42" s="409"/>
      <c r="G42" s="409"/>
      <c r="H42" s="409"/>
      <c r="I42" s="409"/>
    </row>
    <row r="43" spans="1:9">
      <c r="A43" s="409"/>
      <c r="B43" s="409"/>
      <c r="C43" s="409"/>
      <c r="D43" s="409"/>
      <c r="E43" s="533"/>
      <c r="F43" s="533"/>
      <c r="G43" s="533"/>
      <c r="H43" s="409"/>
      <c r="I43" s="409"/>
    </row>
    <row r="44" spans="1:9">
      <c r="A44" s="532"/>
      <c r="B44" s="532"/>
      <c r="C44" s="532" t="s">
        <v>590</v>
      </c>
      <c r="D44" s="532"/>
      <c r="E44" s="532"/>
      <c r="F44" s="532"/>
      <c r="G44" s="532"/>
      <c r="H44" s="409"/>
      <c r="I44" s="409"/>
    </row>
    <row r="45" spans="1:9">
      <c r="A45" s="409"/>
      <c r="B45" s="409"/>
      <c r="C45" s="409" t="s">
        <v>403</v>
      </c>
      <c r="D45" s="409"/>
      <c r="E45" s="409"/>
      <c r="F45" s="409"/>
      <c r="G45" s="409"/>
      <c r="H45" s="409"/>
      <c r="I45" s="409"/>
    </row>
    <row r="46" spans="1:9">
      <c r="A46" s="534"/>
      <c r="B46" s="534"/>
      <c r="C46" s="534" t="s">
        <v>138</v>
      </c>
      <c r="D46" s="534"/>
      <c r="E46" s="534"/>
      <c r="F46" s="534"/>
      <c r="G46" s="534"/>
    </row>
  </sheetData>
  <mergeCells count="2">
    <mergeCell ref="I1:J1"/>
    <mergeCell ref="I2:J2"/>
  </mergeCells>
  <printOptions gridLines="1"/>
  <pageMargins left="0.25" right="0.25" top="0.75" bottom="0.75" header="0.3" footer="0.3"/>
  <pageSetup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41"/>
  <sheetViews>
    <sheetView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3" t="s">
        <v>374</v>
      </c>
      <c r="B1" s="66"/>
      <c r="C1" s="66"/>
      <c r="D1" s="66"/>
      <c r="E1" s="66"/>
      <c r="F1" s="66"/>
      <c r="G1" s="606" t="s">
        <v>108</v>
      </c>
      <c r="H1" s="606"/>
    </row>
    <row r="2" spans="1:8" ht="15">
      <c r="A2" s="65" t="s">
        <v>140</v>
      </c>
      <c r="B2" s="66"/>
      <c r="C2" s="66"/>
      <c r="D2" s="66"/>
      <c r="E2" s="66"/>
      <c r="F2" s="66"/>
      <c r="G2" s="601" t="s">
        <v>630</v>
      </c>
      <c r="H2" s="602"/>
    </row>
    <row r="3" spans="1:8" ht="15">
      <c r="A3" s="65"/>
      <c r="B3" s="65"/>
      <c r="C3" s="65"/>
      <c r="D3" s="65"/>
      <c r="E3" s="65"/>
      <c r="F3" s="65"/>
      <c r="G3" s="464"/>
      <c r="H3" s="464"/>
    </row>
    <row r="4" spans="1:8" ht="15">
      <c r="A4" s="66" t="str">
        <f>'[1]ფორმა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8" ht="15">
      <c r="B5" s="69"/>
      <c r="C5" s="69"/>
      <c r="D5" s="69"/>
      <c r="E5" s="69"/>
      <c r="F5" s="69"/>
      <c r="G5" s="70"/>
      <c r="H5" s="70"/>
    </row>
    <row r="6" spans="1:8" ht="15">
      <c r="A6" s="304" t="s">
        <v>589</v>
      </c>
      <c r="B6" s="304"/>
      <c r="C6" s="66"/>
      <c r="D6" s="66"/>
      <c r="E6" s="66"/>
      <c r="F6" s="66"/>
      <c r="G6" s="65"/>
      <c r="H6" s="65"/>
    </row>
    <row r="7" spans="1:8" ht="15">
      <c r="A7" s="463"/>
      <c r="B7" s="463"/>
      <c r="C7" s="463"/>
      <c r="D7" s="463"/>
      <c r="E7" s="463"/>
      <c r="F7" s="463"/>
      <c r="G7" s="67"/>
      <c r="H7" s="67"/>
    </row>
    <row r="8" spans="1:8" ht="45">
      <c r="A8" s="76" t="s">
        <v>347</v>
      </c>
      <c r="B8" s="76" t="s">
        <v>348</v>
      </c>
      <c r="C8" s="76" t="s">
        <v>228</v>
      </c>
      <c r="D8" s="76" t="s">
        <v>351</v>
      </c>
      <c r="E8" s="76" t="s">
        <v>350</v>
      </c>
      <c r="F8" s="76" t="s">
        <v>399</v>
      </c>
      <c r="G8" s="68" t="s">
        <v>9</v>
      </c>
      <c r="H8" s="68" t="s">
        <v>8</v>
      </c>
    </row>
    <row r="9" spans="1:8" ht="16.5">
      <c r="A9" s="473"/>
      <c r="B9" s="346"/>
      <c r="C9" s="474"/>
      <c r="D9" s="346"/>
      <c r="E9" s="346"/>
      <c r="F9" s="538"/>
      <c r="G9" s="540"/>
      <c r="H9" s="540"/>
    </row>
    <row r="10" spans="1:8" ht="15">
      <c r="A10" s="346"/>
      <c r="B10" s="346"/>
      <c r="C10" s="82"/>
      <c r="D10" s="346"/>
      <c r="E10" s="346"/>
      <c r="F10" s="538"/>
      <c r="G10" s="540"/>
      <c r="H10" s="540"/>
    </row>
    <row r="11" spans="1:8" ht="15">
      <c r="A11" s="346"/>
      <c r="B11" s="346"/>
      <c r="C11" s="82"/>
      <c r="D11" s="346"/>
      <c r="E11" s="346"/>
      <c r="F11" s="538"/>
      <c r="G11" s="540"/>
      <c r="H11" s="540"/>
    </row>
    <row r="12" spans="1:8" ht="15">
      <c r="A12" s="346"/>
      <c r="B12" s="346"/>
      <c r="C12" s="82"/>
      <c r="D12" s="346"/>
      <c r="E12" s="346"/>
      <c r="F12" s="538"/>
      <c r="G12" s="540"/>
      <c r="H12" s="540"/>
    </row>
    <row r="13" spans="1:8" ht="15">
      <c r="A13" s="346"/>
      <c r="B13" s="346"/>
      <c r="C13" s="82"/>
      <c r="D13" s="346"/>
      <c r="E13" s="346"/>
      <c r="F13" s="538"/>
      <c r="G13" s="540"/>
      <c r="H13" s="540"/>
    </row>
    <row r="14" spans="1:8" ht="15">
      <c r="A14" s="346"/>
      <c r="B14" s="346"/>
      <c r="C14" s="82"/>
      <c r="D14" s="346"/>
      <c r="E14" s="346"/>
      <c r="F14" s="538"/>
      <c r="G14" s="540"/>
      <c r="H14" s="540"/>
    </row>
    <row r="15" spans="1:8" ht="15">
      <c r="A15" s="346"/>
      <c r="B15" s="346"/>
      <c r="C15" s="82"/>
      <c r="D15" s="346"/>
      <c r="E15" s="346"/>
      <c r="F15" s="538"/>
      <c r="G15" s="540"/>
      <c r="H15" s="540"/>
    </row>
    <row r="16" spans="1:8" ht="15">
      <c r="A16" s="346"/>
      <c r="B16" s="346"/>
      <c r="C16" s="474"/>
      <c r="D16" s="346"/>
      <c r="E16" s="346"/>
      <c r="F16" s="538"/>
      <c r="G16" s="540"/>
      <c r="H16" s="540"/>
    </row>
    <row r="17" spans="1:8" ht="15">
      <c r="A17" s="346"/>
      <c r="B17" s="346"/>
      <c r="C17" s="82"/>
      <c r="D17" s="346"/>
      <c r="E17" s="537"/>
      <c r="F17" s="538"/>
      <c r="G17" s="540"/>
      <c r="H17" s="540"/>
    </row>
    <row r="18" spans="1:8" ht="15">
      <c r="A18" s="346"/>
      <c r="B18" s="346"/>
      <c r="C18" s="82"/>
      <c r="D18" s="82"/>
      <c r="E18" s="82"/>
      <c r="F18" s="538"/>
      <c r="G18" s="540"/>
      <c r="H18" s="540"/>
    </row>
    <row r="19" spans="1:8" ht="15">
      <c r="A19" s="82"/>
      <c r="B19" s="82"/>
      <c r="C19" s="82"/>
      <c r="D19" s="82"/>
      <c r="E19" s="82"/>
      <c r="F19" s="538"/>
      <c r="G19" s="540"/>
      <c r="H19" s="540"/>
    </row>
    <row r="20" spans="1:8" ht="15">
      <c r="A20" s="74"/>
      <c r="B20" s="74"/>
      <c r="C20" s="74"/>
      <c r="D20" s="74"/>
      <c r="E20" s="74"/>
      <c r="F20" s="538"/>
      <c r="G20" s="540"/>
      <c r="H20" s="540"/>
    </row>
    <row r="21" spans="1:8" ht="15">
      <c r="A21" s="74"/>
      <c r="B21" s="74"/>
      <c r="C21" s="74"/>
      <c r="D21" s="74"/>
      <c r="E21" s="74"/>
      <c r="F21" s="538"/>
      <c r="G21" s="539"/>
      <c r="H21" s="539"/>
    </row>
    <row r="22" spans="1:8" ht="15">
      <c r="A22" s="74"/>
      <c r="B22" s="74"/>
      <c r="C22" s="74"/>
      <c r="D22" s="74"/>
      <c r="E22" s="74"/>
      <c r="F22" s="538"/>
      <c r="G22" s="539"/>
      <c r="H22" s="539"/>
    </row>
    <row r="23" spans="1:8" ht="15">
      <c r="A23" s="74"/>
      <c r="B23" s="74"/>
      <c r="C23" s="74"/>
      <c r="D23" s="74"/>
      <c r="E23" s="74"/>
      <c r="F23" s="538"/>
      <c r="G23" s="539"/>
      <c r="H23" s="539"/>
    </row>
    <row r="24" spans="1:8" ht="15">
      <c r="A24" s="74"/>
      <c r="B24" s="74"/>
      <c r="C24" s="74"/>
      <c r="D24" s="74"/>
      <c r="E24" s="74"/>
      <c r="F24" s="538"/>
      <c r="G24" s="539"/>
      <c r="H24" s="539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83"/>
      <c r="B29" s="83"/>
      <c r="C29" s="83"/>
      <c r="D29" s="83"/>
      <c r="E29" s="83"/>
      <c r="F29" s="83" t="s">
        <v>346</v>
      </c>
      <c r="G29" s="73">
        <f>SUM(G9:G28)</f>
        <v>0</v>
      </c>
      <c r="H29" s="73">
        <f>SUM(H9:H28)</f>
        <v>0</v>
      </c>
    </row>
    <row r="30" spans="1:8" ht="15">
      <c r="A30" s="28"/>
      <c r="B30" s="28"/>
      <c r="C30" s="28"/>
      <c r="D30" s="28"/>
      <c r="E30" s="28"/>
      <c r="F30" s="28"/>
      <c r="G30" s="1"/>
      <c r="H30" s="1"/>
    </row>
    <row r="31" spans="1:8" ht="15">
      <c r="A31" s="194" t="s">
        <v>357</v>
      </c>
      <c r="B31" s="28"/>
      <c r="C31" s="28"/>
      <c r="D31" s="28"/>
      <c r="E31" s="28"/>
      <c r="F31" s="28"/>
      <c r="G31" s="1"/>
      <c r="H31" s="1"/>
    </row>
    <row r="32" spans="1:8" ht="15">
      <c r="A32" s="194" t="s">
        <v>360</v>
      </c>
      <c r="B32" s="28"/>
      <c r="C32" s="28"/>
      <c r="D32" s="28"/>
      <c r="E32" s="28"/>
      <c r="F32" s="28"/>
      <c r="G32" s="1"/>
      <c r="H32" s="1"/>
    </row>
    <row r="33" spans="1:8" ht="15">
      <c r="A33" s="194"/>
      <c r="B33" s="1"/>
      <c r="C33" s="1"/>
      <c r="D33" s="1"/>
      <c r="E33" s="1"/>
      <c r="F33" s="1"/>
      <c r="G33" s="1"/>
      <c r="H33" s="1"/>
    </row>
    <row r="34" spans="1:8" ht="15">
      <c r="A34" s="194"/>
      <c r="B34" s="1"/>
      <c r="C34" s="1"/>
      <c r="D34" s="1"/>
      <c r="E34" s="1"/>
      <c r="F34" s="1"/>
      <c r="G34" s="1"/>
      <c r="H34" s="1"/>
    </row>
    <row r="35" spans="1:8">
      <c r="A35" s="16"/>
      <c r="B35" s="16"/>
      <c r="C35" s="16"/>
      <c r="D35" s="16"/>
      <c r="E35" s="16"/>
      <c r="F35" s="16"/>
      <c r="G35" s="16"/>
      <c r="H35" s="16"/>
    </row>
    <row r="36" spans="1:8" ht="15">
      <c r="A36" s="55" t="s">
        <v>105</v>
      </c>
      <c r="B36" s="1"/>
      <c r="C36" s="1"/>
      <c r="D36" s="1"/>
      <c r="E36" s="1"/>
      <c r="F36" s="1"/>
      <c r="G36" s="1"/>
      <c r="H36" s="1"/>
    </row>
    <row r="37" spans="1:8" ht="15">
      <c r="A37" s="1"/>
      <c r="B37" s="1"/>
      <c r="C37" s="1"/>
      <c r="D37" s="1"/>
      <c r="E37" s="1"/>
      <c r="F37" s="1"/>
      <c r="G37" s="1"/>
      <c r="H37" s="1"/>
    </row>
    <row r="38" spans="1:8" ht="15">
      <c r="A38" s="1"/>
      <c r="B38" s="1"/>
      <c r="C38" s="1"/>
      <c r="D38" s="1"/>
      <c r="E38" s="1"/>
      <c r="F38" s="1"/>
      <c r="G38" s="1"/>
      <c r="H38" s="11"/>
    </row>
    <row r="39" spans="1:8" ht="15">
      <c r="A39" s="55"/>
      <c r="B39" s="55" t="s">
        <v>271</v>
      </c>
      <c r="C39" s="55"/>
      <c r="D39" s="55"/>
      <c r="E39" s="55"/>
      <c r="F39" s="55"/>
      <c r="G39" s="1"/>
      <c r="H39" s="11"/>
    </row>
    <row r="40" spans="1:8" ht="15">
      <c r="A40" s="1"/>
      <c r="B40" s="1" t="s">
        <v>270</v>
      </c>
      <c r="C40" s="1"/>
      <c r="D40" s="1"/>
      <c r="E40" s="1"/>
      <c r="F40" s="1"/>
      <c r="G40" s="1"/>
      <c r="H40" s="11"/>
    </row>
    <row r="41" spans="1:8">
      <c r="A41" s="51"/>
      <c r="B41" s="51" t="s">
        <v>138</v>
      </c>
      <c r="C41" s="51"/>
      <c r="D41" s="51"/>
      <c r="E41" s="51"/>
      <c r="F41" s="51"/>
    </row>
  </sheetData>
  <mergeCells count="2">
    <mergeCell ref="G1:H1"/>
    <mergeCell ref="G2:H2"/>
  </mergeCells>
  <printOptions gridLines="1"/>
  <pageMargins left="0.25" right="0.25" top="0.75" bottom="0.75" header="0.3" footer="0.3"/>
  <pageSetup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3" t="s">
        <v>424</v>
      </c>
      <c r="B1" s="63"/>
      <c r="C1" s="66"/>
      <c r="D1" s="66"/>
      <c r="E1" s="66"/>
      <c r="F1" s="66"/>
      <c r="G1" s="606" t="s">
        <v>108</v>
      </c>
      <c r="H1" s="606"/>
    </row>
    <row r="2" spans="1:10" ht="15">
      <c r="A2" s="65" t="s">
        <v>140</v>
      </c>
      <c r="B2" s="63"/>
      <c r="C2" s="66"/>
      <c r="D2" s="66"/>
      <c r="E2" s="66"/>
      <c r="F2" s="66"/>
      <c r="G2" s="601" t="s">
        <v>630</v>
      </c>
      <c r="H2" s="602"/>
    </row>
    <row r="3" spans="1:10" ht="15">
      <c r="A3" s="65"/>
      <c r="B3" s="65"/>
      <c r="C3" s="65"/>
      <c r="D3" s="65"/>
      <c r="E3" s="65"/>
      <c r="F3" s="65"/>
      <c r="G3" s="196"/>
      <c r="H3" s="196"/>
    </row>
    <row r="4" spans="1:10" ht="15">
      <c r="A4" s="66" t="str">
        <f>'ფორმა N2'!A4</f>
        <v>ანგარიშვალდებული პირის დასახელება:</v>
      </c>
      <c r="B4" s="66"/>
      <c r="C4" s="66"/>
      <c r="D4" s="66"/>
      <c r="E4" s="66"/>
      <c r="F4" s="66"/>
      <c r="G4" s="65"/>
      <c r="H4" s="65"/>
    </row>
    <row r="5" spans="1:10" ht="15">
      <c r="A5" s="69"/>
      <c r="B5" s="69"/>
      <c r="C5" s="69"/>
      <c r="D5" s="69"/>
      <c r="E5" s="69"/>
      <c r="F5" s="69"/>
      <c r="G5" s="70"/>
      <c r="H5" s="70"/>
    </row>
    <row r="6" spans="1:10" ht="15">
      <c r="A6" s="66"/>
      <c r="B6" s="66"/>
      <c r="C6" s="66"/>
      <c r="D6" s="66"/>
      <c r="E6" s="66"/>
      <c r="F6" s="66"/>
      <c r="G6" s="65"/>
      <c r="H6" s="65"/>
    </row>
    <row r="7" spans="1:10" ht="15">
      <c r="A7" s="195"/>
      <c r="B7" s="195"/>
      <c r="C7" s="195"/>
      <c r="D7" s="198"/>
      <c r="E7" s="195"/>
      <c r="F7" s="195"/>
      <c r="G7" s="67"/>
      <c r="H7" s="67"/>
    </row>
    <row r="8" spans="1:10" ht="30">
      <c r="A8" s="76" t="s">
        <v>61</v>
      </c>
      <c r="B8" s="76" t="s">
        <v>347</v>
      </c>
      <c r="C8" s="76" t="s">
        <v>348</v>
      </c>
      <c r="D8" s="76" t="s">
        <v>228</v>
      </c>
      <c r="E8" s="76" t="s">
        <v>356</v>
      </c>
      <c r="F8" s="76" t="s">
        <v>349</v>
      </c>
      <c r="G8" s="68" t="s">
        <v>9</v>
      </c>
      <c r="H8" s="68" t="s">
        <v>8</v>
      </c>
      <c r="J8" s="206" t="s">
        <v>355</v>
      </c>
    </row>
    <row r="9" spans="1:10" ht="15">
      <c r="A9" s="82"/>
      <c r="B9" s="82"/>
      <c r="C9" s="82"/>
      <c r="D9" s="82"/>
      <c r="E9" s="82"/>
      <c r="F9" s="82"/>
      <c r="G9" s="3"/>
      <c r="H9" s="3"/>
      <c r="J9" s="206" t="s">
        <v>0</v>
      </c>
    </row>
    <row r="10" spans="1:10" ht="15">
      <c r="A10" s="82"/>
      <c r="B10" s="82"/>
      <c r="C10" s="82"/>
      <c r="D10" s="82"/>
      <c r="E10" s="82"/>
      <c r="F10" s="82"/>
      <c r="G10" s="3"/>
      <c r="H10" s="3"/>
    </row>
    <row r="11" spans="1:10" ht="15">
      <c r="A11" s="74"/>
      <c r="B11" s="74"/>
      <c r="C11" s="74"/>
      <c r="D11" s="74"/>
      <c r="E11" s="74"/>
      <c r="F11" s="74"/>
      <c r="G11" s="3"/>
      <c r="H11" s="3"/>
    </row>
    <row r="12" spans="1:10" ht="15">
      <c r="A12" s="74"/>
      <c r="B12" s="74"/>
      <c r="C12" s="74"/>
      <c r="D12" s="74"/>
      <c r="E12" s="74"/>
      <c r="F12" s="74"/>
      <c r="G12" s="3"/>
      <c r="H12" s="3"/>
    </row>
    <row r="13" spans="1:10" ht="15">
      <c r="A13" s="74"/>
      <c r="B13" s="74"/>
      <c r="C13" s="74"/>
      <c r="D13" s="74"/>
      <c r="E13" s="74"/>
      <c r="F13" s="74"/>
      <c r="G13" s="3"/>
      <c r="H13" s="3"/>
    </row>
    <row r="14" spans="1:10" ht="15">
      <c r="A14" s="74"/>
      <c r="B14" s="74"/>
      <c r="C14" s="74"/>
      <c r="D14" s="74"/>
      <c r="E14" s="74"/>
      <c r="F14" s="74"/>
      <c r="G14" s="3"/>
      <c r="H14" s="3"/>
    </row>
    <row r="15" spans="1:10" ht="15">
      <c r="A15" s="74"/>
      <c r="B15" s="74"/>
      <c r="C15" s="74"/>
      <c r="D15" s="74"/>
      <c r="E15" s="74"/>
      <c r="F15" s="74"/>
      <c r="G15" s="3"/>
      <c r="H15" s="3"/>
    </row>
    <row r="16" spans="1:10" ht="15">
      <c r="A16" s="74"/>
      <c r="B16" s="74"/>
      <c r="C16" s="74"/>
      <c r="D16" s="74"/>
      <c r="E16" s="74"/>
      <c r="F16" s="74"/>
      <c r="G16" s="3"/>
      <c r="H16" s="3"/>
    </row>
    <row r="17" spans="1:8" ht="15">
      <c r="A17" s="74"/>
      <c r="B17" s="74"/>
      <c r="C17" s="74"/>
      <c r="D17" s="74"/>
      <c r="E17" s="74"/>
      <c r="F17" s="74"/>
      <c r="G17" s="3"/>
      <c r="H17" s="3"/>
    </row>
    <row r="18" spans="1:8" ht="15">
      <c r="A18" s="74"/>
      <c r="B18" s="74"/>
      <c r="C18" s="74"/>
      <c r="D18" s="74"/>
      <c r="E18" s="74"/>
      <c r="F18" s="74"/>
      <c r="G18" s="3"/>
      <c r="H18" s="3"/>
    </row>
    <row r="19" spans="1:8" ht="15">
      <c r="A19" s="74"/>
      <c r="B19" s="74"/>
      <c r="C19" s="74"/>
      <c r="D19" s="74"/>
      <c r="E19" s="74"/>
      <c r="F19" s="74"/>
      <c r="G19" s="3"/>
      <c r="H19" s="3"/>
    </row>
    <row r="20" spans="1:8" ht="15">
      <c r="A20" s="74"/>
      <c r="B20" s="74"/>
      <c r="C20" s="74"/>
      <c r="D20" s="74"/>
      <c r="E20" s="74"/>
      <c r="F20" s="74"/>
      <c r="G20" s="3"/>
      <c r="H20" s="3"/>
    </row>
    <row r="21" spans="1:8" ht="15">
      <c r="A21" s="74"/>
      <c r="B21" s="74"/>
      <c r="C21" s="74"/>
      <c r="D21" s="74"/>
      <c r="E21" s="74"/>
      <c r="F21" s="74"/>
      <c r="G21" s="3"/>
      <c r="H21" s="3"/>
    </row>
    <row r="22" spans="1:8" ht="15">
      <c r="A22" s="74"/>
      <c r="B22" s="74"/>
      <c r="C22" s="74"/>
      <c r="D22" s="74"/>
      <c r="E22" s="74"/>
      <c r="F22" s="74"/>
      <c r="G22" s="3"/>
      <c r="H22" s="3"/>
    </row>
    <row r="23" spans="1:8" ht="15">
      <c r="A23" s="74"/>
      <c r="B23" s="74"/>
      <c r="C23" s="74"/>
      <c r="D23" s="74"/>
      <c r="E23" s="74"/>
      <c r="F23" s="74"/>
      <c r="G23" s="3"/>
      <c r="H23" s="3"/>
    </row>
    <row r="24" spans="1:8" ht="15">
      <c r="A24" s="74"/>
      <c r="B24" s="74"/>
      <c r="C24" s="74"/>
      <c r="D24" s="74"/>
      <c r="E24" s="74"/>
      <c r="F24" s="74"/>
      <c r="G24" s="3"/>
      <c r="H24" s="3"/>
    </row>
    <row r="25" spans="1:8" ht="15">
      <c r="A25" s="74"/>
      <c r="B25" s="74"/>
      <c r="C25" s="74"/>
      <c r="D25" s="74"/>
      <c r="E25" s="74"/>
      <c r="F25" s="74"/>
      <c r="G25" s="3"/>
      <c r="H25" s="3"/>
    </row>
    <row r="26" spans="1:8" ht="15">
      <c r="A26" s="74"/>
      <c r="B26" s="74"/>
      <c r="C26" s="74"/>
      <c r="D26" s="74"/>
      <c r="E26" s="74"/>
      <c r="F26" s="74"/>
      <c r="G26" s="3"/>
      <c r="H26" s="3"/>
    </row>
    <row r="27" spans="1:8" ht="15">
      <c r="A27" s="74"/>
      <c r="B27" s="74"/>
      <c r="C27" s="74"/>
      <c r="D27" s="74"/>
      <c r="E27" s="74"/>
      <c r="F27" s="74"/>
      <c r="G27" s="3"/>
      <c r="H27" s="3"/>
    </row>
    <row r="28" spans="1:8" ht="15">
      <c r="A28" s="74"/>
      <c r="B28" s="74"/>
      <c r="C28" s="74"/>
      <c r="D28" s="74"/>
      <c r="E28" s="74"/>
      <c r="F28" s="74"/>
      <c r="G28" s="3"/>
      <c r="H28" s="3"/>
    </row>
    <row r="29" spans="1:8" ht="15">
      <c r="A29" s="74"/>
      <c r="B29" s="74"/>
      <c r="C29" s="74"/>
      <c r="D29" s="74"/>
      <c r="E29" s="74"/>
      <c r="F29" s="74"/>
      <c r="G29" s="3"/>
      <c r="H29" s="3"/>
    </row>
    <row r="30" spans="1:8" ht="15">
      <c r="A30" s="74"/>
      <c r="B30" s="74"/>
      <c r="C30" s="74"/>
      <c r="D30" s="74"/>
      <c r="E30" s="74"/>
      <c r="F30" s="74"/>
      <c r="G30" s="3"/>
      <c r="H30" s="3"/>
    </row>
    <row r="31" spans="1:8" ht="15">
      <c r="A31" s="74"/>
      <c r="B31" s="74"/>
      <c r="C31" s="74"/>
      <c r="D31" s="74"/>
      <c r="E31" s="74"/>
      <c r="F31" s="74"/>
      <c r="G31" s="3"/>
      <c r="H31" s="3"/>
    </row>
    <row r="32" spans="1:8" ht="15">
      <c r="A32" s="74"/>
      <c r="B32" s="74"/>
      <c r="C32" s="74"/>
      <c r="D32" s="74"/>
      <c r="E32" s="74"/>
      <c r="F32" s="74"/>
      <c r="G32" s="3"/>
      <c r="H32" s="3"/>
    </row>
    <row r="33" spans="1:9" ht="15">
      <c r="A33" s="74"/>
      <c r="B33" s="74"/>
      <c r="C33" s="74"/>
      <c r="D33" s="74"/>
      <c r="E33" s="74"/>
      <c r="F33" s="74"/>
      <c r="G33" s="3"/>
      <c r="H33" s="3"/>
    </row>
    <row r="34" spans="1:9" ht="15">
      <c r="A34" s="74"/>
      <c r="B34" s="83"/>
      <c r="C34" s="83"/>
      <c r="D34" s="83"/>
      <c r="E34" s="83"/>
      <c r="F34" s="83" t="s">
        <v>354</v>
      </c>
      <c r="G34" s="73">
        <f>SUM(G9:G33)</f>
        <v>0</v>
      </c>
      <c r="H34" s="73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63"/>
      <c r="I35" s="163"/>
    </row>
    <row r="36" spans="1:9" ht="15">
      <c r="A36" s="205" t="s">
        <v>410</v>
      </c>
      <c r="B36" s="205"/>
      <c r="C36" s="204"/>
      <c r="D36" s="204"/>
      <c r="E36" s="204"/>
      <c r="F36" s="204"/>
      <c r="G36" s="204"/>
      <c r="H36" s="163"/>
      <c r="I36" s="163"/>
    </row>
    <row r="37" spans="1:9" ht="15">
      <c r="A37" s="205" t="s">
        <v>353</v>
      </c>
      <c r="B37" s="205"/>
      <c r="C37" s="204"/>
      <c r="D37" s="204"/>
      <c r="E37" s="204"/>
      <c r="F37" s="204"/>
      <c r="G37" s="204"/>
      <c r="H37" s="163"/>
      <c r="I37" s="163"/>
    </row>
    <row r="38" spans="1:9" ht="15">
      <c r="A38" s="205"/>
      <c r="B38" s="205"/>
      <c r="C38" s="163"/>
      <c r="D38" s="163"/>
      <c r="E38" s="163"/>
      <c r="F38" s="163"/>
      <c r="G38" s="163"/>
      <c r="H38" s="163"/>
      <c r="I38" s="163"/>
    </row>
    <row r="39" spans="1:9" ht="15">
      <c r="A39" s="205"/>
      <c r="B39" s="205"/>
      <c r="C39" s="163"/>
      <c r="D39" s="163"/>
      <c r="E39" s="163"/>
      <c r="F39" s="163"/>
      <c r="G39" s="163"/>
      <c r="H39" s="163"/>
      <c r="I39" s="163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69" t="s">
        <v>105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444</v>
      </c>
      <c r="D44" s="169"/>
      <c r="E44" s="204"/>
      <c r="F44" s="169"/>
      <c r="G44" s="169"/>
      <c r="H44" s="163"/>
      <c r="I44" s="170"/>
    </row>
    <row r="45" spans="1:9" ht="15">
      <c r="A45" s="163"/>
      <c r="B45" s="163"/>
      <c r="C45" s="163" t="s">
        <v>270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138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activeCell="C2" sqref="C2:D2"/>
    </sheetView>
  </sheetViews>
  <sheetFormatPr defaultRowHeight="13.5"/>
  <cols>
    <col min="1" max="1" width="14.28515625" style="362" customWidth="1"/>
    <col min="2" max="2" width="71.7109375" style="362" customWidth="1"/>
    <col min="3" max="3" width="14.85546875" style="362" customWidth="1"/>
    <col min="4" max="4" width="13.28515625" style="362" customWidth="1"/>
    <col min="5" max="5" width="0.7109375" style="362" customWidth="1"/>
    <col min="6" max="6" width="12.85546875" style="362" bestFit="1" customWidth="1"/>
    <col min="7" max="7" width="16" style="362" customWidth="1"/>
    <col min="8" max="8" width="12.7109375" style="362" bestFit="1" customWidth="1"/>
    <col min="9" max="16384" width="9.140625" style="362"/>
  </cols>
  <sheetData>
    <row r="1" spans="1:12">
      <c r="A1" s="298" t="s">
        <v>306</v>
      </c>
      <c r="B1" s="360"/>
      <c r="C1" s="603" t="s">
        <v>108</v>
      </c>
      <c r="D1" s="603"/>
      <c r="E1" s="361"/>
    </row>
    <row r="2" spans="1:12">
      <c r="A2" s="303" t="s">
        <v>140</v>
      </c>
      <c r="B2" s="360"/>
      <c r="C2" s="601" t="s">
        <v>630</v>
      </c>
      <c r="D2" s="602"/>
      <c r="E2" s="361"/>
    </row>
    <row r="3" spans="1:12">
      <c r="A3" s="303"/>
      <c r="B3" s="360"/>
      <c r="C3" s="302"/>
      <c r="D3" s="302"/>
      <c r="E3" s="361"/>
    </row>
    <row r="4" spans="1:12" s="306" customFormat="1">
      <c r="A4" s="304" t="str">
        <f>'ფორმა N2'!A4</f>
        <v>ანგარიშვალდებული პირის დასახელება:</v>
      </c>
      <c r="B4" s="304"/>
      <c r="C4" s="303"/>
      <c r="D4" s="303"/>
      <c r="E4" s="363"/>
      <c r="L4" s="362"/>
    </row>
    <row r="5" spans="1:12" s="306" customFormat="1">
      <c r="A5" s="364" t="str">
        <f>'ფორმა N1'!D4</f>
        <v xml:space="preserve"> </v>
      </c>
      <c r="B5" s="365" t="s">
        <v>469</v>
      </c>
      <c r="C5" s="366"/>
      <c r="D5" s="366"/>
      <c r="E5" s="363"/>
    </row>
    <row r="6" spans="1:12" s="306" customFormat="1">
      <c r="A6" s="304"/>
      <c r="B6" s="304"/>
      <c r="C6" s="303"/>
      <c r="D6" s="303"/>
      <c r="E6" s="363"/>
    </row>
    <row r="7" spans="1:12" s="301" customFormat="1">
      <c r="A7" s="299"/>
      <c r="B7" s="299"/>
      <c r="C7" s="310"/>
      <c r="D7" s="310"/>
      <c r="E7" s="367"/>
    </row>
    <row r="8" spans="1:12" s="301" customFormat="1" ht="27">
      <c r="A8" s="368" t="s">
        <v>61</v>
      </c>
      <c r="B8" s="313" t="s">
        <v>10</v>
      </c>
      <c r="C8" s="313" t="s">
        <v>9</v>
      </c>
      <c r="D8" s="313" t="s">
        <v>8</v>
      </c>
      <c r="E8" s="367"/>
    </row>
    <row r="9" spans="1:12" s="319" customFormat="1" ht="16.5">
      <c r="A9" s="369">
        <v>1</v>
      </c>
      <c r="B9" s="369" t="s">
        <v>54</v>
      </c>
      <c r="C9" s="472"/>
      <c r="D9" s="472">
        <f>D13+D52</f>
        <v>0</v>
      </c>
      <c r="E9" s="370"/>
      <c r="F9" s="577"/>
      <c r="G9" s="577"/>
      <c r="H9" s="577"/>
    </row>
    <row r="10" spans="1:12" s="319" customFormat="1" ht="16.5">
      <c r="A10" s="371">
        <v>1.1000000000000001</v>
      </c>
      <c r="B10" s="371" t="s">
        <v>55</v>
      </c>
      <c r="C10" s="326">
        <v>0</v>
      </c>
      <c r="D10" s="326">
        <v>0</v>
      </c>
      <c r="E10" s="370"/>
    </row>
    <row r="11" spans="1:12" s="319" customFormat="1" ht="16.5" customHeight="1">
      <c r="A11" s="372" t="s">
        <v>28</v>
      </c>
      <c r="B11" s="372" t="s">
        <v>56</v>
      </c>
      <c r="C11" s="475"/>
      <c r="D11" s="373"/>
      <c r="E11" s="370"/>
    </row>
    <row r="12" spans="1:12" ht="16.5" customHeight="1">
      <c r="A12" s="372" t="s">
        <v>29</v>
      </c>
      <c r="B12" s="372" t="s">
        <v>0</v>
      </c>
      <c r="C12" s="374"/>
      <c r="D12" s="373"/>
      <c r="E12" s="361"/>
    </row>
    <row r="13" spans="1:12">
      <c r="A13" s="371">
        <v>1.2</v>
      </c>
      <c r="B13" s="371" t="s">
        <v>57</v>
      </c>
      <c r="C13" s="359"/>
      <c r="D13" s="359">
        <f>D21+D22+D35+D36+D46+D51</f>
        <v>0</v>
      </c>
      <c r="E13" s="361"/>
    </row>
    <row r="14" spans="1:12">
      <c r="A14" s="372" t="s">
        <v>30</v>
      </c>
      <c r="B14" s="372" t="s">
        <v>1</v>
      </c>
      <c r="C14" s="317">
        <f>SUM(C15:C16)</f>
        <v>0</v>
      </c>
      <c r="D14" s="317">
        <f>SUM(D15:D16)</f>
        <v>0</v>
      </c>
      <c r="E14" s="361"/>
    </row>
    <row r="15" spans="1:12" ht="17.25" customHeight="1">
      <c r="A15" s="337" t="s">
        <v>94</v>
      </c>
      <c r="B15" s="337" t="s">
        <v>58</v>
      </c>
      <c r="C15" s="375"/>
      <c r="D15" s="376"/>
      <c r="E15" s="361"/>
    </row>
    <row r="16" spans="1:12" ht="17.25" customHeight="1">
      <c r="A16" s="337" t="s">
        <v>97</v>
      </c>
      <c r="B16" s="337" t="s">
        <v>59</v>
      </c>
      <c r="C16" s="375"/>
      <c r="D16" s="376"/>
      <c r="E16" s="361"/>
      <c r="H16" s="377"/>
    </row>
    <row r="17" spans="1:5">
      <c r="A17" s="372" t="s">
        <v>31</v>
      </c>
      <c r="B17" s="372" t="s">
        <v>2</v>
      </c>
      <c r="C17" s="359"/>
      <c r="D17" s="359">
        <f>D18+D19+D20+D21+D22</f>
        <v>0</v>
      </c>
      <c r="E17" s="361"/>
    </row>
    <row r="18" spans="1:5" ht="27">
      <c r="A18" s="337" t="s">
        <v>11</v>
      </c>
      <c r="B18" s="337" t="s">
        <v>546</v>
      </c>
      <c r="C18" s="331"/>
      <c r="D18" s="378"/>
      <c r="E18" s="361"/>
    </row>
    <row r="19" spans="1:5">
      <c r="A19" s="337" t="s">
        <v>12</v>
      </c>
      <c r="B19" s="337" t="s">
        <v>13</v>
      </c>
      <c r="C19" s="331"/>
      <c r="D19" s="334"/>
      <c r="E19" s="361"/>
    </row>
    <row r="20" spans="1:5" ht="27">
      <c r="A20" s="337" t="s">
        <v>285</v>
      </c>
      <c r="B20" s="337" t="s">
        <v>20</v>
      </c>
      <c r="C20" s="331"/>
      <c r="D20" s="335"/>
      <c r="E20" s="361"/>
    </row>
    <row r="21" spans="1:5">
      <c r="A21" s="337" t="s">
        <v>286</v>
      </c>
      <c r="B21" s="337" t="s">
        <v>614</v>
      </c>
      <c r="C21" s="592"/>
      <c r="D21" s="335">
        <v>0</v>
      </c>
      <c r="E21" s="361"/>
    </row>
    <row r="22" spans="1:5">
      <c r="A22" s="337" t="s">
        <v>287</v>
      </c>
      <c r="B22" s="337" t="s">
        <v>569</v>
      </c>
      <c r="C22" s="331"/>
      <c r="D22" s="335"/>
      <c r="E22" s="361"/>
    </row>
    <row r="23" spans="1:5">
      <c r="A23" s="337" t="s">
        <v>288</v>
      </c>
      <c r="B23" s="337" t="s">
        <v>16</v>
      </c>
      <c r="C23" s="541">
        <f>C24+C25+C26+C27</f>
        <v>0</v>
      </c>
      <c r="D23" s="541">
        <f>SUM(D24:D27)</f>
        <v>0</v>
      </c>
      <c r="E23" s="361"/>
    </row>
    <row r="24" spans="1:5" ht="16.5" customHeight="1">
      <c r="A24" s="379" t="s">
        <v>289</v>
      </c>
      <c r="B24" s="379" t="s">
        <v>571</v>
      </c>
      <c r="C24" s="331"/>
      <c r="D24" s="335"/>
      <c r="E24" s="361"/>
    </row>
    <row r="25" spans="1:5" ht="16.5" customHeight="1">
      <c r="A25" s="379" t="s">
        <v>290</v>
      </c>
      <c r="B25" s="379" t="s">
        <v>17</v>
      </c>
      <c r="C25" s="331"/>
      <c r="D25" s="335"/>
      <c r="E25" s="361"/>
    </row>
    <row r="26" spans="1:5" ht="16.5" customHeight="1">
      <c r="A26" s="379" t="s">
        <v>291</v>
      </c>
      <c r="B26" s="379" t="s">
        <v>18</v>
      </c>
      <c r="C26" s="343"/>
      <c r="D26" s="335"/>
      <c r="E26" s="361"/>
    </row>
    <row r="27" spans="1:5" ht="16.5" customHeight="1">
      <c r="A27" s="379" t="s">
        <v>292</v>
      </c>
      <c r="B27" s="379" t="s">
        <v>21</v>
      </c>
      <c r="C27" s="343"/>
      <c r="D27" s="380"/>
      <c r="E27" s="361"/>
    </row>
    <row r="28" spans="1:5">
      <c r="A28" s="337" t="s">
        <v>293</v>
      </c>
      <c r="B28" s="337" t="s">
        <v>545</v>
      </c>
      <c r="C28" s="343"/>
      <c r="D28" s="380"/>
      <c r="E28" s="361"/>
    </row>
    <row r="29" spans="1:5">
      <c r="A29" s="372" t="s">
        <v>32</v>
      </c>
      <c r="B29" s="372" t="s">
        <v>3</v>
      </c>
      <c r="C29" s="374"/>
      <c r="D29" s="373"/>
      <c r="E29" s="361"/>
    </row>
    <row r="30" spans="1:5">
      <c r="A30" s="372" t="s">
        <v>33</v>
      </c>
      <c r="B30" s="372" t="s">
        <v>4</v>
      </c>
      <c r="C30" s="374"/>
      <c r="D30" s="373"/>
      <c r="E30" s="361"/>
    </row>
    <row r="31" spans="1:5">
      <c r="A31" s="372" t="s">
        <v>34</v>
      </c>
      <c r="B31" s="372" t="s">
        <v>5</v>
      </c>
      <c r="C31" s="374"/>
      <c r="D31" s="373"/>
      <c r="E31" s="361"/>
    </row>
    <row r="32" spans="1:5" ht="27">
      <c r="A32" s="372" t="s">
        <v>35</v>
      </c>
      <c r="B32" s="372" t="s">
        <v>60</v>
      </c>
      <c r="C32" s="317">
        <f>SUM(C33:C34)</f>
        <v>0</v>
      </c>
      <c r="D32" s="317">
        <f>SUM(D33:D34)</f>
        <v>0</v>
      </c>
      <c r="E32" s="361"/>
    </row>
    <row r="33" spans="1:7">
      <c r="A33" s="337" t="s">
        <v>294</v>
      </c>
      <c r="B33" s="337" t="s">
        <v>53</v>
      </c>
      <c r="C33" s="374"/>
      <c r="D33" s="373"/>
      <c r="E33" s="361"/>
    </row>
    <row r="34" spans="1:7">
      <c r="A34" s="337" t="s">
        <v>295</v>
      </c>
      <c r="B34" s="337" t="s">
        <v>52</v>
      </c>
      <c r="C34" s="374"/>
      <c r="D34" s="373"/>
      <c r="E34" s="361"/>
    </row>
    <row r="35" spans="1:7">
      <c r="A35" s="372" t="s">
        <v>36</v>
      </c>
      <c r="B35" s="372" t="s">
        <v>46</v>
      </c>
      <c r="C35" s="470"/>
      <c r="D35" s="469"/>
      <c r="E35" s="361"/>
    </row>
    <row r="36" spans="1:7">
      <c r="A36" s="372" t="s">
        <v>37</v>
      </c>
      <c r="B36" s="372" t="s">
        <v>366</v>
      </c>
      <c r="C36" s="359">
        <f>C37+C38+C39+C40+C41</f>
        <v>0</v>
      </c>
      <c r="D36" s="326">
        <f>SUM(D37:D41)</f>
        <v>0</v>
      </c>
      <c r="E36" s="361"/>
    </row>
    <row r="37" spans="1:7" ht="43.5" customHeight="1">
      <c r="A37" s="337" t="s">
        <v>363</v>
      </c>
      <c r="B37" s="337" t="s">
        <v>572</v>
      </c>
      <c r="C37" s="542"/>
      <c r="D37" s="543"/>
      <c r="E37" s="361"/>
      <c r="G37" s="397"/>
    </row>
    <row r="38" spans="1:7">
      <c r="A38" s="337" t="s">
        <v>364</v>
      </c>
      <c r="B38" s="337" t="s">
        <v>368</v>
      </c>
      <c r="C38" s="374"/>
      <c r="D38" s="374"/>
      <c r="E38" s="361"/>
    </row>
    <row r="39" spans="1:7">
      <c r="A39" s="337" t="s">
        <v>365</v>
      </c>
      <c r="B39" s="337" t="s">
        <v>371</v>
      </c>
      <c r="C39" s="374"/>
      <c r="D39" s="373"/>
      <c r="E39" s="361"/>
    </row>
    <row r="40" spans="1:7">
      <c r="A40" s="337" t="s">
        <v>370</v>
      </c>
      <c r="B40" s="337" t="s">
        <v>372</v>
      </c>
      <c r="C40" s="374"/>
      <c r="D40" s="373"/>
      <c r="E40" s="361"/>
    </row>
    <row r="41" spans="1:7">
      <c r="A41" s="337" t="s">
        <v>373</v>
      </c>
      <c r="B41" s="337" t="s">
        <v>369</v>
      </c>
      <c r="C41" s="374"/>
      <c r="D41" s="373"/>
      <c r="E41" s="361"/>
    </row>
    <row r="42" spans="1:7" ht="27">
      <c r="A42" s="372" t="s">
        <v>38</v>
      </c>
      <c r="B42" s="372" t="s">
        <v>26</v>
      </c>
      <c r="C42" s="396"/>
      <c r="D42" s="373"/>
      <c r="E42" s="361"/>
    </row>
    <row r="43" spans="1:7">
      <c r="A43" s="372" t="s">
        <v>39</v>
      </c>
      <c r="B43" s="372" t="s">
        <v>22</v>
      </c>
      <c r="C43" s="374"/>
      <c r="D43" s="373"/>
      <c r="E43" s="361"/>
    </row>
    <row r="44" spans="1:7">
      <c r="A44" s="372" t="s">
        <v>40</v>
      </c>
      <c r="B44" s="372" t="s">
        <v>23</v>
      </c>
      <c r="C44" s="374"/>
      <c r="D44" s="373"/>
      <c r="E44" s="361"/>
    </row>
    <row r="45" spans="1:7">
      <c r="A45" s="372" t="s">
        <v>41</v>
      </c>
      <c r="B45" s="372" t="s">
        <v>24</v>
      </c>
      <c r="C45" s="374"/>
      <c r="D45" s="373"/>
      <c r="E45" s="361"/>
    </row>
    <row r="46" spans="1:7">
      <c r="A46" s="372" t="s">
        <v>42</v>
      </c>
      <c r="B46" s="372" t="s">
        <v>300</v>
      </c>
      <c r="C46" s="359">
        <f>SUM(C47:C49)</f>
        <v>0</v>
      </c>
      <c r="D46" s="359">
        <f>SUM(D47:D49)</f>
        <v>0</v>
      </c>
      <c r="E46" s="361"/>
    </row>
    <row r="47" spans="1:7">
      <c r="A47" s="284" t="s">
        <v>379</v>
      </c>
      <c r="B47" s="284" t="s">
        <v>597</v>
      </c>
      <c r="C47" s="542"/>
      <c r="D47" s="545"/>
      <c r="E47" s="361"/>
    </row>
    <row r="48" spans="1:7">
      <c r="A48" s="284" t="s">
        <v>380</v>
      </c>
      <c r="B48" s="284" t="s">
        <v>381</v>
      </c>
      <c r="C48" s="544"/>
      <c r="D48" s="376"/>
      <c r="E48" s="361"/>
    </row>
    <row r="49" spans="1:6">
      <c r="A49" s="284" t="s">
        <v>383</v>
      </c>
      <c r="B49" s="284" t="s">
        <v>384</v>
      </c>
      <c r="C49" s="543"/>
      <c r="D49" s="376"/>
      <c r="E49" s="361"/>
    </row>
    <row r="50" spans="1:6" ht="16.5" customHeight="1">
      <c r="A50" s="372" t="s">
        <v>43</v>
      </c>
      <c r="B50" s="372" t="s">
        <v>27</v>
      </c>
      <c r="C50" s="396"/>
      <c r="D50" s="373"/>
      <c r="E50" s="361"/>
    </row>
    <row r="51" spans="1:6">
      <c r="A51" s="372" t="s">
        <v>44</v>
      </c>
      <c r="B51" s="372" t="s">
        <v>595</v>
      </c>
      <c r="C51" s="470"/>
      <c r="D51" s="469"/>
      <c r="E51" s="361"/>
      <c r="F51" s="397"/>
    </row>
    <row r="52" spans="1:6" ht="27">
      <c r="A52" s="371">
        <v>1.3</v>
      </c>
      <c r="B52" s="279" t="s">
        <v>425</v>
      </c>
      <c r="C52" s="359">
        <f>C53+C54</f>
        <v>0</v>
      </c>
      <c r="D52" s="326"/>
      <c r="E52" s="361"/>
    </row>
    <row r="53" spans="1:6" ht="27">
      <c r="A53" s="372" t="s">
        <v>47</v>
      </c>
      <c r="B53" s="372" t="s">
        <v>598</v>
      </c>
      <c r="C53" s="542"/>
      <c r="D53" s="381"/>
      <c r="E53" s="361"/>
    </row>
    <row r="54" spans="1:6">
      <c r="A54" s="372" t="s">
        <v>48</v>
      </c>
      <c r="B54" s="372" t="s">
        <v>45</v>
      </c>
      <c r="C54" s="374"/>
      <c r="D54" s="373"/>
      <c r="E54" s="361"/>
    </row>
    <row r="55" spans="1:6">
      <c r="A55" s="371">
        <v>1.4</v>
      </c>
      <c r="B55" s="371" t="s">
        <v>427</v>
      </c>
      <c r="C55" s="374"/>
      <c r="D55" s="373"/>
      <c r="E55" s="361"/>
    </row>
    <row r="56" spans="1:6">
      <c r="A56" s="371">
        <v>1.5</v>
      </c>
      <c r="B56" s="371" t="s">
        <v>6</v>
      </c>
      <c r="C56" s="343"/>
      <c r="D56" s="335"/>
      <c r="E56" s="361"/>
    </row>
    <row r="57" spans="1:6">
      <c r="A57" s="371">
        <v>1.6</v>
      </c>
      <c r="B57" s="340" t="s">
        <v>7</v>
      </c>
      <c r="C57" s="326">
        <v>0</v>
      </c>
      <c r="D57" s="326">
        <v>0</v>
      </c>
      <c r="E57" s="361"/>
    </row>
    <row r="58" spans="1:6">
      <c r="A58" s="372" t="s">
        <v>301</v>
      </c>
      <c r="B58" s="342" t="s">
        <v>49</v>
      </c>
      <c r="C58" s="343"/>
      <c r="D58" s="335"/>
      <c r="E58" s="361"/>
    </row>
    <row r="59" spans="1:6" ht="27">
      <c r="A59" s="372" t="s">
        <v>302</v>
      </c>
      <c r="B59" s="342" t="s">
        <v>599</v>
      </c>
      <c r="C59" s="343"/>
      <c r="D59" s="335"/>
      <c r="E59" s="361"/>
    </row>
    <row r="60" spans="1:6">
      <c r="A60" s="372" t="s">
        <v>303</v>
      </c>
      <c r="B60" s="342" t="s">
        <v>50</v>
      </c>
      <c r="C60" s="335"/>
      <c r="D60" s="335"/>
      <c r="E60" s="361"/>
    </row>
    <row r="61" spans="1:6" ht="17.25" customHeight="1">
      <c r="A61" s="372" t="s">
        <v>304</v>
      </c>
      <c r="B61" s="342" t="s">
        <v>25</v>
      </c>
      <c r="C61" s="343"/>
      <c r="D61" s="335"/>
      <c r="E61" s="361"/>
    </row>
    <row r="62" spans="1:6">
      <c r="A62" s="372" t="s">
        <v>342</v>
      </c>
      <c r="B62" s="382" t="s">
        <v>343</v>
      </c>
      <c r="C62" s="343"/>
      <c r="D62" s="383"/>
      <c r="E62" s="361"/>
    </row>
    <row r="63" spans="1:6">
      <c r="A63" s="369">
        <v>2</v>
      </c>
      <c r="B63" s="384" t="s">
        <v>104</v>
      </c>
      <c r="C63" s="546">
        <v>0</v>
      </c>
      <c r="D63" s="385">
        <f>SUM(D64:D69)</f>
        <v>0</v>
      </c>
      <c r="E63" s="361"/>
    </row>
    <row r="64" spans="1:6">
      <c r="A64" s="386">
        <v>2.1</v>
      </c>
      <c r="B64" s="387" t="s">
        <v>98</v>
      </c>
      <c r="C64" s="317"/>
      <c r="D64" s="388"/>
      <c r="E64" s="361"/>
    </row>
    <row r="65" spans="1:5">
      <c r="A65" s="386">
        <v>2.2000000000000002</v>
      </c>
      <c r="B65" s="387" t="s">
        <v>102</v>
      </c>
      <c r="C65" s="317"/>
      <c r="D65" s="389"/>
      <c r="E65" s="361"/>
    </row>
    <row r="66" spans="1:5">
      <c r="A66" s="386">
        <v>2.2999999999999998</v>
      </c>
      <c r="B66" s="387" t="s">
        <v>101</v>
      </c>
      <c r="C66" s="317"/>
      <c r="D66" s="389"/>
      <c r="E66" s="361"/>
    </row>
    <row r="67" spans="1:5">
      <c r="A67" s="386">
        <v>2.4</v>
      </c>
      <c r="B67" s="387" t="s">
        <v>103</v>
      </c>
      <c r="C67" s="317"/>
      <c r="D67" s="389"/>
      <c r="E67" s="361"/>
    </row>
    <row r="68" spans="1:5">
      <c r="A68" s="386">
        <v>2.5</v>
      </c>
      <c r="B68" s="387" t="s">
        <v>99</v>
      </c>
      <c r="C68" s="317"/>
      <c r="D68" s="389"/>
      <c r="E68" s="361"/>
    </row>
    <row r="69" spans="1:5">
      <c r="A69" s="386">
        <v>2.6</v>
      </c>
      <c r="B69" s="387" t="s">
        <v>100</v>
      </c>
      <c r="C69" s="317"/>
      <c r="D69" s="389"/>
      <c r="E69" s="361"/>
    </row>
    <row r="70" spans="1:5" s="306" customFormat="1">
      <c r="A70" s="369">
        <v>3</v>
      </c>
      <c r="B70" s="390" t="s">
        <v>464</v>
      </c>
      <c r="C70" s="391"/>
      <c r="D70" s="392"/>
      <c r="E70" s="393"/>
    </row>
    <row r="71" spans="1:5" s="306" customFormat="1">
      <c r="A71" s="369">
        <v>4</v>
      </c>
      <c r="B71" s="369" t="s">
        <v>252</v>
      </c>
      <c r="C71" s="391">
        <f>SUM(C72:C73)</f>
        <v>0</v>
      </c>
      <c r="D71" s="341">
        <f>SUM(D72:D73)</f>
        <v>0</v>
      </c>
      <c r="E71" s="393"/>
    </row>
    <row r="72" spans="1:5" s="306" customFormat="1">
      <c r="A72" s="386">
        <v>4.0999999999999996</v>
      </c>
      <c r="B72" s="386" t="s">
        <v>253</v>
      </c>
      <c r="C72" s="351"/>
      <c r="D72" s="351"/>
      <c r="E72" s="393"/>
    </row>
    <row r="73" spans="1:5" s="306" customFormat="1">
      <c r="A73" s="386">
        <v>4.2</v>
      </c>
      <c r="B73" s="386" t="s">
        <v>254</v>
      </c>
      <c r="C73" s="351"/>
      <c r="D73" s="351"/>
      <c r="E73" s="393"/>
    </row>
    <row r="74" spans="1:5" s="306" customFormat="1">
      <c r="A74" s="369">
        <v>5</v>
      </c>
      <c r="B74" s="394" t="s">
        <v>283</v>
      </c>
      <c r="C74" s="351"/>
      <c r="D74" s="341"/>
      <c r="E74" s="393"/>
    </row>
    <row r="77" spans="1:5">
      <c r="A77" s="578"/>
      <c r="B77" s="578"/>
    </row>
    <row r="78" spans="1:5" s="306" customFormat="1"/>
    <row r="79" spans="1:5" s="306" customFormat="1"/>
    <row r="80" spans="1:5" s="306" customFormat="1">
      <c r="A80" s="355" t="s">
        <v>105</v>
      </c>
      <c r="E80" s="354"/>
    </row>
    <row r="81" spans="1:9" s="306" customFormat="1">
      <c r="E81" s="356"/>
      <c r="F81" s="356"/>
      <c r="G81" s="356"/>
      <c r="H81" s="356"/>
      <c r="I81" s="356"/>
    </row>
    <row r="82" spans="1:9" s="306" customFormat="1">
      <c r="D82" s="357"/>
      <c r="E82" s="356"/>
      <c r="F82" s="356"/>
      <c r="G82" s="356"/>
      <c r="H82" s="356"/>
      <c r="I82" s="356"/>
    </row>
    <row r="83" spans="1:9" s="306" customFormat="1">
      <c r="A83" s="356"/>
      <c r="B83" s="355" t="s">
        <v>570</v>
      </c>
      <c r="D83" s="357"/>
      <c r="E83" s="356"/>
      <c r="F83" s="356"/>
      <c r="G83" s="356"/>
      <c r="H83" s="356"/>
      <c r="I83" s="356"/>
    </row>
    <row r="84" spans="1:9" s="306" customFormat="1">
      <c r="A84" s="356"/>
      <c r="B84" s="306" t="s">
        <v>270</v>
      </c>
      <c r="D84" s="357"/>
      <c r="E84" s="356"/>
      <c r="F84" s="356"/>
      <c r="G84" s="356"/>
      <c r="H84" s="356"/>
      <c r="I84" s="356"/>
    </row>
    <row r="85" spans="1:9" s="356" customFormat="1">
      <c r="B85" s="358" t="s">
        <v>138</v>
      </c>
    </row>
    <row r="86" spans="1:9" s="306" customFormat="1">
      <c r="A86" s="395"/>
    </row>
    <row r="87" spans="1:9" s="306" customFormat="1"/>
    <row r="88" spans="1:9" s="306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N9.8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2013-07-25T09:50:21Z</cp:lastPrinted>
  <dcterms:created xsi:type="dcterms:W3CDTF">2011-12-27T13:20:18Z</dcterms:created>
  <dcterms:modified xsi:type="dcterms:W3CDTF">2016-04-20T06:42:30Z</dcterms:modified>
</cp:coreProperties>
</file>