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41" activeTab="9"/>
  </bookViews>
  <sheets>
    <sheet name="ფორმა N1" sheetId="15" r:id="rId1"/>
    <sheet name="ფორმა N2" sheetId="3" r:id="rId2"/>
    <sheet name="ფორმა N3" sheetId="7" r:id="rId3"/>
    <sheet name="ფორმა N4" sheetId="48" r:id="rId4"/>
    <sheet name="ფორმა N4.1" sheetId="26" r:id="rId5"/>
    <sheet name="ფორმა N5" sheetId="8" r:id="rId6"/>
    <sheet name="ფორმა N5.1" sheetId="27" r:id="rId7"/>
    <sheet name="ფორმა 5.2" sheetId="29" r:id="rId8"/>
    <sheet name="ფორმა N5.3" sheetId="30" r:id="rId9"/>
    <sheet name="ფორმა 5.4" sheetId="34" r:id="rId10"/>
    <sheet name="ფორმა N6" sheetId="5" r:id="rId11"/>
    <sheet name="ფორმა N6.1" sheetId="28" r:id="rId12"/>
    <sheet name="ფორმა N7" sheetId="43" r:id="rId13"/>
    <sheet name="ფორმა N8" sheetId="9" r:id="rId14"/>
    <sheet name="ფორმა N 8.1" sheetId="18" r:id="rId15"/>
    <sheet name="ფორმა N9" sheetId="45" r:id="rId16"/>
    <sheet name="ფორმა N9.1" sheetId="16" r:id="rId17"/>
    <sheet name="ფორმა N9.2" sheetId="17" r:id="rId18"/>
    <sheet name="ფორმა 9.3" sheetId="25" r:id="rId19"/>
    <sheet name="ფორმა 9.4 " sheetId="46" r:id="rId20"/>
    <sheet name="ფორმა 9.5" sheetId="32" r:id="rId21"/>
    <sheet name="ფორმა 9.6" sheetId="39" r:id="rId22"/>
    <sheet name="ფორმა N9.7" sheetId="49" r:id="rId23"/>
    <sheet name="ფორმა N9.7.1" sheetId="41" r:id="rId24"/>
    <sheet name="Validation" sheetId="13" state="veryHidden" r:id="rId25"/>
    <sheet name="Sheet1" sheetId="50" r:id="rId26"/>
  </sheets>
  <externalReferences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N4'!$A$10:$D$79</definedName>
    <definedName name="_xlnm._FilterDatabase" localSheetId="4" hidden="1">'ფორმა N4.1'!$B$9:$D$18</definedName>
    <definedName name="_xlnm._FilterDatabase" localSheetId="5" hidden="1">'ფორმა N5'!$A$8:$D$11</definedName>
    <definedName name="_xlnm._FilterDatabase" localSheetId="6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_xlnm._FilterDatabase" localSheetId="13" hidden="1">'ფორმა N8'!$A$9:$K$22</definedName>
    <definedName name="_xlnm._FilterDatabase" localSheetId="22" hidden="1">'ფორმა N9.7'!$A$8:$J$905</definedName>
    <definedName name="Date" localSheetId="9">#REF!</definedName>
    <definedName name="Date" localSheetId="18">#REF!</definedName>
    <definedName name="Date" localSheetId="19">#REF!</definedName>
    <definedName name="Date" localSheetId="21">#REF!</definedName>
    <definedName name="Date" localSheetId="3">#REF!</definedName>
    <definedName name="Date" localSheetId="4">#REF!</definedName>
    <definedName name="Date" localSheetId="6">#REF!</definedName>
    <definedName name="Date" localSheetId="11">#REF!</definedName>
    <definedName name="Date" localSheetId="15">#REF!</definedName>
    <definedName name="Date" localSheetId="23">#REF!</definedName>
    <definedName name="Date">#REF!</definedName>
  </definedNames>
  <calcPr calcId="145621"/>
</workbook>
</file>

<file path=xl/calcChain.xml><?xml version="1.0" encoding="utf-8"?>
<calcChain xmlns="http://schemas.openxmlformats.org/spreadsheetml/2006/main">
  <c r="F906" i="49" l="1"/>
  <c r="I903" i="49"/>
  <c r="G903" i="49"/>
  <c r="F903" i="49"/>
  <c r="I10" i="9"/>
  <c r="D25" i="48"/>
  <c r="D38" i="48"/>
  <c r="D34" i="48"/>
  <c r="D19" i="48"/>
  <c r="D19" i="26"/>
  <c r="C19" i="26"/>
  <c r="D48" i="48"/>
  <c r="D32" i="43"/>
  <c r="C32" i="43"/>
  <c r="D76" i="48"/>
  <c r="I11" i="9"/>
  <c r="I12" i="9"/>
  <c r="I13" i="9"/>
  <c r="I14" i="9"/>
  <c r="I15" i="9"/>
  <c r="I16" i="9"/>
  <c r="I17" i="9"/>
  <c r="I18" i="9"/>
  <c r="I19" i="9"/>
  <c r="I20" i="9"/>
  <c r="I21" i="9"/>
  <c r="C64" i="43"/>
  <c r="C45" i="43"/>
  <c r="C44" i="43"/>
  <c r="D16" i="48"/>
  <c r="F895" i="49"/>
  <c r="I895" i="49"/>
  <c r="I894" i="49"/>
  <c r="I893" i="49"/>
  <c r="G895" i="49"/>
  <c r="G894" i="49"/>
  <c r="G893" i="49"/>
  <c r="F894" i="49"/>
  <c r="F893" i="49"/>
  <c r="D64" i="43"/>
  <c r="D36" i="43"/>
  <c r="D34" i="43"/>
  <c r="I25" i="45"/>
  <c r="J30" i="45"/>
  <c r="J28" i="45"/>
  <c r="J26" i="45"/>
  <c r="J22" i="45"/>
  <c r="J20" i="45"/>
  <c r="J18" i="45"/>
  <c r="C31" i="43"/>
  <c r="D60" i="48"/>
  <c r="D31" i="43"/>
  <c r="D11" i="43"/>
  <c r="A4" i="49"/>
  <c r="J15" i="45"/>
  <c r="D55" i="48"/>
  <c r="D12" i="48"/>
  <c r="A6" i="48"/>
  <c r="J25" i="45"/>
  <c r="I26" i="45"/>
  <c r="I24" i="45"/>
  <c r="I27" i="45"/>
  <c r="J27" i="45"/>
  <c r="I28" i="45"/>
  <c r="I29" i="45"/>
  <c r="J29" i="45"/>
  <c r="I30" i="45"/>
  <c r="I31" i="45"/>
  <c r="J31" i="45"/>
  <c r="I16" i="45"/>
  <c r="I17" i="45"/>
  <c r="J17" i="45"/>
  <c r="I18" i="45"/>
  <c r="I14" i="45"/>
  <c r="I9" i="45"/>
  <c r="I19" i="45"/>
  <c r="J19" i="45"/>
  <c r="I20" i="45"/>
  <c r="I21" i="45"/>
  <c r="J21" i="45"/>
  <c r="I22" i="45"/>
  <c r="I23" i="45"/>
  <c r="J23" i="45"/>
  <c r="I15" i="45"/>
  <c r="A4" i="46"/>
  <c r="G39" i="45"/>
  <c r="G36" i="45"/>
  <c r="F39" i="45"/>
  <c r="F36" i="45"/>
  <c r="E39" i="45"/>
  <c r="E36" i="45"/>
  <c r="D39" i="45"/>
  <c r="D36" i="45"/>
  <c r="G32" i="45"/>
  <c r="F32" i="45"/>
  <c r="E32" i="45"/>
  <c r="D32" i="45"/>
  <c r="G24" i="45"/>
  <c r="G9" i="45"/>
  <c r="H24" i="45"/>
  <c r="E24" i="45"/>
  <c r="D24" i="45"/>
  <c r="H14" i="45"/>
  <c r="G14" i="45"/>
  <c r="F14" i="45"/>
  <c r="E14" i="45"/>
  <c r="E9" i="45"/>
  <c r="D14" i="45"/>
  <c r="D9" i="45"/>
  <c r="H10" i="45"/>
  <c r="H9" i="45"/>
  <c r="A4" i="45"/>
  <c r="D45" i="43"/>
  <c r="D44" i="43"/>
  <c r="C34" i="43"/>
  <c r="A4" i="43"/>
  <c r="D75" i="8"/>
  <c r="C75" i="8"/>
  <c r="D26" i="7"/>
  <c r="C26" i="7"/>
  <c r="C25" i="7"/>
  <c r="C9" i="7"/>
  <c r="D27" i="3"/>
  <c r="D26" i="3"/>
  <c r="C27" i="3"/>
  <c r="C26" i="3"/>
  <c r="D17" i="28"/>
  <c r="C17" i="28"/>
  <c r="C18" i="7"/>
  <c r="C12" i="3"/>
  <c r="C10" i="3"/>
  <c r="C9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D18" i="7"/>
  <c r="D15" i="7"/>
  <c r="C15" i="7"/>
  <c r="D12" i="7"/>
  <c r="D10" i="7"/>
  <c r="D9" i="7"/>
  <c r="C12" i="7"/>
  <c r="C10" i="7"/>
  <c r="C46" i="8"/>
  <c r="C36" i="8"/>
  <c r="A4" i="39"/>
  <c r="D14" i="8"/>
  <c r="D13" i="8"/>
  <c r="D9" i="8"/>
  <c r="D46" i="8"/>
  <c r="D36" i="8"/>
  <c r="H34" i="34"/>
  <c r="G34" i="34"/>
  <c r="A4" i="34"/>
  <c r="A4" i="32"/>
  <c r="H34" i="30"/>
  <c r="G34" i="30"/>
  <c r="A4" i="30"/>
  <c r="A4" i="29"/>
  <c r="A5" i="28"/>
  <c r="D57" i="8"/>
  <c r="C57" i="8"/>
  <c r="D25" i="27"/>
  <c r="C25" i="27"/>
  <c r="A5" i="27"/>
  <c r="A5" i="26"/>
  <c r="A4" i="18"/>
  <c r="D52" i="8"/>
  <c r="C52" i="8"/>
  <c r="A5" i="16"/>
  <c r="D10" i="8"/>
  <c r="C10" i="8"/>
  <c r="A4" i="17"/>
  <c r="A4" i="16"/>
  <c r="A4" i="9"/>
  <c r="A5" i="5"/>
  <c r="A4" i="8"/>
  <c r="A4" i="7"/>
  <c r="D71" i="8"/>
  <c r="C71" i="8"/>
  <c r="D17" i="5"/>
  <c r="C17" i="5"/>
  <c r="D14" i="5"/>
  <c r="C14" i="5"/>
  <c r="D11" i="5"/>
  <c r="D10" i="5"/>
  <c r="C11" i="5"/>
  <c r="C10" i="5"/>
  <c r="D63" i="8"/>
  <c r="D32" i="8"/>
  <c r="C32" i="8"/>
  <c r="D23" i="8"/>
  <c r="D17" i="8"/>
  <c r="C23" i="8"/>
  <c r="C17" i="8"/>
  <c r="C13" i="8"/>
  <c r="C9" i="8"/>
  <c r="C14" i="8"/>
  <c r="D19" i="3"/>
  <c r="C19" i="3"/>
  <c r="D15" i="3"/>
  <c r="C15" i="3"/>
  <c r="D12" i="3"/>
  <c r="D10" i="3"/>
  <c r="D9" i="3"/>
  <c r="F24" i="45"/>
  <c r="F9" i="45"/>
  <c r="J24" i="45"/>
  <c r="J16" i="45"/>
  <c r="J14" i="45"/>
  <c r="J9" i="45"/>
  <c r="H23" i="29"/>
  <c r="I23" i="29"/>
  <c r="C11" i="43"/>
  <c r="C10" i="43"/>
  <c r="D15" i="48"/>
  <c r="D11" i="48"/>
  <c r="D10" i="43"/>
  <c r="E44" i="43"/>
  <c r="K11" i="43"/>
</calcChain>
</file>

<file path=xl/sharedStrings.xml><?xml version="1.0" encoding="utf-8"?>
<sst xmlns="http://schemas.openxmlformats.org/spreadsheetml/2006/main" count="3916" uniqueCount="2358">
  <si>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</si>
  <si>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</si>
  <si>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</si>
  <si>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</si>
  <si>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</si>
  <si>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</si>
  <si>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</si>
  <si>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</si>
  <si>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</si>
  <si>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</si>
  <si>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</si>
  <si>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</si>
  <si>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</si>
  <si>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</si>
  <si>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</si>
  <si>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</si>
  <si>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</si>
  <si>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</si>
  <si>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</si>
  <si>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</si>
  <si>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</si>
  <si>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</si>
  <si>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</si>
  <si>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</si>
  <si>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</si>
  <si>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</si>
  <si>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</si>
  <si>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</si>
  <si>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</si>
  <si>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</si>
  <si>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</si>
  <si>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</si>
  <si>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</si>
  <si>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</si>
  <si>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</si>
  <si>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</si>
  <si>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</si>
  <si>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</si>
  <si>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</si>
  <si>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</si>
  <si>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</si>
  <si>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</si>
  <si>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</si>
  <si>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</si>
  <si>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</si>
  <si>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</si>
  <si>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</si>
  <si>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</si>
  <si>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</si>
  <si>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</si>
  <si>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</si>
  <si>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</si>
  <si>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</si>
  <si>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</si>
  <si>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</si>
  <si>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</si>
  <si>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</si>
  <si>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</si>
  <si>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</si>
  <si>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</si>
  <si>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</si>
  <si>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</si>
  <si>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</si>
  <si>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</si>
  <si>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</si>
  <si>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</si>
  <si>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</si>
  <si>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</si>
  <si>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</si>
  <si>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</si>
  <si>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</si>
  <si>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</si>
  <si>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</si>
  <si>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</si>
  <si>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</si>
  <si>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</si>
  <si>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</si>
  <si>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</si>
  <si>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</si>
  <si>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</si>
  <si>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</si>
  <si>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</si>
  <si>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</si>
  <si>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</si>
  <si>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</si>
  <si>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</si>
  <si>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</si>
  <si>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</si>
  <si>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</si>
  <si>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</si>
  <si>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</si>
  <si>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</si>
  <si>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</si>
  <si>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</si>
  <si>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</si>
  <si>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</si>
  <si>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</si>
  <si>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</si>
  <si>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</si>
  <si>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</si>
  <si>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</si>
  <si>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</si>
  <si>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</si>
  <si>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</si>
  <si>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</si>
  <si>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</si>
  <si>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</si>
  <si>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</si>
  <si>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</si>
  <si>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</si>
  <si>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</si>
  <si>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</si>
  <si>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</si>
  <si>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</si>
  <si>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</si>
  <si>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</si>
  <si>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</si>
  <si>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</si>
  <si>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</si>
  <si>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</si>
  <si>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</si>
  <si>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</si>
  <si>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</si>
  <si>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</si>
  <si>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</si>
  <si>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</si>
  <si>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</si>
  <si>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</si>
  <si>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</si>
  <si>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</si>
  <si>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</si>
  <si>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</si>
  <si>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</si>
  <si>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</si>
  <si>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</si>
  <si>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</si>
  <si>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</si>
  <si>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</si>
  <si>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</si>
  <si>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</si>
  <si>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</si>
  <si>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</si>
  <si>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</si>
  <si>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</si>
  <si>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</si>
  <si>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</si>
  <si>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</si>
  <si>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</si>
  <si>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</si>
  <si>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</si>
  <si>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</si>
  <si>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</si>
  <si>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</si>
  <si>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</si>
  <si>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</si>
  <si>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</si>
  <si>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</si>
  <si>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</si>
  <si>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</si>
  <si>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</si>
  <si>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</si>
  <si>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</si>
  <si>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</si>
  <si>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</si>
  <si>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</si>
  <si>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</si>
  <si>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</si>
  <si>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</si>
  <si>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ამირან შურღაია</t>
  </si>
  <si>
    <t>39001019784</t>
  </si>
  <si>
    <t>ბესიკ ჯმაღაძე</t>
  </si>
  <si>
    <t>გივი გაბისონია</t>
  </si>
  <si>
    <t>სერგო ბერაია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</si>
  <si>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</si>
  <si>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</si>
  <si>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</si>
  <si>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</si>
  <si>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</si>
  <si>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</si>
  <si>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</si>
  <si>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</si>
  <si>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</si>
  <si>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</si>
  <si>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</si>
  <si>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</si>
  <si>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</si>
  <si>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</si>
  <si>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</si>
  <si>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</si>
  <si>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</si>
  <si>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</si>
  <si>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</si>
  <si>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</si>
  <si>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</si>
  <si>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</si>
  <si>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</si>
  <si>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</si>
  <si>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</si>
  <si>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</si>
  <si>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</si>
  <si>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</si>
  <si>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</si>
  <si>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</si>
  <si>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</si>
  <si>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</si>
  <si>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</si>
  <si>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</si>
  <si>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</si>
  <si>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</si>
  <si>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</si>
  <si>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</si>
  <si>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</si>
  <si>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</si>
  <si>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</si>
  <si>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</si>
  <si>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</si>
  <si>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</si>
  <si>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</si>
  <si>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</si>
  <si>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</si>
  <si>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</si>
  <si>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</si>
  <si>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</si>
  <si>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</si>
  <si>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მიხეილ გელაშვილი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</si>
  <si>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</si>
  <si>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</si>
  <si>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</si>
  <si>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</si>
  <si>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</si>
  <si>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</si>
  <si>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</si>
  <si>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</si>
  <si>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</si>
  <si>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</si>
  <si>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</si>
  <si>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</si>
  <si>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</si>
  <si>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</si>
  <si>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</si>
  <si>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</si>
  <si>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</si>
  <si>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</si>
  <si>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</si>
  <si>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</si>
  <si>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</si>
  <si>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</si>
  <si>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</si>
  <si>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</si>
  <si>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</si>
  <si>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</si>
  <si>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</si>
  <si>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</si>
  <si>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</si>
  <si>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</si>
  <si>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</si>
  <si>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</si>
  <si>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</si>
  <si>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</si>
  <si>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</si>
  <si>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</si>
  <si>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</si>
  <si>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</si>
  <si>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</si>
  <si>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</si>
  <si>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</si>
  <si>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</si>
  <si>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</si>
  <si>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</si>
  <si>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</si>
  <si>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</si>
  <si>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</si>
  <si>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</si>
  <si>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</si>
  <si>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</si>
  <si>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</si>
  <si>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</si>
  <si>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</si>
  <si>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</si>
  <si>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</si>
  <si>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</si>
  <si>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</si>
  <si>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</si>
  <si>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</si>
  <si>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</si>
  <si>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</si>
  <si>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</si>
  <si>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</si>
  <si>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</si>
  <si>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</si>
  <si>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</si>
  <si>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</si>
  <si>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</si>
  <si>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</si>
  <si>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</si>
  <si>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</si>
  <si>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</si>
  <si>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</si>
  <si>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</si>
  <si>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</si>
  <si>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</si>
  <si>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</si>
  <si>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</si>
  <si>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</si>
  <si>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</si>
  <si>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</si>
  <si>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</si>
  <si>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</si>
  <si>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</si>
  <si>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</si>
  <si>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</si>
  <si>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</si>
  <si>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</si>
  <si>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</si>
  <si>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</si>
  <si>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</si>
  <si>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</si>
  <si>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</si>
  <si>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</si>
  <si>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</si>
  <si>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</si>
  <si>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</si>
  <si>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</si>
  <si>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</si>
  <si>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</si>
  <si>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</si>
  <si>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</si>
  <si>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</si>
  <si>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</si>
  <si>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</si>
  <si>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</si>
  <si>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</si>
  <si>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</si>
  <si>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</si>
  <si>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</si>
  <si>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</si>
  <si>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</si>
  <si>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</si>
  <si>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</si>
  <si>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</si>
  <si>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</si>
  <si>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</si>
  <si>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</si>
  <si>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</si>
  <si>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</si>
  <si>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</si>
  <si>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</si>
  <si>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</si>
  <si>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</si>
  <si>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26001020668</t>
  </si>
  <si>
    <t>მირანდა ბზელავა</t>
  </si>
  <si>
    <t>26001009535</t>
  </si>
  <si>
    <t>შოთა ფირცხალაიშვილი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</si>
  <si>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</si>
  <si>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</si>
  <si>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</si>
  <si>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</si>
  <si>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</si>
  <si>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</si>
  <si>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</si>
  <si>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</si>
  <si>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</si>
  <si>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</si>
  <si>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</si>
  <si>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</si>
  <si>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</si>
  <si>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</si>
  <si>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</si>
  <si>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</si>
  <si>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</si>
  <si>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</si>
  <si>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</si>
  <si>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</si>
  <si>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</si>
  <si>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</si>
  <si>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</si>
  <si>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</si>
  <si>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</si>
  <si>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</si>
  <si>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</si>
  <si>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</si>
  <si>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</si>
  <si>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</si>
  <si>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</si>
  <si>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</si>
  <si>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</si>
  <si>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</si>
  <si>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</si>
  <si>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</si>
  <si>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</si>
  <si>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</si>
  <si>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</si>
  <si>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</si>
  <si>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</si>
  <si>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</si>
  <si>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</si>
  <si>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</si>
  <si>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</si>
  <si>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</si>
  <si>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</si>
  <si>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</si>
  <si>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</si>
  <si>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</si>
  <si>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</si>
  <si>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</si>
  <si>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</si>
  <si>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</si>
  <si>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</si>
  <si>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</si>
  <si>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</si>
  <si>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</si>
  <si>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</si>
  <si>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</si>
  <si>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</si>
  <si>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</si>
  <si>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</si>
  <si>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</si>
  <si>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</si>
  <si>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</si>
  <si>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</si>
  <si>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</si>
  <si>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</si>
  <si>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</si>
  <si>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</si>
  <si>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</si>
  <si>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</si>
  <si>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</si>
  <si>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</si>
  <si>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</si>
  <si>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</si>
  <si>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</si>
  <si>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</si>
  <si>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</si>
  <si>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</si>
  <si>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</si>
  <si>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</si>
  <si>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</si>
  <si>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</si>
  <si>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</si>
  <si>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</si>
  <si>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</si>
  <si>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</si>
  <si>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</si>
  <si>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</si>
  <si>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</si>
  <si>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</si>
  <si>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</si>
  <si>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</si>
  <si>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</si>
  <si>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</si>
  <si>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</si>
  <si>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</si>
  <si>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</si>
  <si>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</si>
  <si>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</si>
  <si>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</si>
  <si>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</si>
  <si>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</si>
  <si>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</si>
  <si>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</si>
  <si>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</si>
  <si>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</si>
  <si>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</si>
  <si>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</si>
  <si>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</si>
  <si>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</si>
  <si>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</si>
  <si>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</si>
  <si>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</si>
  <si>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</si>
  <si>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</si>
  <si>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</si>
  <si>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</si>
  <si>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</si>
  <si>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</si>
  <si>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</si>
  <si>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</si>
  <si>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</si>
  <si>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</si>
  <si>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</si>
  <si>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</si>
  <si>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</si>
  <si>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</si>
  <si>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</si>
  <si>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</si>
  <si>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</si>
  <si>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</si>
  <si>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</si>
  <si>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</si>
  <si>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</si>
  <si>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</si>
  <si>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</si>
  <si>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</si>
  <si>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</si>
  <si>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</si>
  <si>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</si>
  <si>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</si>
  <si>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</si>
  <si>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</si>
  <si>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</si>
  <si>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</si>
  <si>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</si>
  <si>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</si>
  <si>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</si>
  <si>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</si>
  <si>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</si>
  <si>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</si>
  <si>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</si>
  <si>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</si>
  <si>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</si>
  <si>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</si>
  <si>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</si>
  <si>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</si>
  <si>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</si>
  <si>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</si>
  <si>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</si>
  <si>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</si>
  <si>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</si>
  <si>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</si>
  <si>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</si>
  <si>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</si>
  <si>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</si>
  <si>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</si>
  <si>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</si>
  <si>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</si>
  <si>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</si>
  <si>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</si>
  <si>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</si>
  <si>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</si>
  <si>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</si>
  <si>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</si>
  <si>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</si>
  <si>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</si>
  <si>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</si>
  <si>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</si>
  <si>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</si>
  <si>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</si>
  <si>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</si>
  <si>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</si>
  <si>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</si>
  <si>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</si>
  <si>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</si>
  <si>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</si>
  <si>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</si>
  <si>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</si>
  <si>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</si>
  <si>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</si>
  <si>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</si>
  <si>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</si>
  <si>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</si>
  <si>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</si>
  <si>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</si>
  <si>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</si>
  <si>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</si>
  <si>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</si>
  <si>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</si>
  <si>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</si>
  <si>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</si>
  <si>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</si>
  <si>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</si>
  <si>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</si>
  <si>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</si>
  <si>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</si>
  <si>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</si>
  <si>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</si>
  <si>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</si>
  <si>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</si>
  <si>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</si>
  <si>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</si>
  <si>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</si>
  <si>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</si>
  <si>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</si>
  <si>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</si>
  <si>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</si>
  <si>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</si>
  <si>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</si>
  <si>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</si>
  <si>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</si>
  <si>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</si>
  <si>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</si>
  <si>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</si>
  <si>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</si>
  <si>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</si>
  <si>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</si>
  <si>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</si>
  <si>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</si>
  <si>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</si>
  <si>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</si>
  <si>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</si>
  <si>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</si>
  <si>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</si>
  <si>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</si>
  <si>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</si>
  <si>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</si>
  <si>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</si>
  <si>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</si>
  <si>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</si>
  <si>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</si>
  <si>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</si>
  <si>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</si>
  <si>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</si>
  <si>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</si>
  <si>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</si>
  <si>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</si>
  <si>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</si>
  <si>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</si>
  <si>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</si>
  <si>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</si>
  <si>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</si>
  <si>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</si>
  <si>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</si>
  <si>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</si>
  <si>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</si>
  <si>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</si>
  <si>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</si>
  <si>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</si>
  <si>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</si>
  <si>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</si>
  <si>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</si>
  <si>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</si>
  <si>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</si>
  <si>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</si>
  <si>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</si>
  <si>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</si>
  <si>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</si>
  <si>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</si>
  <si>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</si>
  <si>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</si>
  <si>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</si>
  <si>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</si>
  <si>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</si>
  <si>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</si>
  <si>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</si>
  <si>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</si>
  <si>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</si>
  <si>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</si>
  <si>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</si>
  <si>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</si>
  <si>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</si>
  <si>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</si>
  <si>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</si>
  <si>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</si>
  <si>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</si>
  <si>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</si>
  <si>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</si>
  <si>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</si>
  <si>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</si>
  <si>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</si>
  <si>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</si>
  <si>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</si>
  <si>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</si>
  <si>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</si>
  <si>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</si>
  <si>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</si>
  <si>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</si>
  <si>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</si>
  <si>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</si>
  <si>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</si>
  <si>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</si>
  <si>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</si>
  <si>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</si>
  <si>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</si>
  <si>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</si>
  <si>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</si>
  <si>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</si>
  <si>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</si>
  <si>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</si>
  <si>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</si>
  <si>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</si>
  <si>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</si>
  <si>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</si>
  <si>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</si>
  <si>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</si>
  <si>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</si>
  <si>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</si>
  <si>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</si>
  <si>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</si>
  <si>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</si>
  <si>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</si>
  <si>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</si>
  <si>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</si>
  <si>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</si>
  <si>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</si>
  <si>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</si>
  <si>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</si>
  <si>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</si>
  <si>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</si>
  <si>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</si>
  <si>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</si>
  <si>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</si>
  <si>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</si>
  <si>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</si>
  <si>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</si>
  <si>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</si>
  <si>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</si>
  <si>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</si>
  <si>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</si>
  <si>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</si>
  <si>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</si>
  <si>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</si>
  <si>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</si>
  <si>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</si>
  <si>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</si>
  <si>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</si>
  <si>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</si>
  <si>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</si>
  <si>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</si>
  <si>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</si>
  <si>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</si>
  <si>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</si>
  <si>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</si>
  <si>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</si>
  <si>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</si>
  <si>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</si>
  <si>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</si>
  <si>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</si>
  <si>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</si>
  <si>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</si>
  <si>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</si>
  <si>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</si>
  <si>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</si>
  <si>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</si>
  <si>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</si>
  <si>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</si>
  <si>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</si>
  <si>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</si>
  <si>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</si>
  <si>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</si>
  <si>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</si>
  <si>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</si>
  <si>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</si>
  <si>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</si>
  <si>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</si>
  <si>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</si>
  <si>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</si>
  <si>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</si>
  <si>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</si>
  <si>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</si>
  <si>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</si>
  <si>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</si>
  <si>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</si>
  <si>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</si>
  <si>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</si>
  <si>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</si>
  <si>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</si>
  <si>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</si>
  <si>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</si>
  <si>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</si>
  <si>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</si>
  <si>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</si>
  <si>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</si>
  <si>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</si>
  <si>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</si>
  <si>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</si>
  <si>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</si>
  <si>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</si>
  <si>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</si>
  <si>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"ვიდეოსკოპი"</t>
  </si>
  <si>
    <t>205282905</t>
  </si>
  <si>
    <t>ვედიოტექნიკური სერვისით უზრუნველყოფა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</si>
  <si>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</si>
  <si>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</si>
  <si>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</si>
  <si>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</si>
  <si>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</si>
  <si>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შპს ბურჯი</t>
  </si>
  <si>
    <t>204973742</t>
  </si>
  <si>
    <t xml:space="preserve">სატრანსპორტო მომსახურება </t>
  </si>
  <si>
    <t xml:space="preserve">სარეკლამო მომსახურება </t>
  </si>
  <si>
    <t>შპს მენეჯმენტ სერვისი</t>
  </si>
  <si>
    <t>205177057</t>
  </si>
  <si>
    <t>იჯარა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</si>
  <si>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</si>
  <si>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</si>
  <si>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</si>
  <si>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</si>
  <si>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</si>
  <si>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</si>
  <si>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</si>
  <si>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</si>
  <si>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</si>
  <si>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</si>
  <si>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</si>
  <si>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</si>
  <si>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</si>
  <si>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</si>
  <si>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</si>
  <si>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</si>
  <si>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</si>
  <si>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</si>
  <si>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</si>
  <si>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</si>
  <si>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</si>
  <si>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</si>
  <si>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</si>
  <si>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</si>
  <si>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</si>
  <si>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</si>
  <si>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ჩოხატაურის მაცნე</t>
  </si>
  <si>
    <t>241994142</t>
  </si>
  <si>
    <t>შპს აი თი მასტერ</t>
  </si>
  <si>
    <t>404913821</t>
  </si>
  <si>
    <t xml:space="preserve">კომპიუტერული მომსახურება </t>
  </si>
  <si>
    <t>2012წლის ივლისის თვის ოფისის იჯარა</t>
  </si>
  <si>
    <t>სხვა საგადასახადო აქტივი (შედარების აქტის მიხედვით საშემოსავლო გადასახადი)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</si>
  <si>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</si>
  <si>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</si>
  <si>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სხვა მატერიალური მარაგები (საწვავი და მომობარათები)</t>
  </si>
  <si>
    <t>მისაღები საწევროები</t>
  </si>
  <si>
    <t>სსიპ საარჩევნო სისტემების განვითარების, რეფორმებისა და სწავლების ცენტრისგან მიღებული დაფინანსება</t>
  </si>
  <si>
    <t xml:space="preserve">შემოწირულობები და სახელმწიფო დაფინანსება 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</si>
  <si>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</si>
  <si>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</si>
  <si>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2.7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</si>
  <si>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</si>
  <si>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ფორმა N9.4 - იჯარით აღებული უძრავი ქონების რეესტრი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</si>
  <si>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</si>
  <si>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</si>
  <si>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</si>
  <si>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კონტრაგენტისთვის გადახდილი თანხა (ლარი)</t>
  </si>
  <si>
    <t>16.07.2012</t>
  </si>
  <si>
    <t>20.11.2012</t>
  </si>
  <si>
    <t>08.12.2012</t>
  </si>
  <si>
    <r>
      <t>აუდიტორული მომსახურების ხარჯი</t>
    </r>
    <r>
      <rPr>
        <sz val="5"/>
        <rFont val="Arial"/>
        <family val="2"/>
      </rPr>
      <t/>
    </r>
  </si>
  <si>
    <t>1.2.16</t>
  </si>
  <si>
    <t>საარჩევნო სიების დაზუსტების ხარჯი</t>
  </si>
  <si>
    <t>1.1.3.3</t>
  </si>
  <si>
    <t>08.10.2012</t>
  </si>
  <si>
    <t>საქართველოს შინაგან საქმეთა სამინისტროს სსიპ "112"</t>
  </si>
  <si>
    <t>204579429</t>
  </si>
  <si>
    <t xml:space="preserve">კავშირგაბმულობა </t>
  </si>
  <si>
    <t>31.10.2012</t>
  </si>
  <si>
    <t>უძრავი ქონების იჯარა</t>
  </si>
  <si>
    <t>09.11.2012</t>
  </si>
  <si>
    <t>შპს ტოიოტა ცენტრი თბილისი</t>
  </si>
  <si>
    <t>211346220</t>
  </si>
  <si>
    <t>ავტოტექმომსახურება</t>
  </si>
  <si>
    <t>30.11.2012</t>
  </si>
  <si>
    <t>25.08.2012</t>
  </si>
  <si>
    <t>YILMAZ TEXTIL ABDULAH YIMAZ / Turkey</t>
  </si>
  <si>
    <t>მაისური</t>
  </si>
  <si>
    <t>1.6.6</t>
  </si>
  <si>
    <t xml:space="preserve">გადახდილი დღგ და მომსახურების საკომისიო </t>
  </si>
  <si>
    <t>მაისურები</t>
  </si>
  <si>
    <t>PORKET IC VE DIS TICARET </t>
  </si>
  <si>
    <t>გაუნაწილებელი მოგება (საკუთარი სატრანსპ. საშუალებების გაყიდვა)</t>
  </si>
  <si>
    <t>ქ. ახალქალაქი თამარ მეფის #40ა</t>
  </si>
  <si>
    <t xml:space="preserve">უძრავი ქონება </t>
  </si>
  <si>
    <t>01.02.2013-31.12.2013</t>
  </si>
  <si>
    <t>109 კვ/მ</t>
  </si>
  <si>
    <t>07001001438</t>
  </si>
  <si>
    <t xml:space="preserve">რიფსიმე </t>
  </si>
  <si>
    <t>სტეფანიანი</t>
  </si>
  <si>
    <t>აივაზიანი</t>
  </si>
  <si>
    <t>47001025760</t>
  </si>
  <si>
    <t>სუსანნა</t>
  </si>
  <si>
    <t>219 კვ/მ</t>
  </si>
  <si>
    <t>18.01.2013-31.12.2013</t>
  </si>
  <si>
    <t>ქ. ახალციხე ნათენაძის ქ. #38</t>
  </si>
  <si>
    <t>ი.მ. ვალერი უტიაშვილი</t>
  </si>
  <si>
    <t>13001017845</t>
  </si>
  <si>
    <t>135 კვ/მ</t>
  </si>
  <si>
    <t>ქ. გურჯაანი რუსთაველის #4</t>
  </si>
  <si>
    <t>შპს "ფარმაკონი"</t>
  </si>
  <si>
    <t xml:space="preserve">ვალერი </t>
  </si>
  <si>
    <t>უტიაშვილი</t>
  </si>
  <si>
    <t>216313656</t>
  </si>
  <si>
    <t>ნინო</t>
  </si>
  <si>
    <t>ბუგიანიშვილი</t>
  </si>
  <si>
    <t>01024017349</t>
  </si>
  <si>
    <t>100 კვ/მ</t>
  </si>
  <si>
    <t>25.01.2013-31.12.2013</t>
  </si>
  <si>
    <t>ქ. რუსთავი მეგობრობის გამზირი #2</t>
  </si>
  <si>
    <t>ალექსანდრე</t>
  </si>
  <si>
    <t>ჟვანია</t>
  </si>
  <si>
    <t>19001038925</t>
  </si>
  <si>
    <t>01.01.2013-31.12.2013</t>
  </si>
  <si>
    <t>ქ. ზუგდიდი თავისუფლების ქუჩა #10</t>
  </si>
  <si>
    <t>მინდიაშვილი</t>
  </si>
  <si>
    <t xml:space="preserve">110 კვ/მ </t>
  </si>
  <si>
    <t>ქ. ქუთაისი რუსთაველის გამზირი #139</t>
  </si>
  <si>
    <t>60002009583</t>
  </si>
  <si>
    <t>მზია</t>
  </si>
  <si>
    <t>მამისთვალოვი</t>
  </si>
  <si>
    <t>182 კვ/მ</t>
  </si>
  <si>
    <t>უვადო</t>
  </si>
  <si>
    <t>ქ. თბილისი კოსტავას ქ. #25</t>
  </si>
  <si>
    <t>01017008985</t>
  </si>
  <si>
    <t>გიორგი მამაიაშვილი</t>
  </si>
  <si>
    <t>თამარ რომელაშვილი</t>
  </si>
  <si>
    <t>თემურ ნერგაძე</t>
  </si>
  <si>
    <t>შპს "სავანე"</t>
  </si>
  <si>
    <t>15.03.2013</t>
  </si>
  <si>
    <t xml:space="preserve">სასტუმრო მომსახურება </t>
  </si>
  <si>
    <t>01.03.2013</t>
  </si>
  <si>
    <t>239888225</t>
  </si>
  <si>
    <t>31001007010</t>
  </si>
  <si>
    <t>01025005794</t>
  </si>
  <si>
    <t>1018001968</t>
  </si>
  <si>
    <t>1011007314</t>
  </si>
  <si>
    <t>0000000000</t>
  </si>
  <si>
    <t>მივლინება ქვეყნის შიგნით</t>
  </si>
  <si>
    <t>11.04.2013</t>
  </si>
  <si>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</si>
  <si>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</si>
  <si>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</si>
  <si>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</si>
  <si>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</si>
  <si>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</si>
  <si>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</si>
  <si>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</si>
  <si>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</si>
  <si>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</si>
  <si>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</si>
  <si>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</si>
  <si>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</si>
  <si>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</si>
  <si>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</si>
  <si>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</si>
  <si>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</si>
  <si>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</si>
  <si>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</si>
  <si>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</si>
  <si>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</si>
  <si>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</si>
  <si>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</si>
  <si>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</si>
  <si>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</si>
  <si>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</si>
  <si>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</si>
  <si>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</si>
  <si>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</si>
  <si>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</si>
  <si>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</si>
  <si>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</si>
  <si>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</si>
  <si>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</si>
  <si>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</si>
  <si>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</si>
  <si>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</si>
  <si>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</si>
  <si>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</si>
  <si>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</si>
  <si>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</si>
  <si>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</si>
  <si>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</si>
  <si>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</si>
  <si>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</si>
  <si>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</si>
  <si>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</si>
  <si>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</si>
  <si>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</si>
  <si>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</si>
  <si>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</si>
  <si>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</si>
  <si>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</si>
  <si>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</si>
  <si>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</si>
  <si>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</si>
  <si>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</si>
  <si>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</si>
  <si>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</si>
  <si>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</si>
  <si>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</si>
  <si>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</si>
  <si>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</si>
  <si>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</si>
  <si>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</si>
  <si>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</si>
  <si>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</si>
  <si>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</si>
  <si>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</si>
  <si>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</si>
  <si>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</si>
  <si>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</si>
  <si>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</si>
  <si>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</si>
  <si>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</si>
  <si>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</si>
  <si>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</si>
  <si>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</si>
  <si>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</si>
  <si>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</si>
  <si>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</si>
  <si>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</si>
  <si>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</si>
  <si>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</si>
  <si>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</si>
  <si>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</si>
  <si>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</si>
  <si>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</si>
  <si>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</si>
  <si>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</si>
  <si>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</si>
  <si>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</si>
  <si>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</si>
  <si>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</si>
  <si>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</si>
  <si>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</si>
  <si>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</si>
  <si>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</si>
  <si>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</si>
  <si>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</si>
  <si>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</si>
  <si>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</si>
  <si>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</si>
  <si>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</si>
  <si>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</si>
  <si>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</si>
  <si>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</si>
  <si>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</si>
  <si>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</si>
  <si>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</si>
  <si>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</si>
  <si>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</si>
  <si>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</si>
  <si>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</si>
  <si>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</si>
  <si>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</si>
  <si>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</si>
  <si>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</si>
  <si>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</si>
  <si>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</si>
  <si>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</si>
  <si>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</si>
  <si>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</si>
  <si>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</si>
  <si>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</si>
  <si>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</si>
  <si>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</si>
  <si>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</si>
  <si>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</si>
  <si>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</si>
  <si>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</si>
  <si>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</si>
  <si>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</si>
  <si>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</si>
  <si>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</si>
  <si>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</si>
  <si>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</si>
  <si>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</si>
  <si>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</si>
  <si>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</si>
  <si>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</si>
  <si>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</si>
  <si>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</si>
  <si>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</si>
  <si>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</si>
  <si>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</si>
  <si>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</si>
  <si>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</si>
  <si>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</si>
  <si>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</si>
  <si>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</si>
  <si>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</si>
  <si>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</si>
  <si>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</si>
  <si>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</si>
  <si>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</si>
  <si>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</si>
  <si>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</si>
  <si>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</si>
  <si>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</si>
  <si>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</si>
  <si>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</si>
  <si>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</si>
  <si>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</si>
  <si>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</si>
  <si>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</si>
  <si>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</si>
  <si>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</si>
  <si>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</si>
  <si>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</si>
  <si>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</si>
  <si>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</si>
  <si>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</si>
  <si>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</si>
  <si>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</si>
  <si>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</si>
  <si>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</si>
  <si>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</si>
  <si>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</si>
  <si>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</si>
  <si>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</si>
  <si>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</si>
  <si>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</si>
  <si>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</si>
  <si>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</si>
  <si>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</si>
  <si>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</si>
  <si>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</si>
  <si>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</si>
  <si>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</si>
  <si>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</si>
  <si>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</si>
  <si>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</si>
  <si>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</si>
  <si>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</si>
  <si>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</si>
  <si>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</si>
  <si>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</si>
  <si>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</si>
  <si>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</si>
  <si>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</si>
  <si>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</si>
  <si>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</si>
  <si>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</si>
  <si>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</si>
  <si>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</si>
  <si>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</si>
  <si>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</si>
  <si>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</si>
  <si>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</si>
  <si>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</si>
  <si>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</si>
  <si>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</si>
  <si>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</si>
  <si>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</si>
  <si>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</si>
  <si>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</si>
  <si>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</si>
  <si>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</si>
  <si>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</si>
  <si>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</si>
  <si>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</si>
  <si>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</si>
  <si>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</si>
  <si>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</si>
  <si>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</si>
  <si>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</si>
  <si>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</si>
  <si>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</si>
  <si>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</si>
  <si>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</si>
  <si>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</si>
  <si>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</si>
  <si>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</si>
  <si>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</si>
  <si>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</si>
  <si>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</si>
  <si>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</si>
  <si>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</si>
  <si>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</si>
  <si>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</si>
  <si>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</si>
  <si>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</si>
  <si>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</si>
  <si>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</si>
  <si>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</si>
  <si>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</si>
  <si>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</si>
  <si>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</si>
  <si>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</si>
  <si>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</si>
  <si>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</si>
  <si>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</si>
  <si>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</si>
  <si>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</si>
  <si>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</si>
  <si>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</si>
  <si>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</si>
  <si>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</si>
  <si>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</si>
  <si>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</si>
  <si>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</si>
  <si>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</si>
  <si>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</si>
  <si>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</si>
  <si>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</si>
  <si>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</si>
  <si>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</si>
  <si>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</si>
  <si>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</si>
  <si>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</si>
  <si>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</si>
  <si>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</si>
  <si>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</si>
  <si>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</si>
  <si>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</si>
  <si>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</si>
  <si>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</si>
  <si>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</si>
  <si>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</si>
  <si>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</si>
  <si>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</si>
  <si>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</si>
  <si>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</si>
  <si>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</si>
  <si>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</si>
  <si>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</si>
  <si>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</si>
  <si>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</si>
  <si>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</si>
  <si>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</si>
  <si>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</si>
  <si>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</si>
  <si>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</si>
  <si>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</si>
  <si>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</si>
  <si>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</si>
  <si>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</si>
  <si>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</si>
  <si>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</si>
  <si>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</si>
  <si>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</si>
  <si>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</si>
  <si>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</si>
  <si>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</si>
  <si>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</si>
  <si>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</si>
  <si>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</si>
  <si>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</si>
  <si>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</si>
  <si>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</si>
  <si>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</si>
  <si>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</si>
  <si>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</si>
  <si>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</si>
  <si>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</si>
  <si>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</si>
  <si>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</si>
  <si>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</si>
  <si>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</si>
  <si>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</si>
  <si>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</si>
  <si>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</si>
  <si>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</si>
  <si>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</si>
  <si>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</si>
  <si>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</si>
  <si>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</si>
  <si>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</si>
  <si>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</si>
  <si>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</si>
  <si>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</si>
  <si>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</si>
  <si>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</si>
  <si>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</si>
  <si>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</si>
  <si>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</si>
  <si>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</si>
  <si>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</si>
  <si>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</si>
  <si>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</si>
  <si>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</si>
  <si>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</si>
  <si>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</si>
  <si>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</si>
  <si>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</si>
  <si>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</si>
  <si>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</si>
  <si>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</si>
  <si>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</si>
  <si>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</si>
  <si>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</si>
  <si>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</si>
  <si>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</si>
  <si>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</si>
  <si>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</si>
  <si>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</si>
  <si>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</si>
  <si>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</si>
  <si>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</si>
  <si>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</si>
  <si>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</si>
  <si>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</si>
  <si>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</si>
  <si>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</si>
  <si>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</si>
  <si>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</si>
  <si>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</si>
  <si>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</si>
  <si>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</si>
  <si>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</si>
  <si>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</si>
  <si>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</si>
  <si>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</si>
  <si>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</si>
  <si>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</si>
  <si>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</si>
  <si>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</si>
  <si>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</si>
  <si>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</si>
  <si>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</si>
  <si>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</si>
  <si>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</si>
  <si>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</si>
  <si>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</si>
  <si>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</si>
  <si>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</si>
  <si>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</si>
  <si>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</si>
  <si>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</si>
  <si>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</si>
  <si>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</si>
  <si>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</si>
  <si>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</si>
  <si>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</si>
  <si>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</si>
  <si>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</si>
  <si>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</si>
  <si>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</si>
  <si>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</si>
  <si>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</si>
  <si>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</si>
  <si>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</si>
  <si>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</si>
  <si>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</si>
  <si>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</si>
  <si>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</si>
  <si>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</si>
  <si>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</si>
  <si>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</si>
  <si>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</si>
  <si>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</si>
  <si>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</si>
  <si>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</si>
  <si>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</si>
  <si>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</si>
  <si>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</si>
  <si>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</si>
  <si>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</si>
  <si>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</si>
  <si>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</si>
  <si>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</si>
  <si>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</si>
  <si>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</si>
  <si>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</si>
  <si>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</si>
  <si>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</si>
  <si>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</si>
  <si>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</si>
  <si>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</si>
  <si>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</si>
  <si>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</si>
  <si>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</si>
  <si>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</si>
  <si>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</si>
  <si>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</si>
  <si>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</si>
  <si>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</si>
  <si>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</si>
  <si>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</si>
  <si>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</si>
  <si>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</si>
  <si>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</si>
  <si>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</si>
  <si>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</si>
  <si>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</si>
  <si>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</si>
  <si>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</si>
  <si>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</si>
  <si>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</si>
  <si>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</si>
  <si>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</si>
  <si>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</si>
  <si>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</si>
  <si>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</si>
  <si>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</si>
  <si>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</si>
  <si>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</si>
  <si>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</si>
  <si>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</si>
  <si>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</si>
  <si>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</si>
  <si>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</si>
  <si>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</si>
  <si>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</si>
  <si>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</si>
  <si>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</si>
  <si>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</si>
  <si>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</si>
  <si>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</si>
  <si>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</si>
  <si>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</si>
  <si>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</si>
  <si>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</si>
  <si>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</si>
  <si>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</si>
  <si>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</si>
  <si>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</si>
  <si>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 xml:space="preserve">სხვა მოძრავი ქონების იჯარის ხარჯი (ვიდეო აუდიო აღჭურვილობა) </t>
  </si>
  <si>
    <t>ა/გ ”საქართველოს რესპუბლიკური პარტია”</t>
  </si>
  <si>
    <t>კონტრაგენტის დასახელება</t>
  </si>
  <si>
    <t>კონტრაგენტის საიდენტიფიკაციო ნომერი</t>
  </si>
  <si>
    <t>სიების დაზუსტება</t>
  </si>
  <si>
    <t>ზურაბ ჯულაყიძე</t>
  </si>
  <si>
    <t>17001018716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</si>
  <si>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</si>
  <si>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</si>
  <si>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</si>
  <si>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</si>
  <si>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</si>
  <si>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</si>
  <si>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</si>
  <si>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</si>
  <si>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</si>
  <si>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</si>
  <si>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</si>
  <si>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</si>
  <si>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</si>
  <si>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</si>
  <si>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</si>
  <si>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</si>
  <si>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</si>
  <si>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</si>
  <si>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</si>
  <si>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</si>
  <si>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</si>
  <si>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</si>
  <si>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</si>
  <si>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</si>
  <si>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</si>
  <si>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</si>
  <si>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</si>
  <si>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</si>
  <si>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</si>
  <si>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</si>
  <si>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ნესტან დოლიძე</t>
  </si>
  <si>
    <t>46001019560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</si>
  <si>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</si>
  <si>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</si>
  <si>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</si>
  <si>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</si>
  <si>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</si>
  <si>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</si>
  <si>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მარიკა ქანთარია</t>
  </si>
  <si>
    <t>თეა კილაძე</t>
  </si>
  <si>
    <t>სოფო ჩხაიძე</t>
  </si>
  <si>
    <t>26001003074</t>
  </si>
  <si>
    <t>ლეილა გოგლიძე</t>
  </si>
  <si>
    <t>26001010225</t>
  </si>
  <si>
    <t>ლევან ჩხაიძე</t>
  </si>
  <si>
    <t>01023014191</t>
  </si>
  <si>
    <t>ნონა წილოსანი</t>
  </si>
  <si>
    <t>26001022441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</si>
  <si>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</si>
  <si>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</si>
  <si>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</si>
  <si>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</si>
  <si>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</si>
  <si>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</si>
  <si>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</si>
  <si>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</si>
  <si>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</si>
  <si>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</si>
  <si>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</si>
  <si>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</si>
  <si>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</si>
  <si>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</si>
  <si>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</si>
  <si>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</si>
  <si>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</si>
  <si>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</si>
  <si>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</si>
  <si>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</si>
  <si>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</si>
  <si>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</si>
  <si>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</si>
  <si>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</si>
  <si>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</si>
  <si>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</si>
  <si>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</si>
  <si>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</si>
  <si>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</si>
  <si>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</si>
  <si>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</si>
  <si>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</si>
  <si>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</si>
  <si>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</si>
  <si>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</si>
  <si>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</si>
  <si>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</si>
  <si>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</si>
  <si>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</si>
  <si>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</si>
  <si>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</si>
  <si>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</si>
  <si>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</si>
  <si>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</si>
  <si>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</si>
  <si>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</si>
  <si>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</si>
  <si>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</si>
  <si>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</si>
  <si>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</si>
  <si>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</si>
  <si>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</si>
  <si>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</si>
  <si>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</si>
  <si>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</si>
  <si>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</si>
  <si>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</si>
  <si>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</si>
  <si>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</si>
  <si>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</si>
  <si>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</si>
  <si>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</si>
  <si>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</si>
  <si>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</si>
  <si>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</si>
  <si>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</si>
  <si>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</si>
  <si>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</si>
  <si>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</si>
  <si>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</si>
  <si>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</si>
  <si>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</si>
  <si>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</si>
  <si>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</si>
  <si>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</si>
  <si>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</si>
  <si>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</si>
  <si>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</si>
  <si>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</si>
  <si>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</si>
  <si>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</si>
  <si>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</si>
  <si>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</si>
  <si>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</si>
  <si>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</si>
  <si>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</si>
  <si>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</si>
  <si>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</si>
  <si>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</si>
  <si>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</si>
  <si>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</si>
  <si>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</si>
  <si>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</si>
  <si>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</si>
  <si>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</si>
  <si>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</si>
  <si>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</si>
  <si>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</si>
  <si>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</si>
  <si>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</si>
  <si>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</si>
  <si>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</si>
  <si>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</si>
  <si>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</si>
  <si>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</si>
  <si>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</si>
  <si>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39001008186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</si>
  <si>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</si>
  <si>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</si>
  <si>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</si>
  <si>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</si>
  <si>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</si>
  <si>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</si>
  <si>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</si>
  <si>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</si>
  <si>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რობერტ შალამბერიძე</t>
  </si>
  <si>
    <t>62005014525</t>
  </si>
  <si>
    <t>მალხაზ ტორჩინავა</t>
  </si>
  <si>
    <t>39001035090</t>
  </si>
  <si>
    <t>ჯემალ გოქსაძე</t>
  </si>
  <si>
    <t>39001029849</t>
  </si>
  <si>
    <t>მიმოზა სიმონია</t>
  </si>
  <si>
    <t>39001033983</t>
  </si>
  <si>
    <t>39001022373</t>
  </si>
  <si>
    <t>39001008241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</si>
  <si>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</si>
  <si>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</si>
  <si>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</si>
  <si>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</si>
  <si>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</si>
  <si>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</si>
  <si>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</si>
  <si>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</si>
  <si>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ვალერიან ხურცილავა</t>
  </si>
  <si>
    <t>62001029939</t>
  </si>
  <si>
    <t>სულხან დემურია</t>
  </si>
  <si>
    <t>39001005443</t>
  </si>
  <si>
    <t>სოფიო გრიგოლია</t>
  </si>
  <si>
    <t>39001011002</t>
  </si>
  <si>
    <t>გოდერძი დარჯანია</t>
  </si>
  <si>
    <t>39001026074</t>
  </si>
  <si>
    <t>ინგა გულორდავა</t>
  </si>
  <si>
    <t>39001031629</t>
  </si>
  <si>
    <t>ავთანდილ მალანია</t>
  </si>
  <si>
    <t>39001035280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</si>
  <si>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</si>
  <si>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</si>
  <si>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</si>
  <si>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</si>
  <si>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</si>
  <si>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</si>
  <si>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</si>
  <si>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</si>
  <si>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</si>
  <si>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</si>
  <si>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</si>
  <si>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</si>
  <si>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</si>
  <si>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</si>
  <si>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</si>
  <si>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</si>
  <si>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</si>
  <si>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</si>
  <si>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</si>
  <si>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</si>
  <si>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</si>
  <si>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</si>
  <si>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</si>
  <si>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</si>
  <si>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</si>
  <si>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</si>
  <si>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</si>
  <si>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</si>
  <si>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</si>
  <si>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</si>
  <si>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</si>
  <si>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</si>
  <si>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</si>
  <si>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</si>
  <si>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</si>
  <si>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</si>
  <si>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</si>
  <si>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</si>
  <si>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</si>
  <si>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</si>
  <si>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</si>
  <si>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</si>
  <si>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</si>
  <si>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</si>
  <si>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</si>
  <si>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</si>
  <si>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</si>
  <si>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</si>
  <si>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</si>
  <si>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</si>
  <si>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</si>
  <si>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</si>
  <si>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</si>
  <si>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</si>
  <si>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</si>
  <si>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</si>
  <si>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</si>
  <si>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</si>
  <si>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</si>
  <si>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</si>
  <si>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</si>
  <si>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</si>
  <si>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</si>
  <si>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</si>
  <si>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</si>
  <si>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</si>
  <si>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</si>
  <si>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</si>
  <si>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</si>
  <si>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</si>
  <si>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</si>
  <si>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</si>
  <si>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</si>
  <si>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</si>
  <si>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</si>
  <si>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</si>
  <si>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</si>
  <si>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</si>
  <si>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</si>
  <si>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</si>
  <si>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</si>
  <si>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</si>
  <si>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</si>
  <si>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</si>
  <si>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</si>
  <si>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</si>
  <si>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</si>
  <si>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</si>
  <si>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</si>
  <si>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</si>
  <si>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</si>
  <si>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</si>
  <si>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</si>
  <si>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</si>
  <si>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</si>
  <si>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</si>
  <si>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</si>
  <si>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</si>
  <si>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</si>
  <si>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</si>
  <si>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</si>
  <si>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</si>
  <si>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</si>
  <si>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</si>
  <si>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</si>
  <si>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</si>
  <si>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</si>
  <si>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</si>
  <si>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</si>
  <si>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</si>
  <si>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</si>
  <si>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</si>
  <si>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</si>
  <si>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</si>
  <si>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</si>
  <si>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</si>
  <si>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</si>
  <si>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</si>
  <si>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</si>
  <si>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</si>
  <si>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</si>
  <si>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</si>
  <si>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</si>
  <si>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</si>
  <si>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</si>
  <si>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</si>
  <si>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</si>
  <si>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</si>
  <si>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</si>
  <si>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</si>
  <si>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</si>
  <si>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</si>
  <si>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</si>
  <si>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</si>
  <si>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</si>
  <si>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</si>
  <si>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</si>
  <si>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</si>
  <si>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</si>
  <si>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</si>
  <si>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</si>
  <si>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</si>
  <si>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</si>
  <si>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</si>
  <si>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</si>
  <si>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</si>
  <si>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</si>
  <si>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</si>
  <si>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</si>
  <si>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</si>
  <si>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</si>
  <si>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</si>
  <si>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</si>
  <si>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</si>
  <si>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</si>
  <si>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</si>
  <si>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</si>
  <si>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</si>
  <si>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</si>
  <si>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</si>
  <si>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</si>
  <si>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</si>
  <si>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</si>
  <si>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</si>
  <si>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</si>
  <si>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</si>
  <si>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</si>
  <si>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</si>
  <si>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</si>
  <si>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</si>
  <si>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</si>
  <si>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</si>
  <si>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</si>
  <si>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</si>
  <si>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</si>
  <si>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</si>
  <si>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</si>
  <si>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</si>
  <si>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</si>
  <si>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</si>
  <si>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</si>
  <si>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</si>
  <si>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</si>
  <si>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</si>
  <si>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</si>
  <si>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</si>
  <si>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</si>
  <si>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</si>
  <si>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</si>
  <si>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</si>
  <si>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</si>
  <si>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</si>
  <si>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</si>
  <si>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</si>
  <si>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</si>
  <si>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</si>
  <si>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</si>
  <si>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</si>
  <si>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</si>
  <si>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</si>
  <si>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</si>
  <si>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</si>
  <si>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</si>
  <si>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</si>
  <si>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</si>
  <si>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</si>
  <si>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</si>
  <si>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</si>
  <si>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</si>
  <si>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</si>
  <si>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</si>
  <si>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</si>
  <si>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</si>
  <si>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</si>
  <si>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</si>
  <si>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</si>
  <si>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</si>
  <si>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</si>
  <si>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</si>
  <si>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</si>
  <si>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</si>
  <si>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</si>
  <si>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</si>
  <si>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</si>
  <si>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</si>
  <si>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</si>
  <si>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</si>
  <si>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</si>
  <si>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</si>
  <si>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</si>
  <si>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</si>
  <si>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</si>
  <si>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</si>
  <si>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</si>
  <si>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</si>
  <si>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</si>
  <si>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</si>
  <si>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</si>
  <si>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</si>
  <si>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</si>
  <si>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</si>
  <si>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</si>
  <si>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</si>
  <si>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</si>
  <si>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</si>
  <si>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</si>
  <si>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</si>
  <si>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</si>
  <si>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</si>
  <si>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</si>
  <si>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</si>
  <si>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</si>
  <si>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</si>
  <si>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</si>
  <si>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</si>
  <si>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</si>
  <si>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</si>
  <si>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</si>
  <si>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</si>
  <si>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</si>
  <si>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</si>
  <si>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</si>
  <si>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</si>
  <si>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</si>
  <si>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</si>
  <si>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</si>
  <si>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</si>
  <si>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</si>
  <si>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</si>
  <si>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</si>
  <si>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</si>
  <si>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</si>
  <si>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</si>
  <si>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</si>
  <si>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</si>
  <si>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</si>
  <si>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</si>
  <si>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</si>
  <si>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</si>
  <si>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</si>
  <si>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</si>
  <si>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</si>
  <si>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</si>
  <si>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</si>
  <si>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</si>
  <si>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</si>
  <si>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</si>
  <si>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</si>
  <si>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</si>
  <si>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</si>
  <si>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</si>
  <si>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</si>
  <si>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</si>
  <si>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</si>
  <si>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</si>
  <si>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</si>
  <si>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</si>
  <si>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</si>
  <si>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</si>
  <si>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</si>
  <si>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</si>
  <si>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</si>
  <si>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</si>
  <si>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</si>
  <si>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</si>
  <si>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</si>
  <si>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</si>
  <si>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</si>
  <si>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</si>
  <si>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</si>
  <si>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</si>
  <si>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</si>
  <si>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</si>
  <si>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</si>
  <si>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</si>
  <si>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</si>
  <si>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</si>
  <si>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</si>
  <si>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</si>
  <si>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</si>
  <si>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</si>
  <si>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</si>
  <si>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</si>
  <si>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</si>
  <si>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</si>
  <si>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</si>
  <si>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</si>
  <si>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</si>
  <si>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</si>
  <si>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</si>
  <si>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</si>
  <si>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</si>
  <si>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</si>
  <si>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</si>
  <si>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</si>
  <si>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</si>
  <si>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</si>
  <si>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</si>
  <si>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</si>
  <si>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</si>
  <si>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</si>
  <si>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</si>
  <si>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</si>
  <si>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</si>
  <si>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</si>
  <si>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</si>
  <si>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</si>
  <si>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</si>
  <si>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</si>
  <si>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</si>
  <si>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</si>
  <si>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</si>
  <si>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</si>
  <si>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</si>
  <si>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</si>
  <si>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</si>
  <si>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</si>
  <si>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</si>
  <si>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</si>
  <si>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</si>
  <si>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</si>
  <si>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</si>
  <si>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</si>
  <si>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</si>
  <si>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</si>
  <si>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</si>
  <si>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</si>
  <si>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</si>
  <si>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</si>
  <si>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</si>
  <si>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</si>
  <si>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</si>
  <si>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</si>
  <si>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</si>
  <si>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</si>
  <si>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</si>
  <si>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</si>
  <si>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</si>
  <si>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</si>
  <si>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</si>
  <si>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</si>
  <si>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</si>
  <si>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</si>
  <si>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</si>
  <si>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</si>
  <si>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</si>
  <si>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</si>
  <si>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</si>
  <si>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</si>
  <si>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</si>
  <si>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</si>
  <si>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</si>
  <si>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</si>
  <si>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</si>
  <si>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</si>
  <si>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</si>
  <si>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</si>
  <si>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</si>
  <si>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</si>
  <si>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</si>
  <si>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</si>
  <si>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</si>
  <si>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</si>
  <si>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</si>
  <si>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</si>
  <si>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</si>
  <si>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</si>
  <si>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</si>
  <si>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</si>
  <si>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</si>
  <si>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</si>
  <si>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</si>
  <si>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</si>
  <si>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</si>
  <si>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</si>
  <si>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</si>
  <si>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</si>
  <si>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</si>
  <si>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</si>
  <si>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</si>
  <si>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</si>
  <si>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</si>
  <si>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</si>
  <si>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</si>
  <si>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</si>
  <si>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</si>
  <si>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</si>
  <si>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</si>
  <si>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</si>
  <si>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</si>
  <si>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</si>
  <si>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</si>
  <si>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</si>
  <si>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</si>
  <si>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</si>
  <si>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</si>
  <si>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</si>
  <si>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</si>
  <si>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</si>
  <si>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</si>
  <si>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</si>
  <si>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</si>
  <si>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</si>
  <si>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</si>
  <si>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</si>
  <si>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</si>
  <si>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</si>
  <si>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</si>
  <si>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</si>
  <si>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</si>
  <si>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</si>
  <si>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</si>
  <si>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</si>
  <si>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</si>
  <si>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</si>
  <si>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</si>
  <si>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</si>
  <si>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</si>
  <si>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</si>
  <si>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</si>
  <si>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</si>
  <si>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</si>
  <si>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</si>
  <si>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</si>
  <si>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</si>
  <si>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</si>
  <si>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</si>
  <si>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</si>
  <si>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</si>
  <si>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</si>
  <si>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</si>
  <si>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</si>
  <si>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</si>
  <si>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</si>
  <si>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</si>
  <si>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</si>
  <si>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</si>
  <si>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</si>
  <si>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</si>
  <si>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</si>
  <si>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</si>
  <si>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</si>
  <si>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</si>
  <si>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</si>
  <si>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</si>
  <si>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</si>
  <si>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</si>
  <si>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</si>
  <si>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</si>
  <si>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</si>
  <si>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</si>
  <si>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</si>
  <si>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</si>
  <si>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</si>
  <si>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</si>
  <si>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</si>
  <si>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</si>
  <si>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</si>
  <si>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</si>
  <si>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</si>
  <si>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</si>
  <si>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</si>
  <si>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</si>
  <si>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</si>
  <si>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</si>
  <si>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</si>
  <si>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</si>
  <si>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</si>
  <si>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</si>
  <si>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</si>
  <si>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</si>
  <si>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</si>
  <si>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</si>
  <si>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</si>
  <si>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</si>
  <si>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</si>
  <si>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</si>
  <si>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</si>
  <si>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</si>
  <si>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</si>
  <si>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</si>
  <si>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</si>
  <si>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</si>
  <si>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</si>
  <si>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</si>
  <si>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</si>
  <si>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</si>
  <si>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</si>
  <si>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</si>
  <si>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</si>
  <si>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</si>
  <si>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</si>
  <si>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</si>
  <si>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</si>
  <si>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</si>
  <si>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</si>
  <si>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</si>
  <si>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</si>
  <si>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</si>
  <si>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</si>
  <si>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</si>
  <si>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</si>
  <si>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</si>
  <si>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</si>
  <si>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</si>
  <si>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</si>
  <si>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</si>
  <si>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</si>
  <si>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</si>
  <si>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</si>
  <si>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</si>
  <si>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</si>
  <si>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</si>
  <si>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</si>
  <si>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</si>
  <si>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</si>
  <si>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</si>
  <si>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</si>
  <si>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</si>
  <si>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</si>
  <si>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</si>
  <si>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</si>
  <si>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</si>
  <si>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</si>
  <si>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</si>
  <si>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</si>
  <si>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</si>
  <si>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</si>
  <si>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</si>
  <si>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</si>
  <si>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</si>
  <si>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</si>
  <si>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</si>
  <si>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</si>
  <si>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</si>
  <si>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</si>
  <si>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</si>
  <si>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</si>
  <si>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</si>
  <si>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</si>
  <si>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</si>
  <si>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</si>
  <si>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</si>
  <si>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</si>
  <si>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</si>
  <si>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</si>
  <si>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</si>
  <si>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</si>
  <si>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</si>
  <si>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</si>
  <si>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</si>
  <si>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</si>
  <si>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</si>
  <si>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</si>
  <si>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</si>
  <si>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</si>
  <si>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</si>
  <si>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</si>
  <si>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</si>
  <si>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</si>
  <si>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</si>
  <si>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</si>
  <si>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</si>
  <si>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</si>
  <si>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</si>
  <si>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</si>
  <si>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</si>
  <si>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</si>
  <si>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</si>
  <si>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</si>
  <si>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</si>
  <si>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</si>
  <si>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</si>
  <si>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</si>
  <si>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</si>
  <si>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</si>
  <si>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</si>
  <si>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</si>
  <si>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</si>
  <si>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</si>
  <si>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</si>
  <si>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</si>
  <si>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</si>
  <si>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</si>
  <si>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</si>
  <si>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</si>
  <si>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</si>
  <si>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</si>
  <si>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</si>
  <si>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</si>
  <si>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</si>
  <si>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</si>
  <si>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</si>
  <si>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</si>
  <si>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</si>
  <si>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</si>
  <si>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</si>
  <si>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</si>
  <si>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</si>
  <si>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</si>
  <si>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</si>
  <si>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</si>
  <si>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</si>
  <si>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</si>
  <si>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</si>
  <si>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</si>
  <si>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</si>
  <si>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</si>
  <si>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</si>
  <si>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</si>
  <si>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</si>
  <si>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</si>
  <si>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</si>
  <si>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</si>
  <si>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</si>
  <si>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</si>
  <si>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</si>
  <si>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</si>
  <si>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</si>
  <si>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</si>
  <si>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</si>
  <si>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</si>
  <si>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</si>
  <si>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</si>
  <si>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</si>
  <si>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</si>
  <si>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</si>
  <si>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</si>
  <si>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</si>
  <si>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მაკა</t>
  </si>
  <si>
    <t>ქ. ოზურგეთი ი. ჭავჭავაძის ქ. #15</t>
  </si>
  <si>
    <t xml:space="preserve">87.30 კვ/მ </t>
  </si>
  <si>
    <t>33001013123</t>
  </si>
  <si>
    <t>დავით</t>
  </si>
  <si>
    <t xml:space="preserve">დოლიძე </t>
  </si>
  <si>
    <t>ბათუმი</t>
  </si>
  <si>
    <t>10.06.2013-31.12.2013</t>
  </si>
  <si>
    <t xml:space="preserve">ლელა </t>
  </si>
  <si>
    <t xml:space="preserve">კურდღელია </t>
  </si>
  <si>
    <t>შემოწირულებები ფიზიკური პირებისაგან (უსასყიდლო სარგებლობა უძრავი ქონებით)</t>
  </si>
  <si>
    <t xml:space="preserve">67.92 კვ/მ </t>
  </si>
  <si>
    <t xml:space="preserve">ნინო </t>
  </si>
  <si>
    <t>ლაზაშვილი</t>
  </si>
  <si>
    <t>01011039118</t>
  </si>
  <si>
    <t>ოფისის დამლაგებელი</t>
  </si>
  <si>
    <t>გიორგი</t>
  </si>
  <si>
    <t>მამაიაშვილი</t>
  </si>
  <si>
    <t>ლოჯისტიკის მენეჯერი</t>
  </si>
  <si>
    <t xml:space="preserve">თამარ </t>
  </si>
  <si>
    <t>რომელაშვილი</t>
  </si>
  <si>
    <t>რეგიონალური და საარჩევნო-ინფრასტრუქტურის მდივანი</t>
  </si>
  <si>
    <t>ლალი</t>
  </si>
  <si>
    <t>გიორგაძე</t>
  </si>
  <si>
    <t>01029012712</t>
  </si>
  <si>
    <t>ოფისის მენეჯერი</t>
  </si>
  <si>
    <t xml:space="preserve">მერაბ </t>
  </si>
  <si>
    <t>ქათამაძე</t>
  </si>
  <si>
    <t>მრჩეველი სოციალური მედიის საკითხებში</t>
  </si>
  <si>
    <t xml:space="preserve">ნათია </t>
  </si>
  <si>
    <t xml:space="preserve">ლეთოდიანი </t>
  </si>
  <si>
    <t xml:space="preserve">ლუკა </t>
  </si>
  <si>
    <t>ბურჯანაძე</t>
  </si>
  <si>
    <t xml:space="preserve">გიორგი </t>
  </si>
  <si>
    <t>გაგნიძე</t>
  </si>
  <si>
    <t xml:space="preserve">ოფისის კომპიუტერული მომსახურება </t>
  </si>
  <si>
    <t>62001025434</t>
  </si>
  <si>
    <t>01024066997</t>
  </si>
  <si>
    <t>01026017437</t>
  </si>
  <si>
    <t>რეგიონალური და საარჩევნო-ინფრასტრუქტურის მდივანის თანაშემწე</t>
  </si>
  <si>
    <t>ლოჯისტიკის მენეჯერის თანაშემწე</t>
  </si>
  <si>
    <t>(204876606) შპს მაგთიკომი</t>
  </si>
  <si>
    <t>09.08.2013</t>
  </si>
  <si>
    <t>204876606</t>
  </si>
  <si>
    <t>07.08.2013</t>
  </si>
  <si>
    <t>კავშირგაბმულობა 112</t>
  </si>
  <si>
    <t>12.08.2013-01.09.2013</t>
  </si>
  <si>
    <t>22.08.2013</t>
  </si>
  <si>
    <t>23.08.2013</t>
  </si>
  <si>
    <t>26.08.2013</t>
  </si>
  <si>
    <t>ფულადი შემოწირულობა</t>
  </si>
  <si>
    <t>სივსივა</t>
  </si>
  <si>
    <t>სვანიშვილი</t>
  </si>
  <si>
    <t>ჩხიკვაძე</t>
  </si>
  <si>
    <t>დობორჯგინიძე</t>
  </si>
  <si>
    <t>ფარქოსაძე</t>
  </si>
  <si>
    <t>ქობალია</t>
  </si>
  <si>
    <t>ნესტორ</t>
  </si>
  <si>
    <t>რამაზ</t>
  </si>
  <si>
    <t>ნუგზარი</t>
  </si>
  <si>
    <t>კახაბერ</t>
  </si>
  <si>
    <t>ნათია</t>
  </si>
  <si>
    <t>01024032008</t>
  </si>
  <si>
    <t>01011038072</t>
  </si>
  <si>
    <t>46001001558</t>
  </si>
  <si>
    <t>01030005249</t>
  </si>
  <si>
    <t>54001008952</t>
  </si>
  <si>
    <t>01007010878</t>
  </si>
  <si>
    <t>GE07CR0000000924303601</t>
  </si>
  <si>
    <t>GE55CR0000000924313601</t>
  </si>
  <si>
    <t>GE57CR0000000924273601</t>
  </si>
  <si>
    <t>GE52CR0000000924373601</t>
  </si>
  <si>
    <t>GE03CR0000000924383601</t>
  </si>
  <si>
    <t>GE47CR0000000924473601</t>
  </si>
  <si>
    <t>ბანკი ქართუ</t>
  </si>
  <si>
    <t xml:space="preserve">ცესკოს მიერ გადახდილი სატელევიზიო რეკლამა </t>
  </si>
  <si>
    <t>გორი-იმერეთი-აჭარა</t>
  </si>
  <si>
    <t xml:space="preserve">განკარგულება # 18  22-24.08.2013 რეგიონული განვითარება </t>
  </si>
  <si>
    <t xml:space="preserve">თემურ </t>
  </si>
  <si>
    <t>ნერგაძე</t>
  </si>
  <si>
    <t xml:space="preserve">ლევან </t>
  </si>
  <si>
    <t xml:space="preserve">თინათინ </t>
  </si>
  <si>
    <t xml:space="preserve">დავით </t>
  </si>
  <si>
    <t xml:space="preserve">თამთა </t>
  </si>
  <si>
    <t>ბლადაძე</t>
  </si>
  <si>
    <t>გაბუნია</t>
  </si>
  <si>
    <t>გრიგალაშვილი</t>
  </si>
  <si>
    <t>მაჭავარიანი</t>
  </si>
  <si>
    <t>ჭრიკიშვილი</t>
  </si>
  <si>
    <t>ლოგოს კონკურსში გამარჯვებულის ჯილდო</t>
  </si>
  <si>
    <t>ესეების კონკურსში "ახალგაზრდა რესპუბლიკელების რჩეულის" ჯილდო</t>
  </si>
  <si>
    <t>ესეების კონკურსში 3 ადგილის ჯილდო</t>
  </si>
  <si>
    <t>ესეების კონკურსში 2 ადგილის ჯილდო</t>
  </si>
  <si>
    <t>ესეების კონკურსში 1 ადგილის ჯილდო</t>
  </si>
  <si>
    <t>აგვისტო</t>
  </si>
  <si>
    <t>01018001968</t>
  </si>
  <si>
    <t>სისტემა "კოდექსი"-ს განახლება</t>
  </si>
  <si>
    <t>202268517</t>
  </si>
  <si>
    <t>შპს ჯორჯიან მიკროსისტემს</t>
  </si>
  <si>
    <t>30.08.2013</t>
  </si>
  <si>
    <t>შპს ახალი ქსელები</t>
  </si>
  <si>
    <t>211326732</t>
  </si>
  <si>
    <t>სატელეფონო მომსახურება. საბილინგო ანგარიში 43103587</t>
  </si>
  <si>
    <t>01027004003</t>
  </si>
  <si>
    <t>01027064694</t>
  </si>
  <si>
    <t>01027073005</t>
  </si>
  <si>
    <t>01005031170</t>
  </si>
  <si>
    <t>01001090661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</si>
</sst>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8" formatCode="00,000.00"/>
    <numFmt numFmtId="179" formatCode="0,000.00"/>
    <numFmt numFmtId="180" formatCode="0,000,000.00"/>
    <numFmt numFmtId="181" formatCode="dd/mm/yy;@"/>
    <numFmt numFmtId="182" formatCode="#,##0.0"/>
  </numFmts>
  <fonts count="43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10"/>
      <name val="Sylfaen"/>
      <family val="1"/>
    </font>
    <font>
      <sz val="10"/>
      <color indexed="8"/>
      <name val="Calibri"/>
      <family val="2"/>
    </font>
    <font>
      <sz val="10"/>
      <color indexed="8"/>
      <name val="Sylfaen"/>
      <family val="1"/>
    </font>
    <font>
      <sz val="11"/>
      <color indexed="8"/>
      <name val="Sylfaen"/>
      <family val="1"/>
    </font>
    <font>
      <b/>
      <sz val="9"/>
      <color indexed="8"/>
      <name val="Sylfaen"/>
      <family val="1"/>
    </font>
    <font>
      <b/>
      <sz val="10"/>
      <color indexed="8"/>
      <name val="Sylfaen"/>
      <family val="1"/>
    </font>
    <font>
      <b/>
      <sz val="11"/>
      <color indexed="8"/>
      <name val="Sylfaen"/>
      <family val="1"/>
    </font>
    <font>
      <sz val="10"/>
      <color indexed="9"/>
      <name val="Sylfaen"/>
      <family val="1"/>
    </font>
    <font>
      <sz val="11"/>
      <name val="Calibri"/>
      <family val="2"/>
    </font>
    <font>
      <sz val="10"/>
      <color indexed="8"/>
      <name val="Sylfaen"/>
      <family val="1"/>
      <charset val="204"/>
    </font>
    <font>
      <b/>
      <sz val="10"/>
      <color indexed="8"/>
      <name val="Sylfaen"/>
      <family val="1"/>
      <charset val="204"/>
    </font>
    <font>
      <sz val="9"/>
      <color indexed="63"/>
      <name val="Arial"/>
      <family val="2"/>
      <charset val="204"/>
    </font>
    <font>
      <sz val="11"/>
      <color indexed="8"/>
      <name val="LitNusx"/>
      <family val="2"/>
    </font>
    <font>
      <b/>
      <sz val="11"/>
      <color indexed="8"/>
      <name val="LitNusx"/>
    </font>
    <font>
      <sz val="9"/>
      <color indexed="8"/>
      <name val="Arial Unicode MS"/>
      <family val="2"/>
    </font>
    <font>
      <sz val="9"/>
      <color indexed="8"/>
      <name val="Arial Unicode MS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sz val="9"/>
      <color theme="1"/>
      <name val="Arial Unicode MS"/>
      <family val="2"/>
      <charset val="204"/>
    </font>
    <font>
      <sz val="9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8">
    <xf numFmtId="0" fontId="0" fillId="0" borderId="0"/>
    <xf numFmtId="0" fontId="3" fillId="0" borderId="0"/>
    <xf numFmtId="0" fontId="20" fillId="0" borderId="0"/>
    <xf numFmtId="0" fontId="3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3" fillId="0" borderId="0"/>
  </cellStyleXfs>
  <cellXfs count="600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6" applyFont="1" applyAlignment="1" applyProtection="1">
      <alignment horizontal="center" vertical="center"/>
      <protection locked="0"/>
    </xf>
    <xf numFmtId="3" fontId="8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6" applyFont="1" applyProtection="1">
      <protection locked="0"/>
    </xf>
    <xf numFmtId="0" fontId="8" fillId="0" borderId="0" xfId="16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6" applyFont="1" applyAlignment="1" applyProtection="1">
      <alignment horizontal="center" vertical="center" wrapText="1"/>
      <protection locked="0"/>
    </xf>
    <xf numFmtId="0" fontId="7" fillId="0" borderId="0" xfId="16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6" applyFont="1" applyFill="1" applyBorder="1" applyAlignment="1" applyProtection="1">
      <alignment horizontal="left" vertical="center" wrapText="1"/>
    </xf>
    <xf numFmtId="0" fontId="8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2"/>
    </xf>
    <xf numFmtId="0" fontId="7" fillId="2" borderId="1" xfId="16" applyFont="1" applyFill="1" applyBorder="1" applyAlignment="1" applyProtection="1">
      <alignment horizontal="left" vertical="center" wrapText="1" indent="3"/>
    </xf>
    <xf numFmtId="0" fontId="7" fillId="2" borderId="1" xfId="16" applyFont="1" applyFill="1" applyBorder="1" applyAlignment="1" applyProtection="1">
      <alignment horizontal="left" vertical="center" wrapText="1" indent="4"/>
    </xf>
    <xf numFmtId="0" fontId="7" fillId="0" borderId="0" xfId="5" applyFont="1" applyAlignment="1" applyProtection="1">
      <alignment horizontal="center" vertical="center"/>
      <protection locked="0"/>
    </xf>
    <xf numFmtId="0" fontId="22" fillId="0" borderId="0" xfId="5" applyFont="1" applyAlignment="1" applyProtection="1">
      <alignment horizontal="center" vertical="center"/>
      <protection locked="0"/>
    </xf>
    <xf numFmtId="0" fontId="7" fillId="0" borderId="0" xfId="5" applyFont="1" applyProtection="1">
      <protection locked="0"/>
    </xf>
    <xf numFmtId="0" fontId="0" fillId="0" borderId="0" xfId="0" applyProtection="1">
      <protection locked="0"/>
    </xf>
    <xf numFmtId="0" fontId="23" fillId="0" borderId="0" xfId="6" applyFont="1" applyProtection="1">
      <protection locked="0"/>
    </xf>
    <xf numFmtId="0" fontId="24" fillId="0" borderId="1" xfId="6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1" applyFont="1" applyFill="1" applyBorder="1" applyAlignment="1" applyProtection="1">
      <alignment horizontal="right" vertical="top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/>
      <protection locked="0"/>
    </xf>
    <xf numFmtId="3" fontId="7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6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9" fontId="7" fillId="0" borderId="1" xfId="1" applyNumberFormat="1" applyFont="1" applyFill="1" applyBorder="1" applyAlignment="1" applyProtection="1">
      <alignment horizontal="right" vertical="center"/>
      <protection locked="0"/>
    </xf>
    <xf numFmtId="180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8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5" applyFont="1" applyFill="1" applyBorder="1" applyAlignment="1" applyProtection="1">
      <alignment horizontal="right"/>
      <protection locked="0"/>
    </xf>
    <xf numFmtId="0" fontId="7" fillId="0" borderId="3" xfId="5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6" applyFont="1" applyFill="1" applyBorder="1" applyAlignment="1" applyProtection="1">
      <alignment horizontal="left" vertical="center" wrapText="1"/>
    </xf>
    <xf numFmtId="0" fontId="7" fillId="0" borderId="4" xfId="5" applyFont="1" applyBorder="1" applyAlignment="1" applyProtection="1">
      <alignment horizontal="left" vertical="center" indent="1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7" fillId="0" borderId="0" xfId="0" applyFont="1" applyFill="1" applyProtection="1"/>
    <xf numFmtId="15" fontId="0" fillId="0" borderId="0" xfId="0" applyNumberFormat="1"/>
    <xf numFmtId="0" fontId="25" fillId="0" borderId="0" xfId="9" applyFont="1" applyProtection="1"/>
    <xf numFmtId="0" fontId="25" fillId="0" borderId="0" xfId="9" applyFont="1" applyProtection="1">
      <protection locked="0"/>
    </xf>
    <xf numFmtId="0" fontId="26" fillId="3" borderId="5" xfId="9" applyFont="1" applyFill="1" applyBorder="1" applyAlignment="1" applyProtection="1">
      <alignment horizontal="center" vertical="top" wrapText="1"/>
    </xf>
    <xf numFmtId="0" fontId="26" fillId="3" borderId="6" xfId="9" applyFont="1" applyFill="1" applyBorder="1" applyAlignment="1" applyProtection="1">
      <alignment horizontal="center" vertical="top" wrapText="1"/>
    </xf>
    <xf numFmtId="0" fontId="26" fillId="0" borderId="0" xfId="9" applyFont="1" applyAlignment="1" applyProtection="1">
      <alignment horizontal="center" vertical="top" wrapText="1"/>
      <protection locked="0"/>
    </xf>
    <xf numFmtId="0" fontId="25" fillId="0" borderId="7" xfId="9" applyFont="1" applyBorder="1" applyAlignment="1" applyProtection="1">
      <alignment wrapText="1"/>
      <protection locked="0"/>
    </xf>
    <xf numFmtId="0" fontId="25" fillId="0" borderId="1" xfId="9" applyFont="1" applyBorder="1" applyAlignment="1" applyProtection="1">
      <alignment wrapText="1"/>
      <protection locked="0"/>
    </xf>
    <xf numFmtId="49" fontId="25" fillId="0" borderId="0" xfId="9" applyNumberFormat="1" applyFont="1" applyProtection="1">
      <protection locked="0"/>
    </xf>
    <xf numFmtId="0" fontId="24" fillId="0" borderId="0" xfId="6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3" fillId="0" borderId="0" xfId="6" applyFont="1" applyBorder="1" applyProtection="1">
      <protection locked="0"/>
    </xf>
    <xf numFmtId="0" fontId="6" fillId="0" borderId="0" xfId="0" applyFont="1"/>
    <xf numFmtId="0" fontId="25" fillId="0" borderId="0" xfId="9" applyFont="1" applyAlignment="1" applyProtection="1">
      <alignment horizontal="center"/>
      <protection locked="0"/>
    </xf>
    <xf numFmtId="0" fontId="7" fillId="0" borderId="0" xfId="16" applyFont="1" applyBorder="1" applyAlignment="1" applyProtection="1">
      <alignment vertical="center"/>
      <protection locked="0"/>
    </xf>
    <xf numFmtId="0" fontId="24" fillId="0" borderId="1" xfId="6" applyFont="1" applyBorder="1" applyAlignment="1" applyProtection="1">
      <alignment horizontal="center" vertical="center" wrapText="1"/>
      <protection locked="0"/>
    </xf>
    <xf numFmtId="3" fontId="7" fillId="0" borderId="0" xfId="16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8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8" xfId="0" applyBorder="1"/>
    <xf numFmtId="0" fontId="24" fillId="0" borderId="0" xfId="9" applyFont="1" applyProtection="1">
      <protection locked="0"/>
    </xf>
    <xf numFmtId="0" fontId="24" fillId="0" borderId="0" xfId="9" applyFont="1" applyProtection="1"/>
    <xf numFmtId="49" fontId="24" fillId="0" borderId="0" xfId="9" applyNumberFormat="1" applyFont="1" applyProtection="1">
      <protection locked="0"/>
    </xf>
    <xf numFmtId="0" fontId="8" fillId="3" borderId="0" xfId="0" applyFont="1" applyFill="1" applyProtection="1"/>
    <xf numFmtId="0" fontId="7" fillId="3" borderId="0" xfId="16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6" applyFont="1" applyFill="1" applyAlignment="1" applyProtection="1">
      <alignment vertical="center"/>
    </xf>
    <xf numFmtId="3" fontId="8" fillId="3" borderId="1" xfId="16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3" borderId="1" xfId="16" applyNumberFormat="1" applyFont="1" applyFill="1" applyBorder="1" applyAlignment="1" applyProtection="1">
      <alignment horizontal="right" vertical="center"/>
    </xf>
    <xf numFmtId="3" fontId="7" fillId="3" borderId="1" xfId="16" applyNumberFormat="1" applyFont="1" applyFill="1" applyBorder="1" applyAlignment="1" applyProtection="1">
      <alignment horizontal="right" vertical="center" wrapText="1"/>
    </xf>
    <xf numFmtId="3" fontId="8" fillId="3" borderId="1" xfId="16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16" applyFont="1" applyFill="1" applyBorder="1" applyAlignment="1" applyProtection="1">
      <alignment horizontal="left" vertical="center" wrapText="1" indent="1"/>
    </xf>
    <xf numFmtId="0" fontId="7" fillId="0" borderId="1" xfId="16" applyFont="1" applyFill="1" applyBorder="1" applyAlignment="1" applyProtection="1">
      <alignment horizontal="left" vertical="center" wrapText="1" indent="2"/>
    </xf>
    <xf numFmtId="3" fontId="8" fillId="2" borderId="1" xfId="16" applyNumberFormat="1" applyFont="1" applyFill="1" applyBorder="1" applyAlignment="1" applyProtection="1">
      <alignment horizontal="left" vertical="center" wrapText="1"/>
    </xf>
    <xf numFmtId="3" fontId="8" fillId="2" borderId="1" xfId="16" applyNumberFormat="1" applyFont="1" applyFill="1" applyBorder="1" applyAlignment="1" applyProtection="1">
      <alignment horizontal="center" vertical="center" wrapText="1"/>
    </xf>
    <xf numFmtId="0" fontId="7" fillId="2" borderId="0" xfId="16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9" fillId="2" borderId="0" xfId="16" applyFont="1" applyFill="1" applyAlignment="1" applyProtection="1">
      <alignment horizontal="center" vertical="center" wrapText="1"/>
      <protection locked="0"/>
    </xf>
    <xf numFmtId="0" fontId="7" fillId="2" borderId="0" xfId="16" applyFont="1" applyFill="1" applyAlignment="1" applyProtection="1">
      <alignment horizontal="center" vertical="center" wrapText="1"/>
      <protection locked="0"/>
    </xf>
    <xf numFmtId="0" fontId="7" fillId="2" borderId="0" xfId="16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16" applyFont="1" applyFill="1" applyBorder="1" applyAlignment="1" applyProtection="1">
      <alignment horizontal="left" vertical="center" wrapText="1" indent="3"/>
    </xf>
    <xf numFmtId="0" fontId="7" fillId="0" borderId="1" xfId="16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16" applyFont="1" applyFill="1" applyAlignment="1" applyProtection="1">
      <alignment horizontal="center" vertical="center"/>
    </xf>
    <xf numFmtId="0" fontId="24" fillId="3" borderId="0" xfId="9" applyFont="1" applyFill="1" applyProtection="1"/>
    <xf numFmtId="0" fontId="24" fillId="3" borderId="0" xfId="9" applyFont="1" applyFill="1" applyProtection="1">
      <protection locked="0"/>
    </xf>
    <xf numFmtId="0" fontId="0" fillId="3" borderId="0" xfId="0" applyFill="1"/>
    <xf numFmtId="0" fontId="27" fillId="3" borderId="0" xfId="9" applyFont="1" applyFill="1" applyBorder="1" applyAlignment="1" applyProtection="1">
      <alignment horizontal="right"/>
    </xf>
    <xf numFmtId="0" fontId="1" fillId="3" borderId="0" xfId="0" applyFont="1" applyFill="1"/>
    <xf numFmtId="181" fontId="24" fillId="3" borderId="0" xfId="9" applyNumberFormat="1" applyFont="1" applyFill="1" applyBorder="1" applyProtection="1"/>
    <xf numFmtId="14" fontId="24" fillId="3" borderId="0" xfId="9" applyNumberFormat="1" applyFont="1" applyFill="1" applyBorder="1" applyProtection="1"/>
    <xf numFmtId="0" fontId="27" fillId="3" borderId="0" xfId="9" applyFont="1" applyFill="1" applyBorder="1" applyAlignment="1" applyProtection="1">
      <alignment horizontal="right"/>
      <protection locked="0"/>
    </xf>
    <xf numFmtId="49" fontId="24" fillId="3" borderId="0" xfId="9" applyNumberFormat="1" applyFont="1" applyFill="1" applyProtection="1">
      <protection locked="0"/>
    </xf>
    <xf numFmtId="0" fontId="7" fillId="3" borderId="0" xfId="16" applyFont="1" applyFill="1" applyAlignment="1" applyProtection="1">
      <alignment horizontal="left" vertical="center"/>
    </xf>
    <xf numFmtId="181" fontId="24" fillId="3" borderId="0" xfId="9" applyNumberFormat="1" applyFont="1" applyFill="1" applyBorder="1" applyProtection="1">
      <protection locked="0"/>
    </xf>
    <xf numFmtId="0" fontId="25" fillId="3" borderId="0" xfId="9" applyFont="1" applyFill="1" applyProtection="1"/>
    <xf numFmtId="0" fontId="28" fillId="3" borderId="0" xfId="9" applyFont="1" applyFill="1" applyProtection="1"/>
    <xf numFmtId="0" fontId="25" fillId="3" borderId="0" xfId="9" applyFont="1" applyFill="1" applyBorder="1" applyAlignment="1" applyProtection="1"/>
    <xf numFmtId="0" fontId="24" fillId="3" borderId="0" xfId="9" applyFont="1" applyFill="1" applyBorder="1" applyProtection="1">
      <protection locked="0"/>
    </xf>
    <xf numFmtId="0" fontId="0" fillId="3" borderId="0" xfId="0" applyFill="1" applyBorder="1"/>
    <xf numFmtId="0" fontId="7" fillId="3" borderId="0" xfId="16" applyFont="1" applyFill="1" applyBorder="1" applyAlignment="1" applyProtection="1">
      <alignment horizontal="right" vertical="center"/>
    </xf>
    <xf numFmtId="0" fontId="7" fillId="3" borderId="0" xfId="16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16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24" fillId="3" borderId="0" xfId="9" applyFont="1" applyFill="1" applyAlignment="1" applyProtection="1">
      <alignment horizontal="left"/>
    </xf>
    <xf numFmtId="14" fontId="27" fillId="3" borderId="0" xfId="9" applyNumberFormat="1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2" fillId="3" borderId="0" xfId="5" applyFont="1" applyFill="1" applyAlignment="1" applyProtection="1">
      <alignment horizontal="center" vertical="center" wrapText="1"/>
    </xf>
    <xf numFmtId="0" fontId="7" fillId="3" borderId="0" xfId="5" applyFont="1" applyFill="1" applyAlignment="1" applyProtection="1">
      <alignment horizontal="center" vertical="center"/>
      <protection locked="0"/>
    </xf>
    <xf numFmtId="0" fontId="7" fillId="3" borderId="0" xfId="5" applyFont="1" applyFill="1" applyProtection="1"/>
    <xf numFmtId="0" fontId="7" fillId="3" borderId="1" xfId="1" applyFont="1" applyFill="1" applyBorder="1" applyAlignment="1" applyProtection="1">
      <alignment horizontal="right" vertical="top"/>
    </xf>
    <xf numFmtId="0" fontId="8" fillId="3" borderId="3" xfId="5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8" xfId="0" applyFont="1" applyFill="1" applyBorder="1" applyProtection="1"/>
    <xf numFmtId="0" fontId="7" fillId="3" borderId="0" xfId="0" applyFont="1" applyFill="1" applyAlignment="1" applyProtection="1">
      <alignment horizontal="center" vertical="center"/>
    </xf>
    <xf numFmtId="0" fontId="7" fillId="3" borderId="8" xfId="16" applyFont="1" applyFill="1" applyBorder="1" applyAlignment="1" applyProtection="1">
      <alignment horizontal="left" vertical="center"/>
    </xf>
    <xf numFmtId="0" fontId="10" fillId="3" borderId="9" xfId="1" applyFont="1" applyFill="1" applyBorder="1" applyAlignment="1" applyProtection="1">
      <alignment horizontal="center" vertical="top" wrapText="1"/>
    </xf>
    <xf numFmtId="0" fontId="10" fillId="3" borderId="10" xfId="1" applyFont="1" applyFill="1" applyBorder="1" applyAlignment="1" applyProtection="1">
      <alignment horizontal="center" vertical="top" wrapText="1"/>
    </xf>
    <xf numFmtId="1" fontId="10" fillId="3" borderId="10" xfId="1" applyNumberFormat="1" applyFont="1" applyFill="1" applyBorder="1" applyAlignment="1" applyProtection="1">
      <alignment horizontal="center" vertical="top" wrapText="1"/>
    </xf>
    <xf numFmtId="1" fontId="10" fillId="3" borderId="9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7" fillId="3" borderId="4" xfId="6" applyFont="1" applyFill="1" applyBorder="1" applyAlignment="1" applyProtection="1">
      <alignment horizontal="center" vertical="center" wrapText="1"/>
    </xf>
    <xf numFmtId="0" fontId="27" fillId="3" borderId="1" xfId="6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6" applyNumberFormat="1" applyFont="1" applyFill="1" applyBorder="1" applyAlignment="1" applyProtection="1">
      <alignment vertical="center"/>
    </xf>
    <xf numFmtId="0" fontId="7" fillId="3" borderId="0" xfId="16" applyFont="1" applyFill="1" applyBorder="1" applyAlignment="1" applyProtection="1">
      <alignment vertical="center"/>
    </xf>
    <xf numFmtId="14" fontId="7" fillId="3" borderId="0" xfId="16" applyNumberFormat="1" applyFont="1" applyFill="1" applyBorder="1" applyAlignment="1" applyProtection="1">
      <alignment horizontal="center" vertical="center"/>
    </xf>
    <xf numFmtId="0" fontId="2" fillId="3" borderId="0" xfId="16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7" fillId="3" borderId="4" xfId="6" applyFont="1" applyFill="1" applyBorder="1" applyAlignment="1" applyProtection="1">
      <alignment horizontal="left" vertical="center" wrapText="1"/>
    </xf>
    <xf numFmtId="0" fontId="7" fillId="3" borderId="0" xfId="16" applyFont="1" applyFill="1" applyBorder="1" applyAlignment="1" applyProtection="1">
      <alignment vertical="center"/>
      <protection locked="0"/>
    </xf>
    <xf numFmtId="0" fontId="23" fillId="3" borderId="0" xfId="6" applyFont="1" applyFill="1" applyBorder="1" applyProtection="1">
      <protection locked="0"/>
    </xf>
    <xf numFmtId="0" fontId="7" fillId="3" borderId="0" xfId="5" applyFont="1" applyFill="1" applyProtection="1">
      <protection locked="0"/>
    </xf>
    <xf numFmtId="0" fontId="7" fillId="3" borderId="0" xfId="16" applyFont="1" applyFill="1" applyProtection="1">
      <protection locked="0"/>
    </xf>
    <xf numFmtId="0" fontId="9" fillId="3" borderId="0" xfId="16" applyFont="1" applyFill="1" applyAlignment="1" applyProtection="1">
      <alignment horizontal="center" vertical="center" wrapText="1"/>
      <protection locked="0"/>
    </xf>
    <xf numFmtId="14" fontId="25" fillId="0" borderId="7" xfId="9" applyNumberFormat="1" applyFont="1" applyBorder="1" applyAlignment="1" applyProtection="1">
      <alignment wrapText="1"/>
      <protection locked="0"/>
    </xf>
    <xf numFmtId="0" fontId="26" fillId="3" borderId="6" xfId="9" applyFont="1" applyFill="1" applyBorder="1" applyAlignment="1" applyProtection="1">
      <alignment horizontal="center"/>
    </xf>
    <xf numFmtId="0" fontId="26" fillId="3" borderId="11" xfId="9" applyFont="1" applyFill="1" applyBorder="1" applyAlignment="1" applyProtection="1">
      <alignment horizontal="center"/>
    </xf>
    <xf numFmtId="0" fontId="26" fillId="3" borderId="5" xfId="9" applyFont="1" applyFill="1" applyBorder="1" applyAlignment="1" applyProtection="1">
      <alignment horizontal="center"/>
    </xf>
    <xf numFmtId="0" fontId="26" fillId="3" borderId="12" xfId="9" applyFont="1" applyFill="1" applyBorder="1" applyAlignment="1" applyProtection="1">
      <alignment horizontal="center"/>
    </xf>
    <xf numFmtId="0" fontId="26" fillId="3" borderId="6" xfId="9" applyNumberFormat="1" applyFont="1" applyFill="1" applyBorder="1" applyAlignment="1" applyProtection="1">
      <alignment horizontal="center"/>
    </xf>
    <xf numFmtId="0" fontId="26" fillId="3" borderId="13" xfId="9" applyFont="1" applyFill="1" applyBorder="1" applyAlignment="1" applyProtection="1">
      <alignment horizontal="center"/>
    </xf>
    <xf numFmtId="0" fontId="26" fillId="3" borderId="11" xfId="9" applyFont="1" applyFill="1" applyBorder="1" applyAlignment="1" applyProtection="1">
      <alignment horizontal="center" vertical="top" wrapText="1"/>
    </xf>
    <xf numFmtId="0" fontId="26" fillId="3" borderId="12" xfId="9" applyFont="1" applyFill="1" applyBorder="1" applyAlignment="1" applyProtection="1">
      <alignment horizontal="center" vertical="top" wrapText="1"/>
    </xf>
    <xf numFmtId="0" fontId="10" fillId="0" borderId="14" xfId="1" applyFont="1" applyFill="1" applyBorder="1" applyAlignment="1" applyProtection="1">
      <alignment horizontal="center" vertical="top" wrapText="1"/>
      <protection locked="0"/>
    </xf>
    <xf numFmtId="1" fontId="10" fillId="0" borderId="7" xfId="1" applyNumberFormat="1" applyFont="1" applyFill="1" applyBorder="1" applyAlignment="1" applyProtection="1">
      <alignment horizontal="left" vertical="top" wrapText="1"/>
      <protection locked="0"/>
    </xf>
    <xf numFmtId="1" fontId="10" fillId="0" borderId="15" xfId="1" applyNumberFormat="1" applyFont="1" applyFill="1" applyBorder="1" applyAlignment="1" applyProtection="1">
      <alignment horizontal="left"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</xf>
    <xf numFmtId="1" fontId="12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6" applyFont="1" applyFill="1" applyAlignment="1" applyProtection="1">
      <alignment horizontal="right" vertical="center"/>
    </xf>
    <xf numFmtId="0" fontId="7" fillId="3" borderId="0" xfId="16" applyFont="1" applyFill="1" applyBorder="1" applyAlignment="1" applyProtection="1">
      <alignment horizontal="center" vertical="center"/>
      <protection locked="0"/>
    </xf>
    <xf numFmtId="0" fontId="12" fillId="3" borderId="2" xfId="1" applyFont="1" applyFill="1" applyBorder="1" applyAlignment="1" applyProtection="1">
      <alignment horizontal="center" vertical="top" wrapText="1"/>
    </xf>
    <xf numFmtId="1" fontId="12" fillId="3" borderId="2" xfId="1" applyNumberFormat="1" applyFont="1" applyFill="1" applyBorder="1" applyAlignment="1" applyProtection="1">
      <alignment horizontal="center" vertical="top" wrapText="1"/>
    </xf>
    <xf numFmtId="0" fontId="10" fillId="0" borderId="2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3" borderId="2" xfId="1" applyNumberFormat="1" applyFont="1" applyFill="1" applyBorder="1" applyAlignment="1" applyProtection="1">
      <alignment horizontal="center" vertical="top" wrapText="1"/>
      <protection locked="0"/>
    </xf>
    <xf numFmtId="1" fontId="10" fillId="0" borderId="2" xfId="1" applyNumberFormat="1" applyFont="1" applyFill="1" applyBorder="1" applyAlignment="1" applyProtection="1">
      <alignment horizontal="left" vertical="top" wrapText="1"/>
      <protection locked="0"/>
    </xf>
    <xf numFmtId="1" fontId="10" fillId="0" borderId="16" xfId="1" applyNumberFormat="1" applyFont="1" applyFill="1" applyBorder="1" applyAlignment="1" applyProtection="1">
      <alignment horizontal="left" vertical="top" wrapText="1"/>
      <protection locked="0"/>
    </xf>
    <xf numFmtId="0" fontId="12" fillId="3" borderId="17" xfId="1" applyFont="1" applyFill="1" applyBorder="1" applyAlignment="1" applyProtection="1">
      <alignment horizontal="left" vertical="top"/>
      <protection locked="0"/>
    </xf>
    <xf numFmtId="0" fontId="10" fillId="3" borderId="17" xfId="1" applyFont="1" applyFill="1" applyBorder="1" applyAlignment="1" applyProtection="1">
      <alignment horizontal="left" vertical="top" wrapText="1"/>
      <protection locked="0"/>
    </xf>
    <xf numFmtId="0" fontId="10" fillId="3" borderId="18" xfId="1" applyFont="1" applyFill="1" applyBorder="1" applyAlignment="1" applyProtection="1">
      <alignment horizontal="left" vertical="top" wrapText="1"/>
      <protection locked="0"/>
    </xf>
    <xf numFmtId="1" fontId="10" fillId="3" borderId="18" xfId="1" applyNumberFormat="1" applyFont="1" applyFill="1" applyBorder="1" applyAlignment="1" applyProtection="1">
      <alignment horizontal="left" vertical="top" wrapText="1"/>
      <protection locked="0"/>
    </xf>
    <xf numFmtId="1" fontId="10" fillId="3" borderId="19" xfId="1" applyNumberFormat="1" applyFont="1" applyFill="1" applyBorder="1" applyAlignment="1" applyProtection="1">
      <alignment horizontal="left" vertical="top" wrapText="1"/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8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5" applyFont="1" applyFill="1" applyProtection="1"/>
    <xf numFmtId="0" fontId="1" fillId="3" borderId="0" xfId="5" applyFill="1" applyProtection="1"/>
    <xf numFmtId="0" fontId="1" fillId="3" borderId="0" xfId="5" applyFill="1" applyBorder="1" applyProtection="1"/>
    <xf numFmtId="0" fontId="1" fillId="0" borderId="0" xfId="5" applyProtection="1">
      <protection locked="0"/>
    </xf>
    <xf numFmtId="0" fontId="1" fillId="3" borderId="0" xfId="5" applyFill="1" applyProtection="1">
      <protection locked="0"/>
    </xf>
    <xf numFmtId="0" fontId="1" fillId="3" borderId="0" xfId="5" applyFill="1" applyBorder="1" applyProtection="1">
      <protection locked="0"/>
    </xf>
    <xf numFmtId="0" fontId="1" fillId="0" borderId="0" xfId="5" applyFill="1" applyProtection="1"/>
    <xf numFmtId="0" fontId="1" fillId="0" borderId="0" xfId="5" applyFill="1" applyBorder="1" applyProtection="1"/>
    <xf numFmtId="0" fontId="1" fillId="3" borderId="8" xfId="5" applyFill="1" applyBorder="1" applyProtection="1"/>
    <xf numFmtId="0" fontId="6" fillId="3" borderId="1" xfId="5" applyFont="1" applyFill="1" applyBorder="1" applyAlignment="1" applyProtection="1">
      <alignment horizontal="center" vertical="center"/>
    </xf>
    <xf numFmtId="0" fontId="6" fillId="3" borderId="1" xfId="5" applyFont="1" applyFill="1" applyBorder="1" applyAlignment="1" applyProtection="1">
      <alignment horizontal="center" vertical="center" wrapText="1"/>
    </xf>
    <xf numFmtId="0" fontId="6" fillId="3" borderId="7" xfId="5" applyFont="1" applyFill="1" applyBorder="1" applyAlignment="1" applyProtection="1">
      <alignment horizontal="center" vertical="center" wrapText="1"/>
    </xf>
    <xf numFmtId="0" fontId="1" fillId="0" borderId="1" xfId="5" applyBorder="1" applyProtection="1">
      <protection locked="0"/>
    </xf>
    <xf numFmtId="14" fontId="1" fillId="0" borderId="1" xfId="5" applyNumberFormat="1" applyBorder="1" applyProtection="1">
      <protection locked="0"/>
    </xf>
    <xf numFmtId="0" fontId="8" fillId="0" borderId="0" xfId="5" applyFont="1" applyProtection="1">
      <protection locked="0"/>
    </xf>
    <xf numFmtId="0" fontId="7" fillId="0" borderId="0" xfId="5" applyFont="1" applyBorder="1" applyProtection="1">
      <protection locked="0"/>
    </xf>
    <xf numFmtId="0" fontId="7" fillId="0" borderId="8" xfId="5" applyFont="1" applyBorder="1" applyProtection="1">
      <protection locked="0"/>
    </xf>
    <xf numFmtId="0" fontId="8" fillId="0" borderId="0" xfId="5" applyFont="1" applyAlignment="1" applyProtection="1">
      <alignment horizontal="left"/>
      <protection locked="0"/>
    </xf>
    <xf numFmtId="0" fontId="7" fillId="0" borderId="0" xfId="5" applyFont="1" applyAlignment="1" applyProtection="1">
      <alignment horizontal="left"/>
      <protection locked="0"/>
    </xf>
    <xf numFmtId="0" fontId="1" fillId="0" borderId="0" xfId="5"/>
    <xf numFmtId="0" fontId="1" fillId="0" borderId="0" xfId="5" applyBorder="1" applyProtection="1">
      <protection locked="0"/>
    </xf>
    <xf numFmtId="0" fontId="1" fillId="0" borderId="1" xfId="5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0" fontId="24" fillId="0" borderId="7" xfId="6" applyFont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3" fillId="2" borderId="0" xfId="6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8" xfId="0" applyFill="1" applyBorder="1"/>
    <xf numFmtId="0" fontId="6" fillId="3" borderId="7" xfId="5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29" fillId="3" borderId="0" xfId="0" applyFont="1" applyFill="1" applyBorder="1" applyProtection="1"/>
    <xf numFmtId="0" fontId="29" fillId="3" borderId="0" xfId="0" applyFont="1" applyFill="1" applyBorder="1" applyAlignment="1" applyProtection="1">
      <alignment horizontal="center" vertical="center"/>
    </xf>
    <xf numFmtId="0" fontId="8" fillId="0" borderId="1" xfId="16" applyFont="1" applyFill="1" applyBorder="1" applyAlignment="1" applyProtection="1">
      <alignment horizontal="left" vertical="center" wrapText="1"/>
    </xf>
    <xf numFmtId="0" fontId="7" fillId="0" borderId="1" xfId="16" applyFont="1" applyFill="1" applyBorder="1" applyAlignment="1" applyProtection="1">
      <alignment horizontal="left" vertical="center" wrapText="1" indent="4"/>
    </xf>
    <xf numFmtId="0" fontId="7" fillId="3" borderId="0" xfId="16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5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6" fillId="3" borderId="0" xfId="16" applyFont="1" applyFill="1" applyAlignment="1" applyProtection="1">
      <alignment horizontal="right" vertical="center"/>
    </xf>
    <xf numFmtId="0" fontId="1" fillId="3" borderId="0" xfId="5" applyFill="1" applyBorder="1" applyAlignment="1" applyProtection="1">
      <alignment horizontal="left"/>
      <protection locked="0"/>
    </xf>
    <xf numFmtId="0" fontId="1" fillId="3" borderId="20" xfId="5" applyFill="1" applyBorder="1" applyProtection="1"/>
    <xf numFmtId="0" fontId="1" fillId="3" borderId="1" xfId="5" applyFont="1" applyFill="1" applyBorder="1" applyAlignment="1" applyProtection="1">
      <alignment horizontal="center" vertical="center"/>
    </xf>
    <xf numFmtId="0" fontId="1" fillId="3" borderId="1" xfId="5" applyFill="1" applyBorder="1" applyAlignment="1" applyProtection="1">
      <alignment horizontal="center" vertical="center" wrapText="1"/>
    </xf>
    <xf numFmtId="0" fontId="1" fillId="3" borderId="7" xfId="5" applyFill="1" applyBorder="1" applyAlignment="1" applyProtection="1">
      <alignment horizontal="center" vertical="center" wrapText="1"/>
    </xf>
    <xf numFmtId="0" fontId="1" fillId="3" borderId="1" xfId="5" applyFont="1" applyFill="1" applyBorder="1" applyAlignment="1" applyProtection="1">
      <alignment horizontal="center" vertical="center" wrapText="1"/>
    </xf>
    <xf numFmtId="0" fontId="1" fillId="3" borderId="7" xfId="5" applyFont="1" applyFill="1" applyBorder="1" applyAlignment="1" applyProtection="1">
      <alignment horizontal="center" vertical="center" wrapText="1"/>
    </xf>
    <xf numFmtId="0" fontId="25" fillId="0" borderId="1" xfId="11" applyFont="1" applyBorder="1" applyAlignment="1" applyProtection="1">
      <alignment wrapText="1"/>
      <protection locked="0"/>
    </xf>
    <xf numFmtId="14" fontId="1" fillId="3" borderId="1" xfId="5" applyNumberFormat="1" applyFill="1" applyBorder="1" applyProtection="1"/>
    <xf numFmtId="0" fontId="1" fillId="0" borderId="1" xfId="5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3" borderId="1" xfId="0" applyFont="1" applyFill="1" applyBorder="1" applyProtection="1">
      <protection locked="0"/>
    </xf>
    <xf numFmtId="0" fontId="8" fillId="2" borderId="1" xfId="16" applyFont="1" applyFill="1" applyBorder="1" applyAlignment="1" applyProtection="1">
      <alignment vertical="center" wrapText="1"/>
    </xf>
    <xf numFmtId="0" fontId="8" fillId="0" borderId="4" xfId="16" applyFont="1" applyFill="1" applyBorder="1" applyAlignment="1" applyProtection="1">
      <alignment horizontal="left" vertical="center" wrapText="1"/>
    </xf>
    <xf numFmtId="0" fontId="8" fillId="2" borderId="3" xfId="0" applyFont="1" applyFill="1" applyBorder="1" applyProtection="1"/>
    <xf numFmtId="3" fontId="7" fillId="3" borderId="21" xfId="16" applyNumberFormat="1" applyFont="1" applyFill="1" applyBorder="1" applyAlignment="1" applyProtection="1">
      <alignment horizontal="right" vertical="center" wrapText="1"/>
    </xf>
    <xf numFmtId="0" fontId="8" fillId="3" borderId="7" xfId="0" applyFont="1" applyFill="1" applyBorder="1" applyProtection="1"/>
    <xf numFmtId="0" fontId="24" fillId="3" borderId="0" xfId="9" applyFont="1" applyFill="1" applyBorder="1" applyAlignment="1" applyProtection="1">
      <alignment horizontal="right"/>
    </xf>
    <xf numFmtId="0" fontId="7" fillId="3" borderId="8" xfId="0" applyFont="1" applyFill="1" applyBorder="1" applyProtection="1">
      <protection locked="0"/>
    </xf>
    <xf numFmtId="0" fontId="0" fillId="3" borderId="8" xfId="0" applyFill="1" applyBorder="1"/>
    <xf numFmtId="49" fontId="3" fillId="0" borderId="1" xfId="0" applyNumberFormat="1" applyFont="1" applyBorder="1" applyAlignment="1">
      <alignment horizontal="center"/>
    </xf>
    <xf numFmtId="0" fontId="7" fillId="0" borderId="0" xfId="16" applyFont="1" applyFill="1" applyBorder="1" applyAlignment="1" applyProtection="1">
      <alignment horizontal="center" vertical="center"/>
    </xf>
    <xf numFmtId="0" fontId="10" fillId="0" borderId="22" xfId="1" applyFont="1" applyFill="1" applyBorder="1" applyAlignment="1" applyProtection="1">
      <alignment horizontal="center" vertical="top" wrapText="1"/>
      <protection locked="0"/>
    </xf>
    <xf numFmtId="1" fontId="10" fillId="0" borderId="1" xfId="1" applyNumberFormat="1" applyFont="1" applyFill="1" applyBorder="1" applyAlignment="1" applyProtection="1">
      <alignment horizontal="left" vertical="top" wrapText="1"/>
      <protection locked="0"/>
    </xf>
    <xf numFmtId="1" fontId="10" fillId="0" borderId="23" xfId="1" applyNumberFormat="1" applyFont="1" applyFill="1" applyBorder="1" applyAlignment="1" applyProtection="1">
      <alignment horizontal="left" vertical="top" wrapText="1"/>
      <protection locked="0"/>
    </xf>
    <xf numFmtId="1" fontId="10" fillId="0" borderId="24" xfId="1" applyNumberFormat="1" applyFont="1" applyFill="1" applyBorder="1" applyAlignment="1" applyProtection="1">
      <alignment horizontal="left" vertical="top" wrapText="1"/>
      <protection locked="0"/>
    </xf>
    <xf numFmtId="0" fontId="25" fillId="0" borderId="7" xfId="9" applyFont="1" applyFill="1" applyBorder="1" applyAlignment="1" applyProtection="1">
      <alignment wrapText="1"/>
      <protection locked="0"/>
    </xf>
    <xf numFmtId="14" fontId="25" fillId="0" borderId="7" xfId="9" applyNumberFormat="1" applyFont="1" applyFill="1" applyBorder="1" applyAlignment="1" applyProtection="1">
      <alignment wrapText="1"/>
      <protection locked="0"/>
    </xf>
    <xf numFmtId="0" fontId="11" fillId="0" borderId="25" xfId="1" applyFont="1" applyFill="1" applyBorder="1" applyAlignment="1" applyProtection="1">
      <alignment horizontal="right" vertical="top" wrapText="1"/>
      <protection locked="0"/>
    </xf>
    <xf numFmtId="1" fontId="10" fillId="0" borderId="26" xfId="1" applyNumberFormat="1" applyFont="1" applyFill="1" applyBorder="1" applyAlignment="1" applyProtection="1">
      <alignment horizontal="left" vertical="top" wrapText="1"/>
      <protection locked="0"/>
    </xf>
    <xf numFmtId="0" fontId="11" fillId="0" borderId="16" xfId="1" applyFont="1" applyFill="1" applyBorder="1" applyAlignment="1" applyProtection="1">
      <alignment horizontal="right" vertical="top" wrapText="1"/>
      <protection locked="0"/>
    </xf>
    <xf numFmtId="0" fontId="10" fillId="0" borderId="27" xfId="1" applyFont="1" applyFill="1" applyBorder="1" applyAlignment="1" applyProtection="1">
      <alignment horizontal="center" vertical="top" wrapText="1"/>
      <protection locked="0"/>
    </xf>
    <xf numFmtId="0" fontId="8" fillId="0" borderId="0" xfId="1" applyFont="1" applyFill="1" applyProtection="1"/>
    <xf numFmtId="0" fontId="7" fillId="0" borderId="0" xfId="1" applyFont="1" applyFill="1" applyProtection="1"/>
    <xf numFmtId="0" fontId="7" fillId="0" borderId="0" xfId="1" applyFont="1" applyFill="1" applyAlignment="1" applyProtection="1">
      <alignment horizontal="center"/>
    </xf>
    <xf numFmtId="0" fontId="7" fillId="0" borderId="0" xfId="16" applyFont="1" applyFill="1" applyAlignment="1" applyProtection="1">
      <alignment horizontal="center" vertical="center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/>
    <xf numFmtId="0" fontId="8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center"/>
    </xf>
    <xf numFmtId="0" fontId="12" fillId="0" borderId="2" xfId="1" applyFont="1" applyFill="1" applyBorder="1" applyAlignment="1" applyProtection="1">
      <alignment horizontal="center" vertical="top" wrapText="1"/>
    </xf>
    <xf numFmtId="1" fontId="12" fillId="0" borderId="2" xfId="1" applyNumberFormat="1" applyFont="1" applyFill="1" applyBorder="1" applyAlignment="1" applyProtection="1">
      <alignment horizontal="center" vertical="top" wrapText="1"/>
    </xf>
    <xf numFmtId="0" fontId="7" fillId="0" borderId="1" xfId="1" applyFont="1" applyFill="1" applyBorder="1" applyProtection="1">
      <protection locked="0"/>
    </xf>
    <xf numFmtId="0" fontId="10" fillId="0" borderId="25" xfId="1" applyFont="1" applyFill="1" applyBorder="1" applyAlignment="1" applyProtection="1">
      <alignment horizontal="center" vertical="top" wrapText="1"/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0" fontId="3" fillId="0" borderId="1" xfId="1" applyFill="1" applyBorder="1" applyAlignment="1">
      <alignment horizontal="center"/>
    </xf>
    <xf numFmtId="0" fontId="3" fillId="0" borderId="0" xfId="1" applyFill="1"/>
    <xf numFmtId="0" fontId="10" fillId="0" borderId="25" xfId="1" applyFont="1" applyFill="1" applyBorder="1" applyAlignment="1" applyProtection="1">
      <alignment vertical="top" wrapText="1"/>
      <protection locked="0"/>
    </xf>
    <xf numFmtId="0" fontId="8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 vertic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3" fillId="0" borderId="0" xfId="1" applyFill="1" applyAlignment="1">
      <alignment horizontal="center"/>
    </xf>
    <xf numFmtId="0" fontId="7" fillId="0" borderId="8" xfId="1" applyFont="1" applyFill="1" applyBorder="1" applyProtection="1"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3" fillId="0" borderId="0" xfId="1" applyFill="1" applyBorder="1" applyAlignment="1">
      <alignment horizontal="center"/>
    </xf>
    <xf numFmtId="0" fontId="8" fillId="0" borderId="0" xfId="1" applyFont="1" applyFill="1" applyProtection="1">
      <protection locked="0"/>
    </xf>
    <xf numFmtId="0" fontId="7" fillId="0" borderId="0" xfId="1" applyFont="1" applyFill="1" applyBorder="1" applyAlignment="1" applyProtection="1">
      <alignment horizontal="center"/>
      <protection locked="0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8" fillId="3" borderId="0" xfId="1" applyFont="1" applyFill="1" applyProtection="1"/>
    <xf numFmtId="0" fontId="7" fillId="3" borderId="0" xfId="1" applyFont="1" applyFill="1" applyBorder="1" applyAlignment="1" applyProtection="1">
      <alignment horizontal="left" wrapText="1"/>
    </xf>
    <xf numFmtId="0" fontId="7" fillId="0" borderId="0" xfId="1" applyFont="1" applyProtection="1">
      <protection locked="0"/>
    </xf>
    <xf numFmtId="0" fontId="7" fillId="3" borderId="0" xfId="1" applyFont="1" applyFill="1" applyProtection="1"/>
    <xf numFmtId="4" fontId="7" fillId="3" borderId="0" xfId="1" applyNumberFormat="1" applyFont="1" applyFill="1" applyBorder="1" applyProtection="1"/>
    <xf numFmtId="0" fontId="7" fillId="3" borderId="0" xfId="1" applyFont="1" applyFill="1" applyBorder="1" applyAlignment="1" applyProtection="1">
      <alignment horizontal="left"/>
    </xf>
    <xf numFmtId="4" fontId="7" fillId="3" borderId="0" xfId="1" applyNumberFormat="1" applyFont="1" applyFill="1" applyProtection="1"/>
    <xf numFmtId="0" fontId="8" fillId="2" borderId="0" xfId="1" applyFont="1" applyFill="1" applyBorder="1" applyAlignment="1" applyProtection="1">
      <alignment horizontal="left"/>
    </xf>
    <xf numFmtId="4" fontId="7" fillId="0" borderId="0" xfId="1" applyNumberFormat="1" applyFont="1" applyFill="1" applyProtection="1"/>
    <xf numFmtId="0" fontId="7" fillId="3" borderId="0" xfId="1" applyFont="1" applyFill="1" applyBorder="1" applyProtection="1"/>
    <xf numFmtId="0" fontId="7" fillId="3" borderId="8" xfId="1" applyFont="1" applyFill="1" applyBorder="1" applyAlignment="1" applyProtection="1">
      <alignment horizontal="left"/>
    </xf>
    <xf numFmtId="0" fontId="7" fillId="3" borderId="8" xfId="1" applyFont="1" applyFill="1" applyBorder="1" applyAlignment="1" applyProtection="1">
      <alignment horizontal="left" wrapText="1"/>
    </xf>
    <xf numFmtId="4" fontId="7" fillId="3" borderId="8" xfId="1" applyNumberFormat="1" applyFont="1" applyFill="1" applyBorder="1" applyProtection="1"/>
    <xf numFmtId="0" fontId="8" fillId="3" borderId="8" xfId="1" applyFont="1" applyFill="1" applyBorder="1" applyAlignment="1" applyProtection="1">
      <alignment horizontal="center" vertical="center" wrapText="1"/>
    </xf>
    <xf numFmtId="4" fontId="8" fillId="3" borderId="8" xfId="1" applyNumberFormat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 applyProtection="1">
      <alignment horizontal="center" wrapText="1"/>
    </xf>
    <xf numFmtId="0" fontId="8" fillId="0" borderId="0" xfId="1" applyFont="1" applyAlignment="1" applyProtection="1">
      <alignment horizontal="center" vertical="center" wrapText="1"/>
    </xf>
    <xf numFmtId="4" fontId="8" fillId="0" borderId="0" xfId="1" applyNumberFormat="1" applyFont="1" applyFill="1" applyBorder="1" applyAlignment="1" applyProtection="1">
      <alignment horizontal="center" vertical="center" wrapText="1"/>
    </xf>
    <xf numFmtId="0" fontId="8" fillId="0" borderId="1" xfId="1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center" vertical="center" wrapText="1"/>
    </xf>
    <xf numFmtId="4" fontId="8" fillId="3" borderId="1" xfId="1" applyNumberFormat="1" applyFont="1" applyFill="1" applyBorder="1" applyAlignment="1" applyProtection="1">
      <alignment horizontal="right" vertical="center" wrapText="1"/>
    </xf>
    <xf numFmtId="0" fontId="8" fillId="0" borderId="1" xfId="1" applyFont="1" applyFill="1" applyBorder="1" applyAlignment="1" applyProtection="1">
      <alignment horizontal="left" indent="1"/>
    </xf>
    <xf numFmtId="0" fontId="7" fillId="0" borderId="1" xfId="1" applyFont="1" applyBorder="1" applyAlignment="1" applyProtection="1">
      <alignment wrapText="1"/>
    </xf>
    <xf numFmtId="4" fontId="8" fillId="3" borderId="1" xfId="1" applyNumberFormat="1" applyFont="1" applyFill="1" applyBorder="1" applyProtection="1"/>
    <xf numFmtId="4" fontId="7" fillId="0" borderId="0" xfId="1" applyNumberFormat="1" applyFont="1" applyProtection="1">
      <protection locked="0"/>
    </xf>
    <xf numFmtId="0" fontId="7" fillId="0" borderId="1" xfId="1" applyFont="1" applyFill="1" applyBorder="1" applyAlignment="1" applyProtection="1">
      <alignment horizontal="left" vertical="center"/>
    </xf>
    <xf numFmtId="0" fontId="7" fillId="0" borderId="1" xfId="1" applyFont="1" applyFill="1" applyBorder="1" applyAlignment="1" applyProtection="1">
      <alignment horizontal="left" wrapText="1"/>
    </xf>
    <xf numFmtId="4" fontId="7" fillId="0" borderId="1" xfId="1" applyNumberFormat="1" applyFont="1" applyBorder="1" applyProtection="1">
      <protection locked="0"/>
    </xf>
    <xf numFmtId="4" fontId="7" fillId="0" borderId="1" xfId="1" applyNumberFormat="1" applyFont="1" applyBorder="1" applyAlignment="1" applyProtection="1">
      <alignment horizontal="right"/>
      <protection locked="0"/>
    </xf>
    <xf numFmtId="4" fontId="7" fillId="0" borderId="1" xfId="1" applyNumberFormat="1" applyFont="1" applyFill="1" applyBorder="1" applyProtection="1">
      <protection locked="0"/>
    </xf>
    <xf numFmtId="0" fontId="8" fillId="0" borderId="0" xfId="1" applyFont="1" applyFill="1" applyBorder="1" applyAlignment="1" applyProtection="1">
      <alignment horizontal="left" indent="1"/>
      <protection locked="0"/>
    </xf>
    <xf numFmtId="0" fontId="7" fillId="0" borderId="0" xfId="1" applyFont="1" applyFill="1" applyBorder="1" applyAlignment="1" applyProtection="1">
      <alignment horizontal="left" wrapText="1"/>
      <protection locked="0"/>
    </xf>
    <xf numFmtId="0" fontId="8" fillId="0" borderId="1" xfId="1" applyFont="1" applyFill="1" applyBorder="1" applyAlignment="1" applyProtection="1">
      <alignment horizontal="left" vertical="center" indent="1"/>
    </xf>
    <xf numFmtId="0" fontId="8" fillId="0" borderId="0" xfId="1" applyFont="1" applyFill="1" applyBorder="1" applyAlignment="1" applyProtection="1">
      <alignment horizontal="left" vertical="center" indent="1"/>
      <protection locked="0"/>
    </xf>
    <xf numFmtId="0" fontId="8" fillId="0" borderId="1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  <protection locked="0"/>
    </xf>
    <xf numFmtId="0" fontId="8" fillId="0" borderId="0" xfId="1" applyFont="1" applyProtection="1">
      <protection locked="0"/>
    </xf>
    <xf numFmtId="0" fontId="3" fillId="0" borderId="0" xfId="1"/>
    <xf numFmtId="4" fontId="7" fillId="0" borderId="0" xfId="1" applyNumberFormat="1" applyFont="1" applyBorder="1" applyProtection="1">
      <protection locked="0"/>
    </xf>
    <xf numFmtId="0" fontId="6" fillId="0" borderId="0" xfId="1" applyFont="1"/>
    <xf numFmtId="4" fontId="3" fillId="0" borderId="0" xfId="1" applyNumberFormat="1"/>
    <xf numFmtId="0" fontId="7" fillId="0" borderId="0" xfId="1" applyFont="1" applyFill="1" applyBorder="1" applyAlignment="1" applyProtection="1">
      <alignment horizontal="left"/>
      <protection locked="0"/>
    </xf>
    <xf numFmtId="0" fontId="31" fillId="3" borderId="1" xfId="7" applyFont="1" applyFill="1" applyBorder="1" applyAlignment="1" applyProtection="1">
      <alignment vertical="center" wrapText="1"/>
    </xf>
    <xf numFmtId="0" fontId="31" fillId="3" borderId="1" xfId="7" applyFont="1" applyFill="1" applyBorder="1" applyAlignment="1" applyProtection="1">
      <alignment horizontal="center" vertical="center" wrapText="1"/>
    </xf>
    <xf numFmtId="0" fontId="31" fillId="0" borderId="0" xfId="7" applyFont="1" applyProtection="1">
      <protection locked="0"/>
    </xf>
    <xf numFmtId="0" fontId="32" fillId="3" borderId="4" xfId="7" applyFont="1" applyFill="1" applyBorder="1" applyAlignment="1" applyProtection="1">
      <alignment horizontal="center" vertical="center" wrapText="1"/>
    </xf>
    <xf numFmtId="0" fontId="32" fillId="3" borderId="3" xfId="7" applyFont="1" applyFill="1" applyBorder="1" applyAlignment="1" applyProtection="1">
      <alignment horizontal="center" vertical="center" wrapText="1"/>
    </xf>
    <xf numFmtId="0" fontId="32" fillId="3" borderId="1" xfId="7" applyFont="1" applyFill="1" applyBorder="1" applyAlignment="1" applyProtection="1">
      <alignment horizontal="center" vertical="center" wrapText="1"/>
    </xf>
    <xf numFmtId="0" fontId="32" fillId="0" borderId="1" xfId="7" applyFont="1" applyBorder="1" applyAlignment="1" applyProtection="1">
      <alignment vertical="center" wrapText="1"/>
    </xf>
    <xf numFmtId="182" fontId="19" fillId="3" borderId="1" xfId="16" applyNumberFormat="1" applyFont="1" applyFill="1" applyBorder="1" applyAlignment="1" applyProtection="1">
      <alignment horizontal="right" vertical="center"/>
    </xf>
    <xf numFmtId="0" fontId="31" fillId="0" borderId="1" xfId="7" applyFont="1" applyBorder="1" applyAlignment="1" applyProtection="1">
      <alignment vertical="center" wrapText="1"/>
    </xf>
    <xf numFmtId="182" fontId="31" fillId="3" borderId="1" xfId="7" applyNumberFormat="1" applyFont="1" applyFill="1" applyBorder="1" applyAlignment="1" applyProtection="1">
      <alignment vertical="center" wrapText="1"/>
    </xf>
    <xf numFmtId="182" fontId="31" fillId="0" borderId="1" xfId="7" applyNumberFormat="1" applyFont="1" applyBorder="1" applyAlignment="1" applyProtection="1">
      <alignment vertical="center" wrapText="1"/>
      <protection locked="0"/>
    </xf>
    <xf numFmtId="182" fontId="27" fillId="3" borderId="1" xfId="7" applyNumberFormat="1" applyFont="1" applyFill="1" applyBorder="1" applyAlignment="1" applyProtection="1">
      <alignment vertical="center" wrapText="1"/>
    </xf>
    <xf numFmtId="0" fontId="31" fillId="0" borderId="1" xfId="7" applyFont="1" applyFill="1" applyBorder="1" applyAlignment="1" applyProtection="1">
      <alignment vertical="center" wrapText="1"/>
    </xf>
    <xf numFmtId="182" fontId="31" fillId="0" borderId="1" xfId="7" applyNumberFormat="1" applyFont="1" applyFill="1" applyBorder="1" applyAlignment="1" applyProtection="1">
      <alignment vertical="center" wrapText="1"/>
      <protection locked="0"/>
    </xf>
    <xf numFmtId="0" fontId="31" fillId="0" borderId="0" xfId="7" applyFont="1" applyFill="1" applyProtection="1">
      <protection locked="0"/>
    </xf>
    <xf numFmtId="182" fontId="31" fillId="0" borderId="0" xfId="7" applyNumberFormat="1" applyFont="1" applyFill="1" applyProtection="1">
      <protection locked="0"/>
    </xf>
    <xf numFmtId="182" fontId="31" fillId="0" borderId="1" xfId="7" applyNumberFormat="1" applyFont="1" applyFill="1" applyBorder="1" applyAlignment="1" applyProtection="1">
      <alignment vertical="center" wrapText="1"/>
    </xf>
    <xf numFmtId="0" fontId="32" fillId="0" borderId="1" xfId="7" applyFont="1" applyFill="1" applyBorder="1" applyAlignment="1" applyProtection="1">
      <alignment vertical="center" wrapText="1"/>
    </xf>
    <xf numFmtId="182" fontId="19" fillId="0" borderId="1" xfId="16" applyNumberFormat="1" applyFont="1" applyFill="1" applyBorder="1" applyAlignment="1" applyProtection="1">
      <alignment horizontal="right" vertical="center"/>
    </xf>
    <xf numFmtId="4" fontId="31" fillId="0" borderId="0" xfId="7" applyNumberFormat="1" applyFont="1" applyProtection="1">
      <protection locked="0"/>
    </xf>
    <xf numFmtId="0" fontId="24" fillId="0" borderId="0" xfId="7" applyFont="1" applyAlignment="1" applyProtection="1">
      <alignment vertical="center" wrapText="1"/>
      <protection locked="0"/>
    </xf>
    <xf numFmtId="0" fontId="23" fillId="0" borderId="0" xfId="7" applyFont="1" applyProtection="1">
      <protection locked="0"/>
    </xf>
    <xf numFmtId="0" fontId="27" fillId="3" borderId="4" xfId="8" applyFont="1" applyFill="1" applyBorder="1" applyAlignment="1" applyProtection="1">
      <alignment horizontal="left" vertical="center" wrapText="1"/>
    </xf>
    <xf numFmtId="0" fontId="27" fillId="3" borderId="1" xfId="8" applyFont="1" applyFill="1" applyBorder="1" applyAlignment="1" applyProtection="1">
      <alignment horizontal="center" vertical="center" wrapText="1"/>
    </xf>
    <xf numFmtId="0" fontId="27" fillId="3" borderId="4" xfId="8" applyFont="1" applyFill="1" applyBorder="1" applyAlignment="1" applyProtection="1">
      <alignment horizontal="center" vertical="center" wrapText="1"/>
    </xf>
    <xf numFmtId="0" fontId="24" fillId="0" borderId="1" xfId="8" applyFont="1" applyBorder="1" applyAlignment="1" applyProtection="1">
      <alignment horizontal="center" vertical="center" wrapText="1"/>
      <protection locked="0"/>
    </xf>
    <xf numFmtId="0" fontId="24" fillId="0" borderId="1" xfId="8" applyFont="1" applyBorder="1" applyAlignment="1" applyProtection="1">
      <alignment vertical="center" wrapText="1"/>
      <protection locked="0"/>
    </xf>
    <xf numFmtId="2" fontId="24" fillId="0" borderId="1" xfId="8" applyNumberFormat="1" applyFont="1" applyBorder="1" applyAlignment="1" applyProtection="1">
      <alignment vertical="center" wrapText="1"/>
      <protection locked="0"/>
    </xf>
    <xf numFmtId="49" fontId="24" fillId="0" borderId="1" xfId="8" applyNumberFormat="1" applyFont="1" applyBorder="1" applyAlignment="1" applyProtection="1">
      <alignment vertical="center" wrapText="1"/>
      <protection locked="0"/>
    </xf>
    <xf numFmtId="0" fontId="24" fillId="0" borderId="7" xfId="8" applyFont="1" applyBorder="1" applyAlignment="1" applyProtection="1">
      <alignment vertical="center" wrapText="1"/>
      <protection locked="0"/>
    </xf>
    <xf numFmtId="49" fontId="24" fillId="0" borderId="7" xfId="8" applyNumberFormat="1" applyFont="1" applyBorder="1" applyAlignment="1" applyProtection="1">
      <alignment vertical="center" wrapText="1"/>
      <protection locked="0"/>
    </xf>
    <xf numFmtId="49" fontId="24" fillId="0" borderId="7" xfId="8" applyNumberFormat="1" applyFont="1" applyFill="1" applyBorder="1" applyAlignment="1" applyProtection="1">
      <alignment vertical="center" wrapText="1"/>
      <protection locked="0"/>
    </xf>
    <xf numFmtId="0" fontId="24" fillId="0" borderId="1" xfId="8" applyFont="1" applyFill="1" applyBorder="1" applyAlignment="1" applyProtection="1">
      <alignment vertical="center" wrapText="1"/>
      <protection locked="0"/>
    </xf>
    <xf numFmtId="49" fontId="24" fillId="2" borderId="1" xfId="8" applyNumberFormat="1" applyFont="1" applyFill="1" applyBorder="1" applyAlignment="1" applyProtection="1">
      <alignment vertical="center" wrapText="1"/>
      <protection locked="0"/>
    </xf>
    <xf numFmtId="0" fontId="24" fillId="2" borderId="7" xfId="8" applyFont="1" applyFill="1" applyBorder="1" applyAlignment="1" applyProtection="1">
      <alignment vertical="center" wrapText="1"/>
      <protection locked="0"/>
    </xf>
    <xf numFmtId="2" fontId="24" fillId="0" borderId="1" xfId="8" applyNumberFormat="1" applyFont="1" applyBorder="1" applyAlignment="1" applyProtection="1">
      <alignment horizontal="right" vertical="center" wrapText="1"/>
      <protection locked="0"/>
    </xf>
    <xf numFmtId="2" fontId="24" fillId="2" borderId="1" xfId="8" applyNumberFormat="1" applyFont="1" applyFill="1" applyBorder="1" applyAlignment="1" applyProtection="1">
      <alignment vertical="center" wrapText="1"/>
      <protection locked="0"/>
    </xf>
    <xf numFmtId="2" fontId="24" fillId="2" borderId="1" xfId="8" applyNumberFormat="1" applyFont="1" applyFill="1" applyBorder="1" applyAlignment="1" applyProtection="1">
      <alignment horizontal="right" vertical="center" wrapText="1"/>
      <protection locked="0"/>
    </xf>
    <xf numFmtId="0" fontId="24" fillId="0" borderId="1" xfId="8" applyFont="1" applyBorder="1" applyAlignment="1" applyProtection="1">
      <alignment horizontal="center" vertical="center"/>
      <protection locked="0"/>
    </xf>
    <xf numFmtId="49" fontId="24" fillId="0" borderId="1" xfId="8" applyNumberFormat="1" applyFont="1" applyBorder="1" applyAlignment="1" applyProtection="1">
      <alignment horizontal="right" vertical="center" wrapText="1"/>
      <protection locked="0"/>
    </xf>
    <xf numFmtId="0" fontId="24" fillId="0" borderId="7" xfId="8" applyFont="1" applyBorder="1" applyAlignment="1" applyProtection="1">
      <alignment horizontal="left" vertical="center" wrapText="1"/>
      <protection locked="0"/>
    </xf>
    <xf numFmtId="0" fontId="0" fillId="0" borderId="1" xfId="0" applyBorder="1"/>
    <xf numFmtId="0" fontId="10" fillId="0" borderId="1" xfId="1" applyFont="1" applyFill="1" applyBorder="1" applyAlignment="1" applyProtection="1">
      <alignment horizontal="center" vertical="top" wrapText="1"/>
      <protection locked="0"/>
    </xf>
    <xf numFmtId="0" fontId="25" fillId="0" borderId="1" xfId="9" applyFont="1" applyBorder="1" applyAlignment="1" applyProtection="1">
      <alignment horizontal="center"/>
      <protection locked="0"/>
    </xf>
    <xf numFmtId="2" fontId="11" fillId="0" borderId="2" xfId="1" applyNumberFormat="1" applyFont="1" applyFill="1" applyBorder="1" applyAlignment="1" applyProtection="1">
      <alignment horizontal="right" vertical="top" wrapText="1"/>
      <protection locked="0"/>
    </xf>
    <xf numFmtId="0" fontId="12" fillId="0" borderId="25" xfId="1" applyFont="1" applyFill="1" applyBorder="1" applyAlignment="1" applyProtection="1">
      <alignment horizontal="left" vertical="top"/>
    </xf>
    <xf numFmtId="0" fontId="12" fillId="0" borderId="1" xfId="1" applyFont="1" applyFill="1" applyBorder="1" applyAlignment="1" applyProtection="1">
      <alignment horizontal="left" vertical="top"/>
    </xf>
    <xf numFmtId="1" fontId="10" fillId="0" borderId="1" xfId="1" applyNumberFormat="1" applyFont="1" applyFill="1" applyBorder="1" applyAlignment="1" applyProtection="1">
      <alignment horizontal="center" vertical="top" wrapText="1"/>
      <protection locked="0"/>
    </xf>
    <xf numFmtId="1" fontId="10" fillId="3" borderId="1" xfId="1" applyNumberFormat="1" applyFont="1" applyFill="1" applyBorder="1" applyAlignment="1" applyProtection="1">
      <alignment horizontal="center" vertical="top" wrapText="1"/>
      <protection locked="0"/>
    </xf>
    <xf numFmtId="14" fontId="7" fillId="0" borderId="1" xfId="17" applyNumberFormat="1" applyFont="1" applyFill="1" applyBorder="1" applyAlignment="1">
      <alignment horizontal="right" vertical="center"/>
    </xf>
    <xf numFmtId="4" fontId="7" fillId="0" borderId="1" xfId="17" applyNumberFormat="1" applyFont="1" applyFill="1" applyBorder="1" applyAlignment="1">
      <alignment horizontal="left" vertical="center" wrapText="1"/>
    </xf>
    <xf numFmtId="0" fontId="7" fillId="3" borderId="0" xfId="0" applyFont="1" applyFill="1" applyAlignment="1" applyProtection="1">
      <alignment horizontal="left"/>
    </xf>
    <xf numFmtId="0" fontId="12" fillId="3" borderId="2" xfId="1" applyFont="1" applyFill="1" applyBorder="1" applyAlignment="1" applyProtection="1">
      <alignment horizontal="left" vertical="top" wrapText="1"/>
    </xf>
    <xf numFmtId="1" fontId="10" fillId="0" borderId="0" xfId="1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>
      <alignment horizontal="left"/>
    </xf>
    <xf numFmtId="0" fontId="7" fillId="2" borderId="8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 applyProtection="1">
      <alignment horizontal="left"/>
      <protection locked="0"/>
    </xf>
    <xf numFmtId="4" fontId="7" fillId="0" borderId="1" xfId="17" applyNumberFormat="1" applyFont="1" applyFill="1" applyBorder="1" applyAlignment="1">
      <alignment horizontal="center" vertical="center"/>
    </xf>
    <xf numFmtId="0" fontId="34" fillId="0" borderId="1" xfId="0" applyFont="1" applyBorder="1"/>
    <xf numFmtId="0" fontId="35" fillId="0" borderId="1" xfId="0" applyFont="1" applyBorder="1"/>
    <xf numFmtId="49" fontId="36" fillId="0" borderId="15" xfId="0" applyNumberFormat="1" applyFont="1" applyBorder="1" applyAlignment="1">
      <alignment horizontal="left" wrapText="1"/>
    </xf>
    <xf numFmtId="0" fontId="26" fillId="3" borderId="28" xfId="9" applyFont="1" applyFill="1" applyBorder="1" applyAlignment="1" applyProtection="1">
      <alignment horizontal="center"/>
    </xf>
    <xf numFmtId="0" fontId="8" fillId="3" borderId="1" xfId="1" applyFont="1" applyFill="1" applyBorder="1" applyAlignment="1" applyProtection="1">
      <alignment horizontal="right" vertical="top"/>
    </xf>
    <xf numFmtId="4" fontId="31" fillId="0" borderId="1" xfId="7" applyNumberFormat="1" applyFont="1" applyFill="1" applyBorder="1" applyAlignment="1" applyProtection="1">
      <alignment vertical="center" wrapText="1"/>
      <protection locked="0"/>
    </xf>
    <xf numFmtId="4" fontId="0" fillId="0" borderId="1" xfId="0" applyNumberFormat="1" applyFill="1" applyBorder="1" applyAlignment="1">
      <alignment vertical="top"/>
    </xf>
    <xf numFmtId="3" fontId="7" fillId="0" borderId="1" xfId="16" applyNumberFormat="1" applyFont="1" applyFill="1" applyBorder="1" applyAlignment="1" applyProtection="1">
      <alignment horizontal="right" vertical="center" wrapText="1"/>
    </xf>
    <xf numFmtId="0" fontId="8" fillId="0" borderId="1" xfId="0" applyFont="1" applyFill="1" applyBorder="1" applyProtection="1"/>
    <xf numFmtId="3" fontId="8" fillId="0" borderId="1" xfId="16" applyNumberFormat="1" applyFont="1" applyFill="1" applyBorder="1" applyAlignment="1" applyProtection="1">
      <alignment horizontal="right" vertical="center" wrapText="1"/>
    </xf>
    <xf numFmtId="4" fontId="19" fillId="3" borderId="1" xfId="16" applyNumberFormat="1" applyFont="1" applyFill="1" applyBorder="1" applyAlignment="1" applyProtection="1">
      <alignment horizontal="right" vertical="center"/>
    </xf>
    <xf numFmtId="0" fontId="7" fillId="0" borderId="0" xfId="16" applyFont="1" applyFill="1" applyProtection="1">
      <protection locked="0"/>
    </xf>
    <xf numFmtId="4" fontId="7" fillId="0" borderId="1" xfId="3" applyNumberFormat="1" applyFont="1" applyFill="1" applyBorder="1" applyAlignment="1" applyProtection="1">
      <alignment horizontal="center" vertical="center"/>
      <protection locked="0"/>
    </xf>
    <xf numFmtId="0" fontId="8" fillId="0" borderId="1" xfId="3" applyFont="1" applyFill="1" applyBorder="1" applyAlignment="1" applyProtection="1">
      <alignment horizontal="left" vertical="top" indent="1"/>
    </xf>
    <xf numFmtId="0" fontId="7" fillId="0" borderId="1" xfId="3" applyFont="1" applyFill="1" applyBorder="1" applyAlignment="1" applyProtection="1">
      <alignment horizontal="left" vertical="center" wrapText="1" indent="2"/>
    </xf>
    <xf numFmtId="3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4" applyFont="1" applyFill="1" applyProtection="1">
      <protection locked="0"/>
    </xf>
    <xf numFmtId="0" fontId="7" fillId="0" borderId="4" xfId="4" applyFont="1" applyFill="1" applyBorder="1" applyAlignment="1" applyProtection="1">
      <alignment horizontal="left" vertical="center" indent="1"/>
    </xf>
    <xf numFmtId="0" fontId="1" fillId="0" borderId="0" xfId="4" applyFill="1" applyProtection="1">
      <protection locked="0"/>
    </xf>
    <xf numFmtId="0" fontId="1" fillId="0" borderId="0" xfId="4" applyFill="1"/>
    <xf numFmtId="0" fontId="8" fillId="0" borderId="0" xfId="4" applyFont="1" applyFill="1" applyProtection="1"/>
    <xf numFmtId="0" fontId="7" fillId="0" borderId="0" xfId="4" applyFont="1" applyFill="1" applyProtection="1"/>
    <xf numFmtId="0" fontId="7" fillId="0" borderId="0" xfId="4" applyFont="1" applyFill="1" applyBorder="1" applyProtection="1"/>
    <xf numFmtId="0" fontId="7" fillId="0" borderId="0" xfId="4" applyFont="1" applyFill="1" applyAlignment="1" applyProtection="1">
      <alignment horizontal="center"/>
    </xf>
    <xf numFmtId="0" fontId="8" fillId="0" borderId="0" xfId="4" applyFont="1" applyFill="1" applyBorder="1" applyAlignment="1" applyProtection="1">
      <alignment horizontal="left"/>
    </xf>
    <xf numFmtId="0" fontId="8" fillId="0" borderId="0" xfId="4" applyFont="1" applyFill="1" applyBorder="1" applyAlignment="1" applyProtection="1">
      <alignment horizontal="center"/>
    </xf>
    <xf numFmtId="3" fontId="8" fillId="0" borderId="1" xfId="16" applyNumberFormat="1" applyFont="1" applyFill="1" applyBorder="1" applyAlignment="1" applyProtection="1">
      <alignment horizontal="left" vertical="center" wrapText="1"/>
    </xf>
    <xf numFmtId="3" fontId="8" fillId="0" borderId="1" xfId="16" applyNumberFormat="1" applyFont="1" applyFill="1" applyBorder="1" applyAlignment="1" applyProtection="1">
      <alignment horizontal="center" vertical="center" wrapText="1"/>
    </xf>
    <xf numFmtId="0" fontId="8" fillId="0" borderId="0" xfId="16" applyFont="1" applyFill="1" applyAlignment="1" applyProtection="1">
      <alignment horizontal="center" vertical="center"/>
      <protection locked="0"/>
    </xf>
    <xf numFmtId="0" fontId="7" fillId="0" borderId="0" xfId="16" applyFont="1" applyFill="1" applyAlignment="1" applyProtection="1">
      <alignment horizontal="center" vertical="center" wrapText="1"/>
      <protection locked="0"/>
    </xf>
    <xf numFmtId="0" fontId="7" fillId="0" borderId="0" xfId="16" applyFont="1" applyFill="1" applyAlignment="1" applyProtection="1">
      <alignment horizontal="center" vertical="center"/>
      <protection locked="0"/>
    </xf>
    <xf numFmtId="0" fontId="15" fillId="0" borderId="0" xfId="4" applyFont="1" applyFill="1" applyAlignment="1" applyProtection="1">
      <alignment vertical="center"/>
      <protection locked="0"/>
    </xf>
    <xf numFmtId="0" fontId="8" fillId="0" borderId="0" xfId="4" applyFont="1" applyFill="1" applyAlignment="1" applyProtection="1">
      <alignment horizontal="left"/>
      <protection locked="0"/>
    </xf>
    <xf numFmtId="0" fontId="7" fillId="0" borderId="0" xfId="4" applyFont="1" applyFill="1" applyAlignment="1" applyProtection="1">
      <alignment horizontal="center"/>
      <protection locked="0"/>
    </xf>
    <xf numFmtId="0" fontId="1" fillId="0" borderId="0" xfId="4" applyFill="1" applyAlignment="1" applyProtection="1">
      <alignment horizontal="center"/>
      <protection locked="0"/>
    </xf>
    <xf numFmtId="0" fontId="8" fillId="0" borderId="0" xfId="4" applyFont="1" applyFill="1" applyProtection="1">
      <protection locked="0"/>
    </xf>
    <xf numFmtId="0" fontId="6" fillId="0" borderId="0" xfId="4" applyFont="1" applyFill="1"/>
    <xf numFmtId="0" fontId="1" fillId="0" borderId="0" xfId="4" applyFill="1" applyAlignment="1">
      <alignment horizontal="center"/>
    </xf>
    <xf numFmtId="0" fontId="17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vertical="top"/>
    </xf>
    <xf numFmtId="0" fontId="3" fillId="0" borderId="1" xfId="1" applyFill="1" applyBorder="1" applyAlignment="1">
      <alignment vertical="top"/>
    </xf>
    <xf numFmtId="2" fontId="7" fillId="0" borderId="1" xfId="1" applyNumberFormat="1" applyFont="1" applyFill="1" applyBorder="1" applyAlignment="1" applyProtection="1">
      <alignment horizontal="center"/>
      <protection locked="0"/>
    </xf>
    <xf numFmtId="0" fontId="21" fillId="0" borderId="1" xfId="0" applyFont="1" applyFill="1" applyBorder="1" applyAlignment="1">
      <alignment horizontal="left" vertical="top" wrapText="1"/>
    </xf>
    <xf numFmtId="4" fontId="21" fillId="0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2" fontId="10" fillId="3" borderId="1" xfId="1" applyNumberFormat="1" applyFont="1" applyFill="1" applyBorder="1" applyAlignment="1" applyProtection="1">
      <alignment horizontal="center" vertical="top" wrapText="1"/>
      <protection locked="0"/>
    </xf>
    <xf numFmtId="2" fontId="10" fillId="3" borderId="25" xfId="1" applyNumberFormat="1" applyFont="1" applyFill="1" applyBorder="1" applyAlignment="1" applyProtection="1">
      <alignment horizontal="center" vertical="top" wrapText="1"/>
      <protection locked="0"/>
    </xf>
    <xf numFmtId="2" fontId="7" fillId="0" borderId="1" xfId="0" applyNumberFormat="1" applyFont="1" applyBorder="1" applyProtection="1">
      <protection locked="0"/>
    </xf>
    <xf numFmtId="0" fontId="7" fillId="3" borderId="0" xfId="0" applyFont="1" applyFill="1" applyBorder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0" borderId="1" xfId="16" applyFont="1" applyFill="1" applyBorder="1" applyAlignment="1" applyProtection="1">
      <alignment horizontal="center" vertical="center" wrapText="1"/>
    </xf>
    <xf numFmtId="0" fontId="8" fillId="0" borderId="1" xfId="16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" fontId="8" fillId="0" borderId="1" xfId="16" applyNumberFormat="1" applyFont="1" applyFill="1" applyBorder="1" applyAlignment="1" applyProtection="1">
      <alignment horizontal="center" vertical="center"/>
    </xf>
    <xf numFmtId="4" fontId="7" fillId="0" borderId="1" xfId="16" applyNumberFormat="1" applyFont="1" applyFill="1" applyBorder="1" applyAlignment="1" applyProtection="1">
      <alignment horizontal="center" vertical="center" wrapText="1"/>
    </xf>
    <xf numFmtId="4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4" fontId="8" fillId="0" borderId="1" xfId="16" applyNumberFormat="1" applyFont="1" applyFill="1" applyBorder="1" applyAlignment="1" applyProtection="1">
      <alignment horizontal="center" vertical="center" wrapText="1"/>
    </xf>
    <xf numFmtId="4" fontId="8" fillId="0" borderId="1" xfId="16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3" applyNumberFormat="1" applyFont="1" applyFill="1" applyBorder="1" applyAlignment="1" applyProtection="1">
      <alignment horizontal="center" vertical="top"/>
      <protection locked="0"/>
    </xf>
    <xf numFmtId="4" fontId="8" fillId="0" borderId="1" xfId="16" applyNumberFormat="1" applyFont="1" applyFill="1" applyBorder="1" applyAlignment="1" applyProtection="1">
      <alignment horizontal="center" vertical="center"/>
      <protection locked="0"/>
    </xf>
    <xf numFmtId="4" fontId="7" fillId="0" borderId="1" xfId="16" applyNumberFormat="1" applyFont="1" applyFill="1" applyBorder="1" applyAlignment="1" applyProtection="1">
      <alignment horizontal="center" vertical="center"/>
      <protection locked="0"/>
    </xf>
    <xf numFmtId="4" fontId="8" fillId="0" borderId="1" xfId="4" applyNumberFormat="1" applyFont="1" applyFill="1" applyBorder="1" applyAlignment="1" applyProtection="1">
      <alignment horizontal="center"/>
    </xf>
    <xf numFmtId="4" fontId="7" fillId="0" borderId="1" xfId="4" applyNumberFormat="1" applyFont="1" applyFill="1" applyBorder="1" applyAlignment="1" applyProtection="1">
      <alignment horizontal="center"/>
    </xf>
    <xf numFmtId="2" fontId="0" fillId="2" borderId="0" xfId="0" applyNumberFormat="1" applyFill="1"/>
    <xf numFmtId="2" fontId="8" fillId="3" borderId="1" xfId="0" applyNumberFormat="1" applyFont="1" applyFill="1" applyBorder="1" applyProtection="1"/>
    <xf numFmtId="2" fontId="7" fillId="3" borderId="1" xfId="0" applyNumberFormat="1" applyFont="1" applyFill="1" applyBorder="1" applyProtection="1"/>
    <xf numFmtId="2" fontId="7" fillId="3" borderId="1" xfId="0" applyNumberFormat="1" applyFont="1" applyFill="1" applyBorder="1" applyProtection="1">
      <protection locked="0"/>
    </xf>
    <xf numFmtId="2" fontId="31" fillId="0" borderId="1" xfId="7" applyNumberFormat="1" applyFont="1" applyFill="1" applyBorder="1" applyAlignment="1" applyProtection="1">
      <alignment vertical="center" wrapText="1"/>
      <protection locked="0"/>
    </xf>
    <xf numFmtId="2" fontId="0" fillId="0" borderId="1" xfId="0" applyNumberFormat="1" applyBorder="1"/>
    <xf numFmtId="0" fontId="21" fillId="0" borderId="21" xfId="0" applyFont="1" applyFill="1" applyBorder="1" applyAlignment="1">
      <alignment horizontal="left" vertical="top" wrapText="1"/>
    </xf>
    <xf numFmtId="0" fontId="7" fillId="0" borderId="0" xfId="1" applyFont="1" applyFill="1" applyAlignment="1" applyProtection="1">
      <alignment horizontal="left"/>
    </xf>
    <xf numFmtId="0" fontId="12" fillId="0" borderId="2" xfId="1" applyFont="1" applyFill="1" applyBorder="1" applyAlignment="1" applyProtection="1">
      <alignment horizontal="left" vertical="top" wrapText="1"/>
    </xf>
    <xf numFmtId="181" fontId="24" fillId="0" borderId="7" xfId="13" applyNumberFormat="1" applyFont="1" applyFill="1" applyBorder="1" applyAlignment="1" applyProtection="1">
      <alignment horizontal="left"/>
      <protection locked="0"/>
    </xf>
    <xf numFmtId="181" fontId="24" fillId="0" borderId="1" xfId="13" applyNumberFormat="1" applyFont="1" applyFill="1" applyBorder="1" applyAlignment="1" applyProtection="1">
      <alignment horizontal="left"/>
      <protection locked="0"/>
    </xf>
    <xf numFmtId="14" fontId="7" fillId="0" borderId="1" xfId="1" applyNumberFormat="1" applyFont="1" applyFill="1" applyBorder="1" applyAlignment="1" applyProtection="1">
      <alignment horizontal="left"/>
      <protection locked="0"/>
    </xf>
    <xf numFmtId="0" fontId="30" fillId="0" borderId="1" xfId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7" fillId="0" borderId="1" xfId="1" applyFont="1" applyFill="1" applyBorder="1" applyAlignment="1" applyProtection="1">
      <alignment horizontal="left"/>
      <protection locked="0"/>
    </xf>
    <xf numFmtId="0" fontId="7" fillId="0" borderId="21" xfId="1" applyFont="1" applyFill="1" applyBorder="1" applyAlignment="1" applyProtection="1">
      <alignment horizontal="left"/>
      <protection locked="0"/>
    </xf>
    <xf numFmtId="0" fontId="7" fillId="0" borderId="0" xfId="1" applyFont="1" applyFill="1" applyAlignment="1" applyProtection="1">
      <alignment horizontal="left"/>
      <protection locked="0"/>
    </xf>
    <xf numFmtId="0" fontId="8" fillId="0" borderId="0" xfId="1" applyFont="1" applyFill="1" applyAlignment="1" applyProtection="1">
      <alignment horizontal="left"/>
      <protection locked="0"/>
    </xf>
    <xf numFmtId="0" fontId="0" fillId="0" borderId="0" xfId="0" applyFill="1" applyAlignment="1">
      <alignment horizontal="center"/>
    </xf>
    <xf numFmtId="0" fontId="7" fillId="0" borderId="4" xfId="1" applyFont="1" applyFill="1" applyBorder="1" applyProtection="1">
      <protection locked="0"/>
    </xf>
    <xf numFmtId="2" fontId="0" fillId="0" borderId="0" xfId="0" applyNumberFormat="1"/>
    <xf numFmtId="0" fontId="10" fillId="0" borderId="10" xfId="1" applyFont="1" applyFill="1" applyBorder="1" applyAlignment="1" applyProtection="1">
      <alignment vertical="top" wrapText="1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3" fontId="8" fillId="2" borderId="7" xfId="16" applyNumberFormat="1" applyFont="1" applyFill="1" applyBorder="1" applyAlignment="1" applyProtection="1">
      <alignment horizontal="center" vertical="center" wrapText="1"/>
      <protection locked="0"/>
    </xf>
    <xf numFmtId="0" fontId="10" fillId="0" borderId="7" xfId="8" applyFont="1" applyBorder="1" applyAlignment="1" applyProtection="1">
      <alignment vertical="center" wrapText="1"/>
      <protection locked="0"/>
    </xf>
    <xf numFmtId="49" fontId="40" fillId="0" borderId="1" xfId="8" applyNumberFormat="1" applyFont="1" applyFill="1" applyBorder="1" applyAlignment="1" applyProtection="1">
      <alignment vertical="center" wrapText="1"/>
      <protection locked="0"/>
    </xf>
    <xf numFmtId="0" fontId="40" fillId="0" borderId="1" xfId="8" applyFont="1" applyFill="1" applyBorder="1" applyAlignment="1" applyProtection="1">
      <alignment horizontal="center" vertical="center" wrapText="1"/>
      <protection locked="0"/>
    </xf>
    <xf numFmtId="0" fontId="40" fillId="0" borderId="1" xfId="8" applyFont="1" applyFill="1" applyBorder="1" applyAlignment="1" applyProtection="1">
      <alignment vertical="center" wrapText="1"/>
      <protection locked="0"/>
    </xf>
    <xf numFmtId="2" fontId="40" fillId="0" borderId="1" xfId="8" applyNumberFormat="1" applyFont="1" applyFill="1" applyBorder="1" applyAlignment="1" applyProtection="1">
      <alignment vertical="center" wrapText="1"/>
      <protection locked="0"/>
    </xf>
    <xf numFmtId="0" fontId="40" fillId="0" borderId="7" xfId="8" applyFont="1" applyFill="1" applyBorder="1" applyAlignment="1" applyProtection="1">
      <alignment vertical="center" wrapText="1"/>
      <protection locked="0"/>
    </xf>
    <xf numFmtId="49" fontId="40" fillId="0" borderId="7" xfId="8" applyNumberFormat="1" applyFont="1" applyFill="1" applyBorder="1" applyAlignment="1" applyProtection="1">
      <alignment vertical="center" wrapText="1"/>
      <protection locked="0"/>
    </xf>
    <xf numFmtId="49" fontId="41" fillId="0" borderId="34" xfId="0" applyNumberFormat="1" applyFont="1" applyBorder="1" applyAlignment="1">
      <alignment horizontal="left" wrapText="1"/>
    </xf>
    <xf numFmtId="49" fontId="41" fillId="4" borderId="34" xfId="0" applyNumberFormat="1" applyFont="1" applyFill="1" applyBorder="1" applyAlignment="1">
      <alignment horizontal="left" wrapText="1"/>
    </xf>
    <xf numFmtId="0" fontId="25" fillId="4" borderId="1" xfId="9" applyFont="1" applyFill="1" applyBorder="1" applyProtection="1">
      <protection locked="0"/>
    </xf>
    <xf numFmtId="0" fontId="17" fillId="0" borderId="1" xfId="0" applyFont="1" applyBorder="1" applyAlignment="1">
      <alignment vertical="top" wrapText="1"/>
    </xf>
    <xf numFmtId="0" fontId="33" fillId="0" borderId="1" xfId="0" applyFont="1" applyBorder="1" applyAlignment="1">
      <alignment horizontal="left"/>
    </xf>
    <xf numFmtId="0" fontId="26" fillId="4" borderId="5" xfId="9" applyFont="1" applyFill="1" applyBorder="1" applyAlignment="1" applyProtection="1">
      <alignment horizontal="center" vertical="top" wrapText="1"/>
    </xf>
    <xf numFmtId="0" fontId="26" fillId="4" borderId="6" xfId="9" applyFont="1" applyFill="1" applyBorder="1" applyAlignment="1" applyProtection="1">
      <alignment horizontal="center" vertical="top" wrapText="1"/>
    </xf>
    <xf numFmtId="49" fontId="26" fillId="4" borderId="6" xfId="9" applyNumberFormat="1" applyFont="1" applyFill="1" applyBorder="1" applyAlignment="1" applyProtection="1">
      <alignment horizontal="center" vertical="top" wrapText="1"/>
    </xf>
    <xf numFmtId="0" fontId="26" fillId="4" borderId="13" xfId="9" applyFont="1" applyFill="1" applyBorder="1" applyAlignment="1" applyProtection="1">
      <alignment horizontal="center" vertical="top" wrapText="1"/>
    </xf>
    <xf numFmtId="0" fontId="26" fillId="4" borderId="12" xfId="9" applyFont="1" applyFill="1" applyBorder="1" applyAlignment="1" applyProtection="1">
      <alignment horizontal="center" vertical="top" wrapText="1"/>
    </xf>
    <xf numFmtId="2" fontId="1" fillId="0" borderId="1" xfId="0" applyNumberFormat="1" applyFont="1" applyBorder="1" applyAlignment="1">
      <alignment horizontal="center"/>
    </xf>
    <xf numFmtId="3" fontId="7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vertical="top" wrapText="1"/>
    </xf>
    <xf numFmtId="49" fontId="10" fillId="0" borderId="1" xfId="0" applyNumberFormat="1" applyFont="1" applyBorder="1" applyAlignment="1">
      <alignment vertical="top" wrapText="1"/>
    </xf>
    <xf numFmtId="49" fontId="7" fillId="0" borderId="1" xfId="16" applyNumberFormat="1" applyFont="1" applyFill="1" applyBorder="1" applyAlignment="1" applyProtection="1">
      <alignment vertical="center" wrapText="1"/>
    </xf>
    <xf numFmtId="0" fontId="7" fillId="0" borderId="1" xfId="16" applyFont="1" applyFill="1" applyBorder="1" applyAlignment="1" applyProtection="1">
      <alignment vertical="center" wrapText="1"/>
    </xf>
    <xf numFmtId="0" fontId="10" fillId="0" borderId="0" xfId="0" applyFont="1" applyAlignment="1">
      <alignment vertical="top" wrapText="1"/>
    </xf>
    <xf numFmtId="49" fontId="0" fillId="0" borderId="1" xfId="0" applyNumberFormat="1" applyFill="1" applyBorder="1"/>
    <xf numFmtId="2" fontId="0" fillId="0" borderId="1" xfId="0" applyNumberFormat="1" applyFill="1" applyBorder="1"/>
    <xf numFmtId="0" fontId="7" fillId="3" borderId="0" xfId="0" applyFont="1" applyFill="1" applyBorder="1" applyAlignment="1" applyProtection="1"/>
    <xf numFmtId="0" fontId="8" fillId="3" borderId="0" xfId="0" applyFont="1" applyFill="1" applyAlignment="1" applyProtection="1"/>
    <xf numFmtId="0" fontId="7" fillId="2" borderId="0" xfId="0" applyFont="1" applyFill="1" applyBorder="1" applyAlignment="1" applyProtection="1"/>
    <xf numFmtId="3" fontId="8" fillId="2" borderId="1" xfId="16" applyNumberFormat="1" applyFont="1" applyFill="1" applyBorder="1" applyAlignment="1" applyProtection="1">
      <alignment vertical="center" wrapText="1"/>
    </xf>
    <xf numFmtId="0" fontId="8" fillId="0" borderId="1" xfId="16" applyFont="1" applyFill="1" applyBorder="1" applyAlignment="1" applyProtection="1">
      <alignment vertical="center" wrapText="1"/>
    </xf>
    <xf numFmtId="0" fontId="8" fillId="0" borderId="1" xfId="0" applyFont="1" applyFill="1" applyBorder="1" applyAlignment="1" applyProtection="1">
      <protection locked="0"/>
    </xf>
    <xf numFmtId="0" fontId="8" fillId="2" borderId="0" xfId="0" applyFont="1" applyFill="1" applyAlignment="1" applyProtection="1">
      <protection locked="0"/>
    </xf>
    <xf numFmtId="0" fontId="7" fillId="2" borderId="0" xfId="0" applyFont="1" applyFill="1" applyAlignment="1" applyProtection="1">
      <protection locked="0"/>
    </xf>
    <xf numFmtId="0" fontId="0" fillId="2" borderId="0" xfId="0" applyFill="1" applyAlignment="1" applyProtection="1">
      <protection locked="0"/>
    </xf>
    <xf numFmtId="0" fontId="6" fillId="2" borderId="0" xfId="0" applyFont="1" applyFill="1" applyAlignment="1"/>
    <xf numFmtId="0" fontId="0" fillId="2" borderId="0" xfId="0" applyFill="1" applyAlignment="1"/>
    <xf numFmtId="0" fontId="11" fillId="0" borderId="9" xfId="1" applyFont="1" applyFill="1" applyBorder="1" applyAlignment="1" applyProtection="1">
      <alignment horizontal="right" vertical="top" wrapText="1"/>
      <protection locked="0"/>
    </xf>
    <xf numFmtId="0" fontId="7" fillId="0" borderId="1" xfId="0" applyFont="1" applyFill="1" applyBorder="1" applyProtection="1">
      <protection locked="0"/>
    </xf>
    <xf numFmtId="2" fontId="11" fillId="0" borderId="1" xfId="1" applyNumberFormat="1" applyFont="1" applyFill="1" applyBorder="1" applyAlignment="1" applyProtection="1">
      <alignment horizontal="right" vertical="top" wrapText="1"/>
      <protection locked="0"/>
    </xf>
    <xf numFmtId="49" fontId="10" fillId="0" borderId="22" xfId="1" applyNumberFormat="1" applyFont="1" applyFill="1" applyBorder="1" applyAlignment="1" applyProtection="1">
      <alignment horizontal="left" vertical="top" wrapText="1"/>
      <protection locked="0"/>
    </xf>
    <xf numFmtId="49" fontId="10" fillId="0" borderId="27" xfId="1" applyNumberFormat="1" applyFont="1" applyFill="1" applyBorder="1" applyAlignment="1" applyProtection="1">
      <alignment horizontal="left" vertical="top" wrapText="1"/>
      <protection locked="0"/>
    </xf>
    <xf numFmtId="49" fontId="3" fillId="0" borderId="4" xfId="1" applyNumberFormat="1" applyFont="1" applyFill="1" applyBorder="1"/>
    <xf numFmtId="49" fontId="7" fillId="0" borderId="4" xfId="1" applyNumberFormat="1" applyFont="1" applyFill="1" applyBorder="1" applyProtection="1">
      <protection locked="0"/>
    </xf>
    <xf numFmtId="49" fontId="7" fillId="0" borderId="4" xfId="1" applyNumberFormat="1" applyFont="1" applyFill="1" applyBorder="1" applyAlignment="1" applyProtection="1">
      <alignment horizontal="left"/>
      <protection locked="0"/>
    </xf>
    <xf numFmtId="0" fontId="18" fillId="0" borderId="4" xfId="1" applyFont="1" applyFill="1" applyBorder="1" applyAlignment="1">
      <alignment horizontal="left" vertical="top" wrapText="1"/>
    </xf>
    <xf numFmtId="0" fontId="21" fillId="0" borderId="4" xfId="0" applyFont="1" applyFill="1" applyBorder="1" applyAlignment="1">
      <alignment horizontal="left" vertical="top" wrapText="1"/>
    </xf>
    <xf numFmtId="49" fontId="7" fillId="0" borderId="4" xfId="16" applyNumberFormat="1" applyFont="1" applyFill="1" applyBorder="1" applyAlignment="1" applyProtection="1">
      <alignment horizontal="left" vertical="center" wrapText="1"/>
    </xf>
    <xf numFmtId="49" fontId="7" fillId="0" borderId="29" xfId="16" applyNumberFormat="1" applyFont="1" applyFill="1" applyBorder="1" applyAlignment="1" applyProtection="1">
      <alignment horizontal="left" vertical="center" wrapText="1"/>
    </xf>
    <xf numFmtId="1" fontId="12" fillId="0" borderId="25" xfId="1" applyNumberFormat="1" applyFont="1" applyFill="1" applyBorder="1" applyAlignment="1" applyProtection="1">
      <alignment horizontal="center" vertical="top" wrapText="1"/>
    </xf>
    <xf numFmtId="1" fontId="8" fillId="0" borderId="29" xfId="1" applyNumberFormat="1" applyFont="1" applyFill="1" applyBorder="1" applyAlignment="1" applyProtection="1">
      <alignment horizontal="center" vertical="top" wrapText="1"/>
    </xf>
    <xf numFmtId="1" fontId="12" fillId="0" borderId="21" xfId="1" applyNumberFormat="1" applyFont="1" applyFill="1" applyBorder="1" applyAlignment="1" applyProtection="1">
      <alignment horizontal="center" vertical="top" wrapText="1"/>
    </xf>
    <xf numFmtId="0" fontId="10" fillId="0" borderId="1" xfId="1" applyFont="1" applyFill="1" applyBorder="1" applyAlignment="1" applyProtection="1">
      <alignment horizontal="left" vertical="top" wrapText="1"/>
      <protection locked="0"/>
    </xf>
    <xf numFmtId="0" fontId="3" fillId="0" borderId="1" xfId="1" applyFill="1" applyBorder="1"/>
    <xf numFmtId="2" fontId="7" fillId="0" borderId="0" xfId="1" applyNumberFormat="1" applyFont="1" applyFill="1" applyAlignment="1" applyProtection="1">
      <alignment horizontal="center"/>
      <protection locked="0"/>
    </xf>
    <xf numFmtId="0" fontId="25" fillId="0" borderId="0" xfId="9" applyFont="1" applyBorder="1" applyAlignment="1" applyProtection="1">
      <alignment horizontal="center"/>
      <protection locked="0"/>
    </xf>
    <xf numFmtId="49" fontId="37" fillId="0" borderId="0" xfId="1" applyNumberFormat="1" applyFont="1" applyBorder="1" applyAlignment="1">
      <alignment horizontal="left" wrapText="1"/>
    </xf>
    <xf numFmtId="0" fontId="25" fillId="0" borderId="0" xfId="9" applyFont="1" applyBorder="1" applyAlignment="1" applyProtection="1">
      <alignment wrapText="1"/>
      <protection locked="0"/>
    </xf>
    <xf numFmtId="0" fontId="25" fillId="4" borderId="0" xfId="9" applyFont="1" applyFill="1" applyBorder="1" applyAlignment="1" applyProtection="1">
      <alignment wrapText="1"/>
      <protection locked="0"/>
    </xf>
    <xf numFmtId="0" fontId="25" fillId="4" borderId="0" xfId="9" applyFont="1" applyFill="1" applyBorder="1" applyProtection="1">
      <protection locked="0"/>
    </xf>
    <xf numFmtId="0" fontId="26" fillId="3" borderId="30" xfId="9" applyFont="1" applyFill="1" applyBorder="1" applyAlignment="1" applyProtection="1">
      <alignment horizontal="center" vertical="center"/>
    </xf>
    <xf numFmtId="49" fontId="41" fillId="0" borderId="35" xfId="0" applyNumberFormat="1" applyFont="1" applyBorder="1" applyAlignment="1">
      <alignment horizontal="left" wrapText="1"/>
    </xf>
    <xf numFmtId="49" fontId="42" fillId="0" borderId="34" xfId="0" applyNumberFormat="1" applyFont="1" applyBorder="1" applyAlignment="1">
      <alignment horizontal="left" wrapText="1"/>
    </xf>
    <xf numFmtId="2" fontId="42" fillId="0" borderId="34" xfId="0" applyNumberFormat="1" applyFont="1" applyBorder="1" applyAlignment="1">
      <alignment horizontal="right" wrapText="1"/>
    </xf>
    <xf numFmtId="49" fontId="1" fillId="0" borderId="1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14" fontId="7" fillId="0" borderId="0" xfId="16" applyNumberFormat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top" wrapText="1"/>
      <protection locked="0"/>
    </xf>
    <xf numFmtId="14" fontId="7" fillId="5" borderId="1" xfId="1" applyNumberFormat="1" applyFont="1" applyFill="1" applyBorder="1" applyAlignment="1" applyProtection="1">
      <alignment horizontal="left"/>
      <protection locked="0"/>
    </xf>
    <xf numFmtId="1" fontId="10" fillId="5" borderId="16" xfId="1" applyNumberFormat="1" applyFont="1" applyFill="1" applyBorder="1" applyAlignment="1" applyProtection="1">
      <alignment horizontal="left" vertical="top" wrapText="1"/>
      <protection locked="0"/>
    </xf>
    <xf numFmtId="49" fontId="7" fillId="5" borderId="4" xfId="1" applyNumberFormat="1" applyFont="1" applyFill="1" applyBorder="1" applyProtection="1">
      <protection locked="0"/>
    </xf>
    <xf numFmtId="0" fontId="7" fillId="5" borderId="1" xfId="1" applyFont="1" applyFill="1" applyBorder="1" applyProtection="1">
      <protection locked="0"/>
    </xf>
    <xf numFmtId="0" fontId="7" fillId="5" borderId="1" xfId="1" applyFont="1" applyFill="1" applyBorder="1" applyAlignment="1" applyProtection="1">
      <alignment horizontal="center"/>
      <protection locked="0"/>
    </xf>
    <xf numFmtId="0" fontId="10" fillId="5" borderId="1" xfId="1" applyFont="1" applyFill="1" applyBorder="1" applyAlignment="1" applyProtection="1">
      <alignment horizontal="center" vertical="top" wrapText="1"/>
      <protection locked="0"/>
    </xf>
    <xf numFmtId="0" fontId="7" fillId="5" borderId="0" xfId="1" applyFont="1" applyFill="1" applyProtection="1">
      <protection locked="0"/>
    </xf>
    <xf numFmtId="0" fontId="0" fillId="5" borderId="0" xfId="0" applyFill="1"/>
    <xf numFmtId="2" fontId="7" fillId="0" borderId="0" xfId="1" applyNumberFormat="1" applyFont="1" applyFill="1" applyBorder="1" applyAlignment="1" applyProtection="1">
      <alignment horizontal="center"/>
      <protection locked="0"/>
    </xf>
    <xf numFmtId="0" fontId="9" fillId="0" borderId="0" xfId="16" applyFont="1" applyFill="1" applyAlignment="1" applyProtection="1">
      <alignment horizontal="center" vertical="center" wrapText="1"/>
      <protection locked="0"/>
    </xf>
    <xf numFmtId="4" fontId="0" fillId="0" borderId="1" xfId="0" applyNumberFormat="1" applyFill="1" applyBorder="1" applyAlignment="1">
      <alignment horizontal="center"/>
    </xf>
    <xf numFmtId="49" fontId="7" fillId="0" borderId="1" xfId="16" applyNumberFormat="1" applyFont="1" applyFill="1" applyBorder="1" applyAlignment="1" applyProtection="1">
      <alignment horizontal="left" vertical="center" wrapText="1" indent="1"/>
    </xf>
    <xf numFmtId="0" fontId="26" fillId="3" borderId="31" xfId="9" applyFont="1" applyFill="1" applyBorder="1" applyAlignment="1" applyProtection="1">
      <alignment horizontal="center"/>
    </xf>
    <xf numFmtId="0" fontId="26" fillId="3" borderId="32" xfId="9" applyFont="1" applyFill="1" applyBorder="1" applyAlignment="1" applyProtection="1">
      <alignment horizontal="center"/>
    </xf>
    <xf numFmtId="0" fontId="26" fillId="3" borderId="33" xfId="9" applyFont="1" applyFill="1" applyBorder="1" applyAlignment="1" applyProtection="1">
      <alignment horizontal="center"/>
    </xf>
    <xf numFmtId="14" fontId="7" fillId="0" borderId="0" xfId="16" applyNumberFormat="1" applyFont="1" applyFill="1" applyBorder="1" applyAlignment="1" applyProtection="1">
      <alignment horizontal="center" vertical="center"/>
    </xf>
    <xf numFmtId="0" fontId="7" fillId="0" borderId="0" xfId="16" applyFont="1" applyFill="1" applyBorder="1" applyAlignment="1" applyProtection="1">
      <alignment horizontal="center" vertical="center"/>
    </xf>
    <xf numFmtId="0" fontId="7" fillId="3" borderId="0" xfId="16" applyFont="1" applyFill="1" applyAlignment="1" applyProtection="1">
      <alignment horizontal="center" vertical="center"/>
    </xf>
    <xf numFmtId="0" fontId="7" fillId="3" borderId="0" xfId="16" applyFont="1" applyFill="1" applyBorder="1" applyAlignment="1" applyProtection="1">
      <alignment horizontal="center" vertical="center"/>
    </xf>
    <xf numFmtId="4" fontId="7" fillId="3" borderId="0" xfId="16" applyNumberFormat="1" applyFont="1" applyFill="1" applyAlignment="1" applyProtection="1">
      <alignment horizontal="center" vertical="center"/>
    </xf>
    <xf numFmtId="14" fontId="7" fillId="0" borderId="0" xfId="16" applyNumberFormat="1" applyFont="1" applyFill="1" applyBorder="1" applyAlignment="1" applyProtection="1">
      <alignment horizontal="left" vertical="center"/>
    </xf>
    <xf numFmtId="0" fontId="7" fillId="0" borderId="0" xfId="16" applyFont="1" applyFill="1" applyBorder="1" applyAlignment="1" applyProtection="1">
      <alignment horizontal="left" vertical="center"/>
    </xf>
    <xf numFmtId="0" fontId="31" fillId="3" borderId="1" xfId="7" applyFont="1" applyFill="1" applyBorder="1" applyAlignment="1" applyProtection="1">
      <alignment horizontal="center" vertical="center" wrapText="1"/>
    </xf>
    <xf numFmtId="0" fontId="7" fillId="0" borderId="8" xfId="0" applyFont="1" applyBorder="1" applyAlignment="1" applyProtection="1">
      <alignment horizontal="center"/>
      <protection locked="0"/>
    </xf>
  </cellXfs>
  <cellStyles count="18"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4" xfId="6"/>
    <cellStyle name="Normal 4 2" xfId="7"/>
    <cellStyle name="Normal 4 3" xfId="8"/>
    <cellStyle name="Normal 5" xfId="9"/>
    <cellStyle name="Normal 5 2" xfId="10"/>
    <cellStyle name="Normal 5 2 2" xfId="11"/>
    <cellStyle name="Normal 5 2 3" xfId="12"/>
    <cellStyle name="Normal 5 3" xfId="13"/>
    <cellStyle name="Normal 5 4" xfId="14"/>
    <cellStyle name="Normal 6" xfId="15"/>
    <cellStyle name="Normal_FORMEBI" xfId="16"/>
    <cellStyle name="Normal_salaro gaertianebuli 23.01.10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742950" y="18459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554556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496194" y="184689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1057275" y="18087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3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810519" y="180975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9.06-25.07.2012_Republic_Par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C000"/>
  </sheetPr>
  <dimension ref="A1:N39"/>
  <sheetViews>
    <sheetView showGridLines="0" zoomScaleNormal="100" zoomScaleSheetLayoutView="100" workbookViewId="0">
      <selection activeCell="D10" sqref="D10:D15"/>
    </sheetView>
  </sheetViews>
  <sheetFormatPr defaultRowHeight="15"/>
  <cols>
    <col min="1" max="1" width="6.28515625" style="48" bestFit="1" customWidth="1"/>
    <col min="2" max="2" width="13" style="48" customWidth="1"/>
    <col min="3" max="3" width="26.5703125" style="48" customWidth="1"/>
    <col min="4" max="4" width="17.28515625" style="48" customWidth="1"/>
    <col min="5" max="5" width="19.5703125" style="48" customWidth="1"/>
    <col min="6" max="6" width="16.85546875" style="48" customWidth="1"/>
    <col min="7" max="7" width="40.85546875" style="54" bestFit="1" customWidth="1"/>
    <col min="8" max="8" width="35.85546875" style="54" customWidth="1"/>
    <col min="9" max="9" width="26.140625" style="54" customWidth="1"/>
    <col min="10" max="10" width="30.5703125" style="48" customWidth="1"/>
    <col min="11" max="11" width="24.140625" style="48" customWidth="1"/>
    <col min="12" max="12" width="22.28515625" style="48" customWidth="1"/>
    <col min="13" max="13" width="28.140625" style="48" customWidth="1"/>
    <col min="14" max="16384" width="9.140625" style="48"/>
  </cols>
  <sheetData>
    <row r="1" spans="1:14" s="68" customFormat="1">
      <c r="A1" s="71" t="s">
        <v>1212</v>
      </c>
      <c r="B1" s="98"/>
      <c r="C1" s="98"/>
      <c r="D1" s="98"/>
      <c r="E1" s="99"/>
      <c r="F1" s="100"/>
      <c r="G1" s="102"/>
      <c r="H1" s="112"/>
      <c r="I1" s="71"/>
      <c r="J1" s="98"/>
      <c r="K1" s="99"/>
      <c r="L1" s="99"/>
      <c r="M1" s="269" t="s">
        <v>1013</v>
      </c>
    </row>
    <row r="2" spans="1:14" s="68" customFormat="1">
      <c r="A2" s="73" t="s">
        <v>1043</v>
      </c>
      <c r="B2" s="98"/>
      <c r="C2" s="98"/>
      <c r="D2" s="98"/>
      <c r="E2" s="99"/>
      <c r="F2" s="100"/>
      <c r="G2" s="102"/>
      <c r="H2" s="112"/>
      <c r="I2" s="73"/>
      <c r="J2" s="98"/>
      <c r="K2" s="99"/>
      <c r="L2" s="99"/>
      <c r="M2" s="591" t="s">
        <v>2296</v>
      </c>
      <c r="N2" s="592"/>
    </row>
    <row r="3" spans="1:14" s="68" customFormat="1">
      <c r="A3" s="98"/>
      <c r="B3" s="98"/>
      <c r="C3" s="101"/>
      <c r="D3" s="103"/>
      <c r="E3" s="99"/>
      <c r="F3" s="99"/>
      <c r="G3" s="104"/>
      <c r="H3" s="99"/>
      <c r="I3" s="99"/>
      <c r="J3" s="100"/>
      <c r="K3" s="98"/>
      <c r="L3" s="98"/>
      <c r="M3" s="99"/>
    </row>
    <row r="4" spans="1:14" s="68" customFormat="1">
      <c r="A4" s="100" t="s">
        <v>1176</v>
      </c>
      <c r="B4" s="113"/>
      <c r="C4" s="113"/>
      <c r="D4" s="113" t="s">
        <v>1179</v>
      </c>
      <c r="E4" s="121"/>
      <c r="F4" s="99"/>
      <c r="G4" s="106"/>
      <c r="H4" s="99"/>
      <c r="I4" s="120"/>
      <c r="J4" s="121"/>
      <c r="K4" s="98"/>
      <c r="L4" s="99"/>
      <c r="M4" s="99"/>
    </row>
    <row r="5" spans="1:14" s="68" customFormat="1">
      <c r="A5" s="223" t="s">
        <v>1382</v>
      </c>
      <c r="B5" s="223"/>
      <c r="C5" s="223"/>
      <c r="D5" s="113"/>
      <c r="E5" s="99"/>
      <c r="F5" s="99"/>
      <c r="G5" s="106"/>
      <c r="H5" s="106"/>
      <c r="I5" s="106"/>
      <c r="J5" s="105"/>
      <c r="K5" s="112"/>
      <c r="L5" s="98"/>
      <c r="M5" s="99"/>
    </row>
    <row r="6" spans="1:14" s="68" customFormat="1" ht="15.75" thickBot="1">
      <c r="A6" s="107"/>
      <c r="B6" s="99"/>
      <c r="C6" s="105"/>
      <c r="D6" s="108"/>
      <c r="E6" s="99"/>
      <c r="F6" s="99"/>
      <c r="G6" s="106"/>
      <c r="H6" s="106"/>
      <c r="I6" s="106"/>
      <c r="J6" s="99"/>
      <c r="K6" s="98"/>
      <c r="L6" s="98"/>
      <c r="M6" s="99"/>
    </row>
    <row r="7" spans="1:14" ht="15.75" thickBot="1">
      <c r="A7" s="109"/>
      <c r="B7" s="110"/>
      <c r="C7" s="109"/>
      <c r="D7" s="109"/>
      <c r="E7" s="111"/>
      <c r="F7" s="111"/>
      <c r="G7" s="100"/>
      <c r="H7" s="100"/>
      <c r="I7" s="100"/>
      <c r="J7" s="588" t="s">
        <v>1338</v>
      </c>
      <c r="K7" s="589"/>
      <c r="L7" s="590"/>
      <c r="M7" s="109"/>
    </row>
    <row r="8" spans="1:14" s="51" customFormat="1" ht="39" thickBot="1">
      <c r="A8" s="49" t="s">
        <v>967</v>
      </c>
      <c r="B8" s="50" t="s">
        <v>1044</v>
      </c>
      <c r="C8" s="50" t="s">
        <v>1178</v>
      </c>
      <c r="D8" s="168" t="s">
        <v>1185</v>
      </c>
      <c r="E8" s="517" t="s">
        <v>1128</v>
      </c>
      <c r="F8" s="518" t="s">
        <v>1127</v>
      </c>
      <c r="G8" s="519" t="s">
        <v>1131</v>
      </c>
      <c r="H8" s="520" t="s">
        <v>1132</v>
      </c>
      <c r="I8" s="521" t="s">
        <v>1129</v>
      </c>
      <c r="J8" s="49" t="s">
        <v>1181</v>
      </c>
      <c r="K8" s="50" t="s">
        <v>1182</v>
      </c>
      <c r="L8" s="50" t="s">
        <v>1133</v>
      </c>
      <c r="M8" s="169" t="s">
        <v>1134</v>
      </c>
    </row>
    <row r="9" spans="1:14" s="59" customFormat="1" ht="15.75" thickBot="1">
      <c r="A9" s="565">
        <v>1</v>
      </c>
      <c r="B9" s="415">
        <v>2</v>
      </c>
      <c r="C9" s="415">
        <v>3</v>
      </c>
      <c r="D9" s="163">
        <v>4</v>
      </c>
      <c r="E9" s="164">
        <v>7</v>
      </c>
      <c r="F9" s="162">
        <v>8</v>
      </c>
      <c r="G9" s="166">
        <v>9</v>
      </c>
      <c r="H9" s="167">
        <v>12</v>
      </c>
      <c r="I9" s="165">
        <v>13</v>
      </c>
      <c r="J9" s="164">
        <v>14</v>
      </c>
      <c r="K9" s="162">
        <v>15</v>
      </c>
      <c r="L9" s="162">
        <v>16</v>
      </c>
      <c r="M9" s="165">
        <v>17</v>
      </c>
    </row>
    <row r="10" spans="1:14" ht="30">
      <c r="A10" s="396">
        <v>1</v>
      </c>
      <c r="B10" s="567" t="s">
        <v>2297</v>
      </c>
      <c r="C10" s="53" t="s">
        <v>2300</v>
      </c>
      <c r="D10" s="568">
        <v>9995</v>
      </c>
      <c r="E10" s="567" t="s">
        <v>2301</v>
      </c>
      <c r="F10" s="567" t="s">
        <v>2307</v>
      </c>
      <c r="G10" s="567" t="s">
        <v>2312</v>
      </c>
      <c r="H10" s="567" t="s">
        <v>2318</v>
      </c>
      <c r="I10" s="567" t="s">
        <v>2324</v>
      </c>
      <c r="J10" s="513"/>
      <c r="K10" s="513"/>
      <c r="L10" s="514"/>
      <c r="M10" s="53"/>
    </row>
    <row r="11" spans="1:14" ht="30">
      <c r="A11" s="396">
        <v>2</v>
      </c>
      <c r="B11" s="567" t="s">
        <v>2297</v>
      </c>
      <c r="C11" s="53" t="s">
        <v>2300</v>
      </c>
      <c r="D11" s="568">
        <v>9995</v>
      </c>
      <c r="E11" s="567" t="s">
        <v>2302</v>
      </c>
      <c r="F11" s="567" t="s">
        <v>2308</v>
      </c>
      <c r="G11" s="567" t="s">
        <v>2313</v>
      </c>
      <c r="H11" s="567" t="s">
        <v>2319</v>
      </c>
      <c r="I11" s="567" t="s">
        <v>2324</v>
      </c>
      <c r="J11" s="513"/>
      <c r="K11" s="513"/>
      <c r="L11" s="514"/>
      <c r="M11" s="53"/>
    </row>
    <row r="12" spans="1:14" ht="30">
      <c r="A12" s="396">
        <v>3</v>
      </c>
      <c r="B12" s="567" t="s">
        <v>2297</v>
      </c>
      <c r="C12" s="53" t="s">
        <v>2300</v>
      </c>
      <c r="D12" s="568">
        <v>19990</v>
      </c>
      <c r="E12" s="567" t="s">
        <v>2303</v>
      </c>
      <c r="F12" s="567" t="s">
        <v>2309</v>
      </c>
      <c r="G12" s="567" t="s">
        <v>2314</v>
      </c>
      <c r="H12" s="567" t="s">
        <v>2320</v>
      </c>
      <c r="I12" s="567" t="s">
        <v>2324</v>
      </c>
      <c r="J12" s="513"/>
      <c r="K12" s="513"/>
      <c r="L12" s="514"/>
      <c r="M12" s="53"/>
    </row>
    <row r="13" spans="1:14" ht="30">
      <c r="A13" s="396">
        <v>4</v>
      </c>
      <c r="B13" s="567" t="s">
        <v>2298</v>
      </c>
      <c r="C13" s="53" t="s">
        <v>2300</v>
      </c>
      <c r="D13" s="568">
        <v>9995</v>
      </c>
      <c r="E13" s="567" t="s">
        <v>2304</v>
      </c>
      <c r="F13" s="567" t="s">
        <v>2310</v>
      </c>
      <c r="G13" s="567" t="s">
        <v>2315</v>
      </c>
      <c r="H13" s="567" t="s">
        <v>2321</v>
      </c>
      <c r="I13" s="567" t="s">
        <v>2324</v>
      </c>
      <c r="J13" s="513"/>
      <c r="K13" s="513"/>
      <c r="L13" s="514"/>
      <c r="M13" s="53"/>
    </row>
    <row r="14" spans="1:14" ht="30">
      <c r="A14" s="396">
        <v>5</v>
      </c>
      <c r="B14" s="567" t="s">
        <v>2298</v>
      </c>
      <c r="C14" s="53" t="s">
        <v>2300</v>
      </c>
      <c r="D14" s="568">
        <v>9995</v>
      </c>
      <c r="E14" s="567" t="s">
        <v>2305</v>
      </c>
      <c r="F14" s="567" t="s">
        <v>2310</v>
      </c>
      <c r="G14" s="567" t="s">
        <v>2316</v>
      </c>
      <c r="H14" s="567" t="s">
        <v>2322</v>
      </c>
      <c r="I14" s="567" t="s">
        <v>2324</v>
      </c>
      <c r="J14" s="513"/>
      <c r="K14" s="513"/>
      <c r="L14" s="514"/>
      <c r="M14" s="53"/>
    </row>
    <row r="15" spans="1:14" ht="30">
      <c r="A15" s="396">
        <v>6</v>
      </c>
      <c r="B15" s="567" t="s">
        <v>2299</v>
      </c>
      <c r="C15" s="53" t="s">
        <v>2300</v>
      </c>
      <c r="D15" s="501">
        <v>14992.5</v>
      </c>
      <c r="E15" s="567" t="s">
        <v>2306</v>
      </c>
      <c r="F15" s="567" t="s">
        <v>2311</v>
      </c>
      <c r="G15" s="567" t="s">
        <v>2317</v>
      </c>
      <c r="H15" s="567" t="s">
        <v>2323</v>
      </c>
      <c r="I15" s="567" t="s">
        <v>2324</v>
      </c>
      <c r="J15" s="513"/>
      <c r="K15" s="513"/>
      <c r="L15" s="514"/>
      <c r="M15" s="53"/>
    </row>
    <row r="16" spans="1:14">
      <c r="A16" s="396">
        <v>7</v>
      </c>
      <c r="B16" s="566"/>
      <c r="C16" s="53"/>
      <c r="D16" s="512"/>
      <c r="E16" s="512"/>
      <c r="F16" s="512"/>
      <c r="G16" s="512"/>
      <c r="H16" s="414"/>
      <c r="I16" s="414"/>
      <c r="J16" s="513"/>
      <c r="K16" s="513"/>
      <c r="L16" s="514"/>
      <c r="M16" s="53"/>
    </row>
    <row r="17" spans="1:13">
      <c r="A17" s="560"/>
      <c r="B17" s="561"/>
      <c r="C17" s="562"/>
      <c r="D17" s="561"/>
      <c r="E17" s="561"/>
      <c r="F17" s="561"/>
      <c r="G17" s="561"/>
      <c r="H17" s="561"/>
      <c r="I17" s="561"/>
      <c r="J17" s="563"/>
      <c r="K17" s="563"/>
      <c r="L17" s="564"/>
      <c r="M17" s="562"/>
    </row>
    <row r="21" spans="1:13" s="68" customFormat="1">
      <c r="A21" s="69" t="s">
        <v>1334</v>
      </c>
      <c r="G21" s="70"/>
      <c r="H21" s="70"/>
      <c r="I21" s="70"/>
    </row>
    <row r="22" spans="1:13" s="68" customFormat="1">
      <c r="A22" s="69" t="s">
        <v>1343</v>
      </c>
      <c r="G22" s="70"/>
      <c r="H22" s="70"/>
      <c r="I22" s="70"/>
    </row>
    <row r="23" spans="1:13" s="68" customFormat="1">
      <c r="A23" s="69" t="s">
        <v>1342</v>
      </c>
      <c r="G23" s="70"/>
      <c r="H23" s="70"/>
      <c r="I23" s="70"/>
    </row>
    <row r="24" spans="1:13" s="68" customFormat="1">
      <c r="B24" s="69"/>
      <c r="G24" s="70"/>
      <c r="H24" s="70"/>
      <c r="I24" s="70"/>
    </row>
    <row r="25" spans="1:13" s="68" customFormat="1">
      <c r="B25" s="69"/>
      <c r="G25" s="70"/>
      <c r="H25" s="70"/>
      <c r="I25" s="70"/>
    </row>
    <row r="26" spans="1:13" s="68" customFormat="1">
      <c r="B26" s="69"/>
      <c r="G26" s="70"/>
      <c r="H26" s="70"/>
      <c r="I26" s="70"/>
    </row>
    <row r="27" spans="1:13" s="68" customFormat="1">
      <c r="B27" s="69"/>
      <c r="G27" s="70"/>
      <c r="H27" s="70"/>
      <c r="I27" s="70"/>
    </row>
    <row r="28" spans="1:13" s="68" customFormat="1">
      <c r="B28" s="69"/>
      <c r="G28" s="70"/>
      <c r="H28" s="70"/>
      <c r="I28" s="70"/>
    </row>
    <row r="29" spans="1:13">
      <c r="B29" s="47"/>
      <c r="G29" s="48"/>
      <c r="H29" s="48"/>
    </row>
    <row r="30" spans="1:13" s="2" customFormat="1">
      <c r="B30" s="65" t="s">
        <v>1010</v>
      </c>
    </row>
    <row r="31" spans="1:13" s="2" customFormat="1">
      <c r="C31" s="64"/>
      <c r="G31" s="64"/>
      <c r="H31" s="67"/>
      <c r="I31"/>
    </row>
    <row r="32" spans="1:13" s="2" customFormat="1">
      <c r="A32"/>
      <c r="C32" s="63" t="s">
        <v>1170</v>
      </c>
      <c r="G32" s="12" t="s">
        <v>1175</v>
      </c>
      <c r="H32" s="66"/>
      <c r="I32"/>
      <c r="K32" s="12"/>
    </row>
    <row r="33" spans="1:11" s="2" customFormat="1">
      <c r="A33"/>
      <c r="G33" s="2" t="s">
        <v>1171</v>
      </c>
      <c r="H33"/>
      <c r="I33"/>
    </row>
    <row r="34" spans="1:11" customFormat="1" ht="15.75">
      <c r="B34" s="2"/>
      <c r="C34" s="58" t="s">
        <v>1042</v>
      </c>
      <c r="E34" s="48"/>
      <c r="F34" s="48"/>
      <c r="K34" s="48"/>
    </row>
    <row r="35" spans="1:11" customFormat="1">
      <c r="E35" s="48"/>
      <c r="F35" s="48"/>
    </row>
    <row r="36" spans="1:11" customFormat="1">
      <c r="E36" s="48"/>
      <c r="F36" s="48"/>
    </row>
    <row r="37" spans="1:11" customFormat="1">
      <c r="E37" s="48"/>
      <c r="F37" s="48"/>
    </row>
    <row r="38" spans="1:11" customFormat="1">
      <c r="E38" s="48"/>
      <c r="F38" s="48"/>
    </row>
    <row r="39" spans="1:11" customFormat="1" ht="12.75"/>
  </sheetData>
  <mergeCells count="2">
    <mergeCell ref="J7:L7"/>
    <mergeCell ref="M2:N2"/>
  </mergeCells>
  <phoneticPr fontId="38" type="noConversion"/>
  <dataValidations count="1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7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46"/>
  <sheetViews>
    <sheetView tabSelected="1" topLeftCell="A4" zoomScaleNormal="100" zoomScaleSheetLayoutView="70" workbookViewId="0">
      <selection activeCell="G31" sqref="G31"/>
    </sheetView>
  </sheetViews>
  <sheetFormatPr defaultRowHeight="12.75"/>
  <cols>
    <col min="1" max="1" width="7" style="190" customWidth="1"/>
    <col min="2" max="2" width="13" style="190" customWidth="1"/>
    <col min="3" max="3" width="16.28515625" style="190" customWidth="1"/>
    <col min="4" max="4" width="21.28515625" style="190" customWidth="1"/>
    <col min="5" max="5" width="47.85546875" style="190" customWidth="1"/>
    <col min="6" max="6" width="13.7109375" style="190" customWidth="1"/>
    <col min="7" max="7" width="15.7109375" style="190" customWidth="1"/>
    <col min="8" max="8" width="15.42578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1" t="s">
        <v>818</v>
      </c>
      <c r="B1" s="71"/>
      <c r="C1" s="74"/>
      <c r="D1" s="74"/>
      <c r="E1" s="74"/>
      <c r="F1" s="74"/>
      <c r="G1" s="593" t="s">
        <v>1013</v>
      </c>
      <c r="H1" s="593"/>
    </row>
    <row r="2" spans="1:10" ht="15">
      <c r="A2" s="73" t="s">
        <v>1043</v>
      </c>
      <c r="B2" s="71"/>
      <c r="C2" s="74"/>
      <c r="D2" s="74"/>
      <c r="E2" s="74"/>
      <c r="F2" s="74"/>
      <c r="G2" s="591" t="s">
        <v>2296</v>
      </c>
      <c r="H2" s="592"/>
    </row>
    <row r="3" spans="1:10" ht="15">
      <c r="A3" s="73"/>
      <c r="B3" s="73"/>
      <c r="C3" s="73"/>
      <c r="D3" s="73"/>
      <c r="E3" s="73"/>
      <c r="F3" s="73"/>
      <c r="G3" s="72"/>
      <c r="H3" s="72"/>
    </row>
    <row r="4" spans="1:10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</row>
    <row r="5" spans="1:10" ht="15">
      <c r="A5" s="223" t="s">
        <v>1382</v>
      </c>
      <c r="B5" s="223"/>
      <c r="C5" s="223"/>
      <c r="D5" s="77"/>
      <c r="E5" s="77"/>
      <c r="F5" s="77"/>
      <c r="G5" s="78"/>
      <c r="H5" s="78"/>
    </row>
    <row r="6" spans="1:10" ht="15">
      <c r="A6" s="74"/>
      <c r="B6" s="74"/>
      <c r="C6" s="74"/>
      <c r="D6" s="74"/>
      <c r="E6" s="74"/>
      <c r="F6" s="74"/>
      <c r="G6" s="73"/>
      <c r="H6" s="73"/>
    </row>
    <row r="7" spans="1:10" ht="15">
      <c r="A7" s="97"/>
      <c r="B7" s="97"/>
      <c r="C7" s="97"/>
      <c r="D7" s="97"/>
      <c r="E7" s="97"/>
      <c r="F7" s="97"/>
      <c r="G7" s="75"/>
      <c r="H7" s="75"/>
    </row>
    <row r="8" spans="1:10" ht="30">
      <c r="A8" s="87" t="s">
        <v>967</v>
      </c>
      <c r="B8" s="87" t="s">
        <v>1245</v>
      </c>
      <c r="C8" s="87" t="s">
        <v>1246</v>
      </c>
      <c r="D8" s="87" t="s">
        <v>1131</v>
      </c>
      <c r="E8" s="87" t="s">
        <v>1254</v>
      </c>
      <c r="F8" s="87" t="s">
        <v>1247</v>
      </c>
      <c r="G8" s="76" t="s">
        <v>913</v>
      </c>
      <c r="H8" s="76" t="s">
        <v>912</v>
      </c>
      <c r="J8" s="230" t="s">
        <v>1253</v>
      </c>
    </row>
    <row r="9" spans="1:10" ht="15">
      <c r="A9" s="95">
        <v>1</v>
      </c>
      <c r="B9" s="571" t="s">
        <v>2330</v>
      </c>
      <c r="C9" s="572" t="s">
        <v>2336</v>
      </c>
      <c r="D9" s="587" t="s">
        <v>2353</v>
      </c>
      <c r="E9" s="572" t="s">
        <v>2339</v>
      </c>
      <c r="F9" s="573" t="s">
        <v>2344</v>
      </c>
      <c r="G9" s="530">
        <v>375</v>
      </c>
      <c r="H9" s="530">
        <v>375</v>
      </c>
      <c r="J9" s="230" t="s">
        <v>903</v>
      </c>
    </row>
    <row r="10" spans="1:10" ht="15">
      <c r="A10" s="95">
        <v>2</v>
      </c>
      <c r="B10" s="571" t="s">
        <v>2331</v>
      </c>
      <c r="C10" s="572" t="s">
        <v>2334</v>
      </c>
      <c r="D10" s="587" t="s">
        <v>2356</v>
      </c>
      <c r="E10" s="572" t="s">
        <v>2340</v>
      </c>
      <c r="F10" s="573" t="s">
        <v>2344</v>
      </c>
      <c r="G10" s="530">
        <v>125</v>
      </c>
      <c r="H10" s="530">
        <v>125</v>
      </c>
    </row>
    <row r="11" spans="1:10" ht="15">
      <c r="A11" s="95">
        <v>3</v>
      </c>
      <c r="B11" s="571" t="s">
        <v>2331</v>
      </c>
      <c r="C11" s="572" t="s">
        <v>2335</v>
      </c>
      <c r="D11" s="587" t="s">
        <v>2354</v>
      </c>
      <c r="E11" s="572" t="s">
        <v>2341</v>
      </c>
      <c r="F11" s="573" t="s">
        <v>2344</v>
      </c>
      <c r="G11" s="530">
        <v>125</v>
      </c>
      <c r="H11" s="530">
        <v>125</v>
      </c>
    </row>
    <row r="12" spans="1:10" ht="15">
      <c r="A12" s="95">
        <v>4</v>
      </c>
      <c r="B12" s="571" t="s">
        <v>2332</v>
      </c>
      <c r="C12" s="572" t="s">
        <v>2337</v>
      </c>
      <c r="D12" s="587" t="s">
        <v>2357</v>
      </c>
      <c r="E12" s="572" t="s">
        <v>2342</v>
      </c>
      <c r="F12" s="573" t="s">
        <v>2344</v>
      </c>
      <c r="G12" s="530">
        <v>250</v>
      </c>
      <c r="H12" s="530">
        <v>250</v>
      </c>
    </row>
    <row r="13" spans="1:10" ht="15">
      <c r="A13" s="95">
        <v>5</v>
      </c>
      <c r="B13" s="571" t="s">
        <v>2333</v>
      </c>
      <c r="C13" s="572" t="s">
        <v>2338</v>
      </c>
      <c r="D13" s="587" t="s">
        <v>2355</v>
      </c>
      <c r="E13" s="572" t="s">
        <v>2343</v>
      </c>
      <c r="F13" s="573" t="s">
        <v>2344</v>
      </c>
      <c r="G13" s="530">
        <v>375</v>
      </c>
      <c r="H13" s="530">
        <v>375</v>
      </c>
    </row>
    <row r="14" spans="1:10" ht="15">
      <c r="A14" s="84"/>
      <c r="B14" s="84"/>
      <c r="C14" s="84"/>
      <c r="D14" s="587"/>
      <c r="E14" s="84"/>
      <c r="F14" s="84"/>
      <c r="G14" s="4"/>
      <c r="H14" s="4"/>
    </row>
    <row r="15" spans="1:10" ht="15">
      <c r="A15" s="84"/>
      <c r="B15" s="84"/>
      <c r="C15" s="84"/>
      <c r="D15" s="84"/>
      <c r="E15" s="84"/>
      <c r="F15" s="84"/>
      <c r="G15" s="4"/>
      <c r="H15" s="587"/>
    </row>
    <row r="16" spans="1:10" ht="15">
      <c r="A16" s="84"/>
      <c r="B16" s="84"/>
      <c r="C16" s="84"/>
      <c r="D16" s="84"/>
      <c r="E16" s="84"/>
      <c r="F16" s="84"/>
      <c r="G16" s="4"/>
      <c r="H16" s="4"/>
    </row>
    <row r="17" spans="1:8" ht="15">
      <c r="A17" s="84"/>
      <c r="B17" s="84"/>
      <c r="C17" s="84"/>
      <c r="D17" s="84"/>
      <c r="E17" s="84"/>
      <c r="F17" s="84"/>
      <c r="G17" s="4"/>
      <c r="H17" s="4"/>
    </row>
    <row r="18" spans="1:8" ht="15">
      <c r="A18" s="84"/>
      <c r="B18" s="84"/>
      <c r="C18" s="84"/>
      <c r="D18" s="84"/>
      <c r="E18" s="84"/>
      <c r="F18" s="84"/>
      <c r="G18" s="4"/>
      <c r="H18" s="4"/>
    </row>
    <row r="19" spans="1:8" ht="15">
      <c r="A19" s="84"/>
      <c r="B19" s="84"/>
      <c r="C19" s="84"/>
      <c r="D19" s="84"/>
      <c r="E19" s="84"/>
      <c r="F19" s="84"/>
      <c r="G19" s="4"/>
      <c r="H19" s="4"/>
    </row>
    <row r="20" spans="1:8" ht="15">
      <c r="A20" s="84"/>
      <c r="B20" s="84"/>
      <c r="C20" s="84"/>
      <c r="D20" s="84"/>
      <c r="E20" s="84"/>
      <c r="F20" s="84"/>
      <c r="G20" s="4"/>
      <c r="H20" s="4"/>
    </row>
    <row r="21" spans="1:8" ht="15">
      <c r="A21" s="84"/>
      <c r="B21" s="84"/>
      <c r="C21" s="84"/>
      <c r="D21" s="84"/>
      <c r="E21" s="84"/>
      <c r="F21" s="84"/>
      <c r="G21" s="4"/>
      <c r="H21" s="4"/>
    </row>
    <row r="22" spans="1:8" ht="15">
      <c r="A22" s="84"/>
      <c r="B22" s="84"/>
      <c r="C22" s="84"/>
      <c r="D22" s="84"/>
      <c r="E22" s="84"/>
      <c r="F22" s="84"/>
      <c r="G22" s="4"/>
      <c r="H22" s="4"/>
    </row>
    <row r="23" spans="1:8" ht="15">
      <c r="A23" s="84"/>
      <c r="B23" s="84"/>
      <c r="C23" s="84"/>
      <c r="D23" s="84"/>
      <c r="E23" s="84"/>
      <c r="F23" s="84"/>
      <c r="G23" s="4"/>
      <c r="H23" s="4"/>
    </row>
    <row r="24" spans="1:8" ht="15">
      <c r="A24" s="84"/>
      <c r="B24" s="84"/>
      <c r="C24" s="84"/>
      <c r="D24" s="84"/>
      <c r="E24" s="84"/>
      <c r="F24" s="84"/>
      <c r="G24" s="4"/>
      <c r="H24" s="4"/>
    </row>
    <row r="25" spans="1:8" ht="15">
      <c r="A25" s="84"/>
      <c r="B25" s="84"/>
      <c r="C25" s="84"/>
      <c r="D25" s="84"/>
      <c r="E25" s="84"/>
      <c r="F25" s="84"/>
      <c r="G25" s="4"/>
      <c r="H25" s="4"/>
    </row>
    <row r="26" spans="1:8" ht="15">
      <c r="A26" s="84"/>
      <c r="B26" s="84"/>
      <c r="C26" s="84"/>
      <c r="D26" s="84"/>
      <c r="E26" s="84"/>
      <c r="F26" s="84"/>
      <c r="G26" s="4"/>
      <c r="H26" s="4"/>
    </row>
    <row r="27" spans="1:8" ht="15">
      <c r="A27" s="84"/>
      <c r="B27" s="84"/>
      <c r="C27" s="84"/>
      <c r="D27" s="84"/>
      <c r="E27" s="84"/>
      <c r="F27" s="84"/>
      <c r="G27" s="4"/>
      <c r="H27" s="4"/>
    </row>
    <row r="28" spans="1:8" ht="15">
      <c r="A28" s="84"/>
      <c r="B28" s="84"/>
      <c r="C28" s="84"/>
      <c r="D28" s="84"/>
      <c r="E28" s="84"/>
      <c r="F28" s="84"/>
      <c r="G28" s="4"/>
      <c r="H28" s="4"/>
    </row>
    <row r="29" spans="1:8" ht="15">
      <c r="A29" s="84"/>
      <c r="B29" s="84"/>
      <c r="C29" s="84"/>
      <c r="D29" s="84"/>
      <c r="E29" s="84"/>
      <c r="F29" s="84"/>
      <c r="G29" s="4"/>
      <c r="H29" s="4"/>
    </row>
    <row r="30" spans="1:8" ht="15">
      <c r="A30" s="84"/>
      <c r="B30" s="84"/>
      <c r="C30" s="84"/>
      <c r="D30" s="84"/>
      <c r="E30" s="84"/>
      <c r="F30" s="84"/>
      <c r="G30" s="4"/>
      <c r="H30" s="4"/>
    </row>
    <row r="31" spans="1:8" ht="15">
      <c r="A31" s="84"/>
      <c r="B31" s="84"/>
      <c r="C31" s="84"/>
      <c r="D31" s="84"/>
      <c r="E31" s="84"/>
      <c r="F31" s="84"/>
      <c r="G31" s="4"/>
      <c r="H31" s="4"/>
    </row>
    <row r="32" spans="1:8" ht="15">
      <c r="A32" s="84"/>
      <c r="B32" s="84"/>
      <c r="C32" s="84"/>
      <c r="D32" s="84"/>
      <c r="E32" s="84"/>
      <c r="F32" s="84"/>
      <c r="G32" s="4"/>
      <c r="H32" s="4"/>
    </row>
    <row r="33" spans="1:9" ht="15">
      <c r="A33" s="84"/>
      <c r="B33" s="84"/>
      <c r="C33" s="84"/>
      <c r="D33" s="84"/>
      <c r="E33" s="84"/>
      <c r="F33" s="84"/>
      <c r="G33" s="4"/>
      <c r="H33" s="4"/>
    </row>
    <row r="34" spans="1:9" ht="15">
      <c r="A34" s="84"/>
      <c r="B34" s="96"/>
      <c r="C34" s="96"/>
      <c r="D34" s="96"/>
      <c r="E34" s="96"/>
      <c r="F34" s="96" t="s">
        <v>1252</v>
      </c>
      <c r="G34" s="83">
        <f>SUM(G9:G33)</f>
        <v>1250</v>
      </c>
      <c r="H34" s="83">
        <f>SUM(H9:H33)</f>
        <v>1250</v>
      </c>
    </row>
    <row r="35" spans="1:9" ht="15">
      <c r="A35" s="228"/>
      <c r="B35" s="228"/>
      <c r="C35" s="228"/>
      <c r="D35" s="228"/>
      <c r="E35" s="228"/>
      <c r="F35" s="228"/>
      <c r="G35" s="228"/>
      <c r="H35" s="93"/>
      <c r="I35" s="93"/>
    </row>
    <row r="36" spans="1:9" ht="15">
      <c r="A36" s="229" t="s">
        <v>1305</v>
      </c>
      <c r="B36" s="229"/>
      <c r="C36" s="228"/>
      <c r="D36" s="228"/>
      <c r="E36" s="228"/>
      <c r="F36" s="228"/>
      <c r="G36" s="228"/>
      <c r="H36" s="93"/>
      <c r="I36" s="93"/>
    </row>
    <row r="37" spans="1:9" ht="15">
      <c r="A37" s="229" t="s">
        <v>1251</v>
      </c>
      <c r="B37" s="229"/>
      <c r="C37" s="228"/>
      <c r="D37" s="228"/>
      <c r="E37" s="228"/>
      <c r="F37" s="228"/>
      <c r="G37" s="228"/>
      <c r="H37" s="93"/>
      <c r="I37" s="93"/>
    </row>
    <row r="38" spans="1:9" ht="15">
      <c r="A38" s="229"/>
      <c r="B38" s="229"/>
      <c r="C38" s="93"/>
      <c r="D38" s="93"/>
      <c r="E38" s="93"/>
      <c r="F38" s="93"/>
      <c r="G38" s="93"/>
      <c r="H38" s="93"/>
      <c r="I38" s="93"/>
    </row>
    <row r="39" spans="1:9" ht="15">
      <c r="A39" s="229"/>
      <c r="B39" s="229"/>
      <c r="C39" s="93"/>
      <c r="D39" s="93"/>
      <c r="E39" s="93"/>
      <c r="F39" s="93"/>
      <c r="G39" s="93"/>
      <c r="H39" s="93"/>
      <c r="I39" s="93"/>
    </row>
    <row r="40" spans="1:9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>
      <c r="A41" s="194" t="s">
        <v>1010</v>
      </c>
      <c r="B41" s="194"/>
      <c r="C41" s="93"/>
      <c r="D41" s="93"/>
      <c r="E41" s="93"/>
      <c r="F41" s="93"/>
      <c r="G41" s="93"/>
      <c r="H41" s="93"/>
      <c r="I41" s="93"/>
    </row>
    <row r="42" spans="1:9" ht="15">
      <c r="A42" s="93"/>
      <c r="B42" s="93"/>
      <c r="C42" s="93"/>
      <c r="D42" s="93"/>
      <c r="E42" s="93"/>
      <c r="F42" s="93"/>
      <c r="G42" s="93"/>
      <c r="H42" s="93"/>
      <c r="I42" s="93"/>
    </row>
    <row r="43" spans="1:9" ht="15">
      <c r="A43" s="93"/>
      <c r="B43" s="93"/>
      <c r="C43" s="93"/>
      <c r="D43" s="93"/>
      <c r="E43" s="93"/>
      <c r="F43" s="93"/>
      <c r="G43" s="93"/>
      <c r="H43" s="93"/>
      <c r="I43" s="195"/>
    </row>
    <row r="44" spans="1:9" ht="15">
      <c r="A44" s="194"/>
      <c r="B44" s="194"/>
      <c r="C44" s="194" t="s">
        <v>1335</v>
      </c>
      <c r="D44" s="194"/>
      <c r="E44" s="228"/>
      <c r="F44" s="194"/>
      <c r="G44" s="194"/>
      <c r="H44" s="93"/>
      <c r="I44" s="195"/>
    </row>
    <row r="45" spans="1:9" ht="15">
      <c r="A45" s="93"/>
      <c r="B45" s="93"/>
      <c r="C45" s="93" t="s">
        <v>1172</v>
      </c>
      <c r="D45" s="93"/>
      <c r="E45" s="93"/>
      <c r="F45" s="93"/>
      <c r="G45" s="93"/>
      <c r="H45" s="93"/>
      <c r="I45" s="195"/>
    </row>
    <row r="46" spans="1:9">
      <c r="A46" s="196"/>
      <c r="B46" s="196"/>
      <c r="C46" s="196" t="s">
        <v>1042</v>
      </c>
      <c r="D46" s="196"/>
      <c r="E46" s="196"/>
      <c r="F46" s="196"/>
      <c r="G46" s="196"/>
    </row>
  </sheetData>
  <mergeCells count="2">
    <mergeCell ref="G1:H1"/>
    <mergeCell ref="G2:H2"/>
  </mergeCells>
  <phoneticPr fontId="38" type="noConversion"/>
  <printOptions gridLines="1"/>
  <pageMargins left="0.25" right="0.25" top="0.75" bottom="0.75" header="0.3" footer="0.3"/>
  <pageSetup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1" t="s">
        <v>1358</v>
      </c>
      <c r="B1" s="73"/>
      <c r="C1" s="594" t="s">
        <v>1013</v>
      </c>
      <c r="D1" s="594"/>
    </row>
    <row r="2" spans="1:5">
      <c r="A2" s="71" t="s">
        <v>1359</v>
      </c>
      <c r="B2" s="73"/>
      <c r="C2" s="591" t="s">
        <v>2296</v>
      </c>
      <c r="D2" s="592"/>
    </row>
    <row r="3" spans="1:5">
      <c r="A3" s="73" t="s">
        <v>1043</v>
      </c>
      <c r="B3" s="73"/>
      <c r="C3" s="72"/>
      <c r="D3" s="72"/>
    </row>
    <row r="4" spans="1:5">
      <c r="A4" s="71"/>
      <c r="B4" s="73"/>
      <c r="C4" s="72"/>
      <c r="D4" s="72"/>
    </row>
    <row r="5" spans="1:5">
      <c r="A5" s="74" t="str">
        <f>'ფორმა N2'!A4</f>
        <v>ანგარიშვალდებული პირის დასახელება:</v>
      </c>
      <c r="B5" s="74"/>
      <c r="C5" s="74"/>
      <c r="D5" s="73"/>
      <c r="E5" s="5"/>
    </row>
    <row r="6" spans="1:5">
      <c r="A6" s="223" t="s">
        <v>1382</v>
      </c>
      <c r="B6" s="223"/>
      <c r="C6" s="223"/>
      <c r="D6" s="45"/>
      <c r="E6" s="5"/>
    </row>
    <row r="7" spans="1:5">
      <c r="A7" s="74"/>
      <c r="B7" s="74"/>
      <c r="C7" s="74"/>
      <c r="D7" s="73"/>
      <c r="E7" s="5"/>
    </row>
    <row r="8" spans="1:5" s="6" customFormat="1">
      <c r="A8" s="97"/>
      <c r="B8" s="97"/>
      <c r="C8" s="75"/>
      <c r="D8" s="75"/>
    </row>
    <row r="9" spans="1:5" s="6" customFormat="1" ht="30">
      <c r="A9" s="118" t="s">
        <v>967</v>
      </c>
      <c r="B9" s="76" t="s">
        <v>914</v>
      </c>
      <c r="C9" s="76" t="s">
        <v>913</v>
      </c>
      <c r="D9" s="76" t="s">
        <v>912</v>
      </c>
    </row>
    <row r="10" spans="1:5" s="7" customFormat="1">
      <c r="A10" s="13">
        <v>1</v>
      </c>
      <c r="B10" s="13" t="s">
        <v>1011</v>
      </c>
      <c r="C10" s="79">
        <f>SUM(C11,C14,C17,C20:C22)</f>
        <v>0</v>
      </c>
      <c r="D10" s="79">
        <f>SUM(D11,D14,D17,D20:D22)</f>
        <v>0</v>
      </c>
    </row>
    <row r="11" spans="1:5" s="9" customFormat="1" ht="18">
      <c r="A11" s="14">
        <v>1.1000000000000001</v>
      </c>
      <c r="B11" s="14" t="s">
        <v>971</v>
      </c>
      <c r="C11" s="79">
        <f>SUM(C12:C13)</f>
        <v>0</v>
      </c>
      <c r="D11" s="79">
        <f>SUM(D12:D13)</f>
        <v>0</v>
      </c>
    </row>
    <row r="12" spans="1:5" s="9" customFormat="1" ht="18">
      <c r="A12" s="16" t="s">
        <v>933</v>
      </c>
      <c r="B12" s="16" t="s">
        <v>973</v>
      </c>
      <c r="C12" s="27"/>
      <c r="D12" s="28"/>
    </row>
    <row r="13" spans="1:5" s="9" customFormat="1" ht="18">
      <c r="A13" s="16" t="s">
        <v>934</v>
      </c>
      <c r="B13" s="16" t="s">
        <v>974</v>
      </c>
      <c r="C13" s="27"/>
      <c r="D13" s="28"/>
    </row>
    <row r="14" spans="1:5" s="3" customFormat="1">
      <c r="A14" s="14">
        <v>1.2</v>
      </c>
      <c r="B14" s="14" t="s">
        <v>972</v>
      </c>
      <c r="C14" s="79">
        <f>SUM(C15:C16)</f>
        <v>0</v>
      </c>
      <c r="D14" s="79">
        <f>SUM(D15:D16)</f>
        <v>0</v>
      </c>
    </row>
    <row r="15" spans="1:5" ht="15.75">
      <c r="A15" s="16" t="s">
        <v>935</v>
      </c>
      <c r="B15" s="16" t="s">
        <v>975</v>
      </c>
      <c r="C15" s="412"/>
      <c r="D15" s="412"/>
    </row>
    <row r="16" spans="1:5">
      <c r="A16" s="16" t="s">
        <v>936</v>
      </c>
      <c r="B16" s="16" t="s">
        <v>976</v>
      </c>
      <c r="C16" s="27"/>
      <c r="D16" s="28"/>
    </row>
    <row r="17" spans="1:9">
      <c r="A17" s="14">
        <v>1.3</v>
      </c>
      <c r="B17" s="14" t="s">
        <v>977</v>
      </c>
      <c r="C17" s="79">
        <f>SUM(C18:C19)</f>
        <v>0</v>
      </c>
      <c r="D17" s="79">
        <f>SUM(D18:D19)</f>
        <v>0</v>
      </c>
    </row>
    <row r="18" spans="1:9" ht="15.75">
      <c r="A18" s="16" t="s">
        <v>953</v>
      </c>
      <c r="B18" s="16" t="s">
        <v>978</v>
      </c>
      <c r="C18" s="412"/>
      <c r="D18" s="412"/>
    </row>
    <row r="19" spans="1:9">
      <c r="A19" s="16" t="s">
        <v>954</v>
      </c>
      <c r="B19" s="16" t="s">
        <v>979</v>
      </c>
      <c r="C19" s="29"/>
      <c r="D19" s="30">
        <v>0</v>
      </c>
    </row>
    <row r="20" spans="1:9">
      <c r="A20" s="14">
        <v>1.4</v>
      </c>
      <c r="B20" s="14" t="s">
        <v>980</v>
      </c>
      <c r="C20" s="27"/>
      <c r="D20" s="28"/>
    </row>
    <row r="21" spans="1:9" ht="15.75">
      <c r="A21" s="14">
        <v>1.5</v>
      </c>
      <c r="B21" s="14" t="s">
        <v>981</v>
      </c>
      <c r="C21" s="413"/>
      <c r="D21" s="413"/>
    </row>
    <row r="22" spans="1:9">
      <c r="A22" s="14">
        <v>1.6</v>
      </c>
      <c r="B22" s="14" t="s">
        <v>911</v>
      </c>
      <c r="C22" s="27"/>
      <c r="D22" s="28"/>
    </row>
    <row r="25" spans="1:9" s="22" customFormat="1" ht="12.75"/>
    <row r="26" spans="1:9">
      <c r="A26" s="63" t="s">
        <v>1010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3" t="s">
        <v>1173</v>
      </c>
      <c r="D29" s="12"/>
      <c r="E29"/>
      <c r="F29"/>
      <c r="G29"/>
      <c r="H29"/>
      <c r="I29"/>
    </row>
    <row r="30" spans="1:9">
      <c r="A30"/>
      <c r="B30" s="2" t="s">
        <v>1172</v>
      </c>
      <c r="D30" s="12"/>
      <c r="E30"/>
      <c r="F30"/>
      <c r="G30"/>
      <c r="H30"/>
      <c r="I30"/>
    </row>
    <row r="31" spans="1:9" customFormat="1" ht="12.75">
      <c r="B31" s="58" t="s">
        <v>1042</v>
      </c>
    </row>
    <row r="32" spans="1:9" s="22" customFormat="1" ht="12.75"/>
  </sheetData>
  <mergeCells count="2">
    <mergeCell ref="C1:D1"/>
    <mergeCell ref="C2:D2"/>
  </mergeCells>
  <phoneticPr fontId="38" type="noConversion"/>
  <pageMargins left="0.19685039370078741" right="0.19685039370078741" top="0.19685039370078741" bottom="0.19685039370078741" header="0.15748031496062992" footer="0.15748031496062992"/>
  <pageSetup paperSize="9" scale="7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1" t="s">
        <v>1360</v>
      </c>
      <c r="B1" s="74"/>
      <c r="C1" s="593" t="s">
        <v>1013</v>
      </c>
      <c r="D1" s="593"/>
      <c r="E1" s="88"/>
    </row>
    <row r="2" spans="1:5" s="6" customFormat="1">
      <c r="A2" s="71" t="s">
        <v>1357</v>
      </c>
      <c r="B2" s="74"/>
      <c r="C2" s="591" t="s">
        <v>2296</v>
      </c>
      <c r="D2" s="592"/>
      <c r="E2" s="88"/>
    </row>
    <row r="3" spans="1:5" s="6" customFormat="1">
      <c r="A3" s="73" t="s">
        <v>1043</v>
      </c>
      <c r="B3" s="71"/>
      <c r="C3" s="72"/>
      <c r="D3" s="72"/>
      <c r="E3" s="88"/>
    </row>
    <row r="4" spans="1:5" s="6" customFormat="1">
      <c r="A4" s="73"/>
      <c r="B4" s="73"/>
      <c r="C4" s="72"/>
      <c r="D4" s="72"/>
      <c r="E4" s="88"/>
    </row>
    <row r="5" spans="1:5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>
      <c r="A6" s="223" t="s">
        <v>1382</v>
      </c>
      <c r="B6" s="223"/>
      <c r="C6" s="223"/>
      <c r="D6" s="78"/>
      <c r="E6" s="89"/>
    </row>
    <row r="7" spans="1:5">
      <c r="A7" s="74"/>
      <c r="B7" s="74"/>
      <c r="C7" s="73"/>
      <c r="D7" s="73"/>
      <c r="E7" s="89"/>
    </row>
    <row r="8" spans="1:5" s="6" customFormat="1">
      <c r="A8" s="97"/>
      <c r="B8" s="97"/>
      <c r="C8" s="75"/>
      <c r="D8" s="75"/>
      <c r="E8" s="88"/>
    </row>
    <row r="9" spans="1:5" s="6" customFormat="1" ht="30">
      <c r="A9" s="86" t="s">
        <v>967</v>
      </c>
      <c r="B9" s="86" t="s">
        <v>1238</v>
      </c>
      <c r="C9" s="76" t="s">
        <v>913</v>
      </c>
      <c r="D9" s="76" t="s">
        <v>912</v>
      </c>
      <c r="E9" s="88"/>
    </row>
    <row r="10" spans="1:5" s="9" customFormat="1" ht="18">
      <c r="A10" s="95" t="s">
        <v>1202</v>
      </c>
      <c r="B10" s="95"/>
      <c r="C10" s="4"/>
      <c r="D10" s="4"/>
      <c r="E10" s="90"/>
    </row>
    <row r="11" spans="1:5" s="10" customFormat="1">
      <c r="A11" s="95" t="s">
        <v>1203</v>
      </c>
      <c r="B11" s="95"/>
      <c r="C11" s="4"/>
      <c r="D11" s="4"/>
      <c r="E11" s="91"/>
    </row>
    <row r="12" spans="1:5" s="10" customFormat="1">
      <c r="A12" s="95" t="s">
        <v>1204</v>
      </c>
      <c r="B12" s="84"/>
      <c r="C12" s="4"/>
      <c r="D12" s="4"/>
      <c r="E12" s="91"/>
    </row>
    <row r="13" spans="1:5" s="10" customFormat="1">
      <c r="A13" s="84" t="s">
        <v>1183</v>
      </c>
      <c r="B13" s="84"/>
      <c r="C13" s="4"/>
      <c r="D13" s="4"/>
      <c r="E13" s="91"/>
    </row>
    <row r="14" spans="1:5" s="10" customFormat="1">
      <c r="A14" s="84" t="s">
        <v>1183</v>
      </c>
      <c r="B14" s="84"/>
      <c r="C14" s="4"/>
      <c r="D14" s="4"/>
      <c r="E14" s="91"/>
    </row>
    <row r="15" spans="1:5" s="10" customFormat="1">
      <c r="A15" s="84" t="s">
        <v>1183</v>
      </c>
      <c r="B15" s="84"/>
      <c r="C15" s="4"/>
      <c r="D15" s="4"/>
      <c r="E15" s="91"/>
    </row>
    <row r="16" spans="1:5" s="10" customFormat="1">
      <c r="A16" s="84" t="s">
        <v>1183</v>
      </c>
      <c r="B16" s="84"/>
      <c r="C16" s="4"/>
      <c r="D16" s="4"/>
      <c r="E16" s="91"/>
    </row>
    <row r="17" spans="1:9">
      <c r="A17" s="96"/>
      <c r="B17" s="96" t="s">
        <v>1240</v>
      </c>
      <c r="C17" s="83">
        <f>SUM(C10:C16)</f>
        <v>0</v>
      </c>
      <c r="D17" s="83">
        <f>SUM(D10:D16)</f>
        <v>0</v>
      </c>
      <c r="E17" s="93"/>
    </row>
    <row r="18" spans="1:9">
      <c r="A18" s="38"/>
      <c r="B18" s="38"/>
    </row>
    <row r="19" spans="1:9">
      <c r="A19" s="2" t="s">
        <v>1306</v>
      </c>
      <c r="E19" s="5"/>
    </row>
    <row r="20" spans="1:9">
      <c r="A20" s="2" t="s">
        <v>1308</v>
      </c>
    </row>
    <row r="21" spans="1:9">
      <c r="A21" s="219"/>
    </row>
    <row r="22" spans="1:9">
      <c r="A22" s="219" t="s">
        <v>1307</v>
      </c>
    </row>
    <row r="23" spans="1:9" s="22" customFormat="1" ht="12.75"/>
    <row r="24" spans="1:9">
      <c r="A24" s="63" t="s">
        <v>1010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3"/>
      <c r="B27" s="63" t="s">
        <v>1347</v>
      </c>
      <c r="D27" s="12"/>
      <c r="E27"/>
      <c r="F27"/>
      <c r="G27"/>
      <c r="H27"/>
      <c r="I27"/>
    </row>
    <row r="28" spans="1:9">
      <c r="B28" s="2" t="s">
        <v>1348</v>
      </c>
      <c r="D28" s="12"/>
      <c r="E28"/>
      <c r="F28"/>
      <c r="G28"/>
      <c r="H28"/>
      <c r="I28"/>
    </row>
    <row r="29" spans="1:9" customFormat="1" ht="12.75">
      <c r="A29" s="58"/>
      <c r="B29" s="58" t="s">
        <v>1042</v>
      </c>
    </row>
    <row r="30" spans="1:9" s="22" customFormat="1" ht="12.75"/>
  </sheetData>
  <mergeCells count="2">
    <mergeCell ref="C1:D1"/>
    <mergeCell ref="C2:D2"/>
  </mergeCells>
  <phoneticPr fontId="38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96"/>
  <sheetViews>
    <sheetView showGridLines="0" topLeftCell="A22" zoomScaleNormal="100" workbookViewId="0">
      <selection activeCell="D47" sqref="D47"/>
    </sheetView>
  </sheetViews>
  <sheetFormatPr defaultRowHeight="15"/>
  <cols>
    <col min="1" max="1" width="6.5703125" style="352" customWidth="1"/>
    <col min="2" max="2" width="64.7109375" style="342" customWidth="1"/>
    <col min="3" max="3" width="20.85546875" style="335" customWidth="1"/>
    <col min="4" max="4" width="19" style="335" customWidth="1"/>
    <col min="5" max="5" width="13.42578125" style="313" customWidth="1"/>
    <col min="6" max="6" width="9.5703125" style="313" bestFit="1" customWidth="1"/>
    <col min="7" max="7" width="9.85546875" style="313" bestFit="1" customWidth="1"/>
    <col min="8" max="8" width="9.140625" style="313"/>
    <col min="9" max="9" width="9.85546875" style="313" bestFit="1" customWidth="1"/>
    <col min="10" max="16384" width="9.140625" style="313"/>
  </cols>
  <sheetData>
    <row r="1" spans="1:11">
      <c r="A1" s="311" t="s">
        <v>1126</v>
      </c>
      <c r="B1" s="312"/>
      <c r="C1" s="595" t="s">
        <v>1100</v>
      </c>
      <c r="D1" s="595"/>
    </row>
    <row r="2" spans="1:11">
      <c r="A2" s="314" t="s">
        <v>1043</v>
      </c>
      <c r="B2" s="312"/>
      <c r="C2" s="315"/>
      <c r="D2" s="596" t="s">
        <v>2296</v>
      </c>
      <c r="E2" s="597"/>
    </row>
    <row r="3" spans="1:11">
      <c r="A3" s="316"/>
      <c r="B3" s="312"/>
      <c r="C3" s="315"/>
      <c r="D3" s="315"/>
    </row>
    <row r="4" spans="1:11">
      <c r="A4" s="314" t="str">
        <f>'[2]ფორმა N2'!A4</f>
        <v>ანგარიშვალდებული პირის დასახელება:</v>
      </c>
      <c r="B4" s="314"/>
      <c r="C4" s="317"/>
      <c r="D4" s="317"/>
    </row>
    <row r="5" spans="1:11">
      <c r="A5" s="318" t="s">
        <v>1382</v>
      </c>
      <c r="B5" s="318"/>
      <c r="C5" s="318"/>
      <c r="D5" s="319"/>
    </row>
    <row r="6" spans="1:11">
      <c r="A6" s="320"/>
      <c r="B6" s="314"/>
      <c r="C6" s="317"/>
      <c r="D6" s="317"/>
    </row>
    <row r="7" spans="1:11">
      <c r="A7" s="321"/>
      <c r="B7" s="322"/>
      <c r="C7" s="323"/>
      <c r="D7" s="323"/>
    </row>
    <row r="8" spans="1:11" ht="75">
      <c r="A8" s="324" t="s">
        <v>1017</v>
      </c>
      <c r="B8" s="324" t="s">
        <v>1092</v>
      </c>
      <c r="C8" s="325" t="s">
        <v>1208</v>
      </c>
      <c r="D8" s="325" t="s">
        <v>1161</v>
      </c>
    </row>
    <row r="9" spans="1:11">
      <c r="A9" s="326"/>
      <c r="B9" s="327"/>
      <c r="C9" s="328"/>
      <c r="D9" s="328"/>
    </row>
    <row r="10" spans="1:11">
      <c r="A10" s="329" t="s">
        <v>1093</v>
      </c>
      <c r="B10" s="330"/>
      <c r="C10" s="331">
        <f>SUM(C11,C34)</f>
        <v>412653.78</v>
      </c>
      <c r="D10" s="331">
        <f>SUM(D11,D34)</f>
        <v>415853.42</v>
      </c>
    </row>
    <row r="11" spans="1:11">
      <c r="A11" s="332" t="s">
        <v>1094</v>
      </c>
      <c r="B11" s="333"/>
      <c r="C11" s="334">
        <f>SUM(C12:C32)</f>
        <v>170986.48</v>
      </c>
      <c r="D11" s="334">
        <f>SUM(D12:D32)</f>
        <v>174186.12</v>
      </c>
      <c r="E11" s="335"/>
      <c r="G11" s="335"/>
      <c r="I11" s="335"/>
      <c r="K11" s="335">
        <f>D11-I11</f>
        <v>174186.12</v>
      </c>
    </row>
    <row r="12" spans="1:11">
      <c r="A12" s="336">
        <v>1110</v>
      </c>
      <c r="B12" s="337" t="s">
        <v>1045</v>
      </c>
      <c r="C12" s="338">
        <v>418.19</v>
      </c>
      <c r="D12" s="338">
        <v>418.19</v>
      </c>
    </row>
    <row r="13" spans="1:11">
      <c r="A13" s="336">
        <v>1120</v>
      </c>
      <c r="B13" s="337" t="s">
        <v>1046</v>
      </c>
      <c r="C13" s="338"/>
      <c r="D13" s="338"/>
    </row>
    <row r="14" spans="1:11">
      <c r="A14" s="336">
        <v>1211</v>
      </c>
      <c r="B14" s="337" t="s">
        <v>1047</v>
      </c>
      <c r="C14" s="486">
        <v>52284.700000000012</v>
      </c>
      <c r="D14" s="486">
        <v>55484.34</v>
      </c>
      <c r="E14" s="335"/>
    </row>
    <row r="15" spans="1:11">
      <c r="A15" s="336">
        <v>1212</v>
      </c>
      <c r="B15" s="337" t="s">
        <v>1048</v>
      </c>
      <c r="C15" s="340">
        <v>4.3499999999999996</v>
      </c>
      <c r="D15" s="340">
        <v>4.3499999999999996</v>
      </c>
    </row>
    <row r="16" spans="1:11">
      <c r="A16" s="336">
        <v>1213</v>
      </c>
      <c r="B16" s="337" t="s">
        <v>1049</v>
      </c>
      <c r="C16" s="338"/>
      <c r="D16" s="338"/>
    </row>
    <row r="17" spans="1:6">
      <c r="A17" s="336">
        <v>1214</v>
      </c>
      <c r="B17" s="337" t="s">
        <v>1050</v>
      </c>
      <c r="C17" s="338"/>
      <c r="D17" s="338"/>
    </row>
    <row r="18" spans="1:6">
      <c r="A18" s="336">
        <v>1215</v>
      </c>
      <c r="B18" s="337" t="s">
        <v>1051</v>
      </c>
      <c r="C18" s="338"/>
      <c r="D18" s="338"/>
    </row>
    <row r="19" spans="1:6" ht="18.75" customHeight="1">
      <c r="A19" s="336">
        <v>1300</v>
      </c>
      <c r="B19" s="337" t="s">
        <v>1052</v>
      </c>
      <c r="C19" s="338"/>
      <c r="D19" s="338"/>
    </row>
    <row r="20" spans="1:6">
      <c r="A20" s="336">
        <v>1410</v>
      </c>
      <c r="B20" s="337" t="s">
        <v>1053</v>
      </c>
      <c r="C20" s="338"/>
      <c r="D20" s="338"/>
    </row>
    <row r="21" spans="1:6">
      <c r="A21" s="336">
        <v>1421</v>
      </c>
      <c r="B21" s="337" t="s">
        <v>1054</v>
      </c>
      <c r="C21" s="338"/>
      <c r="D21" s="338"/>
    </row>
    <row r="22" spans="1:6">
      <c r="A22" s="336">
        <v>1422</v>
      </c>
      <c r="B22" s="337" t="s">
        <v>1055</v>
      </c>
      <c r="C22" s="338"/>
      <c r="D22" s="338"/>
    </row>
    <row r="23" spans="1:6">
      <c r="A23" s="336">
        <v>1423</v>
      </c>
      <c r="B23" s="337" t="s">
        <v>1056</v>
      </c>
      <c r="C23" s="338">
        <v>0</v>
      </c>
      <c r="D23" s="338">
        <v>0</v>
      </c>
      <c r="E23" s="335"/>
    </row>
    <row r="24" spans="1:6">
      <c r="A24" s="336">
        <v>1431</v>
      </c>
      <c r="B24" s="337" t="s">
        <v>1057</v>
      </c>
      <c r="C24" s="338"/>
      <c r="D24" s="338"/>
    </row>
    <row r="25" spans="1:6">
      <c r="A25" s="336">
        <v>1432</v>
      </c>
      <c r="B25" s="337" t="s">
        <v>1058</v>
      </c>
      <c r="C25" s="338"/>
      <c r="D25" s="338"/>
    </row>
    <row r="26" spans="1:6" ht="30">
      <c r="A26" s="336">
        <v>1433</v>
      </c>
      <c r="B26" s="337" t="s">
        <v>804</v>
      </c>
      <c r="C26" s="339">
        <v>0</v>
      </c>
      <c r="D26" s="339">
        <v>0</v>
      </c>
    </row>
    <row r="27" spans="1:6">
      <c r="A27" s="336">
        <v>1441</v>
      </c>
      <c r="B27" s="337" t="s">
        <v>1059</v>
      </c>
      <c r="C27" s="340">
        <v>0</v>
      </c>
      <c r="D27" s="340">
        <v>0</v>
      </c>
      <c r="F27" s="335"/>
    </row>
    <row r="28" spans="1:6">
      <c r="A28" s="336">
        <v>1442</v>
      </c>
      <c r="B28" s="337" t="s">
        <v>1060</v>
      </c>
      <c r="C28" s="338">
        <v>0</v>
      </c>
      <c r="D28" s="338">
        <v>0</v>
      </c>
    </row>
    <row r="29" spans="1:6">
      <c r="A29" s="336">
        <v>1443</v>
      </c>
      <c r="B29" s="337" t="s">
        <v>1061</v>
      </c>
      <c r="C29" s="338"/>
      <c r="D29" s="338"/>
    </row>
    <row r="30" spans="1:6">
      <c r="A30" s="336">
        <v>1444</v>
      </c>
      <c r="B30" s="337" t="s">
        <v>1062</v>
      </c>
      <c r="C30" s="338"/>
      <c r="D30" s="338"/>
    </row>
    <row r="31" spans="1:6">
      <c r="A31" s="336">
        <v>1445</v>
      </c>
      <c r="B31" s="337" t="s">
        <v>1063</v>
      </c>
      <c r="C31" s="338">
        <f>67225+50400</f>
        <v>117625</v>
      </c>
      <c r="D31" s="338">
        <f>67225+50400</f>
        <v>117625</v>
      </c>
    </row>
    <row r="32" spans="1:6">
      <c r="A32" s="336">
        <v>1446</v>
      </c>
      <c r="B32" s="337" t="s">
        <v>1064</v>
      </c>
      <c r="C32" s="338">
        <f>10000-9345.76</f>
        <v>654.23999999999978</v>
      </c>
      <c r="D32" s="338">
        <f>10000-9345.76</f>
        <v>654.23999999999978</v>
      </c>
      <c r="E32" s="501"/>
    </row>
    <row r="33" spans="1:7">
      <c r="A33" s="341"/>
    </row>
    <row r="34" spans="1:7">
      <c r="A34" s="343" t="s">
        <v>1095</v>
      </c>
      <c r="B34" s="337"/>
      <c r="C34" s="334">
        <f>SUM(C35:C42)</f>
        <v>241667.3</v>
      </c>
      <c r="D34" s="334">
        <f>SUM(D35:D42)</f>
        <v>241667.3</v>
      </c>
    </row>
    <row r="35" spans="1:7">
      <c r="A35" s="336">
        <v>2110</v>
      </c>
      <c r="B35" s="337" t="s">
        <v>1003</v>
      </c>
      <c r="C35" s="338"/>
      <c r="D35" s="338"/>
    </row>
    <row r="36" spans="1:7">
      <c r="A36" s="336">
        <v>2120</v>
      </c>
      <c r="B36" s="337" t="s">
        <v>1065</v>
      </c>
      <c r="C36" s="338">
        <v>241667.3</v>
      </c>
      <c r="D36" s="338">
        <f>241667.3</f>
        <v>241667.3</v>
      </c>
      <c r="E36" s="335"/>
    </row>
    <row r="37" spans="1:7">
      <c r="A37" s="336">
        <v>2130</v>
      </c>
      <c r="B37" s="337" t="s">
        <v>1004</v>
      </c>
      <c r="C37" s="340">
        <v>0</v>
      </c>
      <c r="D37" s="340">
        <v>0</v>
      </c>
      <c r="G37" s="335"/>
    </row>
    <row r="38" spans="1:7">
      <c r="A38" s="336">
        <v>2140</v>
      </c>
      <c r="B38" s="337" t="s">
        <v>805</v>
      </c>
      <c r="C38" s="338"/>
      <c r="D38" s="338"/>
    </row>
    <row r="39" spans="1:7">
      <c r="A39" s="336">
        <v>2150</v>
      </c>
      <c r="B39" s="337" t="s">
        <v>806</v>
      </c>
      <c r="C39" s="338"/>
      <c r="D39" s="338"/>
    </row>
    <row r="40" spans="1:7">
      <c r="A40" s="336">
        <v>2220</v>
      </c>
      <c r="B40" s="337" t="s">
        <v>807</v>
      </c>
      <c r="C40" s="340">
        <v>0</v>
      </c>
      <c r="D40" s="340">
        <v>0</v>
      </c>
    </row>
    <row r="41" spans="1:7">
      <c r="A41" s="336">
        <v>2300</v>
      </c>
      <c r="B41" s="337" t="s">
        <v>1066</v>
      </c>
      <c r="C41" s="338"/>
      <c r="D41" s="338"/>
    </row>
    <row r="42" spans="1:7">
      <c r="A42" s="336">
        <v>2400</v>
      </c>
      <c r="B42" s="337" t="s">
        <v>1067</v>
      </c>
      <c r="C42" s="338"/>
      <c r="D42" s="338"/>
    </row>
    <row r="43" spans="1:7">
      <c r="A43" s="344"/>
    </row>
    <row r="44" spans="1:7">
      <c r="A44" s="345" t="s">
        <v>1099</v>
      </c>
      <c r="B44" s="337"/>
      <c r="C44" s="334">
        <f>SUM(C45,C64)</f>
        <v>412653.78</v>
      </c>
      <c r="D44" s="334">
        <f>SUM(D45,D64)</f>
        <v>415853.42</v>
      </c>
      <c r="E44" s="335">
        <f>D10-D44</f>
        <v>0</v>
      </c>
      <c r="F44" s="335"/>
    </row>
    <row r="45" spans="1:7">
      <c r="A45" s="343" t="s">
        <v>1096</v>
      </c>
      <c r="B45" s="337"/>
      <c r="C45" s="334">
        <f>SUM(C46:C61)</f>
        <v>402799.62</v>
      </c>
      <c r="D45" s="334">
        <f>SUM(D46:D61)</f>
        <v>325973.34000000003</v>
      </c>
      <c r="E45" s="335"/>
    </row>
    <row r="46" spans="1:7">
      <c r="A46" s="336">
        <v>3100</v>
      </c>
      <c r="B46" s="337" t="s">
        <v>1068</v>
      </c>
      <c r="C46" s="338"/>
      <c r="D46" s="338"/>
    </row>
    <row r="47" spans="1:7">
      <c r="A47" s="336">
        <v>3210</v>
      </c>
      <c r="B47" s="337" t="s">
        <v>1069</v>
      </c>
      <c r="C47" s="340">
        <v>402799.62</v>
      </c>
      <c r="D47" s="340">
        <v>325973.34000000003</v>
      </c>
    </row>
    <row r="48" spans="1:7">
      <c r="A48" s="336">
        <v>3221</v>
      </c>
      <c r="B48" s="337" t="s">
        <v>1070</v>
      </c>
      <c r="C48" s="338"/>
      <c r="D48" s="338"/>
    </row>
    <row r="49" spans="1:5">
      <c r="A49" s="336">
        <v>3222</v>
      </c>
      <c r="B49" s="337" t="s">
        <v>1071</v>
      </c>
      <c r="C49" s="338">
        <v>0</v>
      </c>
      <c r="D49" s="338">
        <v>0</v>
      </c>
    </row>
    <row r="50" spans="1:5">
      <c r="A50" s="336">
        <v>3223</v>
      </c>
      <c r="B50" s="337" t="s">
        <v>1072</v>
      </c>
      <c r="C50" s="338"/>
      <c r="D50" s="338"/>
    </row>
    <row r="51" spans="1:5">
      <c r="A51" s="336">
        <v>3224</v>
      </c>
      <c r="B51" s="337" t="s">
        <v>1073</v>
      </c>
      <c r="C51" s="338">
        <v>0</v>
      </c>
      <c r="D51" s="338">
        <v>0</v>
      </c>
    </row>
    <row r="52" spans="1:5">
      <c r="A52" s="336">
        <v>3231</v>
      </c>
      <c r="B52" s="337" t="s">
        <v>1074</v>
      </c>
      <c r="C52" s="338"/>
      <c r="D52" s="338"/>
    </row>
    <row r="53" spans="1:5">
      <c r="A53" s="336">
        <v>3232</v>
      </c>
      <c r="B53" s="337" t="s">
        <v>1075</v>
      </c>
      <c r="C53" s="338"/>
      <c r="D53" s="338"/>
    </row>
    <row r="54" spans="1:5">
      <c r="A54" s="336">
        <v>3234</v>
      </c>
      <c r="B54" s="337" t="s">
        <v>1076</v>
      </c>
      <c r="C54" s="338"/>
      <c r="D54" s="338"/>
    </row>
    <row r="55" spans="1:5" ht="30">
      <c r="A55" s="336">
        <v>3236</v>
      </c>
      <c r="B55" s="337" t="s">
        <v>1091</v>
      </c>
      <c r="C55" s="338"/>
      <c r="D55" s="338"/>
    </row>
    <row r="56" spans="1:5" ht="45">
      <c r="A56" s="336">
        <v>3237</v>
      </c>
      <c r="B56" s="337" t="s">
        <v>1077</v>
      </c>
      <c r="C56" s="338"/>
      <c r="D56" s="338"/>
      <c r="E56" s="335"/>
    </row>
    <row r="57" spans="1:5">
      <c r="A57" s="336">
        <v>3241</v>
      </c>
      <c r="B57" s="337" t="s">
        <v>1078</v>
      </c>
      <c r="C57" s="338"/>
      <c r="D57" s="338"/>
    </row>
    <row r="58" spans="1:5">
      <c r="A58" s="336">
        <v>3242</v>
      </c>
      <c r="B58" s="337" t="s">
        <v>1079</v>
      </c>
      <c r="C58" s="338"/>
      <c r="D58" s="338"/>
    </row>
    <row r="59" spans="1:5">
      <c r="A59" s="336">
        <v>3243</v>
      </c>
      <c r="B59" s="337" t="s">
        <v>1080</v>
      </c>
      <c r="C59" s="338"/>
      <c r="D59" s="338"/>
    </row>
    <row r="60" spans="1:5">
      <c r="A60" s="336">
        <v>3245</v>
      </c>
      <c r="B60" s="337" t="s">
        <v>1081</v>
      </c>
      <c r="C60" s="338"/>
      <c r="D60" s="338"/>
    </row>
    <row r="61" spans="1:5">
      <c r="A61" s="336">
        <v>3246</v>
      </c>
      <c r="B61" s="337" t="s">
        <v>1082</v>
      </c>
      <c r="C61" s="338"/>
      <c r="D61" s="338"/>
    </row>
    <row r="62" spans="1:5">
      <c r="A62" s="344"/>
    </row>
    <row r="63" spans="1:5">
      <c r="A63" s="346"/>
    </row>
    <row r="64" spans="1:5">
      <c r="A64" s="343" t="s">
        <v>1097</v>
      </c>
      <c r="B64" s="337"/>
      <c r="C64" s="334">
        <f>SUM(C65:C70)</f>
        <v>9854.1600000000326</v>
      </c>
      <c r="D64" s="334">
        <f>SUM(D65:D70)</f>
        <v>89880.079999999973</v>
      </c>
    </row>
    <row r="65" spans="1:4">
      <c r="A65" s="336">
        <v>5100</v>
      </c>
      <c r="B65" s="337" t="s">
        <v>1159</v>
      </c>
      <c r="C65" s="8">
        <v>0</v>
      </c>
      <c r="D65" s="8">
        <v>0</v>
      </c>
    </row>
    <row r="66" spans="1:4">
      <c r="A66" s="336">
        <v>54110</v>
      </c>
      <c r="B66" s="337" t="s">
        <v>808</v>
      </c>
      <c r="C66" s="8">
        <v>0</v>
      </c>
      <c r="D66" s="8">
        <v>0</v>
      </c>
    </row>
    <row r="67" spans="1:4" ht="30">
      <c r="A67" s="336">
        <v>5120</v>
      </c>
      <c r="B67" s="337" t="s">
        <v>809</v>
      </c>
      <c r="C67" s="8">
        <v>0</v>
      </c>
      <c r="D67" s="8">
        <v>0</v>
      </c>
    </row>
    <row r="68" spans="1:4">
      <c r="A68" s="336">
        <v>5130</v>
      </c>
      <c r="B68" s="337" t="s">
        <v>810</v>
      </c>
      <c r="C68" s="8">
        <v>0</v>
      </c>
      <c r="D68" s="338">
        <v>99332.800000000003</v>
      </c>
    </row>
    <row r="69" spans="1:4">
      <c r="A69" s="336">
        <v>5220</v>
      </c>
      <c r="B69" s="337" t="s">
        <v>845</v>
      </c>
      <c r="C69" s="8">
        <v>0</v>
      </c>
      <c r="D69" s="338">
        <v>0</v>
      </c>
    </row>
    <row r="70" spans="1:4">
      <c r="A70" s="44">
        <v>5230</v>
      </c>
      <c r="B70" s="43" t="s">
        <v>1337</v>
      </c>
      <c r="C70" s="338">
        <v>9854.1600000000326</v>
      </c>
      <c r="D70" s="338">
        <v>-9452.7200000000303</v>
      </c>
    </row>
    <row r="71" spans="1:4">
      <c r="A71" s="344"/>
    </row>
    <row r="72" spans="1:4">
      <c r="A72" s="313"/>
    </row>
    <row r="73" spans="1:4">
      <c r="A73" s="345" t="s">
        <v>1098</v>
      </c>
      <c r="B73" s="337"/>
      <c r="C73" s="338"/>
      <c r="D73" s="338"/>
    </row>
    <row r="74" spans="1:4" ht="30">
      <c r="A74" s="336">
        <v>1</v>
      </c>
      <c r="B74" s="337" t="s">
        <v>1083</v>
      </c>
      <c r="C74" s="338"/>
      <c r="D74" s="338"/>
    </row>
    <row r="75" spans="1:4">
      <c r="A75" s="336">
        <v>2</v>
      </c>
      <c r="B75" s="337" t="s">
        <v>1084</v>
      </c>
      <c r="C75" s="338"/>
      <c r="D75" s="338"/>
    </row>
    <row r="76" spans="1:4">
      <c r="A76" s="336">
        <v>3</v>
      </c>
      <c r="B76" s="337" t="s">
        <v>1085</v>
      </c>
      <c r="C76" s="338"/>
      <c r="D76" s="338"/>
    </row>
    <row r="77" spans="1:4">
      <c r="A77" s="336">
        <v>4</v>
      </c>
      <c r="B77" s="337" t="s">
        <v>1271</v>
      </c>
      <c r="C77" s="338"/>
      <c r="D77" s="338"/>
    </row>
    <row r="78" spans="1:4">
      <c r="A78" s="336">
        <v>5</v>
      </c>
      <c r="B78" s="337" t="s">
        <v>1086</v>
      </c>
      <c r="C78" s="338"/>
      <c r="D78" s="338"/>
    </row>
    <row r="79" spans="1:4">
      <c r="A79" s="336">
        <v>6</v>
      </c>
      <c r="B79" s="337" t="s">
        <v>1087</v>
      </c>
      <c r="C79" s="338"/>
      <c r="D79" s="338"/>
    </row>
    <row r="80" spans="1:4">
      <c r="A80" s="336">
        <v>7</v>
      </c>
      <c r="B80" s="337" t="s">
        <v>1088</v>
      </c>
      <c r="C80" s="338"/>
      <c r="D80" s="338"/>
    </row>
    <row r="81" spans="1:8">
      <c r="A81" s="336">
        <v>8</v>
      </c>
      <c r="B81" s="337" t="s">
        <v>1089</v>
      </c>
      <c r="C81" s="338"/>
      <c r="D81" s="338"/>
    </row>
    <row r="82" spans="1:8">
      <c r="A82" s="336">
        <v>9</v>
      </c>
      <c r="B82" s="337" t="s">
        <v>1090</v>
      </c>
      <c r="C82" s="338"/>
      <c r="D82" s="338"/>
    </row>
    <row r="86" spans="1:8">
      <c r="A86" s="313"/>
      <c r="B86" s="313"/>
    </row>
    <row r="87" spans="1:8">
      <c r="A87" s="347" t="s">
        <v>1010</v>
      </c>
      <c r="B87" s="313"/>
    </row>
    <row r="88" spans="1:8">
      <c r="A88" s="313"/>
      <c r="B88" s="313"/>
      <c r="E88" s="348"/>
      <c r="F88" s="348"/>
      <c r="G88" s="348"/>
      <c r="H88" s="348"/>
    </row>
    <row r="89" spans="1:8">
      <c r="A89" s="313"/>
      <c r="B89" s="313"/>
      <c r="D89" s="349"/>
      <c r="E89" s="348"/>
      <c r="F89" s="348"/>
      <c r="G89" s="348"/>
      <c r="H89" s="348"/>
    </row>
    <row r="90" spans="1:8">
      <c r="A90" s="348"/>
      <c r="B90" s="347" t="s">
        <v>1173</v>
      </c>
      <c r="D90" s="349"/>
      <c r="E90" s="348"/>
      <c r="F90" s="348"/>
      <c r="G90" s="348"/>
      <c r="H90" s="348"/>
    </row>
    <row r="91" spans="1:8">
      <c r="A91" s="348"/>
      <c r="B91" s="313" t="s">
        <v>1172</v>
      </c>
      <c r="D91" s="349"/>
      <c r="E91" s="348"/>
      <c r="F91" s="348"/>
      <c r="G91" s="348"/>
      <c r="H91" s="348"/>
    </row>
    <row r="92" spans="1:8" s="348" customFormat="1" ht="12.75">
      <c r="B92" s="350" t="s">
        <v>1042</v>
      </c>
      <c r="C92" s="351"/>
      <c r="D92" s="351"/>
    </row>
    <row r="93" spans="1:8" s="348" customFormat="1" ht="12.75">
      <c r="C93" s="351"/>
      <c r="D93" s="351"/>
    </row>
    <row r="94" spans="1:8" s="348" customFormat="1" ht="12.75">
      <c r="C94" s="351"/>
      <c r="D94" s="351"/>
    </row>
    <row r="95" spans="1:8" s="348" customFormat="1" ht="12.75">
      <c r="C95" s="351"/>
      <c r="D95" s="351"/>
    </row>
    <row r="96" spans="1:8" s="348" customFormat="1" ht="12.75">
      <c r="C96" s="351"/>
      <c r="D96" s="351"/>
    </row>
  </sheetData>
  <mergeCells count="2">
    <mergeCell ref="C1:D1"/>
    <mergeCell ref="D2:E2"/>
  </mergeCells>
  <phoneticPr fontId="38" type="noConversion"/>
  <printOptions gridLines="1"/>
  <pageMargins left="0.31496062992125984" right="0.31496062992125984" top="0.74803149606299213" bottom="0.74803149606299213" header="0.31496062992125984" footer="0.31496062992125984"/>
  <pageSetup paperSize="9" scale="5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K34"/>
  <sheetViews>
    <sheetView showGridLines="0" topLeftCell="A4" zoomScaleNormal="100" zoomScaleSheetLayoutView="70" workbookViewId="0">
      <selection activeCell="F10" sqref="F10"/>
    </sheetView>
  </sheetViews>
  <sheetFormatPr defaultRowHeight="15"/>
  <cols>
    <col min="1" max="1" width="4.85546875" style="2" customWidth="1"/>
    <col min="2" max="2" width="13.140625" style="2" customWidth="1"/>
    <col min="3" max="3" width="24.7109375" style="2" customWidth="1"/>
    <col min="4" max="4" width="16.85546875" style="2" customWidth="1"/>
    <col min="5" max="5" width="13.5703125" style="2" customWidth="1"/>
    <col min="6" max="6" width="12.42578125" style="2" customWidth="1"/>
    <col min="7" max="7" width="15.140625" style="2" customWidth="1"/>
    <col min="8" max="8" width="15.85546875" style="2" customWidth="1"/>
    <col min="9" max="9" width="17.140625" style="2" customWidth="1"/>
    <col min="10" max="10" width="15" style="2" customWidth="1"/>
    <col min="11" max="11" width="13.85546875" style="2" customWidth="1"/>
    <col min="12" max="16384" width="9.140625" style="2"/>
  </cols>
  <sheetData>
    <row r="1" spans="1:11">
      <c r="A1" s="71" t="s">
        <v>1354</v>
      </c>
      <c r="B1" s="73"/>
      <c r="C1" s="73"/>
      <c r="D1" s="73"/>
      <c r="E1" s="73"/>
      <c r="F1" s="73"/>
      <c r="G1" s="73"/>
      <c r="H1" s="73"/>
      <c r="I1" s="593" t="s">
        <v>1013</v>
      </c>
      <c r="J1" s="593"/>
      <c r="K1" s="117"/>
    </row>
    <row r="2" spans="1:11">
      <c r="A2" s="73" t="s">
        <v>1043</v>
      </c>
      <c r="B2" s="73"/>
      <c r="C2" s="73"/>
      <c r="D2" s="73"/>
      <c r="E2" s="73"/>
      <c r="F2" s="73"/>
      <c r="G2" s="73"/>
      <c r="H2" s="73"/>
      <c r="I2" s="596" t="s">
        <v>2296</v>
      </c>
      <c r="J2" s="597"/>
      <c r="K2" s="117"/>
    </row>
    <row r="3" spans="1:11">
      <c r="A3" s="73"/>
      <c r="B3" s="73"/>
      <c r="C3" s="73"/>
      <c r="D3" s="73"/>
      <c r="E3" s="73"/>
      <c r="F3" s="73"/>
      <c r="G3" s="73"/>
      <c r="H3" s="73"/>
      <c r="I3" s="72"/>
      <c r="J3" s="72"/>
      <c r="K3" s="117"/>
    </row>
    <row r="4" spans="1:11" ht="16.5" customHeight="1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134"/>
      <c r="G4" s="73"/>
      <c r="H4" s="73"/>
      <c r="I4" s="73"/>
      <c r="J4" s="73"/>
      <c r="K4" s="117"/>
    </row>
    <row r="5" spans="1:11">
      <c r="A5" s="223" t="s">
        <v>1382</v>
      </c>
      <c r="B5" s="223"/>
      <c r="C5" s="223"/>
      <c r="D5" s="237"/>
      <c r="E5" s="237"/>
      <c r="F5" s="238"/>
      <c r="G5" s="237"/>
      <c r="H5" s="237"/>
      <c r="I5" s="237"/>
      <c r="J5" s="237"/>
      <c r="K5" s="117"/>
    </row>
    <row r="6" spans="1:11">
      <c r="A6" s="74"/>
      <c r="B6" s="74"/>
      <c r="C6" s="73"/>
      <c r="D6" s="73"/>
      <c r="E6" s="73"/>
      <c r="F6" s="134"/>
      <c r="G6" s="73"/>
      <c r="H6" s="73"/>
      <c r="I6" s="73"/>
      <c r="J6" s="73"/>
      <c r="K6" s="117"/>
    </row>
    <row r="7" spans="1:11">
      <c r="A7" s="135"/>
      <c r="B7" s="133"/>
      <c r="C7" s="133"/>
      <c r="D7" s="133"/>
      <c r="E7" s="133"/>
      <c r="F7" s="133"/>
      <c r="G7" s="133"/>
      <c r="H7" s="133"/>
      <c r="I7" s="133"/>
      <c r="J7" s="133"/>
      <c r="K7" s="117"/>
    </row>
    <row r="8" spans="1:11" s="25" customFormat="1" ht="45">
      <c r="A8" s="137" t="s">
        <v>967</v>
      </c>
      <c r="B8" s="137" t="s">
        <v>1015</v>
      </c>
      <c r="C8" s="138" t="s">
        <v>1017</v>
      </c>
      <c r="D8" s="138" t="s">
        <v>1177</v>
      </c>
      <c r="E8" s="138" t="s">
        <v>1016</v>
      </c>
      <c r="F8" s="136" t="s">
        <v>1160</v>
      </c>
      <c r="G8" s="136" t="s">
        <v>1199</v>
      </c>
      <c r="H8" s="136" t="s">
        <v>1200</v>
      </c>
      <c r="I8" s="136" t="s">
        <v>1161</v>
      </c>
      <c r="J8" s="139" t="s">
        <v>1018</v>
      </c>
      <c r="K8" s="117"/>
    </row>
    <row r="9" spans="1:11" s="25" customFormat="1">
      <c r="A9" s="173">
        <v>1</v>
      </c>
      <c r="B9" s="173">
        <v>2</v>
      </c>
      <c r="C9" s="174">
        <v>3</v>
      </c>
      <c r="D9" s="174">
        <v>4</v>
      </c>
      <c r="E9" s="174">
        <v>5</v>
      </c>
      <c r="F9" s="174">
        <v>6</v>
      </c>
      <c r="G9" s="174">
        <v>7</v>
      </c>
      <c r="H9" s="174">
        <v>8</v>
      </c>
      <c r="I9" s="174">
        <v>9</v>
      </c>
      <c r="J9" s="174">
        <v>10</v>
      </c>
      <c r="K9" s="117"/>
    </row>
    <row r="10" spans="1:11" s="25" customFormat="1" ht="15.75">
      <c r="A10" s="170">
        <v>1</v>
      </c>
      <c r="B10" s="52" t="s">
        <v>1367</v>
      </c>
      <c r="C10" s="171" t="s">
        <v>1368</v>
      </c>
      <c r="D10" s="172" t="s">
        <v>1123</v>
      </c>
      <c r="E10" s="161" t="s">
        <v>1369</v>
      </c>
      <c r="F10" s="486">
        <v>52284.700000000012</v>
      </c>
      <c r="G10" s="543">
        <v>99332.800000000003</v>
      </c>
      <c r="H10" s="544">
        <v>96133.16</v>
      </c>
      <c r="I10" s="397">
        <f t="shared" ref="I10:I21" si="0">F10+G10-H10</f>
        <v>55484.34</v>
      </c>
      <c r="J10" s="26"/>
      <c r="K10" s="117"/>
    </row>
    <row r="11" spans="1:11" s="25" customFormat="1" ht="15.75">
      <c r="A11" s="274">
        <v>2</v>
      </c>
      <c r="B11" s="52" t="s">
        <v>1367</v>
      </c>
      <c r="C11" s="275" t="s">
        <v>1370</v>
      </c>
      <c r="D11" s="276" t="s">
        <v>1371</v>
      </c>
      <c r="E11" s="161" t="s">
        <v>1372</v>
      </c>
      <c r="F11" s="542">
        <v>0</v>
      </c>
      <c r="G11" s="542">
        <v>0</v>
      </c>
      <c r="H11" s="542">
        <v>0</v>
      </c>
      <c r="I11" s="397">
        <f t="shared" si="0"/>
        <v>0</v>
      </c>
      <c r="J11" s="26"/>
      <c r="K11" s="117"/>
    </row>
    <row r="12" spans="1:11" s="25" customFormat="1" ht="15.75">
      <c r="A12" s="170">
        <v>3</v>
      </c>
      <c r="B12" s="52" t="s">
        <v>1367</v>
      </c>
      <c r="C12" s="275" t="s">
        <v>1370</v>
      </c>
      <c r="D12" s="276" t="s">
        <v>1373</v>
      </c>
      <c r="E12" s="161" t="s">
        <v>1374</v>
      </c>
      <c r="F12" s="397">
        <v>2.2000000000000002</v>
      </c>
      <c r="G12" s="26">
        <v>0</v>
      </c>
      <c r="H12" s="26">
        <v>0</v>
      </c>
      <c r="I12" s="397">
        <f t="shared" si="0"/>
        <v>2.2000000000000002</v>
      </c>
      <c r="J12" s="26"/>
      <c r="K12" s="117"/>
    </row>
    <row r="13" spans="1:11" s="25" customFormat="1" ht="15.75">
      <c r="A13" s="274">
        <v>4</v>
      </c>
      <c r="B13" s="52" t="s">
        <v>1367</v>
      </c>
      <c r="C13" s="275" t="s">
        <v>1370</v>
      </c>
      <c r="D13" s="276" t="s">
        <v>1375</v>
      </c>
      <c r="E13" s="161" t="s">
        <v>1376</v>
      </c>
      <c r="F13" s="397">
        <v>2.15</v>
      </c>
      <c r="G13" s="26">
        <v>0</v>
      </c>
      <c r="H13" s="26">
        <v>0</v>
      </c>
      <c r="I13" s="397">
        <f t="shared" si="0"/>
        <v>2.15</v>
      </c>
      <c r="J13" s="26"/>
      <c r="K13" s="117"/>
    </row>
    <row r="14" spans="1:11" s="25" customFormat="1" ht="15.75">
      <c r="A14" s="170">
        <v>5</v>
      </c>
      <c r="B14" s="52" t="s">
        <v>1367</v>
      </c>
      <c r="C14" s="275" t="s">
        <v>1377</v>
      </c>
      <c r="D14" s="277" t="s">
        <v>1123</v>
      </c>
      <c r="E14" s="161" t="s">
        <v>1378</v>
      </c>
      <c r="F14" s="26"/>
      <c r="G14" s="26"/>
      <c r="H14" s="26"/>
      <c r="I14" s="397">
        <f t="shared" si="0"/>
        <v>0</v>
      </c>
      <c r="J14" s="26"/>
      <c r="K14" s="117"/>
    </row>
    <row r="15" spans="1:11" s="25" customFormat="1" ht="15.75">
      <c r="A15" s="274">
        <v>6</v>
      </c>
      <c r="B15" s="52" t="s">
        <v>1367</v>
      </c>
      <c r="C15" s="275" t="s">
        <v>1377</v>
      </c>
      <c r="D15" s="276" t="s">
        <v>1371</v>
      </c>
      <c r="E15" s="161" t="s">
        <v>1378</v>
      </c>
      <c r="F15" s="26"/>
      <c r="G15" s="26"/>
      <c r="H15" s="26"/>
      <c r="I15" s="397">
        <f t="shared" si="0"/>
        <v>0</v>
      </c>
      <c r="J15" s="26"/>
      <c r="K15" s="117"/>
    </row>
    <row r="16" spans="1:11" s="25" customFormat="1" ht="15.75">
      <c r="A16" s="170">
        <v>7</v>
      </c>
      <c r="B16" s="278" t="s">
        <v>1367</v>
      </c>
      <c r="C16" s="275" t="s">
        <v>1379</v>
      </c>
      <c r="D16" s="277" t="s">
        <v>1123</v>
      </c>
      <c r="E16" s="279" t="s">
        <v>1378</v>
      </c>
      <c r="F16" s="280">
        <v>0</v>
      </c>
      <c r="G16" s="26">
        <v>0</v>
      </c>
      <c r="H16" s="26">
        <v>0</v>
      </c>
      <c r="I16" s="397">
        <f t="shared" si="0"/>
        <v>0</v>
      </c>
      <c r="J16" s="280"/>
      <c r="K16" s="117"/>
    </row>
    <row r="17" spans="1:11" s="25" customFormat="1" ht="15.75">
      <c r="A17" s="274">
        <v>8</v>
      </c>
      <c r="B17" s="278" t="s">
        <v>1367</v>
      </c>
      <c r="C17" s="275" t="s">
        <v>1379</v>
      </c>
      <c r="D17" s="276" t="s">
        <v>1371</v>
      </c>
      <c r="E17" s="279" t="s">
        <v>1378</v>
      </c>
      <c r="F17" s="280">
        <v>0</v>
      </c>
      <c r="G17" s="280">
        <v>0</v>
      </c>
      <c r="H17" s="280">
        <v>0</v>
      </c>
      <c r="I17" s="397">
        <f t="shared" si="0"/>
        <v>0</v>
      </c>
      <c r="J17" s="280"/>
      <c r="K17" s="117"/>
    </row>
    <row r="18" spans="1:11" s="25" customFormat="1" ht="15.75">
      <c r="A18" s="170">
        <v>9</v>
      </c>
      <c r="B18" s="278" t="s">
        <v>1367</v>
      </c>
      <c r="C18" s="275" t="s">
        <v>1379</v>
      </c>
      <c r="D18" s="281" t="s">
        <v>1375</v>
      </c>
      <c r="E18" s="279" t="s">
        <v>1378</v>
      </c>
      <c r="F18" s="280"/>
      <c r="G18" s="280"/>
      <c r="H18" s="280"/>
      <c r="I18" s="397">
        <f t="shared" si="0"/>
        <v>0</v>
      </c>
      <c r="J18" s="280"/>
      <c r="K18" s="117"/>
    </row>
    <row r="19" spans="1:11" s="25" customFormat="1" ht="15.75">
      <c r="A19" s="274">
        <v>10</v>
      </c>
      <c r="B19" s="52" t="s">
        <v>1367</v>
      </c>
      <c r="C19" s="275" t="s">
        <v>1380</v>
      </c>
      <c r="D19" s="277" t="s">
        <v>1123</v>
      </c>
      <c r="E19" s="161" t="s">
        <v>1378</v>
      </c>
      <c r="F19" s="280">
        <v>0</v>
      </c>
      <c r="G19" s="280">
        <v>0</v>
      </c>
      <c r="H19" s="280">
        <v>0</v>
      </c>
      <c r="I19" s="397">
        <f t="shared" si="0"/>
        <v>0</v>
      </c>
      <c r="J19" s="280"/>
      <c r="K19" s="117"/>
    </row>
    <row r="20" spans="1:11" s="25" customFormat="1" ht="15.75">
      <c r="A20" s="170">
        <v>11</v>
      </c>
      <c r="B20" s="52" t="s">
        <v>1367</v>
      </c>
      <c r="C20" s="275" t="s">
        <v>1380</v>
      </c>
      <c r="D20" s="276" t="s">
        <v>1371</v>
      </c>
      <c r="E20" s="161" t="s">
        <v>1378</v>
      </c>
      <c r="F20" s="282">
        <v>0</v>
      </c>
      <c r="G20" s="282">
        <v>0</v>
      </c>
      <c r="H20" s="282">
        <v>0</v>
      </c>
      <c r="I20" s="397">
        <f t="shared" si="0"/>
        <v>0</v>
      </c>
      <c r="J20" s="282"/>
      <c r="K20" s="117"/>
    </row>
    <row r="21" spans="1:11" s="25" customFormat="1" ht="15.75">
      <c r="A21" s="274">
        <v>12</v>
      </c>
      <c r="B21" s="52" t="s">
        <v>1367</v>
      </c>
      <c r="C21" s="275" t="s">
        <v>1380</v>
      </c>
      <c r="D21" s="281" t="s">
        <v>1375</v>
      </c>
      <c r="E21" s="161" t="s">
        <v>1378</v>
      </c>
      <c r="F21" s="282"/>
      <c r="G21" s="282"/>
      <c r="H21" s="282"/>
      <c r="I21" s="397">
        <f t="shared" si="0"/>
        <v>0</v>
      </c>
      <c r="J21" s="282"/>
      <c r="K21" s="117"/>
    </row>
    <row r="22" spans="1:11" s="25" customFormat="1" ht="15.75">
      <c r="A22" s="283" t="s">
        <v>1183</v>
      </c>
      <c r="B22" s="53"/>
      <c r="C22" s="275"/>
      <c r="D22" s="281"/>
      <c r="E22" s="161"/>
      <c r="F22" s="282"/>
      <c r="G22" s="282"/>
      <c r="H22" s="282"/>
      <c r="I22" s="282"/>
      <c r="J22" s="282"/>
      <c r="K22" s="117"/>
    </row>
    <row r="23" spans="1:11">
      <c r="A23" s="116"/>
      <c r="B23" s="116"/>
      <c r="C23" s="116"/>
      <c r="D23" s="116"/>
      <c r="E23" s="116"/>
      <c r="F23" s="116"/>
      <c r="G23" s="116"/>
      <c r="H23" s="116"/>
      <c r="I23" s="116"/>
      <c r="J23" s="116"/>
    </row>
    <row r="24" spans="1:11">
      <c r="A24" s="116"/>
      <c r="B24" s="233" t="s">
        <v>1010</v>
      </c>
      <c r="C24" s="116"/>
      <c r="D24" s="116"/>
      <c r="E24" s="116"/>
      <c r="F24" s="234"/>
      <c r="G24" s="116"/>
      <c r="H24" s="116"/>
      <c r="I24" s="116"/>
      <c r="J24" s="116"/>
    </row>
    <row r="25" spans="1:11">
      <c r="A25" s="116"/>
      <c r="B25" s="116"/>
      <c r="C25" s="116"/>
      <c r="D25" s="116"/>
      <c r="E25" s="116"/>
      <c r="F25" s="113"/>
      <c r="G25" s="113"/>
      <c r="H25" s="113"/>
      <c r="I25" s="113"/>
      <c r="J25" s="113"/>
    </row>
    <row r="26" spans="1:11">
      <c r="A26" s="116"/>
      <c r="B26" s="116"/>
      <c r="C26" s="270"/>
      <c r="D26" s="116"/>
      <c r="E26" s="116"/>
      <c r="F26" s="270"/>
      <c r="G26" s="271"/>
      <c r="H26" s="271"/>
      <c r="I26" s="113"/>
      <c r="J26" s="113"/>
    </row>
    <row r="27" spans="1:11">
      <c r="A27" s="113"/>
      <c r="B27" s="116"/>
      <c r="C27" s="235" t="s">
        <v>1170</v>
      </c>
      <c r="D27" s="235"/>
      <c r="E27" s="116"/>
      <c r="F27" s="116" t="s">
        <v>1175</v>
      </c>
      <c r="G27" s="113"/>
      <c r="H27" s="113"/>
      <c r="I27" s="113"/>
      <c r="J27" s="113"/>
    </row>
    <row r="28" spans="1:11">
      <c r="A28" s="113"/>
      <c r="B28" s="116"/>
      <c r="C28" s="236" t="s">
        <v>1042</v>
      </c>
      <c r="D28" s="116"/>
      <c r="E28" s="116"/>
      <c r="F28" s="116" t="s">
        <v>1171</v>
      </c>
      <c r="G28" s="113"/>
      <c r="H28" s="113"/>
      <c r="I28" s="113"/>
      <c r="J28" s="113"/>
    </row>
    <row r="29" spans="1:11" customFormat="1">
      <c r="A29" s="113"/>
      <c r="B29" s="116"/>
      <c r="C29" s="116"/>
      <c r="D29" s="236"/>
      <c r="E29" s="113"/>
      <c r="F29" s="113"/>
      <c r="G29" s="113"/>
      <c r="H29" s="113"/>
      <c r="I29" s="113"/>
      <c r="J29" s="113"/>
    </row>
    <row r="30" spans="1:11" customFormat="1" ht="12.75">
      <c r="A30" s="113"/>
      <c r="B30" s="113"/>
      <c r="C30" s="113"/>
      <c r="D30" s="113"/>
      <c r="E30" s="113"/>
      <c r="F30" s="113"/>
      <c r="G30" s="113"/>
      <c r="H30" s="113"/>
      <c r="I30" s="113"/>
      <c r="J30" s="113"/>
    </row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phoneticPr fontId="38" type="noConversion"/>
  <dataValidations disablePrompts="1" xWindow="995" yWindow="695"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2"/>
    <dataValidation allowBlank="1" showInputMessage="1" showErrorMessage="1" prompt="თვე/დღე/წელი" sqref="J2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1">
      <formula1>"ვითიბი,,ინვესტბანკი,,კორ,სტანდარტ,ბანკი,,ზირაათბანკი,,ბანკი,ქართუ,,საქართველოს,ბანკი,,ბითიეი,,თიბისი,,ლიბერთი,,პროკრედიტ,ბანკი,,ბანკი,რესპუბლიკა,,პრივატბანკი,,ბაზისბანკი,,პროგრეს,ბანკი,,ხალიკ,ბანკი,,კონსტანტა,,ეიჩესბისი,,აზერბ.,საქართვ,,კავკ.,განვი.,ბანკი"</formula1>
    </dataValidation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zoomScaleNormal="100" zoomScaleSheetLayoutView="70" workbookViewId="0">
      <selection activeCell="G2" sqref="G2:H2"/>
    </sheetView>
  </sheetViews>
  <sheetFormatPr defaultRowHeight="15"/>
  <cols>
    <col min="1" max="1" width="7.7109375" style="93" customWidth="1"/>
    <col min="2" max="2" width="16.28515625" style="93" customWidth="1"/>
    <col min="3" max="3" width="21.42578125" style="93" customWidth="1"/>
    <col min="4" max="4" width="17.85546875" style="93" customWidth="1"/>
    <col min="5" max="5" width="12.7109375" style="93" customWidth="1"/>
    <col min="6" max="6" width="36.85546875" style="229" customWidth="1"/>
    <col min="7" max="7" width="22.28515625" style="93" customWidth="1"/>
    <col min="8" max="8" width="8.42578125" style="93" customWidth="1"/>
    <col min="9" max="16384" width="9.140625" style="93"/>
  </cols>
  <sheetData>
    <row r="1" spans="1:8">
      <c r="A1" s="71" t="s">
        <v>1274</v>
      </c>
      <c r="B1" s="73"/>
      <c r="C1" s="73"/>
      <c r="D1" s="73"/>
      <c r="E1" s="73"/>
      <c r="F1" s="404"/>
      <c r="G1" s="175" t="s">
        <v>1013</v>
      </c>
      <c r="H1" s="176"/>
    </row>
    <row r="2" spans="1:8">
      <c r="A2" s="73" t="s">
        <v>1043</v>
      </c>
      <c r="B2" s="73"/>
      <c r="C2" s="73"/>
      <c r="D2" s="73"/>
      <c r="E2" s="73"/>
      <c r="F2" s="404"/>
      <c r="G2" s="596" t="s">
        <v>2296</v>
      </c>
      <c r="H2" s="597"/>
    </row>
    <row r="3" spans="1:8">
      <c r="A3" s="73"/>
      <c r="B3" s="73"/>
      <c r="C3" s="73"/>
      <c r="D3" s="73"/>
      <c r="E3" s="73"/>
      <c r="F3" s="404"/>
      <c r="G3" s="114"/>
      <c r="H3" s="176"/>
    </row>
    <row r="4" spans="1:8">
      <c r="A4" s="74" t="str">
        <f>'[3]ფორმა N2'!A4</f>
        <v>ანგარიშვალდებული პირის დასახელება:</v>
      </c>
      <c r="B4" s="73"/>
      <c r="C4" s="73"/>
      <c r="D4" s="73"/>
      <c r="E4" s="73"/>
      <c r="F4" s="404"/>
      <c r="G4" s="73"/>
      <c r="H4" s="116"/>
    </row>
    <row r="5" spans="1:8">
      <c r="A5" s="223" t="s">
        <v>1382</v>
      </c>
      <c r="B5" s="223"/>
      <c r="C5" s="223"/>
      <c r="D5" s="223"/>
      <c r="E5" s="223"/>
      <c r="F5" s="223"/>
      <c r="G5" s="223"/>
      <c r="H5" s="116"/>
    </row>
    <row r="6" spans="1:8">
      <c r="A6" s="74"/>
      <c r="B6" s="73"/>
      <c r="C6" s="73"/>
      <c r="D6" s="73"/>
      <c r="E6" s="73"/>
      <c r="F6" s="404"/>
      <c r="G6" s="73"/>
      <c r="H6" s="116"/>
    </row>
    <row r="7" spans="1:8">
      <c r="A7" s="73"/>
      <c r="B7" s="73"/>
      <c r="C7" s="73"/>
      <c r="D7" s="73"/>
      <c r="E7" s="73"/>
      <c r="F7" s="404"/>
      <c r="G7" s="73"/>
      <c r="H7" s="117"/>
    </row>
    <row r="8" spans="1:8" ht="45.75" customHeight="1">
      <c r="A8" s="177" t="s">
        <v>1218</v>
      </c>
      <c r="B8" s="177" t="s">
        <v>1044</v>
      </c>
      <c r="C8" s="178" t="s">
        <v>1272</v>
      </c>
      <c r="D8" s="178" t="s">
        <v>1273</v>
      </c>
      <c r="E8" s="178" t="s">
        <v>1177</v>
      </c>
      <c r="F8" s="405" t="s">
        <v>1225</v>
      </c>
      <c r="G8" s="178" t="s">
        <v>1219</v>
      </c>
      <c r="H8" s="117"/>
    </row>
    <row r="9" spans="1:8">
      <c r="A9" s="398" t="s">
        <v>1220</v>
      </c>
      <c r="B9" s="295"/>
      <c r="C9" s="180"/>
      <c r="D9" s="181"/>
      <c r="E9" s="181"/>
      <c r="F9" s="406"/>
      <c r="G9" s="458">
        <v>418.19</v>
      </c>
      <c r="H9" s="117"/>
    </row>
    <row r="10" spans="1:8">
      <c r="A10" s="399">
        <v>1</v>
      </c>
      <c r="B10" s="402"/>
      <c r="C10" s="395"/>
      <c r="D10" s="411"/>
      <c r="E10" s="400"/>
      <c r="F10" s="403"/>
      <c r="G10" s="401"/>
      <c r="H10" s="117"/>
    </row>
    <row r="11" spans="1:8">
      <c r="A11" s="399">
        <v>2</v>
      </c>
      <c r="B11" s="402"/>
      <c r="C11" s="395"/>
      <c r="D11" s="411"/>
      <c r="E11" s="400"/>
      <c r="F11" s="403"/>
      <c r="G11" s="401"/>
      <c r="H11" s="117"/>
    </row>
    <row r="12" spans="1:8">
      <c r="A12" s="399">
        <v>3</v>
      </c>
      <c r="B12" s="402"/>
      <c r="C12" s="395"/>
      <c r="D12" s="411"/>
      <c r="E12" s="400"/>
      <c r="F12" s="403"/>
      <c r="G12" s="401"/>
      <c r="H12" s="117"/>
    </row>
    <row r="13" spans="1:8">
      <c r="A13" s="399">
        <v>4</v>
      </c>
      <c r="B13" s="402"/>
      <c r="C13" s="395"/>
      <c r="D13" s="411"/>
      <c r="E13" s="400"/>
      <c r="F13" s="403"/>
      <c r="G13" s="401"/>
      <c r="H13" s="117"/>
    </row>
    <row r="14" spans="1:8">
      <c r="A14" s="399">
        <v>5</v>
      </c>
      <c r="B14" s="402"/>
      <c r="C14" s="395"/>
      <c r="D14" s="411"/>
      <c r="E14" s="400"/>
      <c r="F14" s="403"/>
      <c r="G14" s="401"/>
      <c r="H14" s="117"/>
    </row>
    <row r="15" spans="1:8">
      <c r="A15" s="399">
        <v>6</v>
      </c>
      <c r="B15" s="402"/>
      <c r="C15" s="395"/>
      <c r="D15" s="411"/>
      <c r="E15" s="400"/>
      <c r="F15" s="403"/>
      <c r="G15" s="401"/>
      <c r="H15" s="117"/>
    </row>
    <row r="16" spans="1:8">
      <c r="A16" s="399">
        <v>7</v>
      </c>
      <c r="B16" s="395"/>
      <c r="C16" s="395"/>
      <c r="D16" s="400"/>
      <c r="E16" s="400"/>
      <c r="F16" s="275"/>
      <c r="G16" s="457">
        <v>418.19</v>
      </c>
      <c r="H16" s="117"/>
    </row>
    <row r="17" spans="1:10">
      <c r="A17" s="185" t="s">
        <v>1221</v>
      </c>
      <c r="B17" s="186"/>
      <c r="C17" s="187"/>
      <c r="D17" s="188"/>
      <c r="E17" s="188"/>
      <c r="F17" s="189"/>
      <c r="G17" s="182"/>
      <c r="H17" s="117"/>
    </row>
    <row r="21" spans="1:10">
      <c r="B21" s="191" t="s">
        <v>1010</v>
      </c>
      <c r="F21" s="407"/>
    </row>
    <row r="22" spans="1:10">
      <c r="F22" s="408"/>
      <c r="G22" s="190"/>
      <c r="H22" s="190"/>
      <c r="I22" s="190"/>
      <c r="J22" s="190"/>
    </row>
    <row r="23" spans="1:10">
      <c r="C23" s="192"/>
      <c r="F23" s="409"/>
      <c r="G23" s="193"/>
      <c r="H23" s="190"/>
      <c r="I23" s="190"/>
      <c r="J23" s="190"/>
    </row>
    <row r="24" spans="1:10">
      <c r="A24" s="190"/>
      <c r="C24" s="194" t="s">
        <v>1170</v>
      </c>
      <c r="F24" s="410" t="s">
        <v>1175</v>
      </c>
      <c r="G24" s="193"/>
      <c r="H24" s="190"/>
      <c r="I24" s="190"/>
      <c r="J24" s="190"/>
    </row>
    <row r="25" spans="1:10">
      <c r="A25" s="190"/>
      <c r="C25" s="196" t="s">
        <v>1042</v>
      </c>
      <c r="F25" s="229" t="s">
        <v>1171</v>
      </c>
      <c r="G25" s="190"/>
      <c r="H25" s="190"/>
      <c r="I25" s="190"/>
      <c r="J25" s="190"/>
    </row>
    <row r="26" spans="1:10" s="190" customFormat="1">
      <c r="B26" s="93"/>
      <c r="F26" s="408"/>
    </row>
    <row r="27" spans="1:10" s="190" customFormat="1" ht="12.75">
      <c r="F27" s="408"/>
    </row>
    <row r="28" spans="1:10" s="190" customFormat="1" ht="12.75">
      <c r="F28" s="408"/>
    </row>
    <row r="29" spans="1:10" s="190" customFormat="1" ht="12.75">
      <c r="F29" s="408"/>
    </row>
    <row r="30" spans="1:10" s="190" customFormat="1" ht="12.75">
      <c r="F30" s="408"/>
    </row>
  </sheetData>
  <mergeCells count="1">
    <mergeCell ref="G2:H2"/>
  </mergeCells>
  <phoneticPr fontId="38" type="noConversion"/>
  <printOptions gridLines="1"/>
  <pageMargins left="0.7" right="0.7" top="0.75" bottom="0.75" header="0.3" footer="0.3"/>
  <pageSetup scale="7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showGridLines="0" topLeftCell="D1" zoomScaleNormal="100" workbookViewId="0">
      <selection activeCell="I2" sqref="I2:J2"/>
    </sheetView>
  </sheetViews>
  <sheetFormatPr defaultRowHeight="12.75"/>
  <cols>
    <col min="1" max="1" width="50" style="374" customWidth="1"/>
    <col min="2" max="2" width="18.5703125" style="374" customWidth="1"/>
    <col min="3" max="3" width="17.140625" style="374" customWidth="1"/>
    <col min="4" max="4" width="12.85546875" style="374" customWidth="1"/>
    <col min="5" max="5" width="15.5703125" style="374" customWidth="1"/>
    <col min="6" max="6" width="12.42578125" style="374" customWidth="1"/>
    <col min="7" max="7" width="16.5703125" style="374" customWidth="1"/>
    <col min="8" max="8" width="16.28515625" style="374" customWidth="1"/>
    <col min="9" max="9" width="17.7109375" style="374" customWidth="1"/>
    <col min="10" max="10" width="12.7109375" style="374" customWidth="1"/>
    <col min="11" max="16384" width="9.140625" style="374"/>
  </cols>
  <sheetData>
    <row r="1" spans="1:11" s="22" customFormat="1" ht="15">
      <c r="A1" s="143" t="s">
        <v>1209</v>
      </c>
      <c r="B1" s="144"/>
      <c r="C1" s="144"/>
      <c r="D1" s="144"/>
      <c r="E1" s="144"/>
      <c r="F1" s="75"/>
      <c r="G1" s="75"/>
      <c r="H1" s="75"/>
      <c r="I1" s="594" t="s">
        <v>1013</v>
      </c>
      <c r="J1" s="594"/>
    </row>
    <row r="2" spans="1:11" s="22" customFormat="1" ht="15">
      <c r="A2" s="117" t="s">
        <v>1043</v>
      </c>
      <c r="B2" s="144"/>
      <c r="C2" s="144"/>
      <c r="D2" s="144"/>
      <c r="E2" s="144"/>
      <c r="F2" s="145"/>
      <c r="G2" s="146"/>
      <c r="H2" s="146"/>
      <c r="I2" s="596" t="s">
        <v>2296</v>
      </c>
      <c r="J2" s="597"/>
    </row>
    <row r="3" spans="1:11" s="22" customFormat="1" ht="15">
      <c r="A3" s="144"/>
      <c r="B3" s="144"/>
      <c r="C3" s="144"/>
      <c r="D3" s="144"/>
      <c r="E3" s="144"/>
      <c r="F3" s="145"/>
      <c r="G3" s="146"/>
      <c r="H3" s="146"/>
      <c r="I3" s="147"/>
      <c r="J3" s="72"/>
    </row>
    <row r="4" spans="1:11" s="2" customFormat="1" ht="15">
      <c r="A4" s="73" t="str">
        <f>'[4]ფორმა N2'!A4</f>
        <v>ანგარიშვალდებული პირის დასახელება:</v>
      </c>
      <c r="B4" s="73"/>
      <c r="C4" s="73"/>
      <c r="D4" s="73"/>
      <c r="E4" s="73"/>
      <c r="F4" s="74"/>
      <c r="G4" s="74"/>
      <c r="H4" s="74"/>
      <c r="I4" s="134"/>
      <c r="J4" s="73"/>
    </row>
    <row r="5" spans="1:11" s="2" customFormat="1" ht="15">
      <c r="A5" s="223" t="s">
        <v>1382</v>
      </c>
      <c r="B5" s="223"/>
      <c r="C5" s="223"/>
      <c r="D5" s="132"/>
      <c r="E5" s="132"/>
      <c r="F5" s="45"/>
      <c r="G5" s="45"/>
      <c r="H5" s="45"/>
      <c r="I5" s="140"/>
      <c r="J5" s="45"/>
    </row>
    <row r="6" spans="1:11" s="22" customFormat="1" ht="13.5">
      <c r="A6" s="148"/>
      <c r="B6" s="149"/>
      <c r="C6" s="149"/>
      <c r="D6" s="144"/>
      <c r="E6" s="144"/>
      <c r="F6" s="144"/>
      <c r="G6" s="144"/>
      <c r="H6" s="144"/>
      <c r="I6" s="144"/>
      <c r="J6" s="144"/>
    </row>
    <row r="7" spans="1:11" s="355" customFormat="1" ht="53.25" customHeight="1">
      <c r="A7" s="353"/>
      <c r="B7" s="598" t="s">
        <v>1122</v>
      </c>
      <c r="C7" s="598"/>
      <c r="D7" s="598" t="s">
        <v>1197</v>
      </c>
      <c r="E7" s="598"/>
      <c r="F7" s="598" t="s">
        <v>1198</v>
      </c>
      <c r="G7" s="598"/>
      <c r="H7" s="354" t="s">
        <v>1184</v>
      </c>
      <c r="I7" s="598" t="s">
        <v>1125</v>
      </c>
      <c r="J7" s="598"/>
    </row>
    <row r="8" spans="1:11" s="355" customFormat="1" ht="15">
      <c r="A8" s="356" t="s">
        <v>1019</v>
      </c>
      <c r="B8" s="357" t="s">
        <v>1124</v>
      </c>
      <c r="C8" s="358" t="s">
        <v>1123</v>
      </c>
      <c r="D8" s="357" t="s">
        <v>1124</v>
      </c>
      <c r="E8" s="358" t="s">
        <v>1123</v>
      </c>
      <c r="F8" s="357" t="s">
        <v>1124</v>
      </c>
      <c r="G8" s="358" t="s">
        <v>1123</v>
      </c>
      <c r="H8" s="358" t="s">
        <v>1123</v>
      </c>
      <c r="I8" s="357" t="s">
        <v>1124</v>
      </c>
      <c r="J8" s="358" t="s">
        <v>1123</v>
      </c>
    </row>
    <row r="9" spans="1:11" s="355" customFormat="1" ht="15">
      <c r="A9" s="359" t="s">
        <v>1020</v>
      </c>
      <c r="B9" s="422">
        <v>640</v>
      </c>
      <c r="C9" s="422">
        <v>241667.27</v>
      </c>
      <c r="D9" s="422">
        <f>SUM(D10,D14,D17)</f>
        <v>0</v>
      </c>
      <c r="E9" s="422">
        <f t="shared" ref="E9:J9" si="0">E10+E14+E24</f>
        <v>0</v>
      </c>
      <c r="F9" s="422">
        <f t="shared" si="0"/>
        <v>0</v>
      </c>
      <c r="G9" s="422">
        <f t="shared" si="0"/>
        <v>0</v>
      </c>
      <c r="H9" s="422">
        <f t="shared" si="0"/>
        <v>0</v>
      </c>
      <c r="I9" s="422">
        <f t="shared" si="0"/>
        <v>640</v>
      </c>
      <c r="J9" s="422">
        <f t="shared" si="0"/>
        <v>241667.27</v>
      </c>
    </row>
    <row r="10" spans="1:11" s="355" customFormat="1" ht="15">
      <c r="A10" s="361" t="s">
        <v>1021</v>
      </c>
      <c r="B10" s="362">
        <v>0</v>
      </c>
      <c r="C10" s="362">
        <v>0</v>
      </c>
      <c r="D10" s="362"/>
      <c r="E10" s="362"/>
      <c r="F10" s="362"/>
      <c r="G10" s="362"/>
      <c r="H10" s="362">
        <f>SUM(H11:H13)</f>
        <v>0</v>
      </c>
      <c r="I10" s="362">
        <v>0</v>
      </c>
      <c r="J10" s="362">
        <v>0</v>
      </c>
    </row>
    <row r="11" spans="1:11" s="355" customFormat="1" ht="15">
      <c r="A11" s="361" t="s">
        <v>1022</v>
      </c>
      <c r="B11" s="363"/>
      <c r="C11" s="363"/>
      <c r="D11" s="363"/>
      <c r="E11" s="363"/>
      <c r="F11" s="363"/>
      <c r="G11" s="363"/>
      <c r="H11" s="363"/>
      <c r="I11" s="363"/>
      <c r="J11" s="363"/>
    </row>
    <row r="12" spans="1:11" s="355" customFormat="1" ht="15">
      <c r="A12" s="361" t="s">
        <v>1023</v>
      </c>
      <c r="B12" s="363"/>
      <c r="C12" s="363"/>
      <c r="D12" s="363"/>
      <c r="E12" s="363"/>
      <c r="F12" s="363"/>
      <c r="G12" s="363"/>
      <c r="H12" s="363"/>
      <c r="I12" s="363"/>
      <c r="J12" s="363"/>
    </row>
    <row r="13" spans="1:11" s="355" customFormat="1" ht="15">
      <c r="A13" s="361" t="s">
        <v>1024</v>
      </c>
      <c r="B13" s="363"/>
      <c r="C13" s="363"/>
      <c r="D13" s="363"/>
      <c r="E13" s="363"/>
      <c r="F13" s="363"/>
      <c r="G13" s="363"/>
      <c r="H13" s="363"/>
      <c r="I13" s="363"/>
      <c r="J13" s="363"/>
    </row>
    <row r="14" spans="1:11" s="355" customFormat="1" ht="15">
      <c r="A14" s="361" t="s">
        <v>1025</v>
      </c>
      <c r="B14" s="364">
        <v>640</v>
      </c>
      <c r="C14" s="364">
        <v>241667.27</v>
      </c>
      <c r="D14" s="364">
        <f t="shared" ref="D14:J14" si="1">SUM(D15:D23)</f>
        <v>0</v>
      </c>
      <c r="E14" s="364">
        <f t="shared" si="1"/>
        <v>0</v>
      </c>
      <c r="F14" s="364">
        <f t="shared" si="1"/>
        <v>0</v>
      </c>
      <c r="G14" s="364">
        <f t="shared" si="1"/>
        <v>0</v>
      </c>
      <c r="H14" s="364">
        <f t="shared" si="1"/>
        <v>0</v>
      </c>
      <c r="I14" s="364">
        <f t="shared" si="1"/>
        <v>640</v>
      </c>
      <c r="J14" s="364">
        <f t="shared" si="1"/>
        <v>241667.27</v>
      </c>
    </row>
    <row r="15" spans="1:11" s="367" customFormat="1" ht="15">
      <c r="A15" s="365" t="s">
        <v>1026</v>
      </c>
      <c r="B15" s="366">
        <v>0</v>
      </c>
      <c r="C15" s="366">
        <v>-9.9999999874853529E-3</v>
      </c>
      <c r="D15" s="366"/>
      <c r="E15" s="366"/>
      <c r="F15" s="366">
        <v>0</v>
      </c>
      <c r="G15" s="366">
        <v>0</v>
      </c>
      <c r="H15" s="366">
        <v>0</v>
      </c>
      <c r="I15" s="366">
        <f>B15+D15-F15</f>
        <v>0</v>
      </c>
      <c r="J15" s="366">
        <f>C15+E15-G15-H15</f>
        <v>-9.9999999874853529E-3</v>
      </c>
      <c r="K15" s="368"/>
    </row>
    <row r="16" spans="1:11" s="367" customFormat="1" ht="15">
      <c r="A16" s="365" t="s">
        <v>811</v>
      </c>
      <c r="B16" s="366">
        <v>640</v>
      </c>
      <c r="C16" s="366">
        <v>241667.27999999997</v>
      </c>
      <c r="D16" s="366">
        <v>0</v>
      </c>
      <c r="E16" s="417">
        <v>0</v>
      </c>
      <c r="F16" s="366">
        <v>0</v>
      </c>
      <c r="G16" s="366">
        <v>0</v>
      </c>
      <c r="H16" s="366">
        <v>0</v>
      </c>
      <c r="I16" s="366">
        <f t="shared" ref="I16:I25" si="2">B16+D16-F16</f>
        <v>640</v>
      </c>
      <c r="J16" s="366">
        <f>C16+E16-G16-H16</f>
        <v>241667.27999999997</v>
      </c>
      <c r="K16" s="368"/>
    </row>
    <row r="17" spans="1:11" s="367" customFormat="1" ht="15">
      <c r="A17" s="365" t="s">
        <v>1027</v>
      </c>
      <c r="B17" s="369">
        <v>0</v>
      </c>
      <c r="C17" s="369">
        <v>0</v>
      </c>
      <c r="D17" s="369"/>
      <c r="E17" s="369"/>
      <c r="F17" s="369"/>
      <c r="G17" s="369"/>
      <c r="H17" s="369"/>
      <c r="I17" s="366">
        <f t="shared" si="2"/>
        <v>0</v>
      </c>
      <c r="J17" s="366">
        <f t="shared" ref="J17:J25" si="3">C17+E17-G17</f>
        <v>0</v>
      </c>
    </row>
    <row r="18" spans="1:11" s="367" customFormat="1" ht="15">
      <c r="A18" s="365" t="s">
        <v>1028</v>
      </c>
      <c r="B18" s="366">
        <v>0</v>
      </c>
      <c r="C18" s="366">
        <v>0</v>
      </c>
      <c r="D18" s="366"/>
      <c r="E18" s="366"/>
      <c r="F18" s="366"/>
      <c r="G18" s="366"/>
      <c r="H18" s="366"/>
      <c r="I18" s="366">
        <f t="shared" si="2"/>
        <v>0</v>
      </c>
      <c r="J18" s="366">
        <f t="shared" si="3"/>
        <v>0</v>
      </c>
    </row>
    <row r="19" spans="1:11" s="367" customFormat="1" ht="15">
      <c r="A19" s="365" t="s">
        <v>1029</v>
      </c>
      <c r="B19" s="369">
        <v>0</v>
      </c>
      <c r="C19" s="369">
        <v>0</v>
      </c>
      <c r="D19" s="369"/>
      <c r="E19" s="369"/>
      <c r="F19" s="369"/>
      <c r="G19" s="369"/>
      <c r="H19" s="369"/>
      <c r="I19" s="366">
        <f t="shared" si="2"/>
        <v>0</v>
      </c>
      <c r="J19" s="366">
        <f t="shared" si="3"/>
        <v>0</v>
      </c>
    </row>
    <row r="20" spans="1:11" s="367" customFormat="1" ht="15">
      <c r="A20" s="365" t="s">
        <v>1030</v>
      </c>
      <c r="B20" s="366">
        <v>0</v>
      </c>
      <c r="C20" s="366">
        <v>0</v>
      </c>
      <c r="D20" s="366"/>
      <c r="E20" s="366"/>
      <c r="F20" s="366"/>
      <c r="G20" s="366"/>
      <c r="H20" s="366"/>
      <c r="I20" s="366">
        <f t="shared" si="2"/>
        <v>0</v>
      </c>
      <c r="J20" s="366">
        <f t="shared" si="3"/>
        <v>0</v>
      </c>
    </row>
    <row r="21" spans="1:11" s="367" customFormat="1" ht="15">
      <c r="A21" s="365" t="s">
        <v>1031</v>
      </c>
      <c r="B21" s="366">
        <v>0</v>
      </c>
      <c r="C21" s="366">
        <v>0</v>
      </c>
      <c r="D21" s="366"/>
      <c r="E21" s="366"/>
      <c r="F21" s="366"/>
      <c r="G21" s="366"/>
      <c r="H21" s="366"/>
      <c r="I21" s="366">
        <f t="shared" si="2"/>
        <v>0</v>
      </c>
      <c r="J21" s="366">
        <f t="shared" si="3"/>
        <v>0</v>
      </c>
    </row>
    <row r="22" spans="1:11" s="367" customFormat="1" ht="15">
      <c r="A22" s="365" t="s">
        <v>1032</v>
      </c>
      <c r="B22" s="366">
        <v>0</v>
      </c>
      <c r="C22" s="366">
        <v>0</v>
      </c>
      <c r="D22" s="366"/>
      <c r="E22" s="366"/>
      <c r="F22" s="366"/>
      <c r="G22" s="366"/>
      <c r="H22" s="366"/>
      <c r="I22" s="366">
        <f t="shared" si="2"/>
        <v>0</v>
      </c>
      <c r="J22" s="366">
        <f t="shared" si="3"/>
        <v>0</v>
      </c>
    </row>
    <row r="23" spans="1:11" s="367" customFormat="1" ht="15">
      <c r="A23" s="365" t="s">
        <v>1033</v>
      </c>
      <c r="B23" s="366">
        <v>0</v>
      </c>
      <c r="C23" s="366">
        <v>0</v>
      </c>
      <c r="D23" s="366"/>
      <c r="E23" s="366"/>
      <c r="F23" s="366"/>
      <c r="G23" s="366"/>
      <c r="H23" s="366"/>
      <c r="I23" s="366">
        <f t="shared" si="2"/>
        <v>0</v>
      </c>
      <c r="J23" s="366">
        <f t="shared" si="3"/>
        <v>0</v>
      </c>
    </row>
    <row r="24" spans="1:11" s="367" customFormat="1" ht="15">
      <c r="A24" s="370" t="s">
        <v>1034</v>
      </c>
      <c r="B24" s="371">
        <v>0</v>
      </c>
      <c r="C24" s="371">
        <v>0</v>
      </c>
      <c r="D24" s="371">
        <f t="shared" ref="D24:J24" si="4">SUM(D25:D31)</f>
        <v>0</v>
      </c>
      <c r="E24" s="371">
        <f t="shared" si="4"/>
        <v>0</v>
      </c>
      <c r="F24" s="371">
        <f t="shared" si="4"/>
        <v>0</v>
      </c>
      <c r="G24" s="371">
        <f t="shared" si="4"/>
        <v>0</v>
      </c>
      <c r="H24" s="371">
        <f t="shared" si="4"/>
        <v>0</v>
      </c>
      <c r="I24" s="371">
        <f t="shared" si="4"/>
        <v>0</v>
      </c>
      <c r="J24" s="371">
        <f t="shared" si="4"/>
        <v>0</v>
      </c>
    </row>
    <row r="25" spans="1:11" s="367" customFormat="1" ht="15">
      <c r="A25" s="365" t="s">
        <v>812</v>
      </c>
      <c r="B25" s="418">
        <v>0</v>
      </c>
      <c r="C25" s="418">
        <v>0</v>
      </c>
      <c r="D25" s="366"/>
      <c r="E25" s="366"/>
      <c r="F25" s="418">
        <v>0</v>
      </c>
      <c r="G25" s="418">
        <v>0</v>
      </c>
      <c r="H25" s="366"/>
      <c r="I25" s="418">
        <f t="shared" si="2"/>
        <v>0</v>
      </c>
      <c r="J25" s="418">
        <f t="shared" si="3"/>
        <v>0</v>
      </c>
    </row>
    <row r="26" spans="1:11" s="355" customFormat="1" ht="15">
      <c r="A26" s="361" t="s">
        <v>1162</v>
      </c>
      <c r="B26" s="363">
        <v>0</v>
      </c>
      <c r="C26" s="363">
        <v>0</v>
      </c>
      <c r="D26" s="363"/>
      <c r="E26" s="363"/>
      <c r="F26" s="363"/>
      <c r="G26" s="363"/>
      <c r="H26" s="363"/>
      <c r="I26" s="418">
        <f t="shared" ref="I26:I31" si="5">B26+D26-F26</f>
        <v>0</v>
      </c>
      <c r="J26" s="418">
        <f t="shared" ref="J26:J31" si="6">C26+E26-G26</f>
        <v>0</v>
      </c>
    </row>
    <row r="27" spans="1:11" s="355" customFormat="1" ht="15">
      <c r="A27" s="361" t="s">
        <v>1163</v>
      </c>
      <c r="B27" s="363">
        <v>0</v>
      </c>
      <c r="C27" s="363">
        <v>0</v>
      </c>
      <c r="D27" s="363"/>
      <c r="E27" s="363"/>
      <c r="F27" s="363"/>
      <c r="G27" s="363"/>
      <c r="H27" s="363"/>
      <c r="I27" s="418">
        <f t="shared" si="5"/>
        <v>0</v>
      </c>
      <c r="J27" s="418">
        <f t="shared" si="6"/>
        <v>0</v>
      </c>
    </row>
    <row r="28" spans="1:11" s="355" customFormat="1" ht="30">
      <c r="A28" s="361" t="s">
        <v>1164</v>
      </c>
      <c r="B28" s="363">
        <v>0</v>
      </c>
      <c r="C28" s="363">
        <v>0</v>
      </c>
      <c r="D28" s="363"/>
      <c r="E28" s="363"/>
      <c r="F28" s="363"/>
      <c r="G28" s="363"/>
      <c r="H28" s="363"/>
      <c r="I28" s="418">
        <f t="shared" si="5"/>
        <v>0</v>
      </c>
      <c r="J28" s="418">
        <f t="shared" si="6"/>
        <v>0</v>
      </c>
    </row>
    <row r="29" spans="1:11" s="355" customFormat="1" ht="15">
      <c r="A29" s="361" t="s">
        <v>1165</v>
      </c>
      <c r="B29" s="363">
        <v>0</v>
      </c>
      <c r="C29" s="363">
        <v>0</v>
      </c>
      <c r="D29" s="363"/>
      <c r="E29" s="363"/>
      <c r="F29" s="363"/>
      <c r="G29" s="363"/>
      <c r="H29" s="363"/>
      <c r="I29" s="418">
        <f t="shared" si="5"/>
        <v>0</v>
      </c>
      <c r="J29" s="418">
        <f t="shared" si="6"/>
        <v>0</v>
      </c>
    </row>
    <row r="30" spans="1:11" s="355" customFormat="1" ht="15">
      <c r="A30" s="361" t="s">
        <v>1166</v>
      </c>
      <c r="B30" s="363">
        <v>0</v>
      </c>
      <c r="C30" s="363">
        <v>0</v>
      </c>
      <c r="D30" s="363"/>
      <c r="E30" s="363"/>
      <c r="F30" s="363"/>
      <c r="G30" s="363"/>
      <c r="H30" s="363"/>
      <c r="I30" s="418">
        <f t="shared" si="5"/>
        <v>0</v>
      </c>
      <c r="J30" s="418">
        <f t="shared" si="6"/>
        <v>0</v>
      </c>
    </row>
    <row r="31" spans="1:11" s="367" customFormat="1" ht="15">
      <c r="A31" s="365" t="s">
        <v>813</v>
      </c>
      <c r="B31" s="366">
        <v>0</v>
      </c>
      <c r="C31" s="366">
        <v>0</v>
      </c>
      <c r="D31" s="366"/>
      <c r="E31" s="366"/>
      <c r="F31" s="366">
        <v>0</v>
      </c>
      <c r="G31" s="366">
        <v>0</v>
      </c>
      <c r="H31" s="366"/>
      <c r="I31" s="418">
        <f t="shared" si="5"/>
        <v>0</v>
      </c>
      <c r="J31" s="418">
        <f t="shared" si="6"/>
        <v>0</v>
      </c>
      <c r="K31" s="368"/>
    </row>
    <row r="32" spans="1:11" s="355" customFormat="1" ht="15">
      <c r="A32" s="359" t="s">
        <v>1035</v>
      </c>
      <c r="B32" s="360">
        <v>0</v>
      </c>
      <c r="C32" s="360">
        <v>0</v>
      </c>
      <c r="D32" s="360">
        <f>SUM(D33:D35)</f>
        <v>0</v>
      </c>
      <c r="E32" s="360">
        <f>SUM(E33:E35)</f>
        <v>0</v>
      </c>
      <c r="F32" s="360">
        <f>SUM(F33:F35)</f>
        <v>0</v>
      </c>
      <c r="G32" s="360">
        <f>SUM(G33:G35)</f>
        <v>0</v>
      </c>
      <c r="H32" s="360"/>
      <c r="I32" s="360">
        <v>0</v>
      </c>
      <c r="J32" s="360">
        <v>0</v>
      </c>
      <c r="K32" s="372"/>
    </row>
    <row r="33" spans="1:10" s="355" customFormat="1" ht="15">
      <c r="A33" s="361" t="s">
        <v>1167</v>
      </c>
      <c r="B33" s="363"/>
      <c r="C33" s="363"/>
      <c r="D33" s="363"/>
      <c r="E33" s="363"/>
      <c r="F33" s="363"/>
      <c r="G33" s="363"/>
      <c r="H33" s="363"/>
      <c r="I33" s="363"/>
      <c r="J33" s="363"/>
    </row>
    <row r="34" spans="1:10" s="355" customFormat="1" ht="15">
      <c r="A34" s="361" t="s">
        <v>1168</v>
      </c>
      <c r="B34" s="363"/>
      <c r="C34" s="363"/>
      <c r="D34" s="363"/>
      <c r="E34" s="363"/>
      <c r="F34" s="363"/>
      <c r="G34" s="363"/>
      <c r="H34" s="363"/>
      <c r="I34" s="363"/>
      <c r="J34" s="363"/>
    </row>
    <row r="35" spans="1:10" s="355" customFormat="1" ht="15">
      <c r="A35" s="361" t="s">
        <v>1169</v>
      </c>
      <c r="B35" s="363"/>
      <c r="C35" s="363"/>
      <c r="D35" s="363"/>
      <c r="E35" s="363"/>
      <c r="F35" s="363"/>
      <c r="G35" s="363"/>
      <c r="H35" s="363"/>
      <c r="I35" s="363"/>
      <c r="J35" s="363"/>
    </row>
    <row r="36" spans="1:10" s="355" customFormat="1" ht="15">
      <c r="A36" s="359" t="s">
        <v>1036</v>
      </c>
      <c r="B36" s="360">
        <v>0</v>
      </c>
      <c r="C36" s="360">
        <v>0</v>
      </c>
      <c r="D36" s="360">
        <f>SUM(D37:D39,D42)</f>
        <v>0</v>
      </c>
      <c r="E36" s="360">
        <f>SUM(E37:E39,E42)</f>
        <v>0</v>
      </c>
      <c r="F36" s="360">
        <f>SUM(F37:F39,F42)</f>
        <v>0</v>
      </c>
      <c r="G36" s="360">
        <f>SUM(G37:G39,G42)</f>
        <v>0</v>
      </c>
      <c r="H36" s="360"/>
      <c r="I36" s="360">
        <v>0</v>
      </c>
      <c r="J36" s="360">
        <v>0</v>
      </c>
    </row>
    <row r="37" spans="1:10" s="355" customFormat="1" ht="15">
      <c r="A37" s="361" t="s">
        <v>1037</v>
      </c>
      <c r="B37" s="363"/>
      <c r="C37" s="363"/>
      <c r="D37" s="363"/>
      <c r="E37" s="363"/>
      <c r="F37" s="363"/>
      <c r="G37" s="363"/>
      <c r="H37" s="363"/>
      <c r="I37" s="363"/>
      <c r="J37" s="363"/>
    </row>
    <row r="38" spans="1:10" s="355" customFormat="1" ht="15">
      <c r="A38" s="361" t="s">
        <v>1038</v>
      </c>
      <c r="B38" s="363"/>
      <c r="C38" s="363"/>
      <c r="D38" s="363"/>
      <c r="E38" s="363"/>
      <c r="F38" s="363"/>
      <c r="G38" s="363"/>
      <c r="H38" s="363"/>
      <c r="I38" s="363"/>
      <c r="J38" s="363"/>
    </row>
    <row r="39" spans="1:10" s="355" customFormat="1" ht="15">
      <c r="A39" s="361" t="s">
        <v>1039</v>
      </c>
      <c r="B39" s="362">
        <v>0</v>
      </c>
      <c r="C39" s="362">
        <v>0</v>
      </c>
      <c r="D39" s="362">
        <f>SUM(D40:D41)</f>
        <v>0</v>
      </c>
      <c r="E39" s="362">
        <f>SUM(E40:E41)</f>
        <v>0</v>
      </c>
      <c r="F39" s="362">
        <f>SUM(F40:F41)</f>
        <v>0</v>
      </c>
      <c r="G39" s="362">
        <f>SUM(G40:G41)</f>
        <v>0</v>
      </c>
      <c r="H39" s="362"/>
      <c r="I39" s="362">
        <v>0</v>
      </c>
      <c r="J39" s="362">
        <v>0</v>
      </c>
    </row>
    <row r="40" spans="1:10" s="355" customFormat="1" ht="30">
      <c r="A40" s="361" t="s">
        <v>814</v>
      </c>
      <c r="B40" s="363"/>
      <c r="C40" s="363"/>
      <c r="D40" s="363"/>
      <c r="E40" s="363"/>
      <c r="F40" s="363"/>
      <c r="G40" s="363"/>
      <c r="H40" s="363"/>
      <c r="I40" s="363"/>
      <c r="J40" s="363"/>
    </row>
    <row r="41" spans="1:10" s="355" customFormat="1" ht="15">
      <c r="A41" s="361" t="s">
        <v>1040</v>
      </c>
      <c r="B41" s="363"/>
      <c r="C41" s="363"/>
      <c r="D41" s="363"/>
      <c r="E41" s="363"/>
      <c r="F41" s="363"/>
      <c r="G41" s="363"/>
      <c r="H41" s="363"/>
      <c r="I41" s="363"/>
      <c r="J41" s="363"/>
    </row>
    <row r="42" spans="1:10" s="355" customFormat="1" ht="15">
      <c r="A42" s="361" t="s">
        <v>1041</v>
      </c>
      <c r="B42" s="363">
        <v>0</v>
      </c>
      <c r="C42" s="363">
        <v>0</v>
      </c>
      <c r="D42" s="363">
        <v>0</v>
      </c>
      <c r="E42" s="338">
        <v>0</v>
      </c>
      <c r="F42" s="363">
        <v>0</v>
      </c>
      <c r="G42" s="363">
        <v>0</v>
      </c>
      <c r="H42" s="363"/>
      <c r="I42" s="363">
        <v>0</v>
      </c>
      <c r="J42" s="338">
        <v>0</v>
      </c>
    </row>
    <row r="43" spans="1:10" ht="15">
      <c r="A43" s="373"/>
      <c r="B43" s="373"/>
      <c r="C43" s="373"/>
      <c r="D43" s="373"/>
      <c r="E43" s="373"/>
      <c r="F43" s="373"/>
      <c r="G43" s="373"/>
      <c r="H43" s="373"/>
      <c r="I43" s="373"/>
      <c r="J43" s="373"/>
    </row>
    <row r="44" spans="1:10" s="22" customFormat="1"/>
    <row r="45" spans="1:10" s="22" customFormat="1">
      <c r="A45" s="374"/>
    </row>
    <row r="46" spans="1:10" s="2" customFormat="1" ht="15">
      <c r="A46" s="65" t="s">
        <v>1010</v>
      </c>
      <c r="D46" s="5"/>
    </row>
    <row r="47" spans="1:10" s="2" customFormat="1" ht="15">
      <c r="D47"/>
      <c r="E47"/>
      <c r="F47"/>
      <c r="G47"/>
      <c r="I47"/>
    </row>
    <row r="48" spans="1:10" s="2" customFormat="1" ht="15">
      <c r="B48" s="64"/>
      <c r="F48" s="64"/>
      <c r="G48" s="67"/>
      <c r="H48" s="64"/>
      <c r="I48"/>
      <c r="J48"/>
    </row>
    <row r="49" spans="1:10" s="2" customFormat="1" ht="15">
      <c r="B49" s="63" t="s">
        <v>1170</v>
      </c>
      <c r="F49" s="12" t="s">
        <v>1175</v>
      </c>
      <c r="G49" s="66"/>
      <c r="I49"/>
      <c r="J49"/>
    </row>
    <row r="50" spans="1:10" s="2" customFormat="1" ht="15">
      <c r="F50" s="2" t="s">
        <v>1171</v>
      </c>
      <c r="G50"/>
      <c r="I50"/>
      <c r="J50"/>
    </row>
    <row r="51" spans="1:10" customFormat="1" ht="15">
      <c r="A51" s="2"/>
      <c r="B51" s="58" t="s">
        <v>1042</v>
      </c>
      <c r="H51" s="374"/>
    </row>
    <row r="52" spans="1:10" s="2" customFormat="1" ht="15">
      <c r="A52" s="11"/>
      <c r="B52" s="11"/>
      <c r="C52" s="11"/>
    </row>
    <row r="53" spans="1:10" ht="15">
      <c r="A53" s="373"/>
      <c r="B53" s="373"/>
      <c r="C53" s="373"/>
      <c r="D53" s="373"/>
      <c r="E53" s="373"/>
      <c r="F53" s="373"/>
      <c r="G53" s="373"/>
      <c r="H53" s="373"/>
      <c r="I53" s="373"/>
      <c r="J53" s="373"/>
    </row>
  </sheetData>
  <mergeCells count="6">
    <mergeCell ref="I1:J1"/>
    <mergeCell ref="I2:J2"/>
    <mergeCell ref="B7:C7"/>
    <mergeCell ref="D7:E7"/>
    <mergeCell ref="F7:G7"/>
    <mergeCell ref="I7:J7"/>
  </mergeCells>
  <phoneticPr fontId="38" type="noConversion"/>
  <pageMargins left="0.19685039370078741" right="0.19685039370078741" top="0.74803149606299213" bottom="0.74803149606299213" header="0.31496062992125984" footer="0.31496062992125984"/>
  <pageSetup paperSize="9" scale="60" orientation="landscape" r:id="rId1"/>
  <rowBreaks count="1" manualBreakCount="1">
    <brk id="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Normal="100" zoomScaleSheetLayoutView="70" workbookViewId="0">
      <selection activeCell="H2" sqref="H2:I2"/>
    </sheetView>
  </sheetViews>
  <sheetFormatPr defaultRowHeight="12.75"/>
  <cols>
    <col min="1" max="1" width="4.7109375" style="23" customWidth="1"/>
    <col min="2" max="2" width="22" style="23" bestFit="1" customWidth="1"/>
    <col min="3" max="3" width="25.28515625" style="23" customWidth="1"/>
    <col min="4" max="4" width="20" style="23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.42578125" style="22" customWidth="1"/>
    <col min="10" max="10" width="9.85546875" style="56" customWidth="1"/>
    <col min="11" max="11" width="12.7109375" style="56" customWidth="1"/>
    <col min="12" max="12" width="9.140625" style="57"/>
    <col min="13" max="16384" width="9.140625" style="23"/>
  </cols>
  <sheetData>
    <row r="1" spans="1:12" s="22" customFormat="1" ht="15">
      <c r="A1" s="143" t="s">
        <v>1210</v>
      </c>
      <c r="B1" s="144"/>
      <c r="C1" s="144"/>
      <c r="D1" s="144"/>
      <c r="E1" s="144"/>
      <c r="F1" s="144"/>
      <c r="G1" s="150"/>
      <c r="H1" s="97" t="s">
        <v>1100</v>
      </c>
      <c r="I1" s="150"/>
      <c r="J1" s="60"/>
      <c r="K1" s="60"/>
      <c r="L1" s="60"/>
    </row>
    <row r="2" spans="1:12" s="22" customFormat="1" ht="15">
      <c r="A2" s="117" t="s">
        <v>1043</v>
      </c>
      <c r="B2" s="144"/>
      <c r="C2" s="144"/>
      <c r="D2" s="144"/>
      <c r="E2" s="144"/>
      <c r="F2" s="144"/>
      <c r="G2" s="151"/>
      <c r="H2" s="596" t="s">
        <v>2296</v>
      </c>
      <c r="I2" s="597"/>
      <c r="J2" s="60"/>
      <c r="K2" s="60"/>
      <c r="L2" s="60"/>
    </row>
    <row r="3" spans="1:12" s="22" customFormat="1" ht="15">
      <c r="A3" s="144"/>
      <c r="B3" s="144"/>
      <c r="C3" s="144"/>
      <c r="D3" s="144"/>
      <c r="E3" s="144"/>
      <c r="F3" s="144"/>
      <c r="G3" s="151"/>
      <c r="H3" s="147"/>
      <c r="I3" s="151"/>
      <c r="J3" s="60"/>
      <c r="K3" s="60"/>
      <c r="L3" s="60"/>
    </row>
    <row r="4" spans="1:12" s="2" customFormat="1" ht="15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144"/>
      <c r="F4" s="144"/>
      <c r="G4" s="144"/>
      <c r="H4" s="144"/>
      <c r="I4" s="150"/>
      <c r="J4" s="56"/>
      <c r="K4" s="56"/>
      <c r="L4" s="22"/>
    </row>
    <row r="5" spans="1:12" s="2" customFormat="1" ht="15">
      <c r="A5" s="131" t="str">
        <f>'ფორმა N2'!A5</f>
        <v>ა/გ ”საქართველოს რესპუბლიკური პარტია”</v>
      </c>
      <c r="B5" s="132"/>
      <c r="C5" s="132"/>
      <c r="D5" s="132"/>
      <c r="E5" s="153"/>
      <c r="F5" s="154"/>
      <c r="G5" s="154"/>
      <c r="H5" s="154"/>
      <c r="I5" s="150"/>
      <c r="J5" s="56"/>
      <c r="K5" s="56"/>
      <c r="L5" s="12"/>
    </row>
    <row r="6" spans="1:12" s="22" customFormat="1" ht="13.5">
      <c r="A6" s="148"/>
      <c r="B6" s="149"/>
      <c r="C6" s="149"/>
      <c r="D6" s="149"/>
      <c r="E6" s="144"/>
      <c r="F6" s="144"/>
      <c r="G6" s="144"/>
      <c r="H6" s="144"/>
      <c r="I6" s="150"/>
      <c r="J6" s="56"/>
      <c r="K6" s="56"/>
      <c r="L6" s="56"/>
    </row>
    <row r="7" spans="1:12" ht="30">
      <c r="A7" s="141" t="s">
        <v>967</v>
      </c>
      <c r="B7" s="141" t="s">
        <v>1283</v>
      </c>
      <c r="C7" s="142" t="s">
        <v>1284</v>
      </c>
      <c r="D7" s="142" t="s">
        <v>1139</v>
      </c>
      <c r="E7" s="142" t="s">
        <v>1144</v>
      </c>
      <c r="F7" s="142" t="s">
        <v>1145</v>
      </c>
      <c r="G7" s="142" t="s">
        <v>1146</v>
      </c>
      <c r="H7" s="142" t="s">
        <v>1147</v>
      </c>
      <c r="I7" s="150"/>
    </row>
    <row r="8" spans="1:12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2">
        <v>8</v>
      </c>
      <c r="I8" s="150"/>
    </row>
    <row r="9" spans="1:12" ht="15">
      <c r="A9" s="61">
        <v>1</v>
      </c>
      <c r="B9" s="24"/>
      <c r="C9" s="24"/>
      <c r="D9" s="24"/>
      <c r="E9" s="24"/>
      <c r="F9" s="24"/>
      <c r="G9" s="161"/>
      <c r="H9" s="24"/>
      <c r="I9" s="150"/>
    </row>
    <row r="10" spans="1:12" ht="15">
      <c r="A10" s="61">
        <v>2</v>
      </c>
      <c r="B10" s="24"/>
      <c r="C10" s="24"/>
      <c r="D10" s="24"/>
      <c r="E10" s="24"/>
      <c r="F10" s="24"/>
      <c r="G10" s="161"/>
      <c r="H10" s="24"/>
      <c r="I10" s="150"/>
    </row>
    <row r="11" spans="1:12" ht="15">
      <c r="A11" s="61">
        <v>3</v>
      </c>
      <c r="B11" s="24"/>
      <c r="C11" s="24"/>
      <c r="D11" s="24"/>
      <c r="E11" s="24"/>
      <c r="F11" s="24"/>
      <c r="G11" s="161"/>
      <c r="H11" s="24"/>
      <c r="I11" s="150"/>
    </row>
    <row r="12" spans="1:12" ht="15">
      <c r="A12" s="61">
        <v>4</v>
      </c>
      <c r="B12" s="24"/>
      <c r="C12" s="24"/>
      <c r="D12" s="24"/>
      <c r="E12" s="24"/>
      <c r="F12" s="24"/>
      <c r="G12" s="161"/>
      <c r="H12" s="24"/>
      <c r="I12" s="150"/>
    </row>
    <row r="13" spans="1:12" ht="15">
      <c r="A13" s="61">
        <v>5</v>
      </c>
      <c r="B13" s="24"/>
      <c r="C13" s="24"/>
      <c r="D13" s="24"/>
      <c r="E13" s="24"/>
      <c r="F13" s="24"/>
      <c r="G13" s="161"/>
      <c r="H13" s="24"/>
      <c r="I13" s="150"/>
    </row>
    <row r="14" spans="1:12" ht="15">
      <c r="A14" s="61">
        <v>6</v>
      </c>
      <c r="B14" s="24"/>
      <c r="C14" s="24"/>
      <c r="D14" s="24"/>
      <c r="E14" s="24"/>
      <c r="F14" s="24"/>
      <c r="G14" s="161"/>
      <c r="H14" s="24"/>
      <c r="I14" s="150"/>
    </row>
    <row r="15" spans="1:12" s="22" customFormat="1" ht="15">
      <c r="A15" s="61">
        <v>7</v>
      </c>
      <c r="B15" s="24"/>
      <c r="C15" s="24"/>
      <c r="D15" s="24"/>
      <c r="E15" s="24"/>
      <c r="F15" s="24"/>
      <c r="G15" s="161"/>
      <c r="H15" s="24"/>
      <c r="I15" s="150"/>
      <c r="J15" s="56"/>
      <c r="K15" s="56"/>
      <c r="L15" s="56"/>
    </row>
    <row r="16" spans="1:12" s="22" customFormat="1" ht="15">
      <c r="A16" s="61">
        <v>8</v>
      </c>
      <c r="B16" s="24"/>
      <c r="C16" s="24"/>
      <c r="D16" s="24"/>
      <c r="E16" s="24"/>
      <c r="F16" s="24"/>
      <c r="G16" s="161"/>
      <c r="H16" s="24"/>
      <c r="I16" s="150"/>
      <c r="J16" s="56"/>
      <c r="K16" s="56"/>
      <c r="L16" s="56"/>
    </row>
    <row r="17" spans="1:12" s="22" customFormat="1" ht="15">
      <c r="A17" s="61">
        <v>9</v>
      </c>
      <c r="B17" s="24"/>
      <c r="C17" s="24"/>
      <c r="D17" s="24"/>
      <c r="E17" s="24"/>
      <c r="F17" s="24"/>
      <c r="G17" s="161"/>
      <c r="H17" s="24"/>
      <c r="I17" s="150"/>
      <c r="J17" s="56"/>
      <c r="K17" s="56"/>
      <c r="L17" s="56"/>
    </row>
    <row r="18" spans="1:12" s="22" customFormat="1" ht="15">
      <c r="A18" s="61">
        <v>10</v>
      </c>
      <c r="B18" s="24"/>
      <c r="C18" s="24"/>
      <c r="D18" s="24"/>
      <c r="E18" s="24"/>
      <c r="F18" s="24"/>
      <c r="G18" s="161"/>
      <c r="H18" s="24"/>
      <c r="I18" s="150"/>
      <c r="J18" s="56"/>
      <c r="K18" s="56"/>
      <c r="L18" s="56"/>
    </row>
    <row r="19" spans="1:12" s="22" customFormat="1" ht="15">
      <c r="A19" s="61">
        <v>11</v>
      </c>
      <c r="B19" s="24"/>
      <c r="C19" s="24"/>
      <c r="D19" s="24"/>
      <c r="E19" s="24"/>
      <c r="F19" s="24"/>
      <c r="G19" s="161"/>
      <c r="H19" s="24"/>
      <c r="I19" s="150"/>
      <c r="J19" s="56"/>
      <c r="K19" s="56"/>
      <c r="L19" s="56"/>
    </row>
    <row r="20" spans="1:12" s="22" customFormat="1" ht="15">
      <c r="A20" s="61">
        <v>12</v>
      </c>
      <c r="B20" s="24"/>
      <c r="C20" s="24"/>
      <c r="D20" s="24"/>
      <c r="E20" s="24"/>
      <c r="F20" s="24"/>
      <c r="G20" s="161"/>
      <c r="H20" s="24"/>
      <c r="I20" s="150"/>
      <c r="J20" s="56"/>
      <c r="K20" s="56"/>
      <c r="L20" s="56"/>
    </row>
    <row r="21" spans="1:12" s="22" customFormat="1" ht="15">
      <c r="A21" s="61">
        <v>13</v>
      </c>
      <c r="B21" s="24"/>
      <c r="C21" s="24"/>
      <c r="D21" s="24"/>
      <c r="E21" s="24"/>
      <c r="F21" s="24"/>
      <c r="G21" s="161"/>
      <c r="H21" s="24"/>
      <c r="I21" s="150"/>
      <c r="J21" s="56"/>
      <c r="K21" s="56"/>
      <c r="L21" s="56"/>
    </row>
    <row r="22" spans="1:12" s="22" customFormat="1" ht="15">
      <c r="A22" s="61">
        <v>14</v>
      </c>
      <c r="B22" s="24"/>
      <c r="C22" s="24"/>
      <c r="D22" s="24"/>
      <c r="E22" s="24"/>
      <c r="F22" s="24"/>
      <c r="G22" s="161"/>
      <c r="H22" s="24"/>
      <c r="I22" s="150"/>
      <c r="J22" s="56"/>
      <c r="K22" s="56"/>
      <c r="L22" s="56"/>
    </row>
    <row r="23" spans="1:12" s="22" customFormat="1" ht="15">
      <c r="A23" s="61">
        <v>15</v>
      </c>
      <c r="B23" s="24"/>
      <c r="C23" s="24"/>
      <c r="D23" s="24"/>
      <c r="E23" s="24"/>
      <c r="F23" s="24"/>
      <c r="G23" s="161"/>
      <c r="H23" s="24"/>
      <c r="I23" s="150"/>
      <c r="J23" s="56"/>
      <c r="K23" s="56"/>
      <c r="L23" s="56"/>
    </row>
    <row r="24" spans="1:12" s="22" customFormat="1" ht="15">
      <c r="A24" s="61">
        <v>16</v>
      </c>
      <c r="B24" s="24"/>
      <c r="C24" s="24"/>
      <c r="D24" s="24"/>
      <c r="E24" s="24"/>
      <c r="F24" s="24"/>
      <c r="G24" s="161"/>
      <c r="H24" s="24"/>
      <c r="I24" s="150"/>
      <c r="J24" s="56"/>
      <c r="K24" s="56"/>
      <c r="L24" s="56"/>
    </row>
    <row r="25" spans="1:12" s="22" customFormat="1" ht="15">
      <c r="A25" s="61">
        <v>17</v>
      </c>
      <c r="B25" s="24"/>
      <c r="C25" s="24"/>
      <c r="D25" s="24"/>
      <c r="E25" s="24"/>
      <c r="F25" s="24"/>
      <c r="G25" s="161"/>
      <c r="H25" s="24"/>
      <c r="I25" s="150"/>
      <c r="J25" s="56"/>
      <c r="K25" s="56"/>
      <c r="L25" s="56"/>
    </row>
    <row r="26" spans="1:12" s="22" customFormat="1" ht="15">
      <c r="A26" s="61">
        <v>18</v>
      </c>
      <c r="B26" s="24"/>
      <c r="C26" s="24"/>
      <c r="D26" s="24"/>
      <c r="E26" s="24"/>
      <c r="F26" s="24"/>
      <c r="G26" s="161"/>
      <c r="H26" s="24"/>
      <c r="I26" s="150"/>
      <c r="J26" s="56"/>
      <c r="K26" s="56"/>
      <c r="L26" s="56"/>
    </row>
    <row r="27" spans="1:12" s="22" customFormat="1" ht="15">
      <c r="A27" s="61" t="s">
        <v>1183</v>
      </c>
      <c r="B27" s="24"/>
      <c r="C27" s="24"/>
      <c r="D27" s="24"/>
      <c r="E27" s="24"/>
      <c r="F27" s="24"/>
      <c r="G27" s="161"/>
      <c r="H27" s="24"/>
      <c r="I27" s="150"/>
      <c r="J27" s="56"/>
      <c r="K27" s="56"/>
      <c r="L27" s="56"/>
    </row>
    <row r="28" spans="1:12" s="22" customFormat="1">
      <c r="J28" s="56"/>
      <c r="K28" s="56"/>
      <c r="L28" s="56"/>
    </row>
    <row r="29" spans="1:12" s="22" customFormat="1"/>
    <row r="30" spans="1:12" s="22" customFormat="1">
      <c r="A30" s="23"/>
    </row>
    <row r="31" spans="1:12" s="2" customFormat="1" ht="15">
      <c r="B31" s="65" t="s">
        <v>1010</v>
      </c>
      <c r="E31" s="5"/>
    </row>
    <row r="32" spans="1:12" s="2" customFormat="1" ht="15">
      <c r="C32" s="64"/>
      <c r="E32" s="64"/>
      <c r="F32" s="67"/>
      <c r="G32"/>
      <c r="H32"/>
      <c r="I32"/>
    </row>
    <row r="33" spans="1:9" s="2" customFormat="1" ht="15">
      <c r="A33"/>
      <c r="C33" s="63" t="s">
        <v>1170</v>
      </c>
      <c r="E33" s="12" t="s">
        <v>1175</v>
      </c>
      <c r="F33" s="66"/>
      <c r="G33"/>
      <c r="H33"/>
      <c r="I33"/>
    </row>
    <row r="34" spans="1:9" s="2" customFormat="1" ht="15">
      <c r="A34"/>
      <c r="C34" s="58" t="s">
        <v>1042</v>
      </c>
      <c r="E34" s="2" t="s">
        <v>1171</v>
      </c>
      <c r="F34"/>
      <c r="G34"/>
      <c r="H34"/>
      <c r="I34"/>
    </row>
    <row r="35" spans="1:9" customFormat="1" ht="15">
      <c r="B35" s="2"/>
      <c r="C35" s="23"/>
    </row>
  </sheetData>
  <mergeCells count="1">
    <mergeCell ref="H2:I2"/>
  </mergeCells>
  <phoneticPr fontId="38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Normal="100" zoomScaleSheetLayoutView="70" workbookViewId="0">
      <selection activeCell="I2" sqref="I2:J2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7" customWidth="1"/>
    <col min="11" max="16384" width="9.140625" style="23"/>
  </cols>
  <sheetData>
    <row r="1" spans="1:12" s="22" customFormat="1" ht="15">
      <c r="A1" s="143" t="s">
        <v>1211</v>
      </c>
      <c r="B1" s="144"/>
      <c r="C1" s="144"/>
      <c r="D1" s="144"/>
      <c r="E1" s="144"/>
      <c r="F1" s="144"/>
      <c r="G1" s="144"/>
      <c r="H1" s="150"/>
      <c r="I1" s="75" t="s">
        <v>1100</v>
      </c>
      <c r="J1" s="156"/>
    </row>
    <row r="2" spans="1:12" s="22" customFormat="1" ht="15">
      <c r="A2" s="117" t="s">
        <v>1043</v>
      </c>
      <c r="B2" s="144"/>
      <c r="C2" s="144"/>
      <c r="D2" s="144"/>
      <c r="E2" s="144"/>
      <c r="F2" s="144"/>
      <c r="G2" s="144"/>
      <c r="H2" s="150"/>
      <c r="I2" s="596" t="s">
        <v>2296</v>
      </c>
      <c r="J2" s="597"/>
    </row>
    <row r="3" spans="1:12" s="22" customFormat="1" ht="15">
      <c r="A3" s="144"/>
      <c r="B3" s="144"/>
      <c r="C3" s="144"/>
      <c r="D3" s="144"/>
      <c r="E3" s="144"/>
      <c r="F3" s="144"/>
      <c r="G3" s="144"/>
      <c r="H3" s="147"/>
      <c r="I3" s="147"/>
      <c r="J3" s="156"/>
    </row>
    <row r="4" spans="1:12" s="2" customFormat="1" ht="15">
      <c r="A4" s="73" t="str">
        <f>'ფორმა N2'!A4</f>
        <v>ანგარიშვალდებული პირის დასახელება:</v>
      </c>
      <c r="B4" s="73"/>
      <c r="C4" s="73"/>
      <c r="D4" s="74"/>
      <c r="E4" s="152"/>
      <c r="F4" s="144"/>
      <c r="G4" s="144"/>
      <c r="H4" s="144"/>
      <c r="I4" s="152"/>
      <c r="J4" s="116"/>
      <c r="L4" s="22"/>
    </row>
    <row r="5" spans="1:12" s="2" customFormat="1" ht="15">
      <c r="A5" s="223" t="s">
        <v>1382</v>
      </c>
      <c r="B5" s="223"/>
      <c r="C5" s="223"/>
      <c r="D5" s="132"/>
      <c r="E5" s="153"/>
      <c r="F5" s="154"/>
      <c r="G5" s="154"/>
      <c r="H5" s="154"/>
      <c r="I5" s="153"/>
      <c r="J5" s="116"/>
    </row>
    <row r="6" spans="1:12" s="22" customFormat="1" ht="13.5">
      <c r="A6" s="148"/>
      <c r="B6" s="149"/>
      <c r="C6" s="149"/>
      <c r="D6" s="149"/>
      <c r="E6" s="144"/>
      <c r="F6" s="144"/>
      <c r="G6" s="144"/>
      <c r="H6" s="144"/>
      <c r="I6" s="144"/>
      <c r="J6" s="151"/>
    </row>
    <row r="7" spans="1:12" ht="30">
      <c r="A7" s="155" t="s">
        <v>967</v>
      </c>
      <c r="B7" s="141" t="s">
        <v>1152</v>
      </c>
      <c r="C7" s="142" t="s">
        <v>1148</v>
      </c>
      <c r="D7" s="142" t="s">
        <v>1149</v>
      </c>
      <c r="E7" s="142" t="s">
        <v>1150</v>
      </c>
      <c r="F7" s="142" t="s">
        <v>1151</v>
      </c>
      <c r="G7" s="142" t="s">
        <v>1145</v>
      </c>
      <c r="H7" s="142" t="s">
        <v>1146</v>
      </c>
      <c r="I7" s="142" t="s">
        <v>1147</v>
      </c>
      <c r="J7" s="157"/>
    </row>
    <row r="8" spans="1:12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1">
        <v>8</v>
      </c>
      <c r="I8" s="142">
        <v>9</v>
      </c>
      <c r="J8" s="157"/>
    </row>
    <row r="9" spans="1:12" ht="15">
      <c r="A9" s="61">
        <v>1</v>
      </c>
      <c r="B9" s="24"/>
      <c r="C9" s="24"/>
      <c r="D9" s="24"/>
      <c r="E9" s="24"/>
      <c r="F9" s="24"/>
      <c r="G9" s="24"/>
      <c r="H9" s="161"/>
      <c r="I9" s="24"/>
      <c r="J9" s="157"/>
    </row>
    <row r="10" spans="1:12" ht="15">
      <c r="A10" s="61">
        <v>2</v>
      </c>
      <c r="B10" s="24"/>
      <c r="C10" s="24"/>
      <c r="D10" s="24"/>
      <c r="E10" s="24"/>
      <c r="F10" s="24"/>
      <c r="G10" s="24"/>
      <c r="H10" s="161"/>
      <c r="I10" s="24"/>
      <c r="J10" s="157"/>
    </row>
    <row r="11" spans="1:12" ht="15">
      <c r="A11" s="61">
        <v>3</v>
      </c>
      <c r="B11" s="24"/>
      <c r="C11" s="24"/>
      <c r="D11" s="24"/>
      <c r="E11" s="24"/>
      <c r="F11" s="24"/>
      <c r="G11" s="24"/>
      <c r="H11" s="161"/>
      <c r="I11" s="24"/>
      <c r="J11" s="157"/>
    </row>
    <row r="12" spans="1:12" ht="15">
      <c r="A12" s="61">
        <v>4</v>
      </c>
      <c r="B12" s="24"/>
      <c r="C12" s="24"/>
      <c r="D12" s="24"/>
      <c r="E12" s="24"/>
      <c r="F12" s="24"/>
      <c r="G12" s="24"/>
      <c r="H12" s="161"/>
      <c r="I12" s="24"/>
      <c r="J12" s="157"/>
    </row>
    <row r="13" spans="1:12" ht="15">
      <c r="A13" s="61">
        <v>5</v>
      </c>
      <c r="B13" s="24"/>
      <c r="C13" s="24"/>
      <c r="D13" s="24"/>
      <c r="E13" s="24"/>
      <c r="F13" s="24"/>
      <c r="G13" s="24"/>
      <c r="H13" s="161"/>
      <c r="I13" s="24"/>
      <c r="J13" s="157"/>
    </row>
    <row r="14" spans="1:12" ht="15">
      <c r="A14" s="61">
        <v>6</v>
      </c>
      <c r="B14" s="24"/>
      <c r="C14" s="24"/>
      <c r="D14" s="24"/>
      <c r="E14" s="24"/>
      <c r="F14" s="24"/>
      <c r="G14" s="24"/>
      <c r="H14" s="161"/>
      <c r="I14" s="24"/>
      <c r="J14" s="157"/>
    </row>
    <row r="15" spans="1:12" s="22" customFormat="1" ht="15">
      <c r="A15" s="61">
        <v>7</v>
      </c>
      <c r="B15" s="24"/>
      <c r="C15" s="24"/>
      <c r="D15" s="24"/>
      <c r="E15" s="24"/>
      <c r="F15" s="24"/>
      <c r="G15" s="24"/>
      <c r="H15" s="161"/>
      <c r="I15" s="24"/>
      <c r="J15" s="151"/>
    </row>
    <row r="16" spans="1:12" s="22" customFormat="1" ht="15">
      <c r="A16" s="61">
        <v>8</v>
      </c>
      <c r="B16" s="24"/>
      <c r="C16" s="24"/>
      <c r="D16" s="24"/>
      <c r="E16" s="24"/>
      <c r="F16" s="24"/>
      <c r="G16" s="24"/>
      <c r="H16" s="161"/>
      <c r="I16" s="24"/>
      <c r="J16" s="151"/>
    </row>
    <row r="17" spans="1:10" s="22" customFormat="1" ht="15">
      <c r="A17" s="61">
        <v>9</v>
      </c>
      <c r="B17" s="24"/>
      <c r="C17" s="24"/>
      <c r="D17" s="24"/>
      <c r="E17" s="24"/>
      <c r="F17" s="24"/>
      <c r="G17" s="24"/>
      <c r="H17" s="161"/>
      <c r="I17" s="24"/>
      <c r="J17" s="151"/>
    </row>
    <row r="18" spans="1:10" s="22" customFormat="1" ht="15">
      <c r="A18" s="61">
        <v>10</v>
      </c>
      <c r="B18" s="24"/>
      <c r="C18" s="24"/>
      <c r="D18" s="24"/>
      <c r="E18" s="24"/>
      <c r="F18" s="24"/>
      <c r="G18" s="24"/>
      <c r="H18" s="161"/>
      <c r="I18" s="24"/>
      <c r="J18" s="151"/>
    </row>
    <row r="19" spans="1:10" s="22" customFormat="1" ht="15">
      <c r="A19" s="61">
        <v>11</v>
      </c>
      <c r="B19" s="24"/>
      <c r="C19" s="24"/>
      <c r="D19" s="24"/>
      <c r="E19" s="24"/>
      <c r="F19" s="24"/>
      <c r="G19" s="24"/>
      <c r="H19" s="161"/>
      <c r="I19" s="24"/>
      <c r="J19" s="151"/>
    </row>
    <row r="20" spans="1:10" s="22" customFormat="1" ht="15">
      <c r="A20" s="61">
        <v>12</v>
      </c>
      <c r="B20" s="24"/>
      <c r="C20" s="24"/>
      <c r="D20" s="24"/>
      <c r="E20" s="24"/>
      <c r="F20" s="24"/>
      <c r="G20" s="24"/>
      <c r="H20" s="161"/>
      <c r="I20" s="24"/>
      <c r="J20" s="151"/>
    </row>
    <row r="21" spans="1:10" s="22" customFormat="1" ht="15">
      <c r="A21" s="61">
        <v>13</v>
      </c>
      <c r="B21" s="24"/>
      <c r="C21" s="24"/>
      <c r="D21" s="24"/>
      <c r="E21" s="24"/>
      <c r="F21" s="24"/>
      <c r="G21" s="24"/>
      <c r="H21" s="161"/>
      <c r="I21" s="24"/>
      <c r="J21" s="151"/>
    </row>
    <row r="22" spans="1:10" s="22" customFormat="1" ht="15">
      <c r="A22" s="61">
        <v>14</v>
      </c>
      <c r="B22" s="24"/>
      <c r="C22" s="24"/>
      <c r="D22" s="24"/>
      <c r="E22" s="24"/>
      <c r="F22" s="24"/>
      <c r="G22" s="24"/>
      <c r="H22" s="161"/>
      <c r="I22" s="24"/>
      <c r="J22" s="151"/>
    </row>
    <row r="23" spans="1:10" s="22" customFormat="1" ht="15">
      <c r="A23" s="61">
        <v>15</v>
      </c>
      <c r="B23" s="24"/>
      <c r="C23" s="24"/>
      <c r="D23" s="24"/>
      <c r="E23" s="24"/>
      <c r="F23" s="24"/>
      <c r="G23" s="24"/>
      <c r="H23" s="161"/>
      <c r="I23" s="24"/>
      <c r="J23" s="151"/>
    </row>
    <row r="24" spans="1:10" s="22" customFormat="1" ht="15">
      <c r="A24" s="61">
        <v>16</v>
      </c>
      <c r="B24" s="24"/>
      <c r="C24" s="24"/>
      <c r="D24" s="24"/>
      <c r="E24" s="24"/>
      <c r="F24" s="24"/>
      <c r="G24" s="24"/>
      <c r="H24" s="161"/>
      <c r="I24" s="24"/>
      <c r="J24" s="151"/>
    </row>
    <row r="25" spans="1:10" s="22" customFormat="1" ht="15">
      <c r="A25" s="61">
        <v>17</v>
      </c>
      <c r="B25" s="24"/>
      <c r="C25" s="24"/>
      <c r="D25" s="24"/>
      <c r="E25" s="24"/>
      <c r="F25" s="24"/>
      <c r="G25" s="24"/>
      <c r="H25" s="161"/>
      <c r="I25" s="24"/>
      <c r="J25" s="151"/>
    </row>
    <row r="26" spans="1:10" s="22" customFormat="1" ht="15">
      <c r="A26" s="61">
        <v>18</v>
      </c>
      <c r="B26" s="24"/>
      <c r="C26" s="24"/>
      <c r="D26" s="24"/>
      <c r="E26" s="24"/>
      <c r="F26" s="24"/>
      <c r="G26" s="24"/>
      <c r="H26" s="161"/>
      <c r="I26" s="24"/>
      <c r="J26" s="151"/>
    </row>
    <row r="27" spans="1:10" s="22" customFormat="1" ht="15">
      <c r="A27" s="61" t="s">
        <v>1183</v>
      </c>
      <c r="B27" s="24"/>
      <c r="C27" s="24"/>
      <c r="D27" s="24"/>
      <c r="E27" s="24"/>
      <c r="F27" s="24"/>
      <c r="G27" s="24"/>
      <c r="H27" s="161"/>
      <c r="I27" s="24"/>
      <c r="J27" s="151"/>
    </row>
    <row r="28" spans="1:10" s="22" customFormat="1">
      <c r="J28" s="56"/>
    </row>
    <row r="29" spans="1:10" s="22" customFormat="1"/>
    <row r="30" spans="1:10" s="22" customFormat="1">
      <c r="A30" s="23"/>
    </row>
    <row r="31" spans="1:10" s="2" customFormat="1" ht="15">
      <c r="B31" s="65" t="s">
        <v>1010</v>
      </c>
      <c r="E31" s="5"/>
    </row>
    <row r="32" spans="1:10" s="2" customFormat="1" ht="15">
      <c r="C32" s="64"/>
      <c r="E32" s="64"/>
      <c r="F32" s="67"/>
      <c r="G32" s="67"/>
      <c r="H32"/>
      <c r="I32"/>
    </row>
    <row r="33" spans="1:10" s="2" customFormat="1" ht="15">
      <c r="A33"/>
      <c r="C33" s="63" t="s">
        <v>1170</v>
      </c>
      <c r="E33" s="12" t="s">
        <v>1175</v>
      </c>
      <c r="F33" s="66"/>
      <c r="G33"/>
      <c r="H33"/>
      <c r="I33"/>
    </row>
    <row r="34" spans="1:10" s="2" customFormat="1" ht="15">
      <c r="A34"/>
      <c r="C34" s="58" t="s">
        <v>1042</v>
      </c>
      <c r="E34" s="2" t="s">
        <v>1171</v>
      </c>
      <c r="F34"/>
      <c r="G34"/>
      <c r="H34"/>
      <c r="I34"/>
    </row>
    <row r="35" spans="1:10" customFormat="1" ht="15">
      <c r="B35" s="2"/>
      <c r="C35" s="23"/>
    </row>
    <row r="36" spans="1:10" customFormat="1"/>
    <row r="37" spans="1:10" s="22" customFormat="1">
      <c r="J37" s="56"/>
    </row>
    <row r="38" spans="1:10" s="22" customFormat="1">
      <c r="J38" s="56"/>
    </row>
    <row r="39" spans="1:10" s="22" customFormat="1">
      <c r="J39" s="56"/>
    </row>
    <row r="40" spans="1:10" s="22" customFormat="1">
      <c r="J40" s="56"/>
    </row>
    <row r="41" spans="1:10" s="22" customFormat="1">
      <c r="J41" s="56"/>
    </row>
    <row r="42" spans="1:10" s="22" customFormat="1">
      <c r="J42" s="56"/>
    </row>
    <row r="43" spans="1:10" s="22" customFormat="1">
      <c r="J43" s="56"/>
    </row>
    <row r="44" spans="1:10" s="22" customFormat="1">
      <c r="J44" s="56"/>
    </row>
    <row r="45" spans="1:10" s="22" customFormat="1">
      <c r="J45" s="56"/>
    </row>
    <row r="46" spans="1:10" s="22" customFormat="1">
      <c r="J46" s="56"/>
    </row>
    <row r="47" spans="1:10" s="22" customFormat="1">
      <c r="J47" s="56"/>
    </row>
    <row r="48" spans="1:10" s="22" customFormat="1">
      <c r="J48" s="56"/>
    </row>
    <row r="49" spans="10:10" s="22" customFormat="1">
      <c r="J49" s="56"/>
    </row>
    <row r="50" spans="10:10" s="22" customFormat="1">
      <c r="J50" s="56"/>
    </row>
    <row r="51" spans="10:10" s="22" customFormat="1">
      <c r="J51" s="56"/>
    </row>
    <row r="52" spans="10:10" s="22" customFormat="1">
      <c r="J52" s="56"/>
    </row>
    <row r="53" spans="10:10" s="22" customFormat="1">
      <c r="J53" s="56"/>
    </row>
    <row r="54" spans="10:10" s="22" customFormat="1">
      <c r="J54" s="56"/>
    </row>
  </sheetData>
  <mergeCells count="1">
    <mergeCell ref="I2:J2"/>
  </mergeCells>
  <phoneticPr fontId="38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Normal="100" zoomScaleSheetLayoutView="70" workbookViewId="0">
      <selection activeCell="D20" sqref="D20"/>
    </sheetView>
  </sheetViews>
  <sheetFormatPr defaultRowHeight="12.75"/>
  <cols>
    <col min="1" max="1" width="4.85546875" style="216" customWidth="1"/>
    <col min="2" max="2" width="37.42578125" style="216" customWidth="1"/>
    <col min="3" max="3" width="21.5703125" style="216" customWidth="1"/>
    <col min="4" max="4" width="20" style="216" customWidth="1"/>
    <col min="5" max="5" width="18.7109375" style="216" customWidth="1"/>
    <col min="6" max="6" width="24.140625" style="216" customWidth="1"/>
    <col min="7" max="7" width="27.140625" style="216" customWidth="1"/>
    <col min="8" max="8" width="0.7109375" style="216" customWidth="1"/>
    <col min="9" max="16384" width="9.140625" style="216"/>
  </cols>
  <sheetData>
    <row r="1" spans="1:8" s="200" customFormat="1" ht="15">
      <c r="A1" s="197" t="s">
        <v>1231</v>
      </c>
      <c r="B1" s="198"/>
      <c r="C1" s="198"/>
      <c r="D1" s="198"/>
      <c r="E1" s="198"/>
      <c r="F1" s="75"/>
      <c r="G1" s="75" t="s">
        <v>1013</v>
      </c>
      <c r="H1" s="201"/>
    </row>
    <row r="2" spans="1:8" s="200" customFormat="1" ht="15">
      <c r="A2" s="201" t="s">
        <v>1222</v>
      </c>
      <c r="B2" s="198"/>
      <c r="C2" s="198"/>
      <c r="D2" s="198"/>
      <c r="E2" s="199"/>
      <c r="F2" s="199"/>
      <c r="G2" s="596" t="s">
        <v>2296</v>
      </c>
      <c r="H2" s="597"/>
    </row>
    <row r="3" spans="1:8" s="200" customFormat="1">
      <c r="A3" s="201"/>
      <c r="B3" s="198"/>
      <c r="C3" s="198"/>
      <c r="D3" s="198"/>
      <c r="E3" s="199"/>
      <c r="F3" s="199"/>
      <c r="G3" s="199"/>
      <c r="H3" s="201"/>
    </row>
    <row r="4" spans="1:8" s="200" customFormat="1" ht="15">
      <c r="A4" s="128" t="s">
        <v>1176</v>
      </c>
      <c r="B4" s="198"/>
      <c r="C4" s="198"/>
      <c r="D4" s="198"/>
      <c r="E4" s="202"/>
      <c r="F4" s="202"/>
      <c r="G4" s="199"/>
      <c r="H4" s="201"/>
    </row>
    <row r="5" spans="1:8" s="200" customFormat="1" ht="15">
      <c r="A5" s="223" t="s">
        <v>1382</v>
      </c>
      <c r="B5" s="223"/>
      <c r="C5" s="223"/>
      <c r="D5" s="203"/>
      <c r="E5" s="203"/>
      <c r="F5" s="203"/>
      <c r="G5" s="204"/>
      <c r="H5" s="201"/>
    </row>
    <row r="6" spans="1:8" s="217" customFormat="1">
      <c r="A6" s="205"/>
      <c r="B6" s="205"/>
      <c r="C6" s="205"/>
      <c r="D6" s="205"/>
      <c r="E6" s="205"/>
      <c r="F6" s="205"/>
      <c r="G6" s="205"/>
      <c r="H6" s="202"/>
    </row>
    <row r="7" spans="1:8" s="200" customFormat="1" ht="51">
      <c r="A7" s="232" t="s">
        <v>967</v>
      </c>
      <c r="B7" s="208" t="s">
        <v>1226</v>
      </c>
      <c r="C7" s="208" t="s">
        <v>1227</v>
      </c>
      <c r="D7" s="208" t="s">
        <v>1228</v>
      </c>
      <c r="E7" s="208" t="s">
        <v>1229</v>
      </c>
      <c r="F7" s="208" t="s">
        <v>1230</v>
      </c>
      <c r="G7" s="208" t="s">
        <v>1223</v>
      </c>
      <c r="H7" s="201"/>
    </row>
    <row r="8" spans="1:8" s="200" customFormat="1">
      <c r="A8" s="206">
        <v>1</v>
      </c>
      <c r="B8" s="207">
        <v>2</v>
      </c>
      <c r="C8" s="207">
        <v>3</v>
      </c>
      <c r="D8" s="207">
        <v>4</v>
      </c>
      <c r="E8" s="208">
        <v>5</v>
      </c>
      <c r="F8" s="208">
        <v>6</v>
      </c>
      <c r="G8" s="208">
        <v>7</v>
      </c>
      <c r="H8" s="201"/>
    </row>
    <row r="9" spans="1:8" s="200" customFormat="1">
      <c r="A9" s="218">
        <v>1</v>
      </c>
      <c r="B9" s="209"/>
      <c r="C9" s="209"/>
      <c r="D9" s="210"/>
      <c r="E9" s="209"/>
      <c r="F9" s="209"/>
      <c r="G9" s="209"/>
      <c r="H9" s="201"/>
    </row>
    <row r="10" spans="1:8" s="200" customFormat="1">
      <c r="A10" s="218">
        <v>2</v>
      </c>
      <c r="B10" s="209"/>
      <c r="C10" s="209"/>
      <c r="D10" s="210"/>
      <c r="E10" s="209"/>
      <c r="F10" s="209"/>
      <c r="G10" s="209"/>
      <c r="H10" s="201"/>
    </row>
    <row r="11" spans="1:8" s="200" customFormat="1">
      <c r="A11" s="218">
        <v>3</v>
      </c>
      <c r="B11" s="209"/>
      <c r="C11" s="209"/>
      <c r="D11" s="210"/>
      <c r="E11" s="209"/>
      <c r="F11" s="209"/>
      <c r="G11" s="209"/>
      <c r="H11" s="201"/>
    </row>
    <row r="12" spans="1:8" s="200" customFormat="1">
      <c r="A12" s="218">
        <v>4</v>
      </c>
      <c r="B12" s="209"/>
      <c r="C12" s="209"/>
      <c r="D12" s="210"/>
      <c r="E12" s="209"/>
      <c r="F12" s="209"/>
      <c r="G12" s="209"/>
      <c r="H12" s="201"/>
    </row>
    <row r="13" spans="1:8" s="200" customFormat="1">
      <c r="A13" s="218">
        <v>5</v>
      </c>
      <c r="B13" s="209"/>
      <c r="C13" s="209"/>
      <c r="D13" s="210"/>
      <c r="E13" s="209"/>
      <c r="F13" s="209"/>
      <c r="G13" s="209"/>
      <c r="H13" s="201"/>
    </row>
    <row r="14" spans="1:8" s="200" customFormat="1">
      <c r="A14" s="218">
        <v>6</v>
      </c>
      <c r="B14" s="209"/>
      <c r="C14" s="209"/>
      <c r="D14" s="210"/>
      <c r="E14" s="209"/>
      <c r="F14" s="209"/>
      <c r="G14" s="209"/>
      <c r="H14" s="201"/>
    </row>
    <row r="15" spans="1:8" s="200" customFormat="1">
      <c r="A15" s="218">
        <v>7</v>
      </c>
      <c r="B15" s="209"/>
      <c r="C15" s="209"/>
      <c r="D15" s="210"/>
      <c r="E15" s="209"/>
      <c r="F15" s="209"/>
      <c r="G15" s="209"/>
      <c r="H15" s="201"/>
    </row>
    <row r="16" spans="1:8" s="200" customFormat="1">
      <c r="A16" s="218">
        <v>8</v>
      </c>
      <c r="B16" s="209"/>
      <c r="C16" s="209"/>
      <c r="D16" s="210"/>
      <c r="E16" s="209"/>
      <c r="F16" s="209"/>
      <c r="G16" s="209"/>
      <c r="H16" s="201"/>
    </row>
    <row r="17" spans="1:11" s="200" customFormat="1">
      <c r="A17" s="218">
        <v>9</v>
      </c>
      <c r="B17" s="209"/>
      <c r="C17" s="209"/>
      <c r="D17" s="210"/>
      <c r="E17" s="209"/>
      <c r="F17" s="209"/>
      <c r="G17" s="209"/>
      <c r="H17" s="201"/>
    </row>
    <row r="18" spans="1:11" s="200" customFormat="1">
      <c r="A18" s="218">
        <v>10</v>
      </c>
      <c r="B18" s="209"/>
      <c r="C18" s="209"/>
      <c r="D18" s="210"/>
      <c r="E18" s="209"/>
      <c r="F18" s="209"/>
      <c r="G18" s="209"/>
      <c r="H18" s="201"/>
    </row>
    <row r="19" spans="1:11" s="200" customFormat="1">
      <c r="A19" s="218" t="s">
        <v>1180</v>
      </c>
      <c r="B19" s="209"/>
      <c r="C19" s="209"/>
      <c r="D19" s="210"/>
      <c r="E19" s="209"/>
      <c r="F19" s="209"/>
      <c r="G19" s="209"/>
      <c r="H19" s="201"/>
    </row>
    <row r="22" spans="1:11" s="200" customFormat="1"/>
    <row r="23" spans="1:11" s="200" customFormat="1"/>
    <row r="24" spans="1:11" s="21" customFormat="1" ht="15">
      <c r="B24" s="211" t="s">
        <v>1010</v>
      </c>
      <c r="C24" s="211"/>
    </row>
    <row r="25" spans="1:11" s="21" customFormat="1" ht="15">
      <c r="B25" s="211"/>
      <c r="C25" s="211"/>
    </row>
    <row r="26" spans="1:11" s="21" customFormat="1" ht="15">
      <c r="C26" s="213"/>
      <c r="F26" s="213"/>
      <c r="G26" s="213"/>
      <c r="H26" s="212"/>
    </row>
    <row r="27" spans="1:11" s="21" customFormat="1" ht="15">
      <c r="C27" s="214" t="s">
        <v>1170</v>
      </c>
      <c r="F27" s="211" t="s">
        <v>1224</v>
      </c>
      <c r="J27" s="212"/>
      <c r="K27" s="212"/>
    </row>
    <row r="28" spans="1:11" s="21" customFormat="1" ht="15">
      <c r="C28" s="214" t="s">
        <v>1042</v>
      </c>
      <c r="F28" s="215" t="s">
        <v>1171</v>
      </c>
      <c r="J28" s="212"/>
      <c r="K28" s="212"/>
    </row>
    <row r="29" spans="1:11" s="200" customFormat="1" ht="15">
      <c r="C29" s="214"/>
      <c r="J29" s="217"/>
      <c r="K29" s="217"/>
    </row>
  </sheetData>
  <mergeCells count="1">
    <mergeCell ref="G2:H2"/>
  </mergeCells>
  <phoneticPr fontId="38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I42"/>
  <sheetViews>
    <sheetView showGridLines="0" zoomScaleNormal="100" zoomScaleSheetLayoutView="100" workbookViewId="0">
      <selection activeCell="C9" sqref="C9"/>
    </sheetView>
  </sheetViews>
  <sheetFormatPr defaultColWidth="11.42578125" defaultRowHeight="15"/>
  <cols>
    <col min="1" max="1" width="11.42578125" style="2"/>
    <col min="2" max="2" width="73" style="2" customWidth="1"/>
    <col min="3" max="4" width="17.28515625" style="2" customWidth="1"/>
    <col min="5" max="5" width="17.42578125" style="5" customWidth="1"/>
    <col min="6" max="16384" width="11.42578125" style="2"/>
  </cols>
  <sheetData>
    <row r="1" spans="1:7">
      <c r="A1" s="71" t="s">
        <v>1206</v>
      </c>
      <c r="B1" s="73"/>
      <c r="C1" s="593" t="s">
        <v>1013</v>
      </c>
      <c r="D1" s="593"/>
      <c r="E1" s="122"/>
    </row>
    <row r="2" spans="1:7">
      <c r="A2" s="73" t="s">
        <v>1043</v>
      </c>
      <c r="B2" s="73"/>
      <c r="C2" s="591" t="s">
        <v>2296</v>
      </c>
      <c r="D2" s="592"/>
      <c r="E2" s="122"/>
    </row>
    <row r="3" spans="1:7">
      <c r="A3" s="71"/>
      <c r="B3" s="73"/>
      <c r="C3" s="72"/>
      <c r="D3" s="72"/>
      <c r="E3" s="122"/>
    </row>
    <row r="4" spans="1:7">
      <c r="A4" s="74" t="s">
        <v>1176</v>
      </c>
      <c r="B4" s="114"/>
      <c r="C4" s="115"/>
      <c r="D4" s="73"/>
      <c r="E4" s="122"/>
    </row>
    <row r="5" spans="1:7">
      <c r="A5" s="223" t="s">
        <v>1382</v>
      </c>
      <c r="B5" s="223"/>
      <c r="C5" s="223"/>
      <c r="E5" s="122"/>
    </row>
    <row r="6" spans="1:7">
      <c r="A6" s="116"/>
      <c r="B6" s="116"/>
      <c r="C6" s="116"/>
      <c r="D6" s="117"/>
      <c r="E6" s="122"/>
    </row>
    <row r="7" spans="1:7">
      <c r="A7" s="73"/>
      <c r="B7" s="73"/>
      <c r="C7" s="73"/>
      <c r="D7" s="73"/>
      <c r="E7" s="122"/>
    </row>
    <row r="8" spans="1:7" s="6" customFormat="1" ht="39" customHeight="1">
      <c r="A8" s="118" t="s">
        <v>967</v>
      </c>
      <c r="B8" s="76" t="s">
        <v>1153</v>
      </c>
      <c r="C8" s="76" t="s">
        <v>969</v>
      </c>
      <c r="D8" s="76" t="s">
        <v>970</v>
      </c>
      <c r="E8" s="122"/>
    </row>
    <row r="9" spans="1:7" s="7" customFormat="1" ht="16.5" customHeight="1">
      <c r="A9" s="239">
        <v>1</v>
      </c>
      <c r="B9" s="239" t="s">
        <v>968</v>
      </c>
      <c r="C9" s="482">
        <f>SUM(C10,C26)</f>
        <v>99332.800000000003</v>
      </c>
      <c r="D9" s="482">
        <f>SUM(D10,D26)</f>
        <v>99332.800000000003</v>
      </c>
      <c r="E9" s="122"/>
    </row>
    <row r="10" spans="1:7" s="7" customFormat="1" ht="16.5" customHeight="1">
      <c r="A10" s="84">
        <v>1.1000000000000001</v>
      </c>
      <c r="B10" s="84" t="s">
        <v>983</v>
      </c>
      <c r="C10" s="482">
        <f>SUM(C11,C12,C15,C19,C25)</f>
        <v>99332.800000000003</v>
      </c>
      <c r="D10" s="482">
        <f>SUM(D11,D12,D15,D19,D24,D25)</f>
        <v>99332.800000000003</v>
      </c>
      <c r="E10" s="122"/>
    </row>
    <row r="11" spans="1:7" s="9" customFormat="1" ht="16.5" customHeight="1">
      <c r="A11" s="85" t="s">
        <v>933</v>
      </c>
      <c r="B11" s="85" t="s">
        <v>982</v>
      </c>
      <c r="C11" s="459">
        <v>0</v>
      </c>
      <c r="D11" s="459">
        <v>0</v>
      </c>
      <c r="E11" s="122"/>
    </row>
    <row r="12" spans="1:7" s="10" customFormat="1" ht="16.5" customHeight="1">
      <c r="A12" s="85" t="s">
        <v>934</v>
      </c>
      <c r="B12" s="85" t="s">
        <v>1213</v>
      </c>
      <c r="C12" s="483">
        <f>SUM(C13:C14)</f>
        <v>74962.5</v>
      </c>
      <c r="D12" s="483">
        <f>SUM(D13:D14)</f>
        <v>74962.5</v>
      </c>
      <c r="E12" s="122"/>
      <c r="G12" s="62"/>
    </row>
    <row r="13" spans="1:7" s="3" customFormat="1" ht="16.5" customHeight="1">
      <c r="A13" s="94" t="s">
        <v>984</v>
      </c>
      <c r="B13" s="94" t="s">
        <v>1216</v>
      </c>
      <c r="C13" s="459">
        <v>74962.5</v>
      </c>
      <c r="D13" s="459">
        <v>74962.5</v>
      </c>
      <c r="E13" s="122"/>
    </row>
    <row r="14" spans="1:7" s="3" customFormat="1" ht="16.5" customHeight="1">
      <c r="A14" s="94" t="s">
        <v>1012</v>
      </c>
      <c r="B14" s="94" t="s">
        <v>1000</v>
      </c>
      <c r="C14" s="459"/>
      <c r="D14" s="459"/>
      <c r="E14" s="122"/>
    </row>
    <row r="15" spans="1:7" s="3" customFormat="1" ht="16.5" customHeight="1">
      <c r="A15" s="85" t="s">
        <v>985</v>
      </c>
      <c r="B15" s="85" t="s">
        <v>986</v>
      </c>
      <c r="C15" s="483">
        <f>SUM(C16:C17)</f>
        <v>24370.3</v>
      </c>
      <c r="D15" s="483">
        <f>SUM(D16:D17)</f>
        <v>24370.3</v>
      </c>
      <c r="E15" s="122"/>
    </row>
    <row r="16" spans="1:7" s="3" customFormat="1" ht="16.5" customHeight="1">
      <c r="A16" s="94" t="s">
        <v>987</v>
      </c>
      <c r="B16" s="94" t="s">
        <v>989</v>
      </c>
      <c r="C16" s="501">
        <v>24370.3</v>
      </c>
      <c r="D16" s="501">
        <v>24370.3</v>
      </c>
      <c r="E16" s="122"/>
    </row>
    <row r="17" spans="1:6" s="3" customFormat="1" ht="30">
      <c r="A17" s="94" t="s">
        <v>988</v>
      </c>
      <c r="B17" s="94" t="s">
        <v>1014</v>
      </c>
      <c r="C17" s="486"/>
      <c r="D17" s="486"/>
      <c r="E17" s="122"/>
    </row>
    <row r="18" spans="1:6" s="3" customFormat="1">
      <c r="A18" s="94" t="s">
        <v>826</v>
      </c>
      <c r="B18" s="94" t="s">
        <v>2325</v>
      </c>
      <c r="C18" s="459"/>
      <c r="D18" s="459"/>
      <c r="E18" s="122"/>
    </row>
    <row r="19" spans="1:6" s="3" customFormat="1" ht="16.5" customHeight="1">
      <c r="A19" s="85" t="s">
        <v>990</v>
      </c>
      <c r="B19" s="85" t="s">
        <v>1320</v>
      </c>
      <c r="C19" s="483">
        <f>SUM(C20:C23)</f>
        <v>0</v>
      </c>
      <c r="D19" s="483">
        <f>SUM(D20:D23)</f>
        <v>0</v>
      </c>
      <c r="E19" s="122"/>
    </row>
    <row r="20" spans="1:6" s="3" customFormat="1" ht="16.5" customHeight="1">
      <c r="A20" s="94" t="s">
        <v>991</v>
      </c>
      <c r="B20" s="94" t="s">
        <v>992</v>
      </c>
      <c r="C20" s="459"/>
      <c r="D20" s="459"/>
      <c r="E20" s="122"/>
    </row>
    <row r="21" spans="1:6" s="3" customFormat="1" ht="30">
      <c r="A21" s="94" t="s">
        <v>995</v>
      </c>
      <c r="B21" s="94" t="s">
        <v>993</v>
      </c>
      <c r="C21" s="459"/>
      <c r="D21" s="459"/>
      <c r="E21" s="122"/>
    </row>
    <row r="22" spans="1:6" s="3" customFormat="1" ht="16.5" customHeight="1">
      <c r="A22" s="94" t="s">
        <v>996</v>
      </c>
      <c r="B22" s="94" t="s">
        <v>994</v>
      </c>
      <c r="C22" s="459"/>
      <c r="D22" s="459"/>
      <c r="E22" s="122"/>
    </row>
    <row r="23" spans="1:6" s="3" customFormat="1" ht="16.5" customHeight="1">
      <c r="A23" s="94" t="s">
        <v>997</v>
      </c>
      <c r="B23" s="94" t="s">
        <v>1345</v>
      </c>
      <c r="C23" s="459"/>
      <c r="D23" s="459"/>
      <c r="E23" s="122"/>
    </row>
    <row r="24" spans="1:6" s="3" customFormat="1" ht="16.5" customHeight="1">
      <c r="A24" s="85" t="s">
        <v>998</v>
      </c>
      <c r="B24" s="85" t="s">
        <v>1346</v>
      </c>
      <c r="C24" s="484"/>
      <c r="D24" s="459"/>
      <c r="E24" s="122"/>
    </row>
    <row r="25" spans="1:6" s="3" customFormat="1">
      <c r="A25" s="85" t="s">
        <v>1155</v>
      </c>
      <c r="B25" s="85" t="s">
        <v>1352</v>
      </c>
      <c r="C25" s="459"/>
      <c r="D25" s="485"/>
      <c r="E25" s="122"/>
    </row>
    <row r="26" spans="1:6" ht="16.5" customHeight="1">
      <c r="A26" s="84">
        <v>1.2</v>
      </c>
      <c r="B26" s="84" t="s">
        <v>999</v>
      </c>
      <c r="C26" s="482">
        <f>SUM(C27,C31)</f>
        <v>0</v>
      </c>
      <c r="D26" s="482">
        <f>SUM(D27,D31)</f>
        <v>0</v>
      </c>
      <c r="E26" s="122"/>
    </row>
    <row r="27" spans="1:6" ht="16.5" customHeight="1">
      <c r="A27" s="85" t="s">
        <v>935</v>
      </c>
      <c r="B27" s="85" t="s">
        <v>1216</v>
      </c>
      <c r="C27" s="483">
        <f>SUM(C28:C30)</f>
        <v>0</v>
      </c>
      <c r="D27" s="483">
        <f>SUM(D28:D30)</f>
        <v>0</v>
      </c>
      <c r="E27" s="122"/>
    </row>
    <row r="28" spans="1:6" ht="30">
      <c r="A28" s="240" t="s">
        <v>1001</v>
      </c>
      <c r="B28" s="240" t="s">
        <v>1214</v>
      </c>
      <c r="C28" s="459"/>
      <c r="D28" s="459"/>
      <c r="E28" s="122"/>
    </row>
    <row r="29" spans="1:6" ht="30">
      <c r="A29" s="240" t="s">
        <v>1002</v>
      </c>
      <c r="B29" s="240" t="s">
        <v>1217</v>
      </c>
      <c r="C29" s="459"/>
      <c r="D29" s="459"/>
      <c r="E29" s="122"/>
    </row>
    <row r="30" spans="1:6" ht="30">
      <c r="A30" s="240" t="s">
        <v>1355</v>
      </c>
      <c r="B30" s="240" t="s">
        <v>2260</v>
      </c>
      <c r="C30" s="459"/>
      <c r="D30" s="459"/>
      <c r="E30" s="122"/>
    </row>
    <row r="31" spans="1:6" ht="30">
      <c r="A31" s="85" t="s">
        <v>936</v>
      </c>
      <c r="B31" s="250" t="s">
        <v>1351</v>
      </c>
      <c r="C31" s="459"/>
      <c r="D31" s="459"/>
      <c r="E31" s="122"/>
    </row>
    <row r="32" spans="1:6">
      <c r="D32" s="25"/>
      <c r="E32" s="123"/>
      <c r="F32" s="25"/>
    </row>
    <row r="33" spans="1:9">
      <c r="A33" s="1"/>
      <c r="D33" s="25"/>
      <c r="E33" s="123"/>
      <c r="F33" s="25"/>
    </row>
    <row r="34" spans="1:9">
      <c r="D34" s="25"/>
      <c r="E34" s="123"/>
      <c r="F34" s="25"/>
    </row>
    <row r="35" spans="1:9">
      <c r="D35" s="25"/>
      <c r="E35" s="123"/>
      <c r="F35" s="25"/>
    </row>
    <row r="36" spans="1:9">
      <c r="A36" s="63" t="s">
        <v>1010</v>
      </c>
      <c r="D36" s="25"/>
      <c r="E36" s="123"/>
      <c r="F36" s="25"/>
    </row>
    <row r="37" spans="1:9">
      <c r="D37" s="25"/>
      <c r="E37" s="124"/>
      <c r="F37" s="124"/>
      <c r="G37"/>
      <c r="H37"/>
      <c r="I37"/>
    </row>
    <row r="38" spans="1:9">
      <c r="D38" s="125"/>
      <c r="E38" s="124"/>
      <c r="F38" s="124"/>
      <c r="G38"/>
      <c r="H38"/>
      <c r="I38"/>
    </row>
    <row r="39" spans="1:9">
      <c r="A39"/>
      <c r="B39" s="63" t="s">
        <v>1173</v>
      </c>
      <c r="D39" s="125"/>
      <c r="E39" s="124"/>
      <c r="F39" s="124"/>
      <c r="G39"/>
      <c r="H39"/>
      <c r="I39"/>
    </row>
    <row r="40" spans="1:9">
      <c r="A40"/>
      <c r="B40" s="2" t="s">
        <v>1172</v>
      </c>
      <c r="D40" s="125"/>
      <c r="E40" s="124"/>
      <c r="F40" s="124"/>
      <c r="G40"/>
      <c r="H40"/>
      <c r="I40"/>
    </row>
    <row r="41" spans="1:9" customFormat="1" ht="12.75">
      <c r="B41" s="58" t="s">
        <v>1042</v>
      </c>
      <c r="D41" s="124"/>
      <c r="E41" s="124"/>
      <c r="F41" s="124"/>
    </row>
    <row r="42" spans="1:9">
      <c r="D42" s="25"/>
      <c r="E42" s="123"/>
      <c r="F42" s="25"/>
    </row>
  </sheetData>
  <mergeCells count="2">
    <mergeCell ref="C2:D2"/>
    <mergeCell ref="C1:D1"/>
  </mergeCells>
  <phoneticPr fontId="38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topLeftCell="A13" zoomScaleNormal="100" workbookViewId="0">
      <selection activeCell="F9" sqref="F9:F17"/>
    </sheetView>
  </sheetViews>
  <sheetFormatPr defaultRowHeight="12.75"/>
  <cols>
    <col min="2" max="2" width="20.7109375" customWidth="1"/>
    <col min="3" max="3" width="11.5703125" customWidth="1"/>
    <col min="4" max="4" width="15.5703125" customWidth="1"/>
    <col min="5" max="6" width="13.42578125" customWidth="1"/>
    <col min="7" max="7" width="19.140625" customWidth="1"/>
    <col min="8" max="9" width="16.7109375" customWidth="1"/>
    <col min="10" max="10" width="16.5703125" customWidth="1"/>
    <col min="11" max="11" width="23.28515625" customWidth="1"/>
  </cols>
  <sheetData>
    <row r="1" spans="1:12" ht="15">
      <c r="A1" s="143" t="s">
        <v>815</v>
      </c>
      <c r="B1" s="144"/>
      <c r="C1" s="144"/>
      <c r="D1" s="144"/>
      <c r="E1" s="144"/>
      <c r="F1" s="144"/>
      <c r="G1" s="144"/>
      <c r="H1" s="144"/>
      <c r="I1" s="144"/>
      <c r="J1" s="144"/>
      <c r="K1" s="75" t="s">
        <v>1013</v>
      </c>
    </row>
    <row r="2" spans="1:12" ht="15">
      <c r="A2" s="117" t="s">
        <v>1043</v>
      </c>
      <c r="B2" s="144"/>
      <c r="C2" s="144"/>
      <c r="D2" s="144"/>
      <c r="E2" s="144"/>
      <c r="F2" s="144"/>
      <c r="G2" s="144"/>
      <c r="H2" s="144"/>
      <c r="I2" s="144"/>
      <c r="J2" s="144"/>
      <c r="K2" s="596" t="s">
        <v>2296</v>
      </c>
      <c r="L2" s="597"/>
    </row>
    <row r="3" spans="1:12" ht="1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7"/>
    </row>
    <row r="4" spans="1:12" ht="15">
      <c r="A4" s="73" t="str">
        <f>'[4]ფორმა N2'!A4</f>
        <v>ანგარიშვალდებული პირის დასახელება:</v>
      </c>
      <c r="B4" s="73"/>
      <c r="C4" s="73"/>
      <c r="D4" s="74"/>
      <c r="E4" s="152"/>
      <c r="F4" s="144"/>
      <c r="G4" s="144"/>
      <c r="H4" s="144"/>
      <c r="I4" s="144"/>
      <c r="J4" s="144"/>
      <c r="K4" s="152"/>
    </row>
    <row r="5" spans="1:12" s="190" customFormat="1" ht="15">
      <c r="A5" s="223" t="s">
        <v>1382</v>
      </c>
      <c r="B5" s="223"/>
      <c r="C5" s="223"/>
      <c r="D5" s="77"/>
      <c r="E5" s="224"/>
      <c r="F5" s="225"/>
      <c r="G5" s="225"/>
      <c r="H5" s="225"/>
      <c r="I5" s="225"/>
      <c r="J5" s="225"/>
      <c r="K5" s="224"/>
    </row>
    <row r="6" spans="1:12" ht="13.5">
      <c r="A6" s="148"/>
      <c r="B6" s="149"/>
      <c r="C6" s="149"/>
      <c r="D6" s="149"/>
      <c r="E6" s="144"/>
      <c r="F6" s="144"/>
      <c r="G6" s="144"/>
      <c r="H6" s="144"/>
      <c r="I6" s="144"/>
      <c r="J6" s="144"/>
      <c r="K6" s="144"/>
    </row>
    <row r="7" spans="1:12" ht="60">
      <c r="A7" s="375" t="s">
        <v>967</v>
      </c>
      <c r="B7" s="376" t="s">
        <v>1285</v>
      </c>
      <c r="C7" s="376" t="s">
        <v>1286</v>
      </c>
      <c r="D7" s="376" t="s">
        <v>1288</v>
      </c>
      <c r="E7" s="376" t="s">
        <v>1287</v>
      </c>
      <c r="F7" s="376" t="s">
        <v>1296</v>
      </c>
      <c r="G7" s="376" t="s">
        <v>1297</v>
      </c>
      <c r="H7" s="376" t="s">
        <v>1291</v>
      </c>
      <c r="I7" s="376" t="s">
        <v>1292</v>
      </c>
      <c r="J7" s="376" t="s">
        <v>1304</v>
      </c>
      <c r="K7" s="376" t="s">
        <v>1293</v>
      </c>
    </row>
    <row r="8" spans="1:12" ht="15">
      <c r="A8" s="377">
        <v>1</v>
      </c>
      <c r="B8" s="377">
        <v>2</v>
      </c>
      <c r="C8" s="376">
        <v>3</v>
      </c>
      <c r="D8" s="377">
        <v>4</v>
      </c>
      <c r="E8" s="376">
        <v>5</v>
      </c>
      <c r="F8" s="377">
        <v>6</v>
      </c>
      <c r="G8" s="376">
        <v>7</v>
      </c>
      <c r="H8" s="377">
        <v>8</v>
      </c>
      <c r="I8" s="376">
        <v>9</v>
      </c>
      <c r="J8" s="377">
        <v>10</v>
      </c>
      <c r="K8" s="376">
        <v>11</v>
      </c>
    </row>
    <row r="9" spans="1:12" ht="30">
      <c r="A9" s="378">
        <v>1</v>
      </c>
      <c r="B9" s="379" t="s">
        <v>846</v>
      </c>
      <c r="C9" s="379" t="s">
        <v>847</v>
      </c>
      <c r="D9" s="379" t="s">
        <v>848</v>
      </c>
      <c r="E9" s="380" t="s">
        <v>849</v>
      </c>
      <c r="F9" s="380">
        <v>500</v>
      </c>
      <c r="G9" s="381" t="s">
        <v>850</v>
      </c>
      <c r="H9" s="382" t="s">
        <v>851</v>
      </c>
      <c r="I9" s="382" t="s">
        <v>852</v>
      </c>
      <c r="J9" s="381"/>
      <c r="K9" s="379"/>
    </row>
    <row r="10" spans="1:12" ht="30">
      <c r="A10" s="378">
        <v>2</v>
      </c>
      <c r="B10" s="379" t="s">
        <v>858</v>
      </c>
      <c r="C10" s="379" t="s">
        <v>847</v>
      </c>
      <c r="D10" s="379" t="s">
        <v>857</v>
      </c>
      <c r="E10" s="380" t="s">
        <v>856</v>
      </c>
      <c r="F10" s="380">
        <v>400</v>
      </c>
      <c r="G10" s="381" t="s">
        <v>854</v>
      </c>
      <c r="H10" s="382" t="s">
        <v>855</v>
      </c>
      <c r="I10" s="382" t="s">
        <v>853</v>
      </c>
      <c r="J10" s="381"/>
      <c r="K10" s="379"/>
    </row>
    <row r="11" spans="1:12" ht="30">
      <c r="A11" s="378">
        <v>3</v>
      </c>
      <c r="B11" s="379" t="s">
        <v>862</v>
      </c>
      <c r="C11" s="379" t="s">
        <v>847</v>
      </c>
      <c r="D11" s="379" t="s">
        <v>848</v>
      </c>
      <c r="E11" s="380" t="s">
        <v>861</v>
      </c>
      <c r="F11" s="380">
        <v>600</v>
      </c>
      <c r="G11" s="381" t="s">
        <v>860</v>
      </c>
      <c r="H11" s="382" t="s">
        <v>864</v>
      </c>
      <c r="I11" s="382" t="s">
        <v>865</v>
      </c>
      <c r="J11" s="381" t="s">
        <v>860</v>
      </c>
      <c r="K11" s="379" t="s">
        <v>859</v>
      </c>
    </row>
    <row r="12" spans="1:12" ht="45">
      <c r="A12" s="378">
        <v>4</v>
      </c>
      <c r="B12" s="379" t="s">
        <v>872</v>
      </c>
      <c r="C12" s="379" t="s">
        <v>847</v>
      </c>
      <c r="D12" s="379" t="s">
        <v>871</v>
      </c>
      <c r="E12" s="380" t="s">
        <v>870</v>
      </c>
      <c r="F12" s="380">
        <v>929.32</v>
      </c>
      <c r="G12" s="381" t="s">
        <v>869</v>
      </c>
      <c r="H12" s="382" t="s">
        <v>867</v>
      </c>
      <c r="I12" s="382" t="s">
        <v>868</v>
      </c>
      <c r="J12" s="381" t="s">
        <v>866</v>
      </c>
      <c r="K12" s="379" t="s">
        <v>863</v>
      </c>
    </row>
    <row r="13" spans="1:12" ht="45">
      <c r="A13" s="378">
        <v>5</v>
      </c>
      <c r="B13" s="379" t="s">
        <v>877</v>
      </c>
      <c r="C13" s="379" t="s">
        <v>847</v>
      </c>
      <c r="D13" s="379" t="s">
        <v>876</v>
      </c>
      <c r="E13" s="380" t="s">
        <v>870</v>
      </c>
      <c r="F13" s="380">
        <v>625</v>
      </c>
      <c r="G13" s="381" t="s">
        <v>875</v>
      </c>
      <c r="H13" s="382" t="s">
        <v>873</v>
      </c>
      <c r="I13" s="382" t="s">
        <v>874</v>
      </c>
      <c r="J13" s="381"/>
      <c r="K13" s="379"/>
    </row>
    <row r="14" spans="1:12" ht="45">
      <c r="A14" s="378">
        <v>6</v>
      </c>
      <c r="B14" s="379" t="s">
        <v>880</v>
      </c>
      <c r="C14" s="379" t="s">
        <v>847</v>
      </c>
      <c r="D14" s="379" t="s">
        <v>876</v>
      </c>
      <c r="E14" s="380" t="s">
        <v>879</v>
      </c>
      <c r="F14" s="380">
        <v>1000</v>
      </c>
      <c r="G14" s="506" t="s">
        <v>881</v>
      </c>
      <c r="H14" s="505" t="s">
        <v>2250</v>
      </c>
      <c r="I14" s="382" t="s">
        <v>878</v>
      </c>
      <c r="J14" s="381"/>
      <c r="K14" s="379"/>
    </row>
    <row r="15" spans="1:12" ht="30">
      <c r="A15" s="378">
        <v>7</v>
      </c>
      <c r="B15" s="379" t="s">
        <v>886</v>
      </c>
      <c r="C15" s="379" t="s">
        <v>847</v>
      </c>
      <c r="D15" s="379" t="s">
        <v>885</v>
      </c>
      <c r="E15" s="380" t="s">
        <v>884</v>
      </c>
      <c r="F15" s="380">
        <v>2887.5</v>
      </c>
      <c r="G15" s="381" t="s">
        <v>887</v>
      </c>
      <c r="H15" s="382" t="s">
        <v>882</v>
      </c>
      <c r="I15" s="382" t="s">
        <v>883</v>
      </c>
      <c r="J15" s="381"/>
      <c r="K15" s="379"/>
    </row>
    <row r="16" spans="1:12" ht="30">
      <c r="A16" s="507">
        <v>8</v>
      </c>
      <c r="B16" s="508" t="s">
        <v>2251</v>
      </c>
      <c r="C16" s="508" t="s">
        <v>847</v>
      </c>
      <c r="D16" s="508" t="s">
        <v>876</v>
      </c>
      <c r="E16" s="509" t="s">
        <v>2252</v>
      </c>
      <c r="F16" s="509">
        <v>500</v>
      </c>
      <c r="G16" s="506" t="s">
        <v>2253</v>
      </c>
      <c r="H16" s="510" t="s">
        <v>2254</v>
      </c>
      <c r="I16" s="510" t="s">
        <v>2255</v>
      </c>
      <c r="J16" s="511"/>
      <c r="K16" s="508"/>
    </row>
    <row r="17" spans="1:11" ht="30">
      <c r="A17" s="507">
        <v>9</v>
      </c>
      <c r="B17" s="508" t="s">
        <v>2256</v>
      </c>
      <c r="C17" s="508" t="s">
        <v>847</v>
      </c>
      <c r="D17" s="508" t="s">
        <v>2257</v>
      </c>
      <c r="E17" s="509" t="s">
        <v>2261</v>
      </c>
      <c r="F17" s="509">
        <v>1000</v>
      </c>
      <c r="G17" s="506">
        <v>61001032432</v>
      </c>
      <c r="H17" s="510" t="s">
        <v>2258</v>
      </c>
      <c r="I17" s="510" t="s">
        <v>2259</v>
      </c>
      <c r="J17" s="511"/>
      <c r="K17" s="508"/>
    </row>
    <row r="18" spans="1:11" ht="15">
      <c r="A18" s="378">
        <v>10</v>
      </c>
      <c r="B18" s="379"/>
      <c r="C18" s="379"/>
      <c r="D18" s="379"/>
      <c r="E18" s="380"/>
      <c r="F18" s="380"/>
      <c r="G18" s="381"/>
      <c r="H18" s="382"/>
      <c r="I18" s="382"/>
      <c r="J18" s="383"/>
      <c r="K18" s="379"/>
    </row>
    <row r="19" spans="1:11" ht="15">
      <c r="A19" s="378">
        <v>11</v>
      </c>
      <c r="B19" s="379"/>
      <c r="C19" s="379"/>
      <c r="D19" s="379"/>
      <c r="E19" s="380"/>
      <c r="F19" s="380"/>
      <c r="G19" s="381"/>
      <c r="H19" s="382"/>
      <c r="I19" s="382"/>
      <c r="J19" s="383"/>
      <c r="K19" s="379"/>
    </row>
    <row r="20" spans="1:11" ht="15">
      <c r="A20" s="378">
        <v>12</v>
      </c>
      <c r="B20" s="379"/>
      <c r="C20" s="379"/>
      <c r="D20" s="379"/>
      <c r="E20" s="380"/>
      <c r="F20" s="380"/>
      <c r="G20" s="381"/>
      <c r="H20" s="382"/>
      <c r="I20" s="382"/>
      <c r="J20" s="384"/>
      <c r="K20" s="385"/>
    </row>
    <row r="21" spans="1:11" ht="15">
      <c r="A21" s="378">
        <v>13</v>
      </c>
      <c r="B21" s="379"/>
      <c r="C21" s="379"/>
      <c r="D21" s="379"/>
      <c r="E21" s="380"/>
      <c r="F21" s="380"/>
      <c r="G21" s="386"/>
      <c r="H21" s="387"/>
      <c r="I21" s="387"/>
      <c r="J21" s="383"/>
      <c r="K21" s="379"/>
    </row>
    <row r="22" spans="1:11" ht="15">
      <c r="A22" s="378">
        <v>14</v>
      </c>
      <c r="B22" s="379"/>
      <c r="C22" s="379"/>
      <c r="D22" s="379"/>
      <c r="E22" s="380"/>
      <c r="F22" s="380"/>
      <c r="G22" s="386"/>
      <c r="H22" s="387"/>
      <c r="I22" s="387"/>
      <c r="J22" s="383"/>
      <c r="K22" s="379"/>
    </row>
    <row r="23" spans="1:11" ht="15">
      <c r="A23" s="378">
        <v>15</v>
      </c>
      <c r="B23" s="379"/>
      <c r="C23" s="379"/>
      <c r="D23" s="379"/>
      <c r="E23" s="380"/>
      <c r="F23" s="380"/>
      <c r="G23" s="386"/>
      <c r="H23" s="387"/>
      <c r="I23" s="387"/>
      <c r="J23" s="383"/>
      <c r="K23" s="379"/>
    </row>
    <row r="24" spans="1:11" ht="15">
      <c r="A24" s="378">
        <v>16</v>
      </c>
      <c r="B24" s="379"/>
      <c r="C24" s="379"/>
      <c r="D24" s="379"/>
      <c r="E24" s="380"/>
      <c r="F24" s="380"/>
      <c r="G24" s="381"/>
      <c r="H24" s="382"/>
      <c r="I24" s="382"/>
      <c r="J24" s="383"/>
      <c r="K24" s="379"/>
    </row>
    <row r="25" spans="1:11" ht="15">
      <c r="A25" s="378">
        <v>17</v>
      </c>
      <c r="B25" s="379"/>
      <c r="C25" s="379"/>
      <c r="D25" s="379"/>
      <c r="E25" s="380"/>
      <c r="F25" s="380"/>
      <c r="G25" s="381"/>
      <c r="H25" s="382"/>
      <c r="I25" s="382"/>
      <c r="J25" s="381"/>
      <c r="K25" s="379"/>
    </row>
    <row r="26" spans="1:11" ht="15">
      <c r="A26" s="378">
        <v>18</v>
      </c>
      <c r="B26" s="379"/>
      <c r="C26" s="379"/>
      <c r="D26" s="379"/>
      <c r="E26" s="380"/>
      <c r="F26" s="380"/>
      <c r="G26" s="381"/>
      <c r="H26" s="382"/>
      <c r="I26" s="382"/>
      <c r="J26" s="383"/>
      <c r="K26" s="379"/>
    </row>
    <row r="27" spans="1:11" ht="15">
      <c r="A27" s="378">
        <v>19</v>
      </c>
      <c r="B27" s="379"/>
      <c r="C27" s="379"/>
      <c r="D27" s="379"/>
      <c r="E27" s="380"/>
      <c r="F27" s="380"/>
      <c r="G27" s="381"/>
      <c r="H27" s="382"/>
      <c r="I27" s="386"/>
      <c r="J27" s="516"/>
      <c r="K27" s="379"/>
    </row>
    <row r="28" spans="1:11" ht="15">
      <c r="A28" s="378">
        <v>20</v>
      </c>
      <c r="B28" s="379"/>
      <c r="C28" s="379"/>
      <c r="D28" s="379"/>
      <c r="E28" s="380"/>
      <c r="F28" s="380"/>
      <c r="G28" s="381"/>
      <c r="H28" s="382"/>
      <c r="I28" s="382"/>
      <c r="J28" s="381"/>
      <c r="K28" s="379"/>
    </row>
    <row r="29" spans="1:11" ht="15">
      <c r="A29" s="378">
        <v>21</v>
      </c>
      <c r="B29" s="379"/>
      <c r="C29" s="379"/>
      <c r="D29" s="379"/>
      <c r="E29" s="380"/>
      <c r="F29" s="380"/>
      <c r="G29" s="381"/>
      <c r="H29" s="382"/>
      <c r="I29" s="382"/>
      <c r="J29" s="383"/>
      <c r="K29" s="379"/>
    </row>
    <row r="30" spans="1:11" ht="15">
      <c r="A30" s="378">
        <v>22</v>
      </c>
      <c r="B30" s="379"/>
      <c r="C30" s="379"/>
      <c r="D30" s="379"/>
      <c r="E30" s="380"/>
      <c r="F30" s="380"/>
      <c r="G30" s="381"/>
      <c r="H30" s="382"/>
      <c r="I30" s="382"/>
      <c r="J30" s="383"/>
      <c r="K30" s="379"/>
    </row>
    <row r="31" spans="1:11" ht="15">
      <c r="A31" s="378">
        <v>23</v>
      </c>
      <c r="B31" s="379"/>
      <c r="C31" s="379"/>
      <c r="D31" s="379"/>
      <c r="E31" s="380"/>
      <c r="F31" s="380"/>
      <c r="G31" s="381"/>
      <c r="H31" s="382"/>
      <c r="I31" s="382"/>
      <c r="J31" s="383"/>
      <c r="K31" s="379"/>
    </row>
    <row r="32" spans="1:11" ht="15">
      <c r="A32" s="378">
        <v>24</v>
      </c>
      <c r="B32" s="379"/>
      <c r="C32" s="379"/>
      <c r="D32" s="379"/>
      <c r="E32" s="388"/>
      <c r="F32" s="380"/>
      <c r="G32" s="381"/>
      <c r="H32" s="382"/>
      <c r="I32" s="382"/>
      <c r="J32" s="383"/>
      <c r="K32" s="379"/>
    </row>
    <row r="33" spans="1:11" ht="15">
      <c r="A33" s="378">
        <v>25</v>
      </c>
      <c r="B33" s="379"/>
      <c r="C33" s="379"/>
      <c r="D33" s="379"/>
      <c r="E33" s="380"/>
      <c r="F33" s="380"/>
      <c r="G33" s="381"/>
      <c r="H33" s="382"/>
      <c r="I33" s="382"/>
      <c r="J33" s="383"/>
      <c r="K33" s="379"/>
    </row>
    <row r="34" spans="1:11" ht="15">
      <c r="A34" s="378">
        <v>26</v>
      </c>
      <c r="B34" s="379"/>
      <c r="C34" s="379"/>
      <c r="D34" s="379"/>
      <c r="E34" s="380"/>
      <c r="F34" s="380"/>
      <c r="G34" s="381"/>
      <c r="H34" s="382"/>
      <c r="I34" s="382"/>
      <c r="J34" s="383"/>
      <c r="K34" s="379"/>
    </row>
    <row r="35" spans="1:11" ht="15">
      <c r="A35" s="378">
        <v>27</v>
      </c>
      <c r="B35" s="379"/>
      <c r="C35" s="379"/>
      <c r="D35" s="379"/>
      <c r="E35" s="380"/>
      <c r="F35" s="380"/>
      <c r="G35" s="381"/>
      <c r="H35" s="382"/>
      <c r="I35" s="382"/>
      <c r="J35" s="383"/>
      <c r="K35" s="379"/>
    </row>
    <row r="36" spans="1:11" ht="15">
      <c r="A36" s="378">
        <v>28</v>
      </c>
      <c r="B36" s="379"/>
      <c r="C36" s="379"/>
      <c r="D36" s="379"/>
      <c r="E36" s="380"/>
      <c r="F36" s="380"/>
      <c r="G36" s="381"/>
      <c r="H36" s="382"/>
      <c r="I36" s="382"/>
      <c r="J36" s="383"/>
      <c r="K36" s="379"/>
    </row>
    <row r="37" spans="1:11" ht="15">
      <c r="A37" s="378">
        <v>29</v>
      </c>
      <c r="B37" s="379"/>
      <c r="C37" s="379"/>
      <c r="D37" s="379"/>
      <c r="E37" s="380"/>
      <c r="F37" s="380"/>
      <c r="G37" s="386"/>
      <c r="H37" s="387"/>
      <c r="I37" s="387"/>
      <c r="J37" s="383"/>
      <c r="K37" s="379"/>
    </row>
    <row r="38" spans="1:11" ht="15">
      <c r="A38" s="378">
        <v>30</v>
      </c>
      <c r="B38" s="379"/>
      <c r="C38" s="379"/>
      <c r="D38" s="379"/>
      <c r="E38" s="380"/>
      <c r="F38" s="380"/>
      <c r="G38" s="381"/>
      <c r="H38" s="382"/>
      <c r="I38" s="382"/>
      <c r="J38" s="383"/>
      <c r="K38" s="379"/>
    </row>
    <row r="39" spans="1:11" ht="15">
      <c r="A39" s="378">
        <v>31</v>
      </c>
      <c r="B39" s="379"/>
      <c r="C39" s="379"/>
      <c r="D39" s="379"/>
      <c r="E39" s="380"/>
      <c r="F39" s="380"/>
      <c r="G39" s="381"/>
      <c r="H39" s="382"/>
      <c r="I39" s="382"/>
      <c r="J39" s="383"/>
      <c r="K39" s="379"/>
    </row>
    <row r="40" spans="1:11" ht="15">
      <c r="A40" s="378">
        <v>32</v>
      </c>
      <c r="B40" s="379"/>
      <c r="C40" s="379"/>
      <c r="D40" s="379"/>
      <c r="E40" s="380"/>
      <c r="F40" s="380"/>
      <c r="G40" s="381"/>
      <c r="H40" s="382"/>
      <c r="I40" s="382"/>
      <c r="J40" s="383"/>
      <c r="K40" s="379"/>
    </row>
    <row r="41" spans="1:11" ht="15">
      <c r="A41" s="378">
        <v>33</v>
      </c>
      <c r="B41" s="379"/>
      <c r="C41" s="379"/>
      <c r="D41" s="379"/>
      <c r="E41" s="380"/>
      <c r="F41" s="380"/>
      <c r="G41" s="381"/>
      <c r="H41" s="382"/>
      <c r="I41" s="382"/>
      <c r="J41" s="383"/>
      <c r="K41" s="379"/>
    </row>
    <row r="42" spans="1:11" ht="15">
      <c r="A42" s="378">
        <v>34</v>
      </c>
      <c r="B42" s="379"/>
      <c r="C42" s="379"/>
      <c r="D42" s="379"/>
      <c r="E42" s="380"/>
      <c r="F42" s="380"/>
      <c r="G42" s="381"/>
      <c r="H42" s="382"/>
      <c r="I42" s="382"/>
      <c r="J42" s="383"/>
      <c r="K42" s="379"/>
    </row>
    <row r="43" spans="1:11" ht="15">
      <c r="A43" s="378">
        <v>35</v>
      </c>
      <c r="B43" s="379"/>
      <c r="C43" s="379"/>
      <c r="D43" s="379"/>
      <c r="E43" s="380"/>
      <c r="F43" s="380"/>
      <c r="G43" s="381"/>
      <c r="H43" s="382"/>
      <c r="I43" s="382"/>
      <c r="J43" s="383"/>
      <c r="K43" s="379"/>
    </row>
    <row r="44" spans="1:11" ht="15">
      <c r="A44" s="378">
        <v>36</v>
      </c>
      <c r="B44" s="379"/>
      <c r="C44" s="379"/>
      <c r="D44" s="379"/>
      <c r="E44" s="380"/>
      <c r="F44" s="380"/>
      <c r="G44" s="381"/>
      <c r="H44" s="382"/>
      <c r="I44" s="382"/>
      <c r="J44" s="384"/>
      <c r="K44" s="385"/>
    </row>
    <row r="45" spans="1:11" ht="15">
      <c r="A45" s="378">
        <v>37</v>
      </c>
      <c r="B45" s="379"/>
      <c r="C45" s="379"/>
      <c r="D45" s="379"/>
      <c r="E45" s="380"/>
      <c r="F45" s="380"/>
      <c r="G45" s="381"/>
      <c r="H45" s="382"/>
      <c r="I45" s="382"/>
      <c r="J45" s="383"/>
      <c r="K45" s="379"/>
    </row>
    <row r="46" spans="1:11" ht="15">
      <c r="A46" s="378">
        <v>38</v>
      </c>
      <c r="B46" s="379"/>
      <c r="C46" s="379"/>
      <c r="D46" s="379"/>
      <c r="E46" s="389"/>
      <c r="F46" s="380"/>
      <c r="G46" s="386"/>
      <c r="H46" s="387"/>
      <c r="I46" s="387"/>
      <c r="J46" s="383"/>
      <c r="K46" s="379"/>
    </row>
    <row r="47" spans="1:11" ht="15">
      <c r="A47" s="378">
        <v>39</v>
      </c>
      <c r="B47" s="379"/>
      <c r="C47" s="379"/>
      <c r="D47" s="379"/>
      <c r="E47" s="390"/>
      <c r="F47" s="380"/>
      <c r="G47" s="386"/>
      <c r="H47" s="387"/>
      <c r="I47" s="387"/>
      <c r="J47" s="383"/>
      <c r="K47" s="379"/>
    </row>
    <row r="48" spans="1:11" ht="15">
      <c r="A48" s="378">
        <v>40</v>
      </c>
      <c r="B48" s="379"/>
      <c r="C48" s="379"/>
      <c r="D48" s="379"/>
      <c r="E48" s="380"/>
      <c r="F48" s="380"/>
      <c r="G48" s="381"/>
      <c r="H48" s="382"/>
      <c r="I48" s="382"/>
      <c r="J48" s="384"/>
      <c r="K48" s="385"/>
    </row>
    <row r="49" spans="1:11" ht="15">
      <c r="A49" s="378">
        <v>41</v>
      </c>
      <c r="B49" s="379"/>
      <c r="C49" s="379"/>
      <c r="D49" s="379"/>
      <c r="E49" s="380"/>
      <c r="F49" s="380"/>
      <c r="G49" s="381"/>
      <c r="H49" s="382"/>
      <c r="I49" s="382"/>
      <c r="J49" s="383"/>
      <c r="K49" s="379"/>
    </row>
    <row r="50" spans="1:11" ht="15">
      <c r="A50" s="378">
        <v>42</v>
      </c>
      <c r="B50" s="379"/>
      <c r="C50" s="379"/>
      <c r="D50" s="379"/>
      <c r="E50" s="380"/>
      <c r="F50" s="380"/>
      <c r="G50" s="381"/>
      <c r="H50" s="382"/>
      <c r="I50" s="382"/>
      <c r="J50" s="383"/>
      <c r="K50" s="379"/>
    </row>
    <row r="51" spans="1:11" ht="15">
      <c r="A51" s="378">
        <v>43</v>
      </c>
      <c r="B51" s="379"/>
      <c r="C51" s="379"/>
      <c r="D51" s="379"/>
      <c r="E51" s="380"/>
      <c r="F51" s="380"/>
      <c r="G51" s="381"/>
      <c r="H51" s="382"/>
      <c r="I51" s="382"/>
      <c r="J51" s="383"/>
      <c r="K51" s="379"/>
    </row>
    <row r="52" spans="1:11" ht="15">
      <c r="A52" s="378">
        <v>44</v>
      </c>
      <c r="B52" s="379"/>
      <c r="C52" s="379"/>
      <c r="D52" s="379"/>
      <c r="E52" s="380"/>
      <c r="F52" s="380"/>
      <c r="G52" s="381"/>
      <c r="H52" s="382"/>
      <c r="I52" s="382"/>
      <c r="J52" s="383"/>
      <c r="K52" s="379"/>
    </row>
    <row r="53" spans="1:11" ht="15">
      <c r="A53" s="378">
        <v>45</v>
      </c>
      <c r="B53" s="379"/>
      <c r="C53" s="379"/>
      <c r="D53" s="379"/>
      <c r="E53" s="380"/>
      <c r="F53" s="380"/>
      <c r="G53" s="381"/>
      <c r="H53" s="382"/>
      <c r="I53" s="382"/>
      <c r="J53" s="383"/>
      <c r="K53" s="379"/>
    </row>
    <row r="54" spans="1:11" ht="15">
      <c r="A54" s="378">
        <v>46</v>
      </c>
      <c r="B54" s="379"/>
      <c r="C54" s="379"/>
      <c r="D54" s="379"/>
      <c r="E54" s="380"/>
      <c r="F54" s="380"/>
      <c r="G54" s="381"/>
      <c r="H54" s="382"/>
      <c r="I54" s="382"/>
      <c r="J54" s="383"/>
      <c r="K54" s="379"/>
    </row>
    <row r="55" spans="1:11" ht="15">
      <c r="A55" s="378">
        <v>47</v>
      </c>
      <c r="B55" s="379"/>
      <c r="C55" s="379"/>
      <c r="D55" s="379"/>
      <c r="E55" s="380"/>
      <c r="F55" s="380"/>
      <c r="G55" s="381"/>
      <c r="H55" s="382"/>
      <c r="I55" s="382"/>
      <c r="J55" s="383"/>
      <c r="K55" s="379"/>
    </row>
    <row r="56" spans="1:11" ht="15">
      <c r="A56" s="378">
        <v>48</v>
      </c>
      <c r="B56" s="379"/>
      <c r="C56" s="379"/>
      <c r="D56" s="379"/>
      <c r="E56" s="380"/>
      <c r="F56" s="380"/>
      <c r="G56" s="381"/>
      <c r="H56" s="382"/>
      <c r="I56" s="382"/>
      <c r="J56" s="383"/>
      <c r="K56" s="379"/>
    </row>
    <row r="57" spans="1:11" ht="15">
      <c r="A57" s="378">
        <v>49</v>
      </c>
      <c r="B57" s="379"/>
      <c r="C57" s="379"/>
      <c r="D57" s="379"/>
      <c r="E57" s="380"/>
      <c r="F57" s="380"/>
      <c r="G57" s="381"/>
      <c r="H57" s="382"/>
      <c r="I57" s="382"/>
      <c r="J57" s="383"/>
      <c r="K57" s="379"/>
    </row>
    <row r="58" spans="1:11" ht="15">
      <c r="A58" s="378">
        <v>50</v>
      </c>
      <c r="B58" s="379"/>
      <c r="C58" s="379"/>
      <c r="D58" s="379"/>
      <c r="E58" s="380"/>
      <c r="F58" s="380"/>
      <c r="G58" s="381"/>
      <c r="H58" s="382"/>
      <c r="I58" s="382"/>
      <c r="J58" s="383"/>
      <c r="K58" s="379"/>
    </row>
    <row r="59" spans="1:11" ht="15">
      <c r="A59" s="378">
        <v>51</v>
      </c>
      <c r="B59" s="379"/>
      <c r="C59" s="379"/>
      <c r="D59" s="379"/>
      <c r="E59" s="380"/>
      <c r="F59" s="380"/>
      <c r="G59" s="386"/>
      <c r="H59" s="387"/>
      <c r="I59" s="387"/>
      <c r="J59" s="383"/>
      <c r="K59" s="379"/>
    </row>
    <row r="60" spans="1:11" ht="15">
      <c r="A60" s="378">
        <v>52</v>
      </c>
      <c r="B60" s="379"/>
      <c r="C60" s="379"/>
      <c r="D60" s="379"/>
      <c r="E60" s="380"/>
      <c r="F60" s="380"/>
      <c r="G60" s="381"/>
      <c r="H60" s="382"/>
      <c r="I60" s="382"/>
      <c r="J60" s="383"/>
      <c r="K60" s="379"/>
    </row>
    <row r="61" spans="1:11" ht="15">
      <c r="A61" s="378">
        <v>53</v>
      </c>
      <c r="B61" s="379"/>
      <c r="C61" s="379"/>
      <c r="D61" s="379"/>
      <c r="E61" s="380"/>
      <c r="F61" s="380"/>
      <c r="G61" s="381"/>
      <c r="H61" s="382"/>
      <c r="I61" s="382"/>
      <c r="J61" s="383"/>
      <c r="K61" s="379"/>
    </row>
    <row r="62" spans="1:11" ht="15">
      <c r="A62" s="378">
        <v>54</v>
      </c>
      <c r="B62" s="379"/>
      <c r="C62" s="379"/>
      <c r="D62" s="379"/>
      <c r="E62" s="380"/>
      <c r="F62" s="380"/>
      <c r="G62" s="381"/>
      <c r="H62" s="382"/>
      <c r="I62" s="382"/>
      <c r="J62" s="383"/>
      <c r="K62" s="379"/>
    </row>
    <row r="63" spans="1:11" ht="15">
      <c r="A63" s="378">
        <v>55</v>
      </c>
      <c r="B63" s="379"/>
      <c r="C63" s="379"/>
      <c r="D63" s="379"/>
      <c r="E63" s="380"/>
      <c r="F63" s="380"/>
      <c r="G63" s="381"/>
      <c r="H63" s="382"/>
      <c r="I63" s="382"/>
      <c r="J63" s="383"/>
      <c r="K63" s="379"/>
    </row>
    <row r="64" spans="1:11" ht="15">
      <c r="A64" s="378">
        <v>56</v>
      </c>
      <c r="B64" s="379"/>
      <c r="C64" s="379"/>
      <c r="D64" s="379"/>
      <c r="E64" s="380"/>
      <c r="F64" s="380"/>
      <c r="G64" s="386"/>
      <c r="H64" s="387"/>
      <c r="I64" s="387"/>
      <c r="J64" s="383"/>
      <c r="K64" s="379"/>
    </row>
    <row r="65" spans="1:11" ht="15">
      <c r="A65" s="378">
        <v>57</v>
      </c>
      <c r="B65" s="379"/>
      <c r="C65" s="379"/>
      <c r="D65" s="379"/>
      <c r="E65" s="380"/>
      <c r="F65" s="380"/>
      <c r="G65" s="381"/>
      <c r="H65" s="382"/>
      <c r="I65" s="382"/>
      <c r="J65" s="383"/>
      <c r="K65" s="379"/>
    </row>
    <row r="66" spans="1:11" ht="15">
      <c r="A66" s="378">
        <v>58</v>
      </c>
      <c r="B66" s="379"/>
      <c r="C66" s="379"/>
      <c r="D66" s="379"/>
      <c r="E66" s="380"/>
      <c r="F66" s="380"/>
      <c r="G66" s="381"/>
      <c r="H66" s="382"/>
      <c r="I66" s="382"/>
      <c r="J66" s="383"/>
      <c r="K66" s="379"/>
    </row>
    <row r="67" spans="1:11" ht="15">
      <c r="A67" s="378">
        <v>59</v>
      </c>
      <c r="B67" s="379"/>
      <c r="C67" s="379"/>
      <c r="D67" s="379"/>
      <c r="E67" s="380"/>
      <c r="F67" s="380"/>
      <c r="G67" s="381"/>
      <c r="H67" s="382"/>
      <c r="I67" s="382"/>
      <c r="J67" s="383"/>
      <c r="K67" s="379"/>
    </row>
    <row r="68" spans="1:11" ht="15">
      <c r="A68" s="378">
        <v>60</v>
      </c>
      <c r="B68" s="379"/>
      <c r="C68" s="379"/>
      <c r="D68" s="379"/>
      <c r="E68" s="380"/>
      <c r="F68" s="380"/>
      <c r="G68" s="381"/>
      <c r="H68" s="382"/>
      <c r="I68" s="382"/>
      <c r="J68" s="383"/>
      <c r="K68" s="379"/>
    </row>
    <row r="69" spans="1:11" ht="15">
      <c r="A69" s="378">
        <v>61</v>
      </c>
      <c r="B69" s="379"/>
      <c r="C69" s="379"/>
      <c r="D69" s="379"/>
      <c r="E69" s="380"/>
      <c r="F69" s="380"/>
      <c r="G69" s="381"/>
      <c r="H69" s="382"/>
      <c r="I69" s="382"/>
      <c r="J69" s="383"/>
      <c r="K69" s="379"/>
    </row>
    <row r="70" spans="1:11" ht="15">
      <c r="A70" s="378">
        <v>62</v>
      </c>
      <c r="B70" s="379"/>
      <c r="C70" s="379"/>
      <c r="D70" s="379"/>
      <c r="E70" s="380"/>
      <c r="F70" s="380"/>
      <c r="G70" s="381"/>
      <c r="H70" s="382"/>
      <c r="I70" s="382"/>
      <c r="J70" s="383"/>
      <c r="K70" s="379"/>
    </row>
    <row r="71" spans="1:11" ht="15">
      <c r="A71" s="378">
        <v>63</v>
      </c>
      <c r="B71" s="379"/>
      <c r="C71" s="379"/>
      <c r="D71" s="379"/>
      <c r="E71" s="380"/>
      <c r="F71" s="380"/>
      <c r="G71" s="381"/>
      <c r="H71" s="382"/>
      <c r="I71" s="382"/>
      <c r="J71" s="383"/>
      <c r="K71" s="379"/>
    </row>
    <row r="72" spans="1:11" ht="15">
      <c r="A72" s="378">
        <v>64</v>
      </c>
      <c r="B72" s="379"/>
      <c r="C72" s="379"/>
      <c r="D72" s="379"/>
      <c r="E72" s="380"/>
      <c r="F72" s="380"/>
      <c r="G72" s="381"/>
      <c r="H72" s="382"/>
      <c r="I72" s="382"/>
      <c r="J72" s="383"/>
      <c r="K72" s="379"/>
    </row>
    <row r="73" spans="1:11" ht="15">
      <c r="A73" s="378">
        <v>65</v>
      </c>
      <c r="B73" s="379"/>
      <c r="C73" s="379"/>
      <c r="D73" s="379"/>
      <c r="E73" s="380"/>
      <c r="F73" s="380"/>
      <c r="G73" s="381"/>
      <c r="H73" s="382"/>
      <c r="I73" s="382"/>
      <c r="J73" s="383"/>
      <c r="K73" s="379"/>
    </row>
    <row r="74" spans="1:11" ht="15">
      <c r="A74" s="378">
        <v>66</v>
      </c>
      <c r="B74" s="379"/>
      <c r="C74" s="379"/>
      <c r="D74" s="379"/>
      <c r="E74" s="380"/>
      <c r="F74" s="380"/>
      <c r="G74" s="381"/>
      <c r="H74" s="382"/>
      <c r="I74" s="382"/>
      <c r="J74" s="383"/>
      <c r="K74" s="379"/>
    </row>
    <row r="75" spans="1:11" ht="15">
      <c r="A75" s="378">
        <v>67</v>
      </c>
      <c r="B75" s="379"/>
      <c r="C75" s="379"/>
      <c r="D75" s="379"/>
      <c r="E75" s="380"/>
      <c r="F75" s="380"/>
      <c r="G75" s="381"/>
      <c r="H75" s="382"/>
      <c r="I75" s="382"/>
      <c r="J75" s="383"/>
      <c r="K75" s="379"/>
    </row>
    <row r="76" spans="1:11" ht="15">
      <c r="A76" s="378">
        <v>68</v>
      </c>
      <c r="B76" s="379"/>
      <c r="C76" s="379"/>
      <c r="D76" s="379"/>
      <c r="E76" s="380"/>
      <c r="F76" s="380"/>
      <c r="G76" s="381"/>
      <c r="H76" s="382"/>
      <c r="I76" s="382"/>
      <c r="J76" s="381"/>
      <c r="K76" s="379"/>
    </row>
    <row r="77" spans="1:11" ht="15">
      <c r="A77" s="378">
        <v>69</v>
      </c>
      <c r="B77" s="379"/>
      <c r="C77" s="379"/>
      <c r="D77" s="379"/>
      <c r="E77" s="380"/>
      <c r="F77" s="380"/>
      <c r="G77" s="381"/>
      <c r="H77" s="382"/>
      <c r="I77" s="382"/>
      <c r="J77" s="383"/>
      <c r="K77" s="379"/>
    </row>
    <row r="78" spans="1:11" ht="15">
      <c r="A78" s="378">
        <v>70</v>
      </c>
      <c r="B78" s="379"/>
      <c r="C78" s="379"/>
      <c r="D78" s="379"/>
      <c r="E78" s="380"/>
      <c r="F78" s="380"/>
      <c r="G78" s="381"/>
      <c r="H78" s="382"/>
      <c r="I78" s="382"/>
      <c r="J78" s="383"/>
      <c r="K78" s="379"/>
    </row>
    <row r="79" spans="1:11" ht="15">
      <c r="A79" s="378">
        <v>71</v>
      </c>
      <c r="B79" s="379"/>
      <c r="C79" s="379"/>
      <c r="D79" s="379"/>
      <c r="E79" s="380"/>
      <c r="F79" s="380"/>
      <c r="G79" s="386"/>
      <c r="H79" s="387"/>
      <c r="I79" s="387"/>
      <c r="J79" s="383"/>
      <c r="K79" s="379"/>
    </row>
    <row r="80" spans="1:11" ht="15">
      <c r="A80" s="378">
        <v>72</v>
      </c>
      <c r="B80" s="379"/>
      <c r="C80" s="379"/>
      <c r="D80" s="379"/>
      <c r="E80" s="380"/>
      <c r="F80" s="380"/>
      <c r="G80" s="381"/>
      <c r="H80" s="382"/>
      <c r="I80" s="382"/>
      <c r="J80" s="383"/>
      <c r="K80" s="379"/>
    </row>
    <row r="81" spans="1:11" ht="15">
      <c r="A81" s="378">
        <v>73</v>
      </c>
      <c r="B81" s="379"/>
      <c r="C81" s="379"/>
      <c r="D81" s="379"/>
      <c r="E81" s="380"/>
      <c r="F81" s="380"/>
      <c r="G81" s="381"/>
      <c r="H81" s="382"/>
      <c r="I81" s="382"/>
      <c r="J81" s="383"/>
      <c r="K81" s="379"/>
    </row>
    <row r="82" spans="1:11" ht="15">
      <c r="A82" s="378">
        <v>74</v>
      </c>
      <c r="B82" s="379"/>
      <c r="C82" s="379"/>
      <c r="D82" s="379"/>
      <c r="E82" s="380"/>
      <c r="F82" s="380"/>
      <c r="G82" s="381"/>
      <c r="H82" s="382"/>
      <c r="I82" s="382"/>
      <c r="J82" s="383"/>
      <c r="K82" s="379"/>
    </row>
    <row r="83" spans="1:11" ht="15">
      <c r="A83" s="378">
        <v>75</v>
      </c>
      <c r="B83" s="391"/>
      <c r="C83" s="379"/>
      <c r="D83" s="379"/>
      <c r="E83" s="392"/>
      <c r="F83" s="379"/>
      <c r="G83" s="379"/>
      <c r="H83" s="382"/>
      <c r="I83" s="382"/>
      <c r="J83" s="393"/>
      <c r="K83" s="379"/>
    </row>
    <row r="84" spans="1:11" ht="15">
      <c r="A84" s="378"/>
      <c r="B84" s="394"/>
      <c r="C84" s="394"/>
      <c r="D84" s="394"/>
      <c r="E84" s="394"/>
      <c r="F84" s="394"/>
      <c r="G84" s="394"/>
      <c r="H84" s="394"/>
      <c r="I84" s="394"/>
      <c r="J84" s="394"/>
      <c r="K84" s="394"/>
    </row>
    <row r="85" spans="1:11" ht="15">
      <c r="A85" s="378"/>
      <c r="B85" s="394"/>
      <c r="C85" s="394"/>
      <c r="D85" s="394"/>
      <c r="E85" s="394"/>
      <c r="F85" s="394"/>
      <c r="G85" s="394"/>
      <c r="H85" s="394"/>
      <c r="I85" s="394"/>
      <c r="J85" s="394"/>
      <c r="K85" s="394"/>
    </row>
    <row r="86" spans="1:11">
      <c r="A86" s="394"/>
      <c r="B86" s="394"/>
      <c r="C86" s="394"/>
      <c r="D86" s="394"/>
      <c r="E86" s="394"/>
      <c r="F86" s="394"/>
      <c r="G86" s="394"/>
      <c r="H86" s="394"/>
      <c r="I86" s="394"/>
      <c r="J86" s="394"/>
      <c r="K86" s="394"/>
    </row>
    <row r="87" spans="1:11" ht="15">
      <c r="A87" s="2"/>
      <c r="B87" s="65" t="s">
        <v>1010</v>
      </c>
      <c r="C87" s="2"/>
      <c r="D87" s="2"/>
      <c r="E87" s="5"/>
      <c r="F87" s="2"/>
      <c r="G87" s="2"/>
      <c r="H87" s="2"/>
      <c r="I87" s="2"/>
      <c r="J87" s="2"/>
      <c r="K87" s="2"/>
    </row>
    <row r="88" spans="1:11" ht="15">
      <c r="A88" s="2"/>
      <c r="B88" s="2"/>
      <c r="C88" s="599"/>
      <c r="D88" s="599"/>
      <c r="F88" s="64"/>
      <c r="G88" s="67"/>
    </row>
    <row r="89" spans="1:11" ht="15">
      <c r="B89" s="2"/>
      <c r="C89" s="63" t="s">
        <v>1170</v>
      </c>
      <c r="D89" s="2"/>
      <c r="F89" s="12" t="s">
        <v>1175</v>
      </c>
    </row>
    <row r="90" spans="1:11" ht="15">
      <c r="B90" s="2"/>
      <c r="C90" s="2"/>
      <c r="D90" s="2"/>
      <c r="F90" s="2" t="s">
        <v>1171</v>
      </c>
    </row>
    <row r="91" spans="1:11" ht="15">
      <c r="B91" s="2"/>
      <c r="C91" s="58" t="s">
        <v>1042</v>
      </c>
    </row>
  </sheetData>
  <mergeCells count="2">
    <mergeCell ref="C88:D88"/>
    <mergeCell ref="K2:L2"/>
  </mergeCells>
  <phoneticPr fontId="38" type="noConversion"/>
  <pageMargins left="0.7" right="0.7" top="0.75" bottom="0.75" header="0.3" footer="0.3"/>
  <pageSetup scale="3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C1" zoomScaleNormal="100" zoomScaleSheetLayoutView="70" workbookViewId="0">
      <selection activeCell="L2" sqref="L2:M2"/>
    </sheetView>
  </sheetViews>
  <sheetFormatPr defaultRowHeight="12.75"/>
  <cols>
    <col min="1" max="1" width="11.7109375" style="190" customWidth="1"/>
    <col min="2" max="2" width="17" style="190" customWidth="1"/>
    <col min="3" max="3" width="14.140625" style="190" customWidth="1"/>
    <col min="4" max="4" width="16.5703125" style="190" customWidth="1"/>
    <col min="5" max="5" width="12.85546875" style="190" customWidth="1"/>
    <col min="6" max="6" width="15.5703125" style="190" customWidth="1"/>
    <col min="7" max="7" width="23.85546875" style="190" customWidth="1"/>
    <col min="8" max="8" width="19" style="190" customWidth="1"/>
    <col min="9" max="9" width="20.5703125" style="190" customWidth="1"/>
    <col min="10" max="10" width="16.28515625" style="190" customWidth="1"/>
    <col min="11" max="11" width="20" style="190" customWidth="1"/>
    <col min="12" max="12" width="22.42578125" style="190" customWidth="1"/>
    <col min="13" max="16384" width="9.140625" style="190"/>
  </cols>
  <sheetData>
    <row r="1" spans="1:13" customFormat="1" ht="15">
      <c r="A1" s="143" t="s">
        <v>1364</v>
      </c>
      <c r="B1" s="143"/>
      <c r="C1" s="144"/>
      <c r="D1" s="144"/>
      <c r="E1" s="144"/>
      <c r="F1" s="144"/>
      <c r="G1" s="144"/>
      <c r="H1" s="144"/>
      <c r="I1" s="144"/>
      <c r="J1" s="144"/>
      <c r="K1" s="150"/>
      <c r="L1" s="75" t="s">
        <v>1013</v>
      </c>
    </row>
    <row r="2" spans="1:13" customFormat="1" ht="15">
      <c r="A2" s="117" t="s">
        <v>1043</v>
      </c>
      <c r="B2" s="117"/>
      <c r="C2" s="144"/>
      <c r="D2" s="144"/>
      <c r="E2" s="144"/>
      <c r="F2" s="144"/>
      <c r="G2" s="144"/>
      <c r="H2" s="144"/>
      <c r="I2" s="144"/>
      <c r="J2" s="144"/>
      <c r="K2" s="150"/>
      <c r="L2" s="596" t="s">
        <v>2296</v>
      </c>
      <c r="M2" s="597"/>
    </row>
    <row r="3" spans="1:13" customFormat="1" ht="1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7"/>
      <c r="L3" s="147"/>
      <c r="M3" s="190"/>
    </row>
    <row r="4" spans="1:13" customFormat="1" ht="15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4"/>
      <c r="F4" s="152"/>
      <c r="G4" s="144"/>
      <c r="H4" s="144"/>
      <c r="I4" s="144"/>
      <c r="J4" s="144"/>
      <c r="K4" s="144"/>
      <c r="L4" s="144"/>
    </row>
    <row r="5" spans="1:13" ht="15">
      <c r="A5" s="223" t="s">
        <v>1382</v>
      </c>
      <c r="B5" s="223"/>
      <c r="C5" s="223"/>
      <c r="D5" s="77"/>
      <c r="E5" s="77"/>
      <c r="F5" s="224"/>
      <c r="G5" s="225"/>
      <c r="H5" s="225"/>
      <c r="I5" s="225"/>
      <c r="J5" s="225"/>
      <c r="K5" s="225"/>
      <c r="L5" s="224"/>
    </row>
    <row r="6" spans="1:13" customFormat="1" ht="13.5">
      <c r="A6" s="148"/>
      <c r="B6" s="148"/>
      <c r="C6" s="149"/>
      <c r="D6" s="149"/>
      <c r="E6" s="149"/>
      <c r="F6" s="144"/>
      <c r="G6" s="144"/>
      <c r="H6" s="144"/>
      <c r="I6" s="144"/>
      <c r="J6" s="144"/>
      <c r="K6" s="144"/>
      <c r="L6" s="144"/>
    </row>
    <row r="7" spans="1:13" customFormat="1" ht="60">
      <c r="A7" s="155" t="s">
        <v>967</v>
      </c>
      <c r="B7" s="141" t="s">
        <v>1152</v>
      </c>
      <c r="C7" s="142" t="s">
        <v>1148</v>
      </c>
      <c r="D7" s="142" t="s">
        <v>1149</v>
      </c>
      <c r="E7" s="142" t="s">
        <v>1259</v>
      </c>
      <c r="F7" s="142" t="s">
        <v>1151</v>
      </c>
      <c r="G7" s="142" t="s">
        <v>1295</v>
      </c>
      <c r="H7" s="142" t="s">
        <v>1297</v>
      </c>
      <c r="I7" s="142" t="s">
        <v>1291</v>
      </c>
      <c r="J7" s="142" t="s">
        <v>1292</v>
      </c>
      <c r="K7" s="142" t="s">
        <v>1304</v>
      </c>
      <c r="L7" s="142" t="s">
        <v>1293</v>
      </c>
    </row>
    <row r="8" spans="1:13" customFormat="1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1">
        <v>8</v>
      </c>
      <c r="I8" s="141">
        <v>9</v>
      </c>
      <c r="J8" s="141">
        <v>10</v>
      </c>
      <c r="K8" s="142">
        <v>11</v>
      </c>
      <c r="L8" s="142">
        <v>12</v>
      </c>
    </row>
    <row r="9" spans="1:13" customFormat="1" ht="15">
      <c r="A9" s="61">
        <v>1</v>
      </c>
      <c r="B9" s="61"/>
      <c r="C9" s="24"/>
      <c r="D9" s="24"/>
      <c r="E9" s="24"/>
      <c r="F9" s="24"/>
      <c r="G9" s="24"/>
      <c r="H9" s="24"/>
      <c r="I9" s="222"/>
      <c r="J9" s="222"/>
      <c r="K9" s="222"/>
      <c r="L9" s="24"/>
    </row>
    <row r="10" spans="1:13" customFormat="1" ht="15">
      <c r="A10" s="61">
        <v>2</v>
      </c>
      <c r="B10" s="61"/>
      <c r="C10" s="24"/>
      <c r="D10" s="24"/>
      <c r="E10" s="24"/>
      <c r="F10" s="24"/>
      <c r="G10" s="24"/>
      <c r="H10" s="24"/>
      <c r="I10" s="222"/>
      <c r="J10" s="222"/>
      <c r="K10" s="222"/>
      <c r="L10" s="24"/>
    </row>
    <row r="11" spans="1:13" customFormat="1" ht="15">
      <c r="A11" s="61">
        <v>3</v>
      </c>
      <c r="B11" s="61"/>
      <c r="C11" s="24"/>
      <c r="D11" s="24"/>
      <c r="E11" s="24"/>
      <c r="F11" s="24"/>
      <c r="G11" s="24"/>
      <c r="H11" s="24"/>
      <c r="I11" s="222"/>
      <c r="J11" s="222"/>
      <c r="K11" s="222"/>
      <c r="L11" s="24"/>
    </row>
    <row r="12" spans="1:13" customFormat="1" ht="15">
      <c r="A12" s="61">
        <v>4</v>
      </c>
      <c r="B12" s="61"/>
      <c r="C12" s="24"/>
      <c r="D12" s="24"/>
      <c r="E12" s="24"/>
      <c r="F12" s="24"/>
      <c r="G12" s="24"/>
      <c r="H12" s="24"/>
      <c r="I12" s="222"/>
      <c r="J12" s="222"/>
      <c r="K12" s="222"/>
      <c r="L12" s="24"/>
    </row>
    <row r="13" spans="1:13" customFormat="1" ht="15">
      <c r="A13" s="61">
        <v>5</v>
      </c>
      <c r="B13" s="61"/>
      <c r="C13" s="24"/>
      <c r="D13" s="24"/>
      <c r="E13" s="24"/>
      <c r="F13" s="24"/>
      <c r="G13" s="24"/>
      <c r="H13" s="24"/>
      <c r="I13" s="222"/>
      <c r="J13" s="222"/>
      <c r="K13" s="222"/>
      <c r="L13" s="24"/>
    </row>
    <row r="14" spans="1:13" customFormat="1" ht="15">
      <c r="A14" s="61">
        <v>6</v>
      </c>
      <c r="B14" s="61"/>
      <c r="C14" s="24"/>
      <c r="D14" s="24"/>
      <c r="E14" s="24"/>
      <c r="F14" s="24"/>
      <c r="G14" s="24"/>
      <c r="H14" s="24"/>
      <c r="I14" s="222"/>
      <c r="J14" s="222"/>
      <c r="K14" s="222"/>
      <c r="L14" s="24"/>
    </row>
    <row r="15" spans="1:13" customFormat="1" ht="15">
      <c r="A15" s="61">
        <v>7</v>
      </c>
      <c r="B15" s="61"/>
      <c r="C15" s="24"/>
      <c r="D15" s="24"/>
      <c r="E15" s="24"/>
      <c r="F15" s="24"/>
      <c r="G15" s="24"/>
      <c r="H15" s="24"/>
      <c r="I15" s="222"/>
      <c r="J15" s="222"/>
      <c r="K15" s="222"/>
      <c r="L15" s="24"/>
    </row>
    <row r="16" spans="1:13" customFormat="1" ht="15">
      <c r="A16" s="61">
        <v>8</v>
      </c>
      <c r="B16" s="61"/>
      <c r="C16" s="24"/>
      <c r="D16" s="24"/>
      <c r="E16" s="24"/>
      <c r="F16" s="24"/>
      <c r="G16" s="24"/>
      <c r="H16" s="24"/>
      <c r="I16" s="222"/>
      <c r="J16" s="222"/>
      <c r="K16" s="222"/>
      <c r="L16" s="24"/>
    </row>
    <row r="17" spans="1:12" customFormat="1" ht="15">
      <c r="A17" s="61">
        <v>9</v>
      </c>
      <c r="B17" s="61"/>
      <c r="C17" s="24"/>
      <c r="D17" s="24"/>
      <c r="E17" s="24"/>
      <c r="F17" s="24"/>
      <c r="G17" s="24"/>
      <c r="H17" s="24"/>
      <c r="I17" s="222"/>
      <c r="J17" s="222"/>
      <c r="K17" s="222"/>
      <c r="L17" s="24"/>
    </row>
    <row r="18" spans="1:12" customFormat="1" ht="15">
      <c r="A18" s="61">
        <v>10</v>
      </c>
      <c r="B18" s="61"/>
      <c r="C18" s="24"/>
      <c r="D18" s="24"/>
      <c r="E18" s="24"/>
      <c r="F18" s="24"/>
      <c r="G18" s="24"/>
      <c r="H18" s="24"/>
      <c r="I18" s="222"/>
      <c r="J18" s="222"/>
      <c r="K18" s="222"/>
      <c r="L18" s="24"/>
    </row>
    <row r="19" spans="1:12" customFormat="1" ht="15">
      <c r="A19" s="61">
        <v>11</v>
      </c>
      <c r="B19" s="61"/>
      <c r="C19" s="24"/>
      <c r="D19" s="24"/>
      <c r="E19" s="24"/>
      <c r="F19" s="24"/>
      <c r="G19" s="24"/>
      <c r="H19" s="24"/>
      <c r="I19" s="222"/>
      <c r="J19" s="222"/>
      <c r="K19" s="222"/>
      <c r="L19" s="24"/>
    </row>
    <row r="20" spans="1:12" customFormat="1" ht="15">
      <c r="A20" s="61">
        <v>12</v>
      </c>
      <c r="B20" s="61"/>
      <c r="C20" s="24"/>
      <c r="D20" s="24"/>
      <c r="E20" s="24"/>
      <c r="F20" s="24"/>
      <c r="G20" s="24"/>
      <c r="H20" s="24"/>
      <c r="I20" s="222"/>
      <c r="J20" s="222"/>
      <c r="K20" s="222"/>
      <c r="L20" s="24"/>
    </row>
    <row r="21" spans="1:12" customFormat="1" ht="15">
      <c r="A21" s="61">
        <v>13</v>
      </c>
      <c r="B21" s="61"/>
      <c r="C21" s="24"/>
      <c r="D21" s="24"/>
      <c r="E21" s="24"/>
      <c r="F21" s="24"/>
      <c r="G21" s="24"/>
      <c r="H21" s="24"/>
      <c r="I21" s="222"/>
      <c r="J21" s="222"/>
      <c r="K21" s="222"/>
      <c r="L21" s="24"/>
    </row>
    <row r="22" spans="1:12" customFormat="1" ht="15">
      <c r="A22" s="61">
        <v>14</v>
      </c>
      <c r="B22" s="61"/>
      <c r="C22" s="24"/>
      <c r="D22" s="24"/>
      <c r="E22" s="24"/>
      <c r="F22" s="24"/>
      <c r="G22" s="24"/>
      <c r="H22" s="24"/>
      <c r="I22" s="222"/>
      <c r="J22" s="222"/>
      <c r="K22" s="222"/>
      <c r="L22" s="24"/>
    </row>
    <row r="23" spans="1:12" customFormat="1" ht="15">
      <c r="A23" s="61">
        <v>15</v>
      </c>
      <c r="B23" s="61"/>
      <c r="C23" s="24"/>
      <c r="D23" s="24"/>
      <c r="E23" s="24"/>
      <c r="F23" s="24"/>
      <c r="G23" s="24"/>
      <c r="H23" s="24"/>
      <c r="I23" s="222"/>
      <c r="J23" s="222"/>
      <c r="K23" s="222"/>
      <c r="L23" s="24"/>
    </row>
    <row r="24" spans="1:12" customFormat="1" ht="15">
      <c r="A24" s="61">
        <v>16</v>
      </c>
      <c r="B24" s="61"/>
      <c r="C24" s="24"/>
      <c r="D24" s="24"/>
      <c r="E24" s="24"/>
      <c r="F24" s="24"/>
      <c r="G24" s="24"/>
      <c r="H24" s="24"/>
      <c r="I24" s="222"/>
      <c r="J24" s="222"/>
      <c r="K24" s="222"/>
      <c r="L24" s="24"/>
    </row>
    <row r="25" spans="1:12" customFormat="1" ht="15">
      <c r="A25" s="61">
        <v>17</v>
      </c>
      <c r="B25" s="61"/>
      <c r="C25" s="24"/>
      <c r="D25" s="24"/>
      <c r="E25" s="24"/>
      <c r="F25" s="24"/>
      <c r="G25" s="24"/>
      <c r="H25" s="24"/>
      <c r="I25" s="222"/>
      <c r="J25" s="222"/>
      <c r="K25" s="222"/>
      <c r="L25" s="24"/>
    </row>
    <row r="26" spans="1:12" customFormat="1" ht="15">
      <c r="A26" s="61">
        <v>18</v>
      </c>
      <c r="B26" s="61"/>
      <c r="C26" s="24"/>
      <c r="D26" s="24"/>
      <c r="E26" s="24"/>
      <c r="F26" s="24"/>
      <c r="G26" s="24"/>
      <c r="H26" s="24"/>
      <c r="I26" s="222"/>
      <c r="J26" s="222"/>
      <c r="K26" s="222"/>
      <c r="L26" s="24"/>
    </row>
    <row r="27" spans="1:12" customFormat="1" ht="15">
      <c r="A27" s="61" t="s">
        <v>1183</v>
      </c>
      <c r="B27" s="61"/>
      <c r="C27" s="24"/>
      <c r="D27" s="24"/>
      <c r="E27" s="24"/>
      <c r="F27" s="24"/>
      <c r="G27" s="24"/>
      <c r="H27" s="24"/>
      <c r="I27" s="222"/>
      <c r="J27" s="222"/>
      <c r="K27" s="222"/>
      <c r="L27" s="24"/>
    </row>
    <row r="28" spans="1:12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2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2">
      <c r="A30" s="227"/>
      <c r="B30" s="227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2" ht="15">
      <c r="A31" s="93"/>
      <c r="B31" s="93"/>
      <c r="C31" s="191" t="s">
        <v>1010</v>
      </c>
      <c r="D31" s="93"/>
      <c r="E31" s="93"/>
      <c r="F31" s="89"/>
      <c r="G31" s="93"/>
      <c r="H31" s="93"/>
      <c r="I31" s="93"/>
      <c r="J31" s="93"/>
      <c r="K31" s="93"/>
      <c r="L31" s="93"/>
    </row>
    <row r="32" spans="1:12" ht="15">
      <c r="A32" s="93"/>
      <c r="B32" s="93"/>
      <c r="C32" s="93"/>
      <c r="D32" s="192"/>
      <c r="E32" s="93"/>
      <c r="G32" s="192"/>
      <c r="H32" s="231"/>
    </row>
    <row r="33" spans="3:7" ht="15">
      <c r="C33" s="93"/>
      <c r="D33" s="194" t="s">
        <v>1170</v>
      </c>
      <c r="E33" s="93"/>
      <c r="G33" s="195" t="s">
        <v>1175</v>
      </c>
    </row>
    <row r="34" spans="3:7" ht="15">
      <c r="C34" s="93"/>
      <c r="D34" s="196" t="s">
        <v>1042</v>
      </c>
      <c r="E34" s="93"/>
      <c r="G34" s="93" t="s">
        <v>1171</v>
      </c>
    </row>
    <row r="35" spans="3:7" ht="15">
      <c r="C35" s="93"/>
      <c r="D35" s="196"/>
    </row>
  </sheetData>
  <mergeCells count="1">
    <mergeCell ref="L2:M2"/>
  </mergeCells>
  <phoneticPr fontId="38" type="noConversion"/>
  <pageMargins left="0.7" right="0.7" top="0.75" bottom="0.75" header="0.3" footer="0.3"/>
  <pageSetup scale="5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zoomScaleSheetLayoutView="70" workbookViewId="0">
      <selection activeCell="I2" sqref="I2:J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43" t="s">
        <v>1365</v>
      </c>
      <c r="B1" s="144"/>
      <c r="C1" s="144"/>
      <c r="D1" s="144"/>
      <c r="E1" s="144"/>
      <c r="F1" s="144"/>
      <c r="G1" s="144"/>
      <c r="H1" s="150"/>
      <c r="I1" s="75" t="s">
        <v>1013</v>
      </c>
    </row>
    <row r="2" spans="1:13" customFormat="1" ht="15">
      <c r="A2" s="117" t="s">
        <v>1043</v>
      </c>
      <c r="B2" s="144"/>
      <c r="C2" s="144"/>
      <c r="D2" s="144"/>
      <c r="E2" s="144"/>
      <c r="F2" s="144"/>
      <c r="G2" s="144"/>
      <c r="H2" s="150"/>
      <c r="I2" s="596" t="s">
        <v>2296</v>
      </c>
      <c r="J2" s="597"/>
    </row>
    <row r="3" spans="1:13" customFormat="1" ht="15">
      <c r="A3" s="144"/>
      <c r="B3" s="144"/>
      <c r="C3" s="144"/>
      <c r="D3" s="144"/>
      <c r="E3" s="144"/>
      <c r="F3" s="144"/>
      <c r="G3" s="144"/>
      <c r="H3" s="147"/>
      <c r="I3" s="147"/>
      <c r="M3" s="190"/>
    </row>
    <row r="4" spans="1:13" customFormat="1" ht="15">
      <c r="A4" s="73" t="str">
        <f>'ფორმა N2'!A4</f>
        <v>ანგარიშვალდებული პირის დასახელება:</v>
      </c>
      <c r="B4" s="73"/>
      <c r="C4" s="73"/>
      <c r="D4" s="144"/>
      <c r="E4" s="144"/>
      <c r="F4" s="144"/>
      <c r="G4" s="144"/>
      <c r="H4" s="144"/>
      <c r="I4" s="152"/>
    </row>
    <row r="5" spans="1:13" ht="15">
      <c r="A5" s="223" t="s">
        <v>1382</v>
      </c>
      <c r="B5" s="223"/>
      <c r="C5" s="223"/>
      <c r="D5" s="225"/>
      <c r="E5" s="225"/>
      <c r="F5" s="225"/>
      <c r="G5" s="225"/>
      <c r="H5" s="225"/>
      <c r="I5" s="224"/>
    </row>
    <row r="6" spans="1:13" customFormat="1" ht="13.5">
      <c r="A6" s="148"/>
      <c r="B6" s="149"/>
      <c r="C6" s="149"/>
      <c r="D6" s="144"/>
      <c r="E6" s="144"/>
      <c r="F6" s="144"/>
      <c r="G6" s="144"/>
      <c r="H6" s="144"/>
      <c r="I6" s="144"/>
    </row>
    <row r="7" spans="1:13" customFormat="1" ht="60">
      <c r="A7" s="155" t="s">
        <v>967</v>
      </c>
      <c r="B7" s="142" t="s">
        <v>1289</v>
      </c>
      <c r="C7" s="142" t="s">
        <v>1290</v>
      </c>
      <c r="D7" s="142" t="s">
        <v>1295</v>
      </c>
      <c r="E7" s="142" t="s">
        <v>1297</v>
      </c>
      <c r="F7" s="142" t="s">
        <v>1291</v>
      </c>
      <c r="G7" s="142" t="s">
        <v>1292</v>
      </c>
      <c r="H7" s="142" t="s">
        <v>1304</v>
      </c>
      <c r="I7" s="142" t="s">
        <v>1293</v>
      </c>
    </row>
    <row r="8" spans="1:13" customFormat="1" ht="15">
      <c r="A8" s="141">
        <v>1</v>
      </c>
      <c r="B8" s="141">
        <v>2</v>
      </c>
      <c r="C8" s="142">
        <v>3</v>
      </c>
      <c r="D8" s="141">
        <v>6</v>
      </c>
      <c r="E8" s="142">
        <v>7</v>
      </c>
      <c r="F8" s="141">
        <v>8</v>
      </c>
      <c r="G8" s="141">
        <v>9</v>
      </c>
      <c r="H8" s="141">
        <v>10</v>
      </c>
      <c r="I8" s="142">
        <v>11</v>
      </c>
    </row>
    <row r="9" spans="1:13" customFormat="1" ht="15">
      <c r="A9" s="61">
        <v>1</v>
      </c>
      <c r="B9" s="24"/>
      <c r="C9" s="24"/>
      <c r="D9" s="24"/>
      <c r="E9" s="24"/>
      <c r="F9" s="222"/>
      <c r="G9" s="222"/>
      <c r="H9" s="222"/>
      <c r="I9" s="24"/>
    </row>
    <row r="10" spans="1:13" customFormat="1" ht="15">
      <c r="A10" s="61">
        <v>2</v>
      </c>
      <c r="B10" s="24"/>
      <c r="C10" s="24"/>
      <c r="D10" s="24"/>
      <c r="E10" s="24"/>
      <c r="F10" s="222"/>
      <c r="G10" s="222"/>
      <c r="H10" s="222"/>
      <c r="I10" s="24"/>
    </row>
    <row r="11" spans="1:13" customFormat="1" ht="15">
      <c r="A11" s="61">
        <v>3</v>
      </c>
      <c r="B11" s="24"/>
      <c r="C11" s="24"/>
      <c r="D11" s="24"/>
      <c r="E11" s="24"/>
      <c r="F11" s="222"/>
      <c r="G11" s="222"/>
      <c r="H11" s="222"/>
      <c r="I11" s="24"/>
    </row>
    <row r="12" spans="1:13" customFormat="1" ht="15">
      <c r="A12" s="61">
        <v>4</v>
      </c>
      <c r="B12" s="24"/>
      <c r="C12" s="24"/>
      <c r="D12" s="24"/>
      <c r="E12" s="24"/>
      <c r="F12" s="222"/>
      <c r="G12" s="222"/>
      <c r="H12" s="222"/>
      <c r="I12" s="24"/>
    </row>
    <row r="13" spans="1:13" customFormat="1" ht="15">
      <c r="A13" s="61">
        <v>5</v>
      </c>
      <c r="B13" s="24"/>
      <c r="C13" s="24"/>
      <c r="D13" s="24"/>
      <c r="E13" s="24"/>
      <c r="F13" s="222"/>
      <c r="G13" s="222"/>
      <c r="H13" s="222"/>
      <c r="I13" s="24"/>
    </row>
    <row r="14" spans="1:13" customFormat="1" ht="15">
      <c r="A14" s="61">
        <v>6</v>
      </c>
      <c r="B14" s="24"/>
      <c r="C14" s="24"/>
      <c r="D14" s="24"/>
      <c r="E14" s="24"/>
      <c r="F14" s="222"/>
      <c r="G14" s="222"/>
      <c r="H14" s="222"/>
      <c r="I14" s="24"/>
    </row>
    <row r="15" spans="1:13" customFormat="1" ht="15">
      <c r="A15" s="61">
        <v>7</v>
      </c>
      <c r="B15" s="24"/>
      <c r="C15" s="24"/>
      <c r="D15" s="24"/>
      <c r="E15" s="24"/>
      <c r="F15" s="222"/>
      <c r="G15" s="222"/>
      <c r="H15" s="222"/>
      <c r="I15" s="24"/>
    </row>
    <row r="16" spans="1:13" customFormat="1" ht="15">
      <c r="A16" s="61">
        <v>8</v>
      </c>
      <c r="B16" s="24"/>
      <c r="C16" s="24"/>
      <c r="D16" s="24"/>
      <c r="E16" s="24"/>
      <c r="F16" s="222"/>
      <c r="G16" s="222"/>
      <c r="H16" s="222"/>
      <c r="I16" s="24"/>
    </row>
    <row r="17" spans="1:9" customFormat="1" ht="15">
      <c r="A17" s="61">
        <v>9</v>
      </c>
      <c r="B17" s="24"/>
      <c r="C17" s="24"/>
      <c r="D17" s="24"/>
      <c r="E17" s="24"/>
      <c r="F17" s="222"/>
      <c r="G17" s="222"/>
      <c r="H17" s="222"/>
      <c r="I17" s="24"/>
    </row>
    <row r="18" spans="1:9" customFormat="1" ht="15">
      <c r="A18" s="61">
        <v>10</v>
      </c>
      <c r="B18" s="24"/>
      <c r="C18" s="24"/>
      <c r="D18" s="24"/>
      <c r="E18" s="24"/>
      <c r="F18" s="222"/>
      <c r="G18" s="222"/>
      <c r="H18" s="222"/>
      <c r="I18" s="24"/>
    </row>
    <row r="19" spans="1:9" customFormat="1" ht="15">
      <c r="A19" s="61">
        <v>11</v>
      </c>
      <c r="B19" s="24"/>
      <c r="C19" s="24"/>
      <c r="D19" s="24"/>
      <c r="E19" s="24"/>
      <c r="F19" s="222"/>
      <c r="G19" s="222"/>
      <c r="H19" s="222"/>
      <c r="I19" s="24"/>
    </row>
    <row r="20" spans="1:9" customFormat="1" ht="15">
      <c r="A20" s="61">
        <v>12</v>
      </c>
      <c r="B20" s="24"/>
      <c r="C20" s="24"/>
      <c r="D20" s="24"/>
      <c r="E20" s="24"/>
      <c r="F20" s="222"/>
      <c r="G20" s="222"/>
      <c r="H20" s="222"/>
      <c r="I20" s="24"/>
    </row>
    <row r="21" spans="1:9" customFormat="1" ht="15">
      <c r="A21" s="61">
        <v>13</v>
      </c>
      <c r="B21" s="24"/>
      <c r="C21" s="24"/>
      <c r="D21" s="24"/>
      <c r="E21" s="24"/>
      <c r="F21" s="222"/>
      <c r="G21" s="222"/>
      <c r="H21" s="222"/>
      <c r="I21" s="24"/>
    </row>
    <row r="22" spans="1:9" customFormat="1" ht="15">
      <c r="A22" s="61">
        <v>14</v>
      </c>
      <c r="B22" s="24"/>
      <c r="C22" s="24"/>
      <c r="D22" s="24"/>
      <c r="E22" s="24"/>
      <c r="F22" s="222"/>
      <c r="G22" s="222"/>
      <c r="H22" s="222"/>
      <c r="I22" s="24"/>
    </row>
    <row r="23" spans="1:9" customFormat="1" ht="15">
      <c r="A23" s="61">
        <v>15</v>
      </c>
      <c r="B23" s="24"/>
      <c r="C23" s="24"/>
      <c r="D23" s="24"/>
      <c r="E23" s="24"/>
      <c r="F23" s="222"/>
      <c r="G23" s="222"/>
      <c r="H23" s="222"/>
      <c r="I23" s="24"/>
    </row>
    <row r="24" spans="1:9" customFormat="1" ht="15">
      <c r="A24" s="61">
        <v>16</v>
      </c>
      <c r="B24" s="24"/>
      <c r="C24" s="24"/>
      <c r="D24" s="24"/>
      <c r="E24" s="24"/>
      <c r="F24" s="222"/>
      <c r="G24" s="222"/>
      <c r="H24" s="222"/>
      <c r="I24" s="24"/>
    </row>
    <row r="25" spans="1:9" customFormat="1" ht="15">
      <c r="A25" s="61">
        <v>17</v>
      </c>
      <c r="B25" s="24"/>
      <c r="C25" s="24"/>
      <c r="D25" s="24"/>
      <c r="E25" s="24"/>
      <c r="F25" s="222"/>
      <c r="G25" s="222"/>
      <c r="H25" s="222"/>
      <c r="I25" s="24"/>
    </row>
    <row r="26" spans="1:9" customFormat="1" ht="15">
      <c r="A26" s="61">
        <v>18</v>
      </c>
      <c r="B26" s="24"/>
      <c r="C26" s="24"/>
      <c r="D26" s="24"/>
      <c r="E26" s="24"/>
      <c r="F26" s="222"/>
      <c r="G26" s="222"/>
      <c r="H26" s="222"/>
      <c r="I26" s="24"/>
    </row>
    <row r="27" spans="1:9" customFormat="1" ht="15">
      <c r="A27" s="61" t="s">
        <v>1183</v>
      </c>
      <c r="B27" s="24"/>
      <c r="C27" s="24"/>
      <c r="D27" s="24"/>
      <c r="E27" s="24"/>
      <c r="F27" s="222"/>
      <c r="G27" s="222"/>
      <c r="H27" s="222"/>
      <c r="I27" s="24"/>
    </row>
    <row r="28" spans="1:9">
      <c r="A28" s="226"/>
      <c r="B28" s="226"/>
      <c r="C28" s="226"/>
      <c r="D28" s="226"/>
      <c r="E28" s="226"/>
      <c r="F28" s="226"/>
      <c r="G28" s="226"/>
      <c r="H28" s="226"/>
      <c r="I28" s="226"/>
    </row>
    <row r="29" spans="1:9">
      <c r="A29" s="226"/>
      <c r="B29" s="226"/>
      <c r="C29" s="226"/>
      <c r="D29" s="226"/>
      <c r="E29" s="226"/>
      <c r="F29" s="226"/>
      <c r="G29" s="226"/>
      <c r="H29" s="226"/>
      <c r="I29" s="226"/>
    </row>
    <row r="30" spans="1:9">
      <c r="A30" s="227"/>
      <c r="B30" s="226"/>
      <c r="C30" s="226"/>
      <c r="D30" s="226"/>
      <c r="E30" s="226"/>
      <c r="F30" s="226"/>
      <c r="G30" s="226"/>
      <c r="H30" s="226"/>
      <c r="I30" s="226"/>
    </row>
    <row r="31" spans="1:9" ht="15">
      <c r="A31" s="93"/>
      <c r="B31" s="191" t="s">
        <v>1010</v>
      </c>
      <c r="C31" s="93"/>
      <c r="D31" s="93"/>
      <c r="E31" s="89"/>
      <c r="F31" s="93"/>
      <c r="G31" s="93"/>
      <c r="H31" s="93"/>
      <c r="I31" s="93"/>
    </row>
    <row r="32" spans="1:9" ht="15">
      <c r="A32" s="93"/>
      <c r="B32" s="93"/>
      <c r="C32" s="192"/>
      <c r="D32" s="93"/>
      <c r="F32" s="192"/>
      <c r="G32" s="231"/>
    </row>
    <row r="33" spans="2:6" ht="15">
      <c r="B33" s="93"/>
      <c r="C33" s="194" t="s">
        <v>1170</v>
      </c>
      <c r="D33" s="93"/>
      <c r="F33" s="195" t="s">
        <v>1175</v>
      </c>
    </row>
    <row r="34" spans="2:6" ht="15">
      <c r="B34" s="93"/>
      <c r="C34" s="196" t="s">
        <v>1042</v>
      </c>
      <c r="D34" s="93"/>
      <c r="F34" s="93" t="s">
        <v>1171</v>
      </c>
    </row>
    <row r="35" spans="2:6" ht="15">
      <c r="B35" s="93"/>
      <c r="C35" s="196"/>
    </row>
  </sheetData>
  <mergeCells count="1">
    <mergeCell ref="I2:J2"/>
  </mergeCells>
  <phoneticPr fontId="38" type="noConversion"/>
  <pageMargins left="0.7" right="0.7" top="0.75" bottom="0.75" header="0.3" footer="0.3"/>
  <pageSetup scale="6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926"/>
  <sheetViews>
    <sheetView topLeftCell="A892" zoomScaleNormal="100" workbookViewId="0">
      <selection activeCell="I915" sqref="I915"/>
    </sheetView>
  </sheetViews>
  <sheetFormatPr defaultRowHeight="12.75"/>
  <cols>
    <col min="1" max="1" width="9.140625" style="124"/>
    <col min="2" max="2" width="17.85546875" style="494" customWidth="1"/>
    <col min="3" max="3" width="50.42578125" style="124" customWidth="1"/>
    <col min="4" max="4" width="14.28515625" style="124" customWidth="1"/>
    <col min="5" max="5" width="37.42578125" style="124" customWidth="1"/>
    <col min="6" max="7" width="13.140625" style="499" customWidth="1"/>
    <col min="8" max="8" width="13.140625" style="124" customWidth="1"/>
    <col min="9" max="9" width="13.140625" style="499" customWidth="1"/>
    <col min="10" max="16384" width="9.140625" style="124"/>
  </cols>
  <sheetData>
    <row r="1" spans="1:10" ht="15">
      <c r="A1" s="284" t="s">
        <v>1309</v>
      </c>
      <c r="B1" s="488"/>
      <c r="C1" s="285"/>
      <c r="D1" s="285"/>
      <c r="E1" s="285"/>
      <c r="F1" s="286"/>
      <c r="G1" s="286"/>
      <c r="H1" s="286"/>
      <c r="I1" s="287" t="s">
        <v>1100</v>
      </c>
      <c r="J1" s="288"/>
    </row>
    <row r="2" spans="1:10" ht="15">
      <c r="A2" s="285" t="s">
        <v>1043</v>
      </c>
      <c r="B2" s="488"/>
      <c r="C2" s="285"/>
      <c r="D2" s="285"/>
      <c r="E2" s="285"/>
      <c r="F2" s="286"/>
      <c r="G2" s="286"/>
      <c r="H2" s="286"/>
      <c r="I2" s="596" t="s">
        <v>2296</v>
      </c>
      <c r="J2" s="597"/>
    </row>
    <row r="3" spans="1:10" ht="15">
      <c r="A3" s="285"/>
      <c r="B3" s="488"/>
      <c r="C3" s="285"/>
      <c r="D3" s="285"/>
      <c r="E3" s="285"/>
      <c r="F3" s="286"/>
      <c r="G3" s="286"/>
      <c r="H3" s="286"/>
      <c r="I3" s="273"/>
      <c r="J3" s="288"/>
    </row>
    <row r="4" spans="1:10" ht="15">
      <c r="A4" s="289" t="str">
        <f>'[3]ფორმა N2'!A4</f>
        <v>ანგარიშვალდებული პირის დასახელება:</v>
      </c>
      <c r="B4" s="488"/>
      <c r="C4" s="285"/>
      <c r="D4" s="285"/>
      <c r="E4" s="285"/>
      <c r="F4" s="286"/>
      <c r="G4" s="286"/>
      <c r="H4" s="286"/>
      <c r="I4" s="286"/>
      <c r="J4" s="288"/>
    </row>
    <row r="5" spans="1:10" ht="15">
      <c r="A5" s="290" t="s">
        <v>1382</v>
      </c>
      <c r="B5" s="290"/>
      <c r="C5" s="290"/>
      <c r="D5" s="290"/>
      <c r="E5" s="290"/>
      <c r="F5" s="291"/>
      <c r="G5" s="291"/>
      <c r="H5" s="291"/>
      <c r="I5" s="291"/>
      <c r="J5" s="288"/>
    </row>
    <row r="6" spans="1:10" ht="15">
      <c r="A6" s="289"/>
      <c r="B6" s="488"/>
      <c r="C6" s="285"/>
      <c r="D6" s="285"/>
      <c r="E6" s="285"/>
      <c r="F6" s="286"/>
      <c r="G6" s="286"/>
      <c r="H6" s="286"/>
      <c r="I6" s="286"/>
      <c r="J6" s="288"/>
    </row>
    <row r="7" spans="1:10" ht="15">
      <c r="A7" s="285"/>
      <c r="B7" s="488"/>
      <c r="C7" s="285"/>
      <c r="D7" s="285"/>
      <c r="E7" s="285"/>
      <c r="F7" s="286"/>
      <c r="G7" s="286"/>
      <c r="H7" s="286"/>
      <c r="I7" s="286"/>
      <c r="J7" s="288"/>
    </row>
    <row r="8" spans="1:10" ht="105">
      <c r="A8" s="292" t="s">
        <v>967</v>
      </c>
      <c r="B8" s="489" t="s">
        <v>1281</v>
      </c>
      <c r="C8" s="293" t="s">
        <v>1383</v>
      </c>
      <c r="D8" s="293" t="s">
        <v>1384</v>
      </c>
      <c r="E8" s="554" t="s">
        <v>1282</v>
      </c>
      <c r="F8" s="554" t="s">
        <v>1301</v>
      </c>
      <c r="G8" s="554" t="s">
        <v>1302</v>
      </c>
      <c r="H8" s="555" t="s">
        <v>819</v>
      </c>
      <c r="I8" s="556" t="s">
        <v>1303</v>
      </c>
      <c r="J8" s="288"/>
    </row>
    <row r="9" spans="1:10" ht="15">
      <c r="A9" s="179">
        <v>1</v>
      </c>
      <c r="B9" s="490">
        <v>41083</v>
      </c>
      <c r="C9" s="183" t="s">
        <v>1386</v>
      </c>
      <c r="D9" s="545" t="s">
        <v>1387</v>
      </c>
      <c r="E9" s="557" t="s">
        <v>1385</v>
      </c>
      <c r="F9" s="395">
        <v>125</v>
      </c>
      <c r="G9" s="395">
        <v>125</v>
      </c>
      <c r="H9" s="395">
        <v>0</v>
      </c>
      <c r="I9" s="395">
        <v>125</v>
      </c>
      <c r="J9" s="288"/>
    </row>
    <row r="10" spans="1:10" ht="15">
      <c r="A10" s="179">
        <v>2</v>
      </c>
      <c r="B10" s="490">
        <v>41083</v>
      </c>
      <c r="C10" s="183" t="s">
        <v>1388</v>
      </c>
      <c r="D10" s="545" t="s">
        <v>1389</v>
      </c>
      <c r="E10" s="557" t="s">
        <v>1385</v>
      </c>
      <c r="F10" s="395">
        <v>125</v>
      </c>
      <c r="G10" s="395">
        <v>125</v>
      </c>
      <c r="H10" s="395">
        <v>0</v>
      </c>
      <c r="I10" s="395">
        <v>125</v>
      </c>
      <c r="J10" s="288"/>
    </row>
    <row r="11" spans="1:10" ht="15">
      <c r="A11" s="179">
        <v>3</v>
      </c>
      <c r="B11" s="490">
        <v>41083</v>
      </c>
      <c r="C11" s="183" t="s">
        <v>1390</v>
      </c>
      <c r="D11" s="545" t="s">
        <v>1391</v>
      </c>
      <c r="E11" s="557" t="s">
        <v>1385</v>
      </c>
      <c r="F11" s="395">
        <v>100</v>
      </c>
      <c r="G11" s="395">
        <v>100</v>
      </c>
      <c r="H11" s="395">
        <v>0</v>
      </c>
      <c r="I11" s="395">
        <v>100</v>
      </c>
      <c r="J11" s="288"/>
    </row>
    <row r="12" spans="1:10" ht="15">
      <c r="A12" s="179">
        <v>4</v>
      </c>
      <c r="B12" s="490">
        <v>41083</v>
      </c>
      <c r="C12" s="183" t="s">
        <v>1392</v>
      </c>
      <c r="D12" s="545" t="s">
        <v>1393</v>
      </c>
      <c r="E12" s="557" t="s">
        <v>1385</v>
      </c>
      <c r="F12" s="395">
        <v>125</v>
      </c>
      <c r="G12" s="395">
        <v>125</v>
      </c>
      <c r="H12" s="395">
        <v>0</v>
      </c>
      <c r="I12" s="395">
        <v>125</v>
      </c>
      <c r="J12" s="288"/>
    </row>
    <row r="13" spans="1:10" ht="15">
      <c r="A13" s="179">
        <v>5</v>
      </c>
      <c r="B13" s="490">
        <v>41083</v>
      </c>
      <c r="C13" s="183" t="s">
        <v>1394</v>
      </c>
      <c r="D13" s="545" t="s">
        <v>1395</v>
      </c>
      <c r="E13" s="557" t="s">
        <v>1385</v>
      </c>
      <c r="F13" s="395">
        <v>162.5</v>
      </c>
      <c r="G13" s="395">
        <v>162.5</v>
      </c>
      <c r="H13" s="395">
        <v>0</v>
      </c>
      <c r="I13" s="395">
        <v>162.5</v>
      </c>
      <c r="J13" s="288"/>
    </row>
    <row r="14" spans="1:10" ht="15">
      <c r="A14" s="179">
        <v>6</v>
      </c>
      <c r="B14" s="490">
        <v>41083</v>
      </c>
      <c r="C14" s="183" t="s">
        <v>1396</v>
      </c>
      <c r="D14" s="545" t="s">
        <v>1397</v>
      </c>
      <c r="E14" s="557" t="s">
        <v>1385</v>
      </c>
      <c r="F14" s="395">
        <v>162.5</v>
      </c>
      <c r="G14" s="395">
        <v>162.5</v>
      </c>
      <c r="H14" s="395">
        <v>0</v>
      </c>
      <c r="I14" s="395">
        <v>162.5</v>
      </c>
      <c r="J14" s="288"/>
    </row>
    <row r="15" spans="1:10" ht="15">
      <c r="A15" s="179">
        <v>7</v>
      </c>
      <c r="B15" s="490">
        <v>41083</v>
      </c>
      <c r="C15" s="183" t="s">
        <v>1398</v>
      </c>
      <c r="D15" s="545" t="s">
        <v>1399</v>
      </c>
      <c r="E15" s="557" t="s">
        <v>1385</v>
      </c>
      <c r="F15" s="395">
        <v>162.5</v>
      </c>
      <c r="G15" s="395">
        <v>162.5</v>
      </c>
      <c r="H15" s="395">
        <v>0</v>
      </c>
      <c r="I15" s="395">
        <v>162.5</v>
      </c>
      <c r="J15" s="288"/>
    </row>
    <row r="16" spans="1:10" ht="15">
      <c r="A16" s="179">
        <v>8</v>
      </c>
      <c r="B16" s="490">
        <v>41083</v>
      </c>
      <c r="C16" s="183" t="s">
        <v>1400</v>
      </c>
      <c r="D16" s="545" t="s">
        <v>1401</v>
      </c>
      <c r="E16" s="557" t="s">
        <v>1385</v>
      </c>
      <c r="F16" s="395">
        <v>162.5</v>
      </c>
      <c r="G16" s="395">
        <v>162.5</v>
      </c>
      <c r="H16" s="395">
        <v>0</v>
      </c>
      <c r="I16" s="395">
        <v>162.5</v>
      </c>
      <c r="J16" s="288"/>
    </row>
    <row r="17" spans="1:10" ht="15">
      <c r="A17" s="179">
        <v>9</v>
      </c>
      <c r="B17" s="490">
        <v>41083</v>
      </c>
      <c r="C17" s="183" t="s">
        <v>1402</v>
      </c>
      <c r="D17" s="545" t="s">
        <v>1403</v>
      </c>
      <c r="E17" s="557" t="s">
        <v>1385</v>
      </c>
      <c r="F17" s="395">
        <v>162.5</v>
      </c>
      <c r="G17" s="395">
        <v>162.5</v>
      </c>
      <c r="H17" s="395">
        <v>0</v>
      </c>
      <c r="I17" s="395">
        <v>162.5</v>
      </c>
      <c r="J17" s="288"/>
    </row>
    <row r="18" spans="1:10" ht="15">
      <c r="A18" s="179">
        <v>10</v>
      </c>
      <c r="B18" s="490">
        <v>41083</v>
      </c>
      <c r="C18" s="183" t="s">
        <v>1404</v>
      </c>
      <c r="D18" s="545" t="s">
        <v>1405</v>
      </c>
      <c r="E18" s="557" t="s">
        <v>1385</v>
      </c>
      <c r="F18" s="395">
        <v>125</v>
      </c>
      <c r="G18" s="395">
        <v>125</v>
      </c>
      <c r="H18" s="395">
        <v>0</v>
      </c>
      <c r="I18" s="395">
        <v>125</v>
      </c>
      <c r="J18" s="288"/>
    </row>
    <row r="19" spans="1:10" ht="15">
      <c r="A19" s="179">
        <v>11</v>
      </c>
      <c r="B19" s="490">
        <v>41083</v>
      </c>
      <c r="C19" s="183" t="s">
        <v>1406</v>
      </c>
      <c r="D19" s="545" t="s">
        <v>1407</v>
      </c>
      <c r="E19" s="557" t="s">
        <v>1385</v>
      </c>
      <c r="F19" s="395">
        <v>125</v>
      </c>
      <c r="G19" s="395">
        <v>125</v>
      </c>
      <c r="H19" s="395">
        <v>0</v>
      </c>
      <c r="I19" s="395">
        <v>125</v>
      </c>
      <c r="J19" s="288"/>
    </row>
    <row r="20" spans="1:10" ht="15">
      <c r="A20" s="179">
        <v>12</v>
      </c>
      <c r="B20" s="490">
        <v>41083</v>
      </c>
      <c r="C20" s="184" t="s">
        <v>1408</v>
      </c>
      <c r="D20" s="546" t="s">
        <v>1409</v>
      </c>
      <c r="E20" s="557" t="s">
        <v>1385</v>
      </c>
      <c r="F20" s="395">
        <v>100</v>
      </c>
      <c r="G20" s="395">
        <v>100</v>
      </c>
      <c r="H20" s="395">
        <v>0</v>
      </c>
      <c r="I20" s="395">
        <v>100</v>
      </c>
      <c r="J20" s="288"/>
    </row>
    <row r="21" spans="1:10" ht="15">
      <c r="A21" s="179">
        <v>13</v>
      </c>
      <c r="B21" s="490">
        <v>41083</v>
      </c>
      <c r="C21" s="184" t="s">
        <v>1410</v>
      </c>
      <c r="D21" s="546" t="s">
        <v>1411</v>
      </c>
      <c r="E21" s="557" t="s">
        <v>1385</v>
      </c>
      <c r="F21" s="395">
        <v>100</v>
      </c>
      <c r="G21" s="395">
        <v>100</v>
      </c>
      <c r="H21" s="395">
        <v>0</v>
      </c>
      <c r="I21" s="395">
        <v>100</v>
      </c>
      <c r="J21" s="288"/>
    </row>
    <row r="22" spans="1:10" ht="15">
      <c r="A22" s="179">
        <v>14</v>
      </c>
      <c r="B22" s="490">
        <v>41083</v>
      </c>
      <c r="C22" s="184" t="s">
        <v>1412</v>
      </c>
      <c r="D22" s="546" t="s">
        <v>1413</v>
      </c>
      <c r="E22" s="557" t="s">
        <v>1385</v>
      </c>
      <c r="F22" s="395">
        <v>125</v>
      </c>
      <c r="G22" s="395">
        <v>125</v>
      </c>
      <c r="H22" s="395">
        <v>0</v>
      </c>
      <c r="I22" s="395">
        <v>125</v>
      </c>
      <c r="J22" s="288"/>
    </row>
    <row r="23" spans="1:10" ht="15">
      <c r="A23" s="179">
        <v>15</v>
      </c>
      <c r="B23" s="490">
        <v>41083</v>
      </c>
      <c r="C23" s="184" t="s">
        <v>1414</v>
      </c>
      <c r="D23" s="546" t="s">
        <v>1415</v>
      </c>
      <c r="E23" s="557" t="s">
        <v>1385</v>
      </c>
      <c r="F23" s="395">
        <v>125</v>
      </c>
      <c r="G23" s="395">
        <v>125</v>
      </c>
      <c r="H23" s="395">
        <v>0</v>
      </c>
      <c r="I23" s="395">
        <v>125</v>
      </c>
      <c r="J23" s="288"/>
    </row>
    <row r="24" spans="1:10" ht="15">
      <c r="A24" s="179">
        <v>16</v>
      </c>
      <c r="B24" s="490">
        <v>41083</v>
      </c>
      <c r="C24" s="184" t="s">
        <v>1416</v>
      </c>
      <c r="D24" s="546" t="s">
        <v>1417</v>
      </c>
      <c r="E24" s="557" t="s">
        <v>1385</v>
      </c>
      <c r="F24" s="395">
        <v>125</v>
      </c>
      <c r="G24" s="395">
        <v>125</v>
      </c>
      <c r="H24" s="395">
        <v>0</v>
      </c>
      <c r="I24" s="395">
        <v>125</v>
      </c>
      <c r="J24" s="288"/>
    </row>
    <row r="25" spans="1:10" ht="15">
      <c r="A25" s="179">
        <v>17</v>
      </c>
      <c r="B25" s="490">
        <v>41083</v>
      </c>
      <c r="C25" s="184" t="s">
        <v>1420</v>
      </c>
      <c r="D25" s="546" t="s">
        <v>1421</v>
      </c>
      <c r="E25" s="557" t="s">
        <v>1385</v>
      </c>
      <c r="F25" s="395">
        <v>100</v>
      </c>
      <c r="G25" s="395">
        <v>100</v>
      </c>
      <c r="H25" s="395">
        <v>0</v>
      </c>
      <c r="I25" s="395">
        <v>100</v>
      </c>
      <c r="J25" s="288"/>
    </row>
    <row r="26" spans="1:10" ht="15">
      <c r="A26" s="179">
        <v>18</v>
      </c>
      <c r="B26" s="490">
        <v>41083</v>
      </c>
      <c r="C26" s="184" t="s">
        <v>1422</v>
      </c>
      <c r="D26" s="546" t="s">
        <v>1423</v>
      </c>
      <c r="E26" s="557" t="s">
        <v>1385</v>
      </c>
      <c r="F26" s="395">
        <v>162.5</v>
      </c>
      <c r="G26" s="395">
        <v>162.5</v>
      </c>
      <c r="H26" s="395">
        <v>0</v>
      </c>
      <c r="I26" s="395">
        <v>162.5</v>
      </c>
      <c r="J26" s="288"/>
    </row>
    <row r="27" spans="1:10" ht="15">
      <c r="A27" s="179">
        <v>19</v>
      </c>
      <c r="B27" s="490">
        <v>41083</v>
      </c>
      <c r="C27" s="184" t="s">
        <v>1424</v>
      </c>
      <c r="D27" s="546" t="s">
        <v>1425</v>
      </c>
      <c r="E27" s="557" t="s">
        <v>1385</v>
      </c>
      <c r="F27" s="296">
        <v>162.5</v>
      </c>
      <c r="G27" s="296">
        <v>162.5</v>
      </c>
      <c r="H27" s="395">
        <v>0</v>
      </c>
      <c r="I27" s="296">
        <v>162.5</v>
      </c>
      <c r="J27" s="288"/>
    </row>
    <row r="28" spans="1:10" ht="15">
      <c r="A28" s="179">
        <v>20</v>
      </c>
      <c r="B28" s="490">
        <v>41083</v>
      </c>
      <c r="C28" s="184" t="s">
        <v>1428</v>
      </c>
      <c r="D28" s="546" t="s">
        <v>1429</v>
      </c>
      <c r="E28" s="557" t="s">
        <v>1385</v>
      </c>
      <c r="F28" s="296">
        <v>162.5</v>
      </c>
      <c r="G28" s="296">
        <v>162.5</v>
      </c>
      <c r="H28" s="395">
        <v>0</v>
      </c>
      <c r="I28" s="296">
        <v>162.5</v>
      </c>
      <c r="J28" s="288"/>
    </row>
    <row r="29" spans="1:10" ht="15">
      <c r="A29" s="179">
        <v>21</v>
      </c>
      <c r="B29" s="490">
        <v>41083</v>
      </c>
      <c r="C29" s="184" t="s">
        <v>1436</v>
      </c>
      <c r="D29" s="546" t="s">
        <v>1437</v>
      </c>
      <c r="E29" s="557" t="s">
        <v>1385</v>
      </c>
      <c r="F29" s="296">
        <v>100</v>
      </c>
      <c r="G29" s="296">
        <v>100</v>
      </c>
      <c r="H29" s="395">
        <v>0</v>
      </c>
      <c r="I29" s="296">
        <v>100</v>
      </c>
      <c r="J29" s="288"/>
    </row>
    <row r="30" spans="1:10" ht="15">
      <c r="A30" s="179">
        <v>22</v>
      </c>
      <c r="B30" s="490">
        <v>41083</v>
      </c>
      <c r="C30" s="184" t="s">
        <v>1438</v>
      </c>
      <c r="D30" s="546" t="s">
        <v>1439</v>
      </c>
      <c r="E30" s="557" t="s">
        <v>1385</v>
      </c>
      <c r="F30" s="296">
        <v>100</v>
      </c>
      <c r="G30" s="296">
        <v>100</v>
      </c>
      <c r="H30" s="395">
        <v>0</v>
      </c>
      <c r="I30" s="296">
        <v>100</v>
      </c>
      <c r="J30" s="288"/>
    </row>
    <row r="31" spans="1:10" ht="15">
      <c r="A31" s="179">
        <v>23</v>
      </c>
      <c r="B31" s="490">
        <v>41083</v>
      </c>
      <c r="C31" s="184" t="s">
        <v>1440</v>
      </c>
      <c r="D31" s="546" t="s">
        <v>1441</v>
      </c>
      <c r="E31" s="557" t="s">
        <v>1385</v>
      </c>
      <c r="F31" s="297">
        <v>125</v>
      </c>
      <c r="G31" s="297">
        <v>125</v>
      </c>
      <c r="H31" s="395">
        <v>0</v>
      </c>
      <c r="I31" s="297">
        <v>125</v>
      </c>
      <c r="J31" s="298"/>
    </row>
    <row r="32" spans="1:10" ht="15">
      <c r="A32" s="179">
        <v>24</v>
      </c>
      <c r="B32" s="490">
        <v>41083</v>
      </c>
      <c r="C32" s="184" t="s">
        <v>1442</v>
      </c>
      <c r="D32" s="546" t="s">
        <v>1443</v>
      </c>
      <c r="E32" s="557" t="s">
        <v>1385</v>
      </c>
      <c r="F32" s="297">
        <v>125</v>
      </c>
      <c r="G32" s="297">
        <v>125</v>
      </c>
      <c r="H32" s="395">
        <v>0</v>
      </c>
      <c r="I32" s="297">
        <v>125</v>
      </c>
      <c r="J32" s="298"/>
    </row>
    <row r="33" spans="1:10" ht="15">
      <c r="A33" s="179">
        <v>25</v>
      </c>
      <c r="B33" s="490">
        <v>41083</v>
      </c>
      <c r="C33" s="184" t="s">
        <v>1444</v>
      </c>
      <c r="D33" s="546" t="s">
        <v>1445</v>
      </c>
      <c r="E33" s="557" t="s">
        <v>1385</v>
      </c>
      <c r="F33" s="297">
        <v>162.5</v>
      </c>
      <c r="G33" s="297">
        <v>162.5</v>
      </c>
      <c r="H33" s="395">
        <v>0</v>
      </c>
      <c r="I33" s="297">
        <v>162.5</v>
      </c>
      <c r="J33" s="298"/>
    </row>
    <row r="34" spans="1:10" ht="15">
      <c r="A34" s="179">
        <v>26</v>
      </c>
      <c r="B34" s="490">
        <v>41083</v>
      </c>
      <c r="C34" s="184" t="s">
        <v>1446</v>
      </c>
      <c r="D34" s="546" t="s">
        <v>1447</v>
      </c>
      <c r="E34" s="557" t="s">
        <v>1385</v>
      </c>
      <c r="F34" s="297">
        <v>100</v>
      </c>
      <c r="G34" s="297">
        <v>100</v>
      </c>
      <c r="H34" s="395">
        <v>0</v>
      </c>
      <c r="I34" s="297">
        <v>100</v>
      </c>
      <c r="J34" s="298"/>
    </row>
    <row r="35" spans="1:10" ht="15">
      <c r="A35" s="179">
        <v>27</v>
      </c>
      <c r="B35" s="490">
        <v>41083</v>
      </c>
      <c r="C35" s="184" t="s">
        <v>1448</v>
      </c>
      <c r="D35" s="546" t="s">
        <v>1449</v>
      </c>
      <c r="E35" s="557" t="s">
        <v>1385</v>
      </c>
      <c r="F35" s="296">
        <v>100</v>
      </c>
      <c r="G35" s="296">
        <v>100</v>
      </c>
      <c r="H35" s="395">
        <v>0</v>
      </c>
      <c r="I35" s="296">
        <v>100</v>
      </c>
      <c r="J35" s="288"/>
    </row>
    <row r="36" spans="1:10" ht="15">
      <c r="A36" s="179">
        <v>28</v>
      </c>
      <c r="B36" s="490">
        <v>41083</v>
      </c>
      <c r="C36" s="288" t="s">
        <v>1450</v>
      </c>
      <c r="D36" s="546" t="s">
        <v>1451</v>
      </c>
      <c r="E36" s="557" t="s">
        <v>1385</v>
      </c>
      <c r="F36" s="296">
        <v>100</v>
      </c>
      <c r="G36" s="296">
        <v>100</v>
      </c>
      <c r="H36" s="395">
        <v>0</v>
      </c>
      <c r="I36" s="296">
        <v>100</v>
      </c>
      <c r="J36" s="288"/>
    </row>
    <row r="37" spans="1:10" ht="15">
      <c r="A37" s="179">
        <v>29</v>
      </c>
      <c r="B37" s="490">
        <v>41083</v>
      </c>
      <c r="C37" s="184" t="s">
        <v>1452</v>
      </c>
      <c r="D37" s="546" t="s">
        <v>1453</v>
      </c>
      <c r="E37" s="557" t="s">
        <v>1385</v>
      </c>
      <c r="F37" s="296">
        <v>100</v>
      </c>
      <c r="G37" s="296">
        <v>100</v>
      </c>
      <c r="H37" s="395">
        <v>0</v>
      </c>
      <c r="I37" s="296">
        <v>100</v>
      </c>
      <c r="J37" s="288"/>
    </row>
    <row r="38" spans="1:10" ht="15">
      <c r="A38" s="179">
        <v>30</v>
      </c>
      <c r="B38" s="490">
        <v>41083</v>
      </c>
      <c r="C38" s="184" t="s">
        <v>1454</v>
      </c>
      <c r="D38" s="546" t="s">
        <v>1455</v>
      </c>
      <c r="E38" s="557" t="s">
        <v>1385</v>
      </c>
      <c r="F38" s="296">
        <v>100</v>
      </c>
      <c r="G38" s="296">
        <v>100</v>
      </c>
      <c r="H38" s="395">
        <v>0</v>
      </c>
      <c r="I38" s="296">
        <v>100</v>
      </c>
      <c r="J38" s="288"/>
    </row>
    <row r="39" spans="1:10" ht="15">
      <c r="A39" s="179">
        <v>31</v>
      </c>
      <c r="B39" s="490">
        <v>41083</v>
      </c>
      <c r="C39" s="184" t="s">
        <v>1456</v>
      </c>
      <c r="D39" s="546" t="s">
        <v>1457</v>
      </c>
      <c r="E39" s="557" t="s">
        <v>1385</v>
      </c>
      <c r="F39" s="296">
        <v>125</v>
      </c>
      <c r="G39" s="296">
        <v>125</v>
      </c>
      <c r="H39" s="395">
        <v>0</v>
      </c>
      <c r="I39" s="296">
        <v>125</v>
      </c>
      <c r="J39" s="288"/>
    </row>
    <row r="40" spans="1:10" ht="15">
      <c r="A40" s="179">
        <v>32</v>
      </c>
      <c r="B40" s="490">
        <v>41083</v>
      </c>
      <c r="C40" s="184" t="s">
        <v>1458</v>
      </c>
      <c r="D40" s="546" t="s">
        <v>1459</v>
      </c>
      <c r="E40" s="557" t="s">
        <v>1385</v>
      </c>
      <c r="F40" s="296">
        <v>125</v>
      </c>
      <c r="G40" s="296">
        <v>125</v>
      </c>
      <c r="H40" s="395">
        <v>0</v>
      </c>
      <c r="I40" s="296">
        <v>125</v>
      </c>
      <c r="J40" s="288"/>
    </row>
    <row r="41" spans="1:10" ht="15">
      <c r="A41" s="179">
        <v>33</v>
      </c>
      <c r="B41" s="490">
        <v>41083</v>
      </c>
      <c r="C41" s="184" t="s">
        <v>1460</v>
      </c>
      <c r="D41" s="546" t="s">
        <v>1461</v>
      </c>
      <c r="E41" s="557" t="s">
        <v>1385</v>
      </c>
      <c r="F41" s="296">
        <v>100</v>
      </c>
      <c r="G41" s="296">
        <v>100</v>
      </c>
      <c r="H41" s="395">
        <v>0</v>
      </c>
      <c r="I41" s="296">
        <v>100</v>
      </c>
      <c r="J41" s="288"/>
    </row>
    <row r="42" spans="1:10" ht="15">
      <c r="A42" s="179">
        <v>34</v>
      </c>
      <c r="B42" s="490">
        <v>41083</v>
      </c>
      <c r="C42" s="184" t="s">
        <v>1462</v>
      </c>
      <c r="D42" s="546" t="s">
        <v>1463</v>
      </c>
      <c r="E42" s="557" t="s">
        <v>1385</v>
      </c>
      <c r="F42" s="296">
        <v>100</v>
      </c>
      <c r="G42" s="296">
        <v>100</v>
      </c>
      <c r="H42" s="395">
        <v>0</v>
      </c>
      <c r="I42" s="296">
        <v>100</v>
      </c>
      <c r="J42" s="288"/>
    </row>
    <row r="43" spans="1:10" ht="15">
      <c r="A43" s="179">
        <v>35</v>
      </c>
      <c r="B43" s="490">
        <v>41083</v>
      </c>
      <c r="C43" s="184" t="s">
        <v>1464</v>
      </c>
      <c r="D43" s="546" t="s">
        <v>1465</v>
      </c>
      <c r="E43" s="557" t="s">
        <v>1385</v>
      </c>
      <c r="F43" s="296">
        <v>100</v>
      </c>
      <c r="G43" s="296">
        <v>100</v>
      </c>
      <c r="H43" s="395">
        <v>0</v>
      </c>
      <c r="I43" s="296">
        <v>100</v>
      </c>
      <c r="J43" s="288"/>
    </row>
    <row r="44" spans="1:10" ht="15">
      <c r="A44" s="179">
        <v>36</v>
      </c>
      <c r="B44" s="490">
        <v>41083</v>
      </c>
      <c r="C44" s="184" t="s">
        <v>1466</v>
      </c>
      <c r="D44" s="546" t="s">
        <v>1467</v>
      </c>
      <c r="E44" s="557" t="s">
        <v>1385</v>
      </c>
      <c r="F44" s="296">
        <v>100</v>
      </c>
      <c r="G44" s="296">
        <v>100</v>
      </c>
      <c r="H44" s="395">
        <v>0</v>
      </c>
      <c r="I44" s="296">
        <v>100</v>
      </c>
      <c r="J44" s="288"/>
    </row>
    <row r="45" spans="1:10" ht="15">
      <c r="A45" s="179">
        <v>37</v>
      </c>
      <c r="B45" s="490">
        <v>41083</v>
      </c>
      <c r="C45" s="184" t="s">
        <v>1468</v>
      </c>
      <c r="D45" s="546" t="s">
        <v>1469</v>
      </c>
      <c r="E45" s="557" t="s">
        <v>1385</v>
      </c>
      <c r="F45" s="296">
        <v>100</v>
      </c>
      <c r="G45" s="296">
        <v>100</v>
      </c>
      <c r="H45" s="395">
        <v>0</v>
      </c>
      <c r="I45" s="296">
        <v>100</v>
      </c>
      <c r="J45" s="288"/>
    </row>
    <row r="46" spans="1:10" ht="15">
      <c r="A46" s="179">
        <v>38</v>
      </c>
      <c r="B46" s="490">
        <v>41083</v>
      </c>
      <c r="C46" s="184" t="s">
        <v>1470</v>
      </c>
      <c r="D46" s="546" t="s">
        <v>1471</v>
      </c>
      <c r="E46" s="557" t="s">
        <v>1385</v>
      </c>
      <c r="F46" s="296">
        <v>100</v>
      </c>
      <c r="G46" s="296">
        <v>100</v>
      </c>
      <c r="H46" s="395">
        <v>0</v>
      </c>
      <c r="I46" s="296">
        <v>100</v>
      </c>
      <c r="J46" s="288"/>
    </row>
    <row r="47" spans="1:10" ht="15">
      <c r="A47" s="179">
        <v>39</v>
      </c>
      <c r="B47" s="490">
        <v>41093</v>
      </c>
      <c r="C47" s="184" t="s">
        <v>1472</v>
      </c>
      <c r="D47" s="546" t="s">
        <v>1473</v>
      </c>
      <c r="E47" s="557" t="s">
        <v>1385</v>
      </c>
      <c r="F47" s="296">
        <v>250</v>
      </c>
      <c r="G47" s="296">
        <v>250</v>
      </c>
      <c r="H47" s="395">
        <v>0</v>
      </c>
      <c r="I47" s="296">
        <v>250</v>
      </c>
      <c r="J47" s="288"/>
    </row>
    <row r="48" spans="1:10" ht="15">
      <c r="A48" s="179">
        <v>40</v>
      </c>
      <c r="B48" s="490">
        <v>41085</v>
      </c>
      <c r="C48" s="184" t="s">
        <v>1474</v>
      </c>
      <c r="D48" s="546" t="s">
        <v>1475</v>
      </c>
      <c r="E48" s="557" t="s">
        <v>1385</v>
      </c>
      <c r="F48" s="296">
        <v>100</v>
      </c>
      <c r="G48" s="296">
        <v>100</v>
      </c>
      <c r="H48" s="395">
        <v>0</v>
      </c>
      <c r="I48" s="296">
        <v>100</v>
      </c>
      <c r="J48" s="288"/>
    </row>
    <row r="49" spans="1:10" ht="15">
      <c r="A49" s="179">
        <v>41</v>
      </c>
      <c r="B49" s="490">
        <v>41085</v>
      </c>
      <c r="C49" s="184" t="s">
        <v>1476</v>
      </c>
      <c r="D49" s="546" t="s">
        <v>1477</v>
      </c>
      <c r="E49" s="557" t="s">
        <v>1385</v>
      </c>
      <c r="F49" s="296">
        <v>200</v>
      </c>
      <c r="G49" s="296">
        <v>200</v>
      </c>
      <c r="H49" s="395">
        <v>0</v>
      </c>
      <c r="I49" s="296">
        <v>200</v>
      </c>
      <c r="J49" s="288"/>
    </row>
    <row r="50" spans="1:10" ht="15">
      <c r="A50" s="179">
        <v>42</v>
      </c>
      <c r="B50" s="490">
        <v>41085</v>
      </c>
      <c r="C50" s="184" t="s">
        <v>1478</v>
      </c>
      <c r="D50" s="546" t="s">
        <v>1479</v>
      </c>
      <c r="E50" s="557" t="s">
        <v>1385</v>
      </c>
      <c r="F50" s="296">
        <v>200</v>
      </c>
      <c r="G50" s="296">
        <v>200</v>
      </c>
      <c r="H50" s="395">
        <v>0</v>
      </c>
      <c r="I50" s="296">
        <v>200</v>
      </c>
      <c r="J50" s="288"/>
    </row>
    <row r="51" spans="1:10" ht="15">
      <c r="A51" s="179">
        <v>43</v>
      </c>
      <c r="B51" s="490">
        <v>41085</v>
      </c>
      <c r="C51" s="184" t="s">
        <v>1480</v>
      </c>
      <c r="D51" s="546" t="s">
        <v>1481</v>
      </c>
      <c r="E51" s="557" t="s">
        <v>1385</v>
      </c>
      <c r="F51" s="296">
        <v>125</v>
      </c>
      <c r="G51" s="296">
        <v>125</v>
      </c>
      <c r="H51" s="395">
        <v>0</v>
      </c>
      <c r="I51" s="296">
        <v>125</v>
      </c>
      <c r="J51" s="288"/>
    </row>
    <row r="52" spans="1:10" ht="15">
      <c r="A52" s="179">
        <v>44</v>
      </c>
      <c r="B52" s="490">
        <v>41094</v>
      </c>
      <c r="C52" s="184" t="s">
        <v>1482</v>
      </c>
      <c r="D52" s="546" t="s">
        <v>1483</v>
      </c>
      <c r="E52" s="557" t="s">
        <v>1385</v>
      </c>
      <c r="F52" s="296">
        <v>100</v>
      </c>
      <c r="G52" s="296">
        <v>100</v>
      </c>
      <c r="H52" s="395">
        <v>0</v>
      </c>
      <c r="I52" s="296">
        <v>100</v>
      </c>
      <c r="J52" s="288"/>
    </row>
    <row r="53" spans="1:10" ht="15">
      <c r="A53" s="179">
        <v>45</v>
      </c>
      <c r="B53" s="490">
        <v>41086</v>
      </c>
      <c r="C53" s="184" t="s">
        <v>1484</v>
      </c>
      <c r="D53" s="546" t="s">
        <v>1485</v>
      </c>
      <c r="E53" s="557" t="s">
        <v>1385</v>
      </c>
      <c r="F53" s="296">
        <v>162.5</v>
      </c>
      <c r="G53" s="296">
        <v>162.5</v>
      </c>
      <c r="H53" s="395">
        <v>0</v>
      </c>
      <c r="I53" s="296">
        <v>162.5</v>
      </c>
      <c r="J53" s="288"/>
    </row>
    <row r="54" spans="1:10" ht="15">
      <c r="A54" s="179">
        <v>46</v>
      </c>
      <c r="B54" s="490">
        <v>41089</v>
      </c>
      <c r="C54" s="184" t="s">
        <v>1486</v>
      </c>
      <c r="D54" s="546" t="s">
        <v>1487</v>
      </c>
      <c r="E54" s="557" t="s">
        <v>1385</v>
      </c>
      <c r="F54" s="296">
        <v>100</v>
      </c>
      <c r="G54" s="296">
        <v>100</v>
      </c>
      <c r="H54" s="395">
        <v>0</v>
      </c>
      <c r="I54" s="296">
        <v>100</v>
      </c>
      <c r="J54" s="288"/>
    </row>
    <row r="55" spans="1:10" ht="15">
      <c r="A55" s="179">
        <v>47</v>
      </c>
      <c r="B55" s="490">
        <v>41087</v>
      </c>
      <c r="C55" s="184" t="s">
        <v>1488</v>
      </c>
      <c r="D55" s="546" t="s">
        <v>1489</v>
      </c>
      <c r="E55" s="557" t="s">
        <v>1385</v>
      </c>
      <c r="F55" s="296">
        <v>125</v>
      </c>
      <c r="G55" s="296">
        <v>125</v>
      </c>
      <c r="H55" s="395">
        <v>0</v>
      </c>
      <c r="I55" s="296">
        <v>125</v>
      </c>
      <c r="J55" s="288"/>
    </row>
    <row r="56" spans="1:10" ht="15">
      <c r="A56" s="179">
        <v>48</v>
      </c>
      <c r="B56" s="490">
        <v>41085</v>
      </c>
      <c r="C56" s="184" t="s">
        <v>1490</v>
      </c>
      <c r="D56" s="546" t="s">
        <v>1491</v>
      </c>
      <c r="E56" s="557" t="s">
        <v>1385</v>
      </c>
      <c r="F56" s="296">
        <v>100</v>
      </c>
      <c r="G56" s="296">
        <v>100</v>
      </c>
      <c r="H56" s="395">
        <v>0</v>
      </c>
      <c r="I56" s="296">
        <v>100</v>
      </c>
      <c r="J56" s="288"/>
    </row>
    <row r="57" spans="1:10" ht="15">
      <c r="A57" s="179">
        <v>49</v>
      </c>
      <c r="B57" s="490">
        <v>41085</v>
      </c>
      <c r="C57" s="184" t="s">
        <v>1492</v>
      </c>
      <c r="D57" s="546" t="s">
        <v>1493</v>
      </c>
      <c r="E57" s="557" t="s">
        <v>1385</v>
      </c>
      <c r="F57" s="296">
        <v>162.5</v>
      </c>
      <c r="G57" s="296">
        <v>162.5</v>
      </c>
      <c r="H57" s="395">
        <v>0</v>
      </c>
      <c r="I57" s="296">
        <v>162.5</v>
      </c>
      <c r="J57" s="288"/>
    </row>
    <row r="58" spans="1:10" ht="15">
      <c r="A58" s="179">
        <v>50</v>
      </c>
      <c r="B58" s="490">
        <v>41087</v>
      </c>
      <c r="C58" s="184" t="s">
        <v>1494</v>
      </c>
      <c r="D58" s="546" t="s">
        <v>1495</v>
      </c>
      <c r="E58" s="557" t="s">
        <v>1385</v>
      </c>
      <c r="F58" s="296">
        <v>162.5</v>
      </c>
      <c r="G58" s="296">
        <v>162.5</v>
      </c>
      <c r="H58" s="395">
        <v>0</v>
      </c>
      <c r="I58" s="296">
        <v>162.5</v>
      </c>
      <c r="J58" s="288"/>
    </row>
    <row r="59" spans="1:10" ht="15">
      <c r="A59" s="179">
        <v>51</v>
      </c>
      <c r="B59" s="490">
        <v>41055</v>
      </c>
      <c r="C59" s="184" t="s">
        <v>1496</v>
      </c>
      <c r="D59" s="546" t="s">
        <v>1497</v>
      </c>
      <c r="E59" s="557" t="s">
        <v>1385</v>
      </c>
      <c r="F59" s="296">
        <v>125</v>
      </c>
      <c r="G59" s="296">
        <v>125</v>
      </c>
      <c r="H59" s="395">
        <v>0</v>
      </c>
      <c r="I59" s="296">
        <v>125</v>
      </c>
      <c r="J59" s="288"/>
    </row>
    <row r="60" spans="1:10" ht="15">
      <c r="A60" s="179">
        <v>52</v>
      </c>
      <c r="B60" s="490">
        <v>41087</v>
      </c>
      <c r="C60" s="184" t="s">
        <v>1498</v>
      </c>
      <c r="D60" s="546" t="s">
        <v>1499</v>
      </c>
      <c r="E60" s="557" t="s">
        <v>1385</v>
      </c>
      <c r="F60" s="296">
        <v>100</v>
      </c>
      <c r="G60" s="296">
        <v>100</v>
      </c>
      <c r="H60" s="395">
        <v>0</v>
      </c>
      <c r="I60" s="296">
        <v>100</v>
      </c>
      <c r="J60" s="288"/>
    </row>
    <row r="61" spans="1:10" ht="15">
      <c r="A61" s="179">
        <v>53</v>
      </c>
      <c r="B61" s="490">
        <v>41093</v>
      </c>
      <c r="C61" s="184" t="s">
        <v>1500</v>
      </c>
      <c r="D61" s="546" t="s">
        <v>1501</v>
      </c>
      <c r="E61" s="557" t="s">
        <v>1385</v>
      </c>
      <c r="F61" s="296">
        <v>262.5</v>
      </c>
      <c r="G61" s="296">
        <v>262.5</v>
      </c>
      <c r="H61" s="395">
        <v>0</v>
      </c>
      <c r="I61" s="296">
        <v>262.5</v>
      </c>
      <c r="J61" s="288"/>
    </row>
    <row r="62" spans="1:10" ht="15">
      <c r="A62" s="179">
        <v>54</v>
      </c>
      <c r="B62" s="490">
        <v>41085</v>
      </c>
      <c r="C62" s="184" t="s">
        <v>1502</v>
      </c>
      <c r="D62" s="546" t="s">
        <v>1503</v>
      </c>
      <c r="E62" s="557" t="s">
        <v>1385</v>
      </c>
      <c r="F62" s="296">
        <v>200</v>
      </c>
      <c r="G62" s="296">
        <v>200</v>
      </c>
      <c r="H62" s="395">
        <v>0</v>
      </c>
      <c r="I62" s="296">
        <v>200</v>
      </c>
      <c r="J62" s="288"/>
    </row>
    <row r="63" spans="1:10" ht="15">
      <c r="A63" s="179">
        <v>55</v>
      </c>
      <c r="B63" s="490">
        <v>41087</v>
      </c>
      <c r="C63" s="184" t="s">
        <v>1504</v>
      </c>
      <c r="D63" s="546" t="s">
        <v>1505</v>
      </c>
      <c r="E63" s="557" t="s">
        <v>1385</v>
      </c>
      <c r="F63" s="296">
        <v>125</v>
      </c>
      <c r="G63" s="296">
        <v>125</v>
      </c>
      <c r="H63" s="395">
        <v>0</v>
      </c>
      <c r="I63" s="296">
        <v>125</v>
      </c>
      <c r="J63" s="288"/>
    </row>
    <row r="64" spans="1:10" ht="15">
      <c r="A64" s="179">
        <v>56</v>
      </c>
      <c r="B64" s="490">
        <v>41085</v>
      </c>
      <c r="C64" s="184" t="s">
        <v>1506</v>
      </c>
      <c r="D64" s="546" t="s">
        <v>1507</v>
      </c>
      <c r="E64" s="557" t="s">
        <v>1385</v>
      </c>
      <c r="F64" s="296">
        <v>225</v>
      </c>
      <c r="G64" s="296">
        <v>225</v>
      </c>
      <c r="H64" s="395">
        <v>0</v>
      </c>
      <c r="I64" s="296">
        <v>225</v>
      </c>
      <c r="J64" s="288"/>
    </row>
    <row r="65" spans="1:10" ht="15">
      <c r="A65" s="179">
        <v>57</v>
      </c>
      <c r="B65" s="490">
        <v>41087</v>
      </c>
      <c r="C65" s="184" t="s">
        <v>1508</v>
      </c>
      <c r="D65" s="546" t="s">
        <v>1509</v>
      </c>
      <c r="E65" s="557" t="s">
        <v>1385</v>
      </c>
      <c r="F65" s="296">
        <v>100</v>
      </c>
      <c r="G65" s="296">
        <v>100</v>
      </c>
      <c r="H65" s="395">
        <v>0</v>
      </c>
      <c r="I65" s="296">
        <v>100</v>
      </c>
      <c r="J65" s="288"/>
    </row>
    <row r="66" spans="1:10" ht="15">
      <c r="A66" s="179">
        <v>58</v>
      </c>
      <c r="B66" s="490">
        <v>41086</v>
      </c>
      <c r="C66" s="184" t="s">
        <v>1510</v>
      </c>
      <c r="D66" s="546" t="s">
        <v>1511</v>
      </c>
      <c r="E66" s="557" t="s">
        <v>1385</v>
      </c>
      <c r="F66" s="296">
        <v>100</v>
      </c>
      <c r="G66" s="296">
        <v>100</v>
      </c>
      <c r="H66" s="395">
        <v>0</v>
      </c>
      <c r="I66" s="296">
        <v>100</v>
      </c>
      <c r="J66" s="288"/>
    </row>
    <row r="67" spans="1:10" ht="15">
      <c r="A67" s="179">
        <v>59</v>
      </c>
      <c r="B67" s="490">
        <v>41085</v>
      </c>
      <c r="C67" s="184" t="s">
        <v>1512</v>
      </c>
      <c r="D67" s="546" t="s">
        <v>1513</v>
      </c>
      <c r="E67" s="557" t="s">
        <v>1385</v>
      </c>
      <c r="F67" s="296">
        <v>162.5</v>
      </c>
      <c r="G67" s="296">
        <v>162.5</v>
      </c>
      <c r="H67" s="395">
        <v>0</v>
      </c>
      <c r="I67" s="296">
        <v>162.5</v>
      </c>
      <c r="J67" s="288"/>
    </row>
    <row r="68" spans="1:10" ht="15">
      <c r="A68" s="179">
        <v>60</v>
      </c>
      <c r="B68" s="490">
        <v>41085</v>
      </c>
      <c r="C68" s="184" t="s">
        <v>1514</v>
      </c>
      <c r="D68" s="546" t="s">
        <v>1515</v>
      </c>
      <c r="E68" s="557" t="s">
        <v>1385</v>
      </c>
      <c r="F68" s="296">
        <v>100</v>
      </c>
      <c r="G68" s="296">
        <v>100</v>
      </c>
      <c r="H68" s="395">
        <v>0</v>
      </c>
      <c r="I68" s="296">
        <v>100</v>
      </c>
      <c r="J68" s="288"/>
    </row>
    <row r="69" spans="1:10" ht="15">
      <c r="A69" s="179">
        <v>61</v>
      </c>
      <c r="B69" s="490">
        <v>41086</v>
      </c>
      <c r="C69" s="184" t="s">
        <v>1516</v>
      </c>
      <c r="D69" s="546" t="s">
        <v>1517</v>
      </c>
      <c r="E69" s="557" t="s">
        <v>1385</v>
      </c>
      <c r="F69" s="296">
        <v>100</v>
      </c>
      <c r="G69" s="296">
        <v>100</v>
      </c>
      <c r="H69" s="395">
        <v>0</v>
      </c>
      <c r="I69" s="296">
        <v>100</v>
      </c>
      <c r="J69" s="288"/>
    </row>
    <row r="70" spans="1:10" ht="15">
      <c r="A70" s="179">
        <v>62</v>
      </c>
      <c r="B70" s="490">
        <v>41085</v>
      </c>
      <c r="C70" s="184" t="s">
        <v>1518</v>
      </c>
      <c r="D70" s="546" t="s">
        <v>1519</v>
      </c>
      <c r="E70" s="557" t="s">
        <v>1385</v>
      </c>
      <c r="F70" s="296">
        <v>125</v>
      </c>
      <c r="G70" s="296">
        <v>125</v>
      </c>
      <c r="H70" s="395">
        <v>0</v>
      </c>
      <c r="I70" s="296">
        <v>125</v>
      </c>
      <c r="J70" s="288"/>
    </row>
    <row r="71" spans="1:10" ht="15">
      <c r="A71" s="179">
        <v>63</v>
      </c>
      <c r="B71" s="490">
        <v>41087</v>
      </c>
      <c r="C71" s="184" t="s">
        <v>1520</v>
      </c>
      <c r="D71" s="546" t="s">
        <v>1521</v>
      </c>
      <c r="E71" s="557" t="s">
        <v>1385</v>
      </c>
      <c r="F71" s="296">
        <v>125</v>
      </c>
      <c r="G71" s="296">
        <v>125</v>
      </c>
      <c r="H71" s="395">
        <v>0</v>
      </c>
      <c r="I71" s="296">
        <v>125</v>
      </c>
      <c r="J71" s="288"/>
    </row>
    <row r="72" spans="1:10" ht="15">
      <c r="A72" s="179">
        <v>64</v>
      </c>
      <c r="B72" s="490">
        <v>41119</v>
      </c>
      <c r="C72" s="184" t="s">
        <v>1522</v>
      </c>
      <c r="D72" s="546" t="s">
        <v>1523</v>
      </c>
      <c r="E72" s="557" t="s">
        <v>1385</v>
      </c>
      <c r="F72" s="296">
        <v>100</v>
      </c>
      <c r="G72" s="296">
        <v>100</v>
      </c>
      <c r="H72" s="395">
        <v>0</v>
      </c>
      <c r="I72" s="296">
        <v>100</v>
      </c>
      <c r="J72" s="288"/>
    </row>
    <row r="73" spans="1:10" ht="15">
      <c r="A73" s="179">
        <v>65</v>
      </c>
      <c r="B73" s="490">
        <v>41087</v>
      </c>
      <c r="C73" s="184" t="s">
        <v>1524</v>
      </c>
      <c r="D73" s="546" t="s">
        <v>1525</v>
      </c>
      <c r="E73" s="557" t="s">
        <v>1385</v>
      </c>
      <c r="F73" s="296">
        <v>125</v>
      </c>
      <c r="G73" s="296">
        <v>125</v>
      </c>
      <c r="H73" s="395">
        <v>0</v>
      </c>
      <c r="I73" s="296">
        <v>125</v>
      </c>
      <c r="J73" s="288"/>
    </row>
    <row r="74" spans="1:10" ht="15">
      <c r="A74" s="179">
        <v>66</v>
      </c>
      <c r="B74" s="490">
        <v>41087</v>
      </c>
      <c r="C74" s="184" t="s">
        <v>1526</v>
      </c>
      <c r="D74" s="546" t="s">
        <v>1527</v>
      </c>
      <c r="E74" s="557" t="s">
        <v>1385</v>
      </c>
      <c r="F74" s="296">
        <v>125</v>
      </c>
      <c r="G74" s="296">
        <v>125</v>
      </c>
      <c r="H74" s="395">
        <v>0</v>
      </c>
      <c r="I74" s="296">
        <v>125</v>
      </c>
      <c r="J74" s="288"/>
    </row>
    <row r="75" spans="1:10" ht="15">
      <c r="A75" s="179">
        <v>67</v>
      </c>
      <c r="B75" s="490">
        <v>41093</v>
      </c>
      <c r="C75" s="184" t="s">
        <v>1528</v>
      </c>
      <c r="D75" s="546" t="s">
        <v>1529</v>
      </c>
      <c r="E75" s="557" t="s">
        <v>1385</v>
      </c>
      <c r="F75" s="296">
        <v>100</v>
      </c>
      <c r="G75" s="296">
        <v>100</v>
      </c>
      <c r="H75" s="395">
        <v>0</v>
      </c>
      <c r="I75" s="296">
        <v>100</v>
      </c>
      <c r="J75" s="288"/>
    </row>
    <row r="76" spans="1:10" ht="15">
      <c r="A76" s="179">
        <v>68</v>
      </c>
      <c r="B76" s="490">
        <v>41088</v>
      </c>
      <c r="C76" s="184" t="s">
        <v>1530</v>
      </c>
      <c r="D76" s="546" t="s">
        <v>1531</v>
      </c>
      <c r="E76" s="557" t="s">
        <v>1385</v>
      </c>
      <c r="F76" s="296">
        <v>100</v>
      </c>
      <c r="G76" s="296">
        <v>100</v>
      </c>
      <c r="H76" s="395">
        <v>0</v>
      </c>
      <c r="I76" s="296">
        <v>100</v>
      </c>
      <c r="J76" s="288"/>
    </row>
    <row r="77" spans="1:10" ht="15">
      <c r="A77" s="179">
        <v>69</v>
      </c>
      <c r="B77" s="490">
        <v>41084</v>
      </c>
      <c r="C77" s="184" t="s">
        <v>1532</v>
      </c>
      <c r="D77" s="546" t="s">
        <v>1533</v>
      </c>
      <c r="E77" s="557" t="s">
        <v>1385</v>
      </c>
      <c r="F77" s="296">
        <v>125</v>
      </c>
      <c r="G77" s="296">
        <v>125</v>
      </c>
      <c r="H77" s="395">
        <v>0</v>
      </c>
      <c r="I77" s="296">
        <v>125</v>
      </c>
      <c r="J77" s="288"/>
    </row>
    <row r="78" spans="1:10" ht="15">
      <c r="A78" s="179">
        <v>70</v>
      </c>
      <c r="B78" s="490">
        <v>41084</v>
      </c>
      <c r="C78" s="184" t="s">
        <v>1534</v>
      </c>
      <c r="D78" s="546" t="s">
        <v>1535</v>
      </c>
      <c r="E78" s="557" t="s">
        <v>1385</v>
      </c>
      <c r="F78" s="296">
        <v>125</v>
      </c>
      <c r="G78" s="296">
        <v>125</v>
      </c>
      <c r="H78" s="395">
        <v>0</v>
      </c>
      <c r="I78" s="296">
        <v>125</v>
      </c>
      <c r="J78" s="288"/>
    </row>
    <row r="79" spans="1:10" ht="15">
      <c r="A79" s="179">
        <v>71</v>
      </c>
      <c r="B79" s="490">
        <v>41084</v>
      </c>
      <c r="C79" s="184" t="s">
        <v>1536</v>
      </c>
      <c r="D79" s="546" t="s">
        <v>1537</v>
      </c>
      <c r="E79" s="557" t="s">
        <v>1385</v>
      </c>
      <c r="F79" s="296">
        <v>162.5</v>
      </c>
      <c r="G79" s="296">
        <v>162.5</v>
      </c>
      <c r="H79" s="395">
        <v>0</v>
      </c>
      <c r="I79" s="296">
        <v>162.5</v>
      </c>
      <c r="J79" s="288"/>
    </row>
    <row r="80" spans="1:10" ht="15">
      <c r="A80" s="179">
        <v>72</v>
      </c>
      <c r="B80" s="490">
        <v>41083</v>
      </c>
      <c r="C80" s="184" t="s">
        <v>1538</v>
      </c>
      <c r="D80" s="546" t="s">
        <v>1539</v>
      </c>
      <c r="E80" s="557" t="s">
        <v>1385</v>
      </c>
      <c r="F80" s="296">
        <v>162.5</v>
      </c>
      <c r="G80" s="296">
        <v>162.5</v>
      </c>
      <c r="H80" s="395">
        <v>0</v>
      </c>
      <c r="I80" s="296">
        <v>162.5</v>
      </c>
      <c r="J80" s="288"/>
    </row>
    <row r="81" spans="1:10" ht="15">
      <c r="A81" s="179">
        <v>73</v>
      </c>
      <c r="B81" s="490">
        <v>41083</v>
      </c>
      <c r="C81" s="184" t="s">
        <v>1540</v>
      </c>
      <c r="D81" s="546" t="s">
        <v>1541</v>
      </c>
      <c r="E81" s="557" t="s">
        <v>1385</v>
      </c>
      <c r="F81" s="296">
        <v>100</v>
      </c>
      <c r="G81" s="296">
        <v>100</v>
      </c>
      <c r="H81" s="395">
        <v>0</v>
      </c>
      <c r="I81" s="296">
        <v>100</v>
      </c>
      <c r="J81" s="288"/>
    </row>
    <row r="82" spans="1:10" ht="15">
      <c r="A82" s="179">
        <v>74</v>
      </c>
      <c r="B82" s="490">
        <v>41083</v>
      </c>
      <c r="C82" s="184" t="s">
        <v>1543</v>
      </c>
      <c r="D82" s="546" t="s">
        <v>1544</v>
      </c>
      <c r="E82" s="557" t="s">
        <v>1385</v>
      </c>
      <c r="F82" s="296">
        <v>125</v>
      </c>
      <c r="G82" s="296">
        <v>125</v>
      </c>
      <c r="H82" s="395">
        <v>0</v>
      </c>
      <c r="I82" s="296">
        <v>125</v>
      </c>
      <c r="J82" s="288"/>
    </row>
    <row r="83" spans="1:10" ht="15">
      <c r="A83" s="179">
        <v>75</v>
      </c>
      <c r="B83" s="490">
        <v>41083</v>
      </c>
      <c r="C83" s="184" t="s">
        <v>1545</v>
      </c>
      <c r="D83" s="546" t="s">
        <v>1546</v>
      </c>
      <c r="E83" s="557" t="s">
        <v>1385</v>
      </c>
      <c r="F83" s="296">
        <v>162.5</v>
      </c>
      <c r="G83" s="296">
        <v>162.5</v>
      </c>
      <c r="H83" s="395">
        <v>0</v>
      </c>
      <c r="I83" s="296">
        <v>162.5</v>
      </c>
      <c r="J83" s="288"/>
    </row>
    <row r="84" spans="1:10" ht="15">
      <c r="A84" s="179">
        <v>76</v>
      </c>
      <c r="B84" s="490">
        <v>41083</v>
      </c>
      <c r="C84" s="184" t="s">
        <v>1547</v>
      </c>
      <c r="D84" s="546" t="s">
        <v>1548</v>
      </c>
      <c r="E84" s="557" t="s">
        <v>1385</v>
      </c>
      <c r="F84" s="296">
        <v>100</v>
      </c>
      <c r="G84" s="296">
        <v>100</v>
      </c>
      <c r="H84" s="395">
        <v>0</v>
      </c>
      <c r="I84" s="296">
        <v>100</v>
      </c>
      <c r="J84" s="288"/>
    </row>
    <row r="85" spans="1:10" ht="15">
      <c r="A85" s="179">
        <v>77</v>
      </c>
      <c r="B85" s="490">
        <v>41083</v>
      </c>
      <c r="C85" s="184" t="s">
        <v>1549</v>
      </c>
      <c r="D85" s="546" t="s">
        <v>1550</v>
      </c>
      <c r="E85" s="557" t="s">
        <v>1385</v>
      </c>
      <c r="F85" s="296">
        <v>162.5</v>
      </c>
      <c r="G85" s="296">
        <v>162.5</v>
      </c>
      <c r="H85" s="395">
        <v>0</v>
      </c>
      <c r="I85" s="296">
        <v>162.5</v>
      </c>
      <c r="J85" s="288"/>
    </row>
    <row r="86" spans="1:10" ht="15">
      <c r="A86" s="179">
        <v>78</v>
      </c>
      <c r="B86" s="490">
        <v>41083</v>
      </c>
      <c r="C86" s="184" t="s">
        <v>1553</v>
      </c>
      <c r="D86" s="546" t="s">
        <v>1554</v>
      </c>
      <c r="E86" s="557" t="s">
        <v>1385</v>
      </c>
      <c r="F86" s="296">
        <v>100</v>
      </c>
      <c r="G86" s="296">
        <v>100</v>
      </c>
      <c r="H86" s="395">
        <v>0</v>
      </c>
      <c r="I86" s="296">
        <v>100</v>
      </c>
      <c r="J86" s="288"/>
    </row>
    <row r="87" spans="1:10" ht="15">
      <c r="A87" s="179">
        <v>79</v>
      </c>
      <c r="B87" s="490">
        <v>41083</v>
      </c>
      <c r="C87" s="184" t="s">
        <v>1555</v>
      </c>
      <c r="D87" s="546" t="s">
        <v>1556</v>
      </c>
      <c r="E87" s="557" t="s">
        <v>1385</v>
      </c>
      <c r="F87" s="296">
        <v>162.5</v>
      </c>
      <c r="G87" s="296">
        <v>162.5</v>
      </c>
      <c r="H87" s="395">
        <v>0</v>
      </c>
      <c r="I87" s="296">
        <v>162.5</v>
      </c>
      <c r="J87" s="288"/>
    </row>
    <row r="88" spans="1:10" ht="15">
      <c r="A88" s="179">
        <v>80</v>
      </c>
      <c r="B88" s="490">
        <v>41083</v>
      </c>
      <c r="C88" s="184" t="s">
        <v>1561</v>
      </c>
      <c r="D88" s="546" t="s">
        <v>1562</v>
      </c>
      <c r="E88" s="557" t="s">
        <v>1385</v>
      </c>
      <c r="F88" s="296">
        <v>162.5</v>
      </c>
      <c r="G88" s="296">
        <v>162.5</v>
      </c>
      <c r="H88" s="395">
        <v>0</v>
      </c>
      <c r="I88" s="296">
        <v>162.5</v>
      </c>
      <c r="J88" s="288"/>
    </row>
    <row r="89" spans="1:10" ht="15">
      <c r="A89" s="179">
        <v>81</v>
      </c>
      <c r="B89" s="490">
        <v>41083</v>
      </c>
      <c r="C89" s="184" t="s">
        <v>1563</v>
      </c>
      <c r="D89" s="546" t="s">
        <v>1564</v>
      </c>
      <c r="E89" s="557" t="s">
        <v>1385</v>
      </c>
      <c r="F89" s="296">
        <v>162.5</v>
      </c>
      <c r="G89" s="296">
        <v>162.5</v>
      </c>
      <c r="H89" s="395">
        <v>0</v>
      </c>
      <c r="I89" s="296">
        <v>162.5</v>
      </c>
      <c r="J89" s="288"/>
    </row>
    <row r="90" spans="1:10" ht="15">
      <c r="A90" s="179">
        <v>82</v>
      </c>
      <c r="B90" s="490">
        <v>41083</v>
      </c>
      <c r="C90" s="184" t="s">
        <v>1565</v>
      </c>
      <c r="D90" s="546" t="s">
        <v>1566</v>
      </c>
      <c r="E90" s="557" t="s">
        <v>1385</v>
      </c>
      <c r="F90" s="296">
        <v>100</v>
      </c>
      <c r="G90" s="296">
        <v>100</v>
      </c>
      <c r="H90" s="395">
        <v>0</v>
      </c>
      <c r="I90" s="296">
        <v>100</v>
      </c>
      <c r="J90" s="288"/>
    </row>
    <row r="91" spans="1:10" ht="15">
      <c r="A91" s="179">
        <v>83</v>
      </c>
      <c r="B91" s="490">
        <v>41083</v>
      </c>
      <c r="C91" s="184" t="s">
        <v>1567</v>
      </c>
      <c r="D91" s="546" t="s">
        <v>1568</v>
      </c>
      <c r="E91" s="557" t="s">
        <v>1385</v>
      </c>
      <c r="F91" s="296">
        <v>100</v>
      </c>
      <c r="G91" s="296">
        <v>100</v>
      </c>
      <c r="H91" s="395">
        <v>0</v>
      </c>
      <c r="I91" s="296">
        <v>100</v>
      </c>
      <c r="J91" s="288"/>
    </row>
    <row r="92" spans="1:10" ht="15">
      <c r="A92" s="179">
        <v>84</v>
      </c>
      <c r="B92" s="490">
        <v>41083</v>
      </c>
      <c r="C92" s="184" t="s">
        <v>1573</v>
      </c>
      <c r="D92" s="546" t="s">
        <v>1574</v>
      </c>
      <c r="E92" s="557" t="s">
        <v>1385</v>
      </c>
      <c r="F92" s="296">
        <v>162.5</v>
      </c>
      <c r="G92" s="296">
        <v>162.5</v>
      </c>
      <c r="H92" s="395">
        <v>0</v>
      </c>
      <c r="I92" s="296">
        <v>162.5</v>
      </c>
      <c r="J92" s="288"/>
    </row>
    <row r="93" spans="1:10" ht="15">
      <c r="A93" s="179">
        <v>85</v>
      </c>
      <c r="B93" s="490">
        <v>41065</v>
      </c>
      <c r="C93" s="184" t="s">
        <v>1581</v>
      </c>
      <c r="D93" s="546" t="s">
        <v>1582</v>
      </c>
      <c r="E93" s="557" t="s">
        <v>1385</v>
      </c>
      <c r="F93" s="296">
        <v>162.5</v>
      </c>
      <c r="G93" s="296">
        <v>162.5</v>
      </c>
      <c r="H93" s="395">
        <v>0</v>
      </c>
      <c r="I93" s="296">
        <v>162.5</v>
      </c>
      <c r="J93" s="288"/>
    </row>
    <row r="94" spans="1:10" ht="15">
      <c r="A94" s="179">
        <v>86</v>
      </c>
      <c r="B94" s="490">
        <v>41065</v>
      </c>
      <c r="C94" s="184" t="s">
        <v>1583</v>
      </c>
      <c r="D94" s="546" t="s">
        <v>1584</v>
      </c>
      <c r="E94" s="557" t="s">
        <v>1385</v>
      </c>
      <c r="F94" s="296">
        <v>162.5</v>
      </c>
      <c r="G94" s="296">
        <v>162.5</v>
      </c>
      <c r="H94" s="395">
        <v>0</v>
      </c>
      <c r="I94" s="296">
        <v>162.5</v>
      </c>
      <c r="J94" s="288"/>
    </row>
    <row r="95" spans="1:10" ht="15">
      <c r="A95" s="179">
        <v>87</v>
      </c>
      <c r="B95" s="490">
        <v>41065</v>
      </c>
      <c r="C95" s="184" t="s">
        <v>1585</v>
      </c>
      <c r="D95" s="546" t="s">
        <v>1586</v>
      </c>
      <c r="E95" s="557" t="s">
        <v>1385</v>
      </c>
      <c r="F95" s="296">
        <v>162.5</v>
      </c>
      <c r="G95" s="296">
        <v>162.5</v>
      </c>
      <c r="H95" s="395">
        <v>0</v>
      </c>
      <c r="I95" s="296">
        <v>162.5</v>
      </c>
      <c r="J95" s="288"/>
    </row>
    <row r="96" spans="1:10" ht="15">
      <c r="A96" s="179">
        <v>88</v>
      </c>
      <c r="B96" s="490">
        <v>41065</v>
      </c>
      <c r="C96" s="184" t="s">
        <v>1587</v>
      </c>
      <c r="D96" s="546" t="s">
        <v>1588</v>
      </c>
      <c r="E96" s="557" t="s">
        <v>1385</v>
      </c>
      <c r="F96" s="296">
        <v>125</v>
      </c>
      <c r="G96" s="296">
        <v>125</v>
      </c>
      <c r="H96" s="395">
        <v>0</v>
      </c>
      <c r="I96" s="296">
        <v>125</v>
      </c>
      <c r="J96" s="288"/>
    </row>
    <row r="97" spans="1:10" ht="15">
      <c r="A97" s="179">
        <v>89</v>
      </c>
      <c r="B97" s="490">
        <v>41065</v>
      </c>
      <c r="C97" s="184" t="s">
        <v>1589</v>
      </c>
      <c r="D97" s="546" t="s">
        <v>1590</v>
      </c>
      <c r="E97" s="557" t="s">
        <v>1385</v>
      </c>
      <c r="F97" s="296">
        <v>125</v>
      </c>
      <c r="G97" s="296">
        <v>125</v>
      </c>
      <c r="H97" s="395">
        <v>0</v>
      </c>
      <c r="I97" s="296">
        <v>125</v>
      </c>
      <c r="J97" s="288"/>
    </row>
    <row r="98" spans="1:10" ht="15">
      <c r="A98" s="179">
        <v>90</v>
      </c>
      <c r="B98" s="490">
        <v>41065</v>
      </c>
      <c r="C98" s="184" t="s">
        <v>1591</v>
      </c>
      <c r="D98" s="546" t="s">
        <v>1592</v>
      </c>
      <c r="E98" s="557" t="s">
        <v>1385</v>
      </c>
      <c r="F98" s="296">
        <v>125</v>
      </c>
      <c r="G98" s="296">
        <v>125</v>
      </c>
      <c r="H98" s="395">
        <v>0</v>
      </c>
      <c r="I98" s="296">
        <v>125</v>
      </c>
      <c r="J98" s="288"/>
    </row>
    <row r="99" spans="1:10" ht="15">
      <c r="A99" s="179">
        <v>91</v>
      </c>
      <c r="B99" s="490">
        <v>41065</v>
      </c>
      <c r="C99" s="184" t="s">
        <v>1593</v>
      </c>
      <c r="D99" s="546" t="s">
        <v>1594</v>
      </c>
      <c r="E99" s="557" t="s">
        <v>1385</v>
      </c>
      <c r="F99" s="296">
        <v>125</v>
      </c>
      <c r="G99" s="296">
        <v>125</v>
      </c>
      <c r="H99" s="395">
        <v>0</v>
      </c>
      <c r="I99" s="296">
        <v>125</v>
      </c>
      <c r="J99" s="288"/>
    </row>
    <row r="100" spans="1:10" ht="15">
      <c r="A100" s="179">
        <v>92</v>
      </c>
      <c r="B100" s="490">
        <v>41065</v>
      </c>
      <c r="C100" s="184" t="s">
        <v>1595</v>
      </c>
      <c r="D100" s="546" t="s">
        <v>1596</v>
      </c>
      <c r="E100" s="557" t="s">
        <v>1385</v>
      </c>
      <c r="F100" s="296">
        <v>125</v>
      </c>
      <c r="G100" s="296">
        <v>125</v>
      </c>
      <c r="H100" s="395">
        <v>0</v>
      </c>
      <c r="I100" s="296">
        <v>125</v>
      </c>
      <c r="J100" s="288"/>
    </row>
    <row r="101" spans="1:10" ht="15">
      <c r="A101" s="179">
        <v>93</v>
      </c>
      <c r="B101" s="490">
        <v>41065</v>
      </c>
      <c r="C101" s="184" t="s">
        <v>1597</v>
      </c>
      <c r="D101" s="546" t="s">
        <v>1598</v>
      </c>
      <c r="E101" s="557" t="s">
        <v>1385</v>
      </c>
      <c r="F101" s="296">
        <v>162.5</v>
      </c>
      <c r="G101" s="296">
        <v>162.5</v>
      </c>
      <c r="H101" s="395">
        <v>0</v>
      </c>
      <c r="I101" s="296">
        <v>162.5</v>
      </c>
      <c r="J101" s="288"/>
    </row>
    <row r="102" spans="1:10" ht="15">
      <c r="A102" s="179">
        <v>94</v>
      </c>
      <c r="B102" s="490">
        <v>41065</v>
      </c>
      <c r="C102" s="184" t="s">
        <v>1599</v>
      </c>
      <c r="D102" s="546" t="s">
        <v>1600</v>
      </c>
      <c r="E102" s="557" t="s">
        <v>1385</v>
      </c>
      <c r="F102" s="296">
        <v>162.5</v>
      </c>
      <c r="G102" s="296">
        <v>162.5</v>
      </c>
      <c r="H102" s="395">
        <v>0</v>
      </c>
      <c r="I102" s="296">
        <v>162.5</v>
      </c>
      <c r="J102" s="288"/>
    </row>
    <row r="103" spans="1:10" ht="15">
      <c r="A103" s="179">
        <v>95</v>
      </c>
      <c r="B103" s="490">
        <v>41065</v>
      </c>
      <c r="C103" s="184" t="s">
        <v>1601</v>
      </c>
      <c r="D103" s="546" t="s">
        <v>1602</v>
      </c>
      <c r="E103" s="557" t="s">
        <v>1385</v>
      </c>
      <c r="F103" s="296">
        <v>125</v>
      </c>
      <c r="G103" s="296">
        <v>125</v>
      </c>
      <c r="H103" s="395">
        <v>0</v>
      </c>
      <c r="I103" s="296">
        <v>125</v>
      </c>
      <c r="J103" s="288"/>
    </row>
    <row r="104" spans="1:10" ht="15">
      <c r="A104" s="179">
        <v>96</v>
      </c>
      <c r="B104" s="490">
        <v>41065</v>
      </c>
      <c r="C104" s="184" t="s">
        <v>1603</v>
      </c>
      <c r="D104" s="546" t="s">
        <v>1604</v>
      </c>
      <c r="E104" s="557" t="s">
        <v>1385</v>
      </c>
      <c r="F104" s="296">
        <v>125</v>
      </c>
      <c r="G104" s="296">
        <v>125</v>
      </c>
      <c r="H104" s="395">
        <v>0</v>
      </c>
      <c r="I104" s="296">
        <v>125</v>
      </c>
      <c r="J104" s="288"/>
    </row>
    <row r="105" spans="1:10" ht="15">
      <c r="A105" s="179">
        <v>97</v>
      </c>
      <c r="B105" s="490">
        <v>41065</v>
      </c>
      <c r="C105" s="184" t="s">
        <v>1605</v>
      </c>
      <c r="D105" s="546" t="s">
        <v>1606</v>
      </c>
      <c r="E105" s="557" t="s">
        <v>1385</v>
      </c>
      <c r="F105" s="296">
        <v>125</v>
      </c>
      <c r="G105" s="296">
        <v>125</v>
      </c>
      <c r="H105" s="395">
        <v>0</v>
      </c>
      <c r="I105" s="296">
        <v>125</v>
      </c>
      <c r="J105" s="288"/>
    </row>
    <row r="106" spans="1:10" ht="15">
      <c r="A106" s="179">
        <v>98</v>
      </c>
      <c r="B106" s="490">
        <v>41065</v>
      </c>
      <c r="C106" s="184" t="s">
        <v>1607</v>
      </c>
      <c r="D106" s="546" t="s">
        <v>1608</v>
      </c>
      <c r="E106" s="557" t="s">
        <v>1385</v>
      </c>
      <c r="F106" s="296">
        <v>125</v>
      </c>
      <c r="G106" s="296">
        <v>125</v>
      </c>
      <c r="H106" s="395">
        <v>0</v>
      </c>
      <c r="I106" s="296">
        <v>125</v>
      </c>
      <c r="J106" s="288"/>
    </row>
    <row r="107" spans="1:10" ht="15">
      <c r="A107" s="179">
        <v>99</v>
      </c>
      <c r="B107" s="490">
        <v>41065</v>
      </c>
      <c r="C107" s="184" t="s">
        <v>1609</v>
      </c>
      <c r="D107" s="546" t="s">
        <v>1610</v>
      </c>
      <c r="E107" s="557" t="s">
        <v>1385</v>
      </c>
      <c r="F107" s="296">
        <v>162.5</v>
      </c>
      <c r="G107" s="296">
        <v>162.5</v>
      </c>
      <c r="H107" s="395">
        <v>0</v>
      </c>
      <c r="I107" s="296">
        <v>162.5</v>
      </c>
      <c r="J107" s="288"/>
    </row>
    <row r="108" spans="1:10" ht="15">
      <c r="A108" s="179">
        <v>100</v>
      </c>
      <c r="B108" s="490">
        <v>41065</v>
      </c>
      <c r="C108" s="184" t="s">
        <v>1611</v>
      </c>
      <c r="D108" s="546" t="s">
        <v>1612</v>
      </c>
      <c r="E108" s="557" t="s">
        <v>1385</v>
      </c>
      <c r="F108" s="296">
        <v>162.5</v>
      </c>
      <c r="G108" s="296">
        <v>162.5</v>
      </c>
      <c r="H108" s="395">
        <v>0</v>
      </c>
      <c r="I108" s="296">
        <v>162.5</v>
      </c>
      <c r="J108" s="288"/>
    </row>
    <row r="109" spans="1:10" ht="15">
      <c r="A109" s="179">
        <v>101</v>
      </c>
      <c r="B109" s="490">
        <v>41065</v>
      </c>
      <c r="C109" s="184" t="s">
        <v>1613</v>
      </c>
      <c r="D109" s="546" t="s">
        <v>1614</v>
      </c>
      <c r="E109" s="557" t="s">
        <v>1385</v>
      </c>
      <c r="F109" s="296">
        <v>125</v>
      </c>
      <c r="G109" s="296">
        <v>125</v>
      </c>
      <c r="H109" s="395">
        <v>0</v>
      </c>
      <c r="I109" s="296">
        <v>125</v>
      </c>
      <c r="J109" s="288"/>
    </row>
    <row r="110" spans="1:10" ht="15">
      <c r="A110" s="179">
        <v>102</v>
      </c>
      <c r="B110" s="490">
        <v>41065</v>
      </c>
      <c r="C110" s="184" t="s">
        <v>1615</v>
      </c>
      <c r="D110" s="546" t="s">
        <v>1616</v>
      </c>
      <c r="E110" s="557" t="s">
        <v>1385</v>
      </c>
      <c r="F110" s="296">
        <v>162.5</v>
      </c>
      <c r="G110" s="296">
        <v>162.5</v>
      </c>
      <c r="H110" s="395">
        <v>0</v>
      </c>
      <c r="I110" s="296">
        <v>162.5</v>
      </c>
      <c r="J110" s="288"/>
    </row>
    <row r="111" spans="1:10" ht="15">
      <c r="A111" s="179">
        <v>103</v>
      </c>
      <c r="B111" s="490">
        <v>41065</v>
      </c>
      <c r="C111" s="184" t="s">
        <v>1617</v>
      </c>
      <c r="D111" s="546" t="s">
        <v>1618</v>
      </c>
      <c r="E111" s="557" t="s">
        <v>1385</v>
      </c>
      <c r="F111" s="296">
        <v>162.5</v>
      </c>
      <c r="G111" s="296">
        <v>162.5</v>
      </c>
      <c r="H111" s="395">
        <v>0</v>
      </c>
      <c r="I111" s="296">
        <v>162.5</v>
      </c>
      <c r="J111" s="288"/>
    </row>
    <row r="112" spans="1:10" ht="15">
      <c r="A112" s="179">
        <v>104</v>
      </c>
      <c r="B112" s="490">
        <v>41065</v>
      </c>
      <c r="C112" s="184" t="s">
        <v>1619</v>
      </c>
      <c r="D112" s="546" t="s">
        <v>1620</v>
      </c>
      <c r="E112" s="557" t="s">
        <v>1385</v>
      </c>
      <c r="F112" s="296">
        <v>162.5</v>
      </c>
      <c r="G112" s="296">
        <v>162.5</v>
      </c>
      <c r="H112" s="395">
        <v>0</v>
      </c>
      <c r="I112" s="296">
        <v>162.5</v>
      </c>
      <c r="J112" s="288"/>
    </row>
    <row r="113" spans="1:10" ht="15">
      <c r="A113" s="179">
        <v>105</v>
      </c>
      <c r="B113" s="490">
        <v>41065</v>
      </c>
      <c r="C113" s="184" t="s">
        <v>1621</v>
      </c>
      <c r="D113" s="546" t="s">
        <v>1622</v>
      </c>
      <c r="E113" s="557" t="s">
        <v>1385</v>
      </c>
      <c r="F113" s="296">
        <v>162.5</v>
      </c>
      <c r="G113" s="296">
        <v>162.5</v>
      </c>
      <c r="H113" s="395">
        <v>0</v>
      </c>
      <c r="I113" s="296">
        <v>162.5</v>
      </c>
      <c r="J113" s="288"/>
    </row>
    <row r="114" spans="1:10" ht="15">
      <c r="A114" s="179">
        <v>106</v>
      </c>
      <c r="B114" s="490">
        <v>41065</v>
      </c>
      <c r="C114" s="184" t="s">
        <v>1623</v>
      </c>
      <c r="D114" s="546" t="s">
        <v>1624</v>
      </c>
      <c r="E114" s="557" t="s">
        <v>1385</v>
      </c>
      <c r="F114" s="296">
        <v>125</v>
      </c>
      <c r="G114" s="296">
        <v>125</v>
      </c>
      <c r="H114" s="395">
        <v>0</v>
      </c>
      <c r="I114" s="296">
        <v>125</v>
      </c>
      <c r="J114" s="288"/>
    </row>
    <row r="115" spans="1:10" ht="15">
      <c r="A115" s="179">
        <v>107</v>
      </c>
      <c r="B115" s="490">
        <v>41065</v>
      </c>
      <c r="C115" s="184" t="s">
        <v>1625</v>
      </c>
      <c r="D115" s="546" t="s">
        <v>1626</v>
      </c>
      <c r="E115" s="557" t="s">
        <v>1385</v>
      </c>
      <c r="F115" s="296">
        <v>125</v>
      </c>
      <c r="G115" s="296">
        <v>125</v>
      </c>
      <c r="H115" s="395">
        <v>0</v>
      </c>
      <c r="I115" s="296">
        <v>125</v>
      </c>
      <c r="J115" s="288"/>
    </row>
    <row r="116" spans="1:10" ht="15">
      <c r="A116" s="179">
        <v>108</v>
      </c>
      <c r="B116" s="490">
        <v>41065</v>
      </c>
      <c r="C116" s="184" t="s">
        <v>1627</v>
      </c>
      <c r="D116" s="546" t="s">
        <v>1628</v>
      </c>
      <c r="E116" s="557" t="s">
        <v>1385</v>
      </c>
      <c r="F116" s="296">
        <v>162.5</v>
      </c>
      <c r="G116" s="296">
        <v>162.5</v>
      </c>
      <c r="H116" s="395">
        <v>0</v>
      </c>
      <c r="I116" s="296">
        <v>162.5</v>
      </c>
      <c r="J116" s="288"/>
    </row>
    <row r="117" spans="1:10" ht="15">
      <c r="A117" s="179">
        <v>109</v>
      </c>
      <c r="B117" s="490">
        <v>41065</v>
      </c>
      <c r="C117" s="184" t="s">
        <v>1629</v>
      </c>
      <c r="D117" s="546" t="s">
        <v>1630</v>
      </c>
      <c r="E117" s="557" t="s">
        <v>1385</v>
      </c>
      <c r="F117" s="296">
        <v>125</v>
      </c>
      <c r="G117" s="296">
        <v>125</v>
      </c>
      <c r="H117" s="395">
        <v>0</v>
      </c>
      <c r="I117" s="296">
        <v>125</v>
      </c>
      <c r="J117" s="288"/>
    </row>
    <row r="118" spans="1:10" ht="15">
      <c r="A118" s="179">
        <v>110</v>
      </c>
      <c r="B118" s="490">
        <v>41065</v>
      </c>
      <c r="C118" s="184" t="s">
        <v>1631</v>
      </c>
      <c r="D118" s="546" t="s">
        <v>1632</v>
      </c>
      <c r="E118" s="557" t="s">
        <v>1385</v>
      </c>
      <c r="F118" s="296">
        <v>125</v>
      </c>
      <c r="G118" s="296">
        <v>125</v>
      </c>
      <c r="H118" s="395">
        <v>0</v>
      </c>
      <c r="I118" s="296">
        <v>125</v>
      </c>
      <c r="J118" s="288"/>
    </row>
    <row r="119" spans="1:10" ht="15">
      <c r="A119" s="179">
        <v>111</v>
      </c>
      <c r="B119" s="490">
        <v>41065</v>
      </c>
      <c r="C119" s="184" t="s">
        <v>1633</v>
      </c>
      <c r="D119" s="546" t="s">
        <v>1634</v>
      </c>
      <c r="E119" s="557" t="s">
        <v>1385</v>
      </c>
      <c r="F119" s="296">
        <v>125</v>
      </c>
      <c r="G119" s="296">
        <v>125</v>
      </c>
      <c r="H119" s="395">
        <v>0</v>
      </c>
      <c r="I119" s="296">
        <v>125</v>
      </c>
      <c r="J119" s="288"/>
    </row>
    <row r="120" spans="1:10" ht="15">
      <c r="A120" s="179">
        <v>112</v>
      </c>
      <c r="B120" s="490">
        <v>41065</v>
      </c>
      <c r="C120" s="184" t="s">
        <v>1635</v>
      </c>
      <c r="D120" s="546" t="s">
        <v>1636</v>
      </c>
      <c r="E120" s="557" t="s">
        <v>1385</v>
      </c>
      <c r="F120" s="296">
        <v>162.5</v>
      </c>
      <c r="G120" s="296">
        <v>162.5</v>
      </c>
      <c r="H120" s="395">
        <v>0</v>
      </c>
      <c r="I120" s="296">
        <v>162.5</v>
      </c>
      <c r="J120" s="288"/>
    </row>
    <row r="121" spans="1:10" ht="15">
      <c r="A121" s="179">
        <v>113</v>
      </c>
      <c r="B121" s="490">
        <v>41065</v>
      </c>
      <c r="C121" s="184" t="s">
        <v>1637</v>
      </c>
      <c r="D121" s="546" t="s">
        <v>1638</v>
      </c>
      <c r="E121" s="557" t="s">
        <v>1385</v>
      </c>
      <c r="F121" s="296">
        <v>125</v>
      </c>
      <c r="G121" s="296">
        <v>125</v>
      </c>
      <c r="H121" s="395">
        <v>0</v>
      </c>
      <c r="I121" s="296">
        <v>125</v>
      </c>
      <c r="J121" s="288"/>
    </row>
    <row r="122" spans="1:10" ht="15">
      <c r="A122" s="179">
        <v>114</v>
      </c>
      <c r="B122" s="490">
        <v>41065</v>
      </c>
      <c r="C122" s="184" t="s">
        <v>1639</v>
      </c>
      <c r="D122" s="546" t="s">
        <v>1640</v>
      </c>
      <c r="E122" s="557" t="s">
        <v>1385</v>
      </c>
      <c r="F122" s="296">
        <v>125</v>
      </c>
      <c r="G122" s="296">
        <v>125</v>
      </c>
      <c r="H122" s="395">
        <v>0</v>
      </c>
      <c r="I122" s="296">
        <v>125</v>
      </c>
      <c r="J122" s="288"/>
    </row>
    <row r="123" spans="1:10" ht="15">
      <c r="A123" s="179">
        <v>115</v>
      </c>
      <c r="B123" s="490">
        <v>41065</v>
      </c>
      <c r="C123" s="184" t="s">
        <v>1641</v>
      </c>
      <c r="D123" s="546" t="s">
        <v>1642</v>
      </c>
      <c r="E123" s="557" t="s">
        <v>1385</v>
      </c>
      <c r="F123" s="296">
        <v>162.5</v>
      </c>
      <c r="G123" s="296">
        <v>162.5</v>
      </c>
      <c r="H123" s="395">
        <v>0</v>
      </c>
      <c r="I123" s="296">
        <v>162.5</v>
      </c>
      <c r="J123" s="288"/>
    </row>
    <row r="124" spans="1:10" ht="15">
      <c r="A124" s="179">
        <v>116</v>
      </c>
      <c r="B124" s="490">
        <v>41065</v>
      </c>
      <c r="C124" s="184" t="s">
        <v>1643</v>
      </c>
      <c r="D124" s="546" t="s">
        <v>1644</v>
      </c>
      <c r="E124" s="557" t="s">
        <v>1385</v>
      </c>
      <c r="F124" s="296">
        <v>125</v>
      </c>
      <c r="G124" s="296">
        <v>125</v>
      </c>
      <c r="H124" s="395">
        <v>0</v>
      </c>
      <c r="I124" s="296">
        <v>125</v>
      </c>
      <c r="J124" s="288"/>
    </row>
    <row r="125" spans="1:10" ht="15">
      <c r="A125" s="179">
        <v>117</v>
      </c>
      <c r="B125" s="490">
        <v>41065</v>
      </c>
      <c r="C125" s="184" t="s">
        <v>1645</v>
      </c>
      <c r="D125" s="546" t="s">
        <v>1646</v>
      </c>
      <c r="E125" s="557" t="s">
        <v>1385</v>
      </c>
      <c r="F125" s="296">
        <v>125</v>
      </c>
      <c r="G125" s="296">
        <v>125</v>
      </c>
      <c r="H125" s="395">
        <v>0</v>
      </c>
      <c r="I125" s="296">
        <v>125</v>
      </c>
      <c r="J125" s="288"/>
    </row>
    <row r="126" spans="1:10" ht="15">
      <c r="A126" s="179">
        <v>118</v>
      </c>
      <c r="B126" s="490">
        <v>41065</v>
      </c>
      <c r="C126" s="184" t="s">
        <v>1647</v>
      </c>
      <c r="D126" s="546" t="s">
        <v>1648</v>
      </c>
      <c r="E126" s="557" t="s">
        <v>1385</v>
      </c>
      <c r="F126" s="296">
        <v>162.5</v>
      </c>
      <c r="G126" s="296">
        <v>162.5</v>
      </c>
      <c r="H126" s="395">
        <v>0</v>
      </c>
      <c r="I126" s="296">
        <v>162.5</v>
      </c>
      <c r="J126" s="288"/>
    </row>
    <row r="127" spans="1:10" ht="15">
      <c r="A127" s="179">
        <v>119</v>
      </c>
      <c r="B127" s="490">
        <v>41065</v>
      </c>
      <c r="C127" s="184" t="s">
        <v>1649</v>
      </c>
      <c r="D127" s="546" t="s">
        <v>1650</v>
      </c>
      <c r="E127" s="557" t="s">
        <v>1385</v>
      </c>
      <c r="F127" s="296">
        <v>125</v>
      </c>
      <c r="G127" s="296">
        <v>125</v>
      </c>
      <c r="H127" s="395">
        <v>0</v>
      </c>
      <c r="I127" s="296">
        <v>125</v>
      </c>
      <c r="J127" s="288"/>
    </row>
    <row r="128" spans="1:10" ht="15">
      <c r="A128" s="179">
        <v>120</v>
      </c>
      <c r="B128" s="490">
        <v>41065</v>
      </c>
      <c r="C128" s="184" t="s">
        <v>1651</v>
      </c>
      <c r="D128" s="546" t="s">
        <v>1652</v>
      </c>
      <c r="E128" s="557" t="s">
        <v>1385</v>
      </c>
      <c r="F128" s="296">
        <v>162.5</v>
      </c>
      <c r="G128" s="296">
        <v>162.5</v>
      </c>
      <c r="H128" s="395">
        <v>0</v>
      </c>
      <c r="I128" s="296">
        <v>162.5</v>
      </c>
      <c r="J128" s="288"/>
    </row>
    <row r="129" spans="1:10" ht="15">
      <c r="A129" s="179">
        <v>121</v>
      </c>
      <c r="B129" s="490">
        <v>41065</v>
      </c>
      <c r="C129" s="184" t="s">
        <v>1653</v>
      </c>
      <c r="D129" s="546" t="s">
        <v>1654</v>
      </c>
      <c r="E129" s="557" t="s">
        <v>1385</v>
      </c>
      <c r="F129" s="296">
        <v>162.5</v>
      </c>
      <c r="G129" s="296">
        <v>162.5</v>
      </c>
      <c r="H129" s="395">
        <v>0</v>
      </c>
      <c r="I129" s="296">
        <v>162.5</v>
      </c>
      <c r="J129" s="288"/>
    </row>
    <row r="130" spans="1:10" ht="15">
      <c r="A130" s="179">
        <v>122</v>
      </c>
      <c r="B130" s="490">
        <v>41065</v>
      </c>
      <c r="C130" s="184" t="s">
        <v>1655</v>
      </c>
      <c r="D130" s="546" t="s">
        <v>1656</v>
      </c>
      <c r="E130" s="557" t="s">
        <v>1385</v>
      </c>
      <c r="F130" s="296">
        <v>162.5</v>
      </c>
      <c r="G130" s="296">
        <v>162.5</v>
      </c>
      <c r="H130" s="395">
        <v>0</v>
      </c>
      <c r="I130" s="296">
        <v>162.5</v>
      </c>
      <c r="J130" s="288"/>
    </row>
    <row r="131" spans="1:10" ht="15">
      <c r="A131" s="179">
        <v>123</v>
      </c>
      <c r="B131" s="490">
        <v>41065</v>
      </c>
      <c r="C131" s="184" t="s">
        <v>1657</v>
      </c>
      <c r="D131" s="546" t="s">
        <v>1658</v>
      </c>
      <c r="E131" s="557" t="s">
        <v>1385</v>
      </c>
      <c r="F131" s="296">
        <v>162.5</v>
      </c>
      <c r="G131" s="296">
        <v>162.5</v>
      </c>
      <c r="H131" s="395">
        <v>0</v>
      </c>
      <c r="I131" s="296">
        <v>162.5</v>
      </c>
      <c r="J131" s="288"/>
    </row>
    <row r="132" spans="1:10" ht="15">
      <c r="A132" s="179">
        <v>124</v>
      </c>
      <c r="B132" s="490">
        <v>41065</v>
      </c>
      <c r="C132" s="184" t="s">
        <v>1659</v>
      </c>
      <c r="D132" s="546" t="s">
        <v>1660</v>
      </c>
      <c r="E132" s="557" t="s">
        <v>1385</v>
      </c>
      <c r="F132" s="296">
        <v>162.5</v>
      </c>
      <c r="G132" s="296">
        <v>162.5</v>
      </c>
      <c r="H132" s="395">
        <v>0</v>
      </c>
      <c r="I132" s="296">
        <v>162.5</v>
      </c>
      <c r="J132" s="288"/>
    </row>
    <row r="133" spans="1:10" ht="15">
      <c r="A133" s="179">
        <v>125</v>
      </c>
      <c r="B133" s="490">
        <v>41065</v>
      </c>
      <c r="C133" s="184" t="s">
        <v>1661</v>
      </c>
      <c r="D133" s="546" t="s">
        <v>1662</v>
      </c>
      <c r="E133" s="557" t="s">
        <v>1385</v>
      </c>
      <c r="F133" s="296">
        <v>125</v>
      </c>
      <c r="G133" s="296">
        <v>125</v>
      </c>
      <c r="H133" s="395">
        <v>0</v>
      </c>
      <c r="I133" s="296">
        <v>125</v>
      </c>
      <c r="J133" s="288"/>
    </row>
    <row r="134" spans="1:10" ht="15">
      <c r="A134" s="179">
        <v>126</v>
      </c>
      <c r="B134" s="490">
        <v>41065</v>
      </c>
      <c r="C134" s="184" t="s">
        <v>1663</v>
      </c>
      <c r="D134" s="546" t="s">
        <v>1664</v>
      </c>
      <c r="E134" s="557" t="s">
        <v>1385</v>
      </c>
      <c r="F134" s="296">
        <v>125</v>
      </c>
      <c r="G134" s="296">
        <v>125</v>
      </c>
      <c r="H134" s="395">
        <v>0</v>
      </c>
      <c r="I134" s="296">
        <v>125</v>
      </c>
      <c r="J134" s="288"/>
    </row>
    <row r="135" spans="1:10" ht="15">
      <c r="A135" s="179">
        <v>127</v>
      </c>
      <c r="B135" s="490">
        <v>41065</v>
      </c>
      <c r="C135" s="184" t="s">
        <v>1665</v>
      </c>
      <c r="D135" s="546" t="s">
        <v>1666</v>
      </c>
      <c r="E135" s="557" t="s">
        <v>1385</v>
      </c>
      <c r="F135" s="296">
        <v>125</v>
      </c>
      <c r="G135" s="296">
        <v>125</v>
      </c>
      <c r="H135" s="395">
        <v>0</v>
      </c>
      <c r="I135" s="296">
        <v>125</v>
      </c>
      <c r="J135" s="288"/>
    </row>
    <row r="136" spans="1:10" ht="15">
      <c r="A136" s="179">
        <v>128</v>
      </c>
      <c r="B136" s="490">
        <v>41065</v>
      </c>
      <c r="C136" s="184" t="s">
        <v>1667</v>
      </c>
      <c r="D136" s="546" t="s">
        <v>1668</v>
      </c>
      <c r="E136" s="557" t="s">
        <v>1385</v>
      </c>
      <c r="F136" s="296">
        <v>162.5</v>
      </c>
      <c r="G136" s="296">
        <v>162.5</v>
      </c>
      <c r="H136" s="395">
        <v>0</v>
      </c>
      <c r="I136" s="296">
        <v>162.5</v>
      </c>
      <c r="J136" s="288"/>
    </row>
    <row r="137" spans="1:10" ht="15">
      <c r="A137" s="179">
        <v>129</v>
      </c>
      <c r="B137" s="490">
        <v>41065</v>
      </c>
      <c r="C137" s="184" t="s">
        <v>1669</v>
      </c>
      <c r="D137" s="546" t="s">
        <v>1670</v>
      </c>
      <c r="E137" s="557" t="s">
        <v>1385</v>
      </c>
      <c r="F137" s="296">
        <v>125</v>
      </c>
      <c r="G137" s="296">
        <v>125</v>
      </c>
      <c r="H137" s="395">
        <v>0</v>
      </c>
      <c r="I137" s="296">
        <v>125</v>
      </c>
      <c r="J137" s="288"/>
    </row>
    <row r="138" spans="1:10" ht="15">
      <c r="A138" s="179">
        <v>130</v>
      </c>
      <c r="B138" s="490">
        <v>41065</v>
      </c>
      <c r="C138" s="184" t="s">
        <v>1671</v>
      </c>
      <c r="D138" s="546" t="s">
        <v>1672</v>
      </c>
      <c r="E138" s="557" t="s">
        <v>1385</v>
      </c>
      <c r="F138" s="296">
        <v>162.5</v>
      </c>
      <c r="G138" s="296">
        <v>162.5</v>
      </c>
      <c r="H138" s="395">
        <v>0</v>
      </c>
      <c r="I138" s="296">
        <v>162.5</v>
      </c>
      <c r="J138" s="288"/>
    </row>
    <row r="139" spans="1:10" ht="15">
      <c r="A139" s="179">
        <v>131</v>
      </c>
      <c r="B139" s="490">
        <v>41065</v>
      </c>
      <c r="C139" s="184" t="s">
        <v>1673</v>
      </c>
      <c r="D139" s="546" t="s">
        <v>1674</v>
      </c>
      <c r="E139" s="557" t="s">
        <v>1385</v>
      </c>
      <c r="F139" s="296">
        <v>162.5</v>
      </c>
      <c r="G139" s="296">
        <v>162.5</v>
      </c>
      <c r="H139" s="395">
        <v>0</v>
      </c>
      <c r="I139" s="296">
        <v>162.5</v>
      </c>
      <c r="J139" s="288"/>
    </row>
    <row r="140" spans="1:10" ht="15">
      <c r="A140" s="179">
        <v>132</v>
      </c>
      <c r="B140" s="490">
        <v>41065</v>
      </c>
      <c r="C140" s="184" t="s">
        <v>1675</v>
      </c>
      <c r="D140" s="546" t="s">
        <v>1676</v>
      </c>
      <c r="E140" s="557" t="s">
        <v>1385</v>
      </c>
      <c r="F140" s="296">
        <v>125</v>
      </c>
      <c r="G140" s="296">
        <v>125</v>
      </c>
      <c r="H140" s="395">
        <v>0</v>
      </c>
      <c r="I140" s="296">
        <v>125</v>
      </c>
      <c r="J140" s="288"/>
    </row>
    <row r="141" spans="1:10" ht="15">
      <c r="A141" s="179">
        <v>133</v>
      </c>
      <c r="B141" s="490">
        <v>41065</v>
      </c>
      <c r="C141" s="184" t="s">
        <v>1677</v>
      </c>
      <c r="D141" s="546" t="s">
        <v>1678</v>
      </c>
      <c r="E141" s="557" t="s">
        <v>1385</v>
      </c>
      <c r="F141" s="296">
        <v>125</v>
      </c>
      <c r="G141" s="296">
        <v>125</v>
      </c>
      <c r="H141" s="395">
        <v>0</v>
      </c>
      <c r="I141" s="296">
        <v>125</v>
      </c>
      <c r="J141" s="288"/>
    </row>
    <row r="142" spans="1:10" ht="15">
      <c r="A142" s="179">
        <v>134</v>
      </c>
      <c r="B142" s="490">
        <v>41083</v>
      </c>
      <c r="C142" s="184" t="s">
        <v>1679</v>
      </c>
      <c r="D142" s="546" t="s">
        <v>1680</v>
      </c>
      <c r="E142" s="557" t="s">
        <v>1385</v>
      </c>
      <c r="F142" s="296">
        <v>125</v>
      </c>
      <c r="G142" s="296">
        <v>125</v>
      </c>
      <c r="H142" s="395">
        <v>0</v>
      </c>
      <c r="I142" s="296">
        <v>125</v>
      </c>
      <c r="J142" s="288"/>
    </row>
    <row r="143" spans="1:10" ht="15">
      <c r="A143" s="179">
        <v>135</v>
      </c>
      <c r="B143" s="490">
        <v>41085</v>
      </c>
      <c r="C143" s="184" t="s">
        <v>1681</v>
      </c>
      <c r="D143" s="546" t="s">
        <v>1682</v>
      </c>
      <c r="E143" s="557" t="s">
        <v>1385</v>
      </c>
      <c r="F143" s="296">
        <v>125</v>
      </c>
      <c r="G143" s="296">
        <v>125</v>
      </c>
      <c r="H143" s="395">
        <v>0</v>
      </c>
      <c r="I143" s="296">
        <v>125</v>
      </c>
      <c r="J143" s="288"/>
    </row>
    <row r="144" spans="1:10" ht="15">
      <c r="A144" s="179">
        <v>136</v>
      </c>
      <c r="B144" s="490">
        <v>41083</v>
      </c>
      <c r="C144" s="184" t="s">
        <v>1683</v>
      </c>
      <c r="D144" s="546" t="s">
        <v>1684</v>
      </c>
      <c r="E144" s="557" t="s">
        <v>1385</v>
      </c>
      <c r="F144" s="296">
        <v>125</v>
      </c>
      <c r="G144" s="296">
        <v>125</v>
      </c>
      <c r="H144" s="395">
        <v>0</v>
      </c>
      <c r="I144" s="296">
        <v>125</v>
      </c>
      <c r="J144" s="288"/>
    </row>
    <row r="145" spans="1:10" ht="15">
      <c r="A145" s="179">
        <v>137</v>
      </c>
      <c r="B145" s="490">
        <v>41083</v>
      </c>
      <c r="C145" s="184" t="s">
        <v>1685</v>
      </c>
      <c r="D145" s="546" t="s">
        <v>1686</v>
      </c>
      <c r="E145" s="557" t="s">
        <v>1385</v>
      </c>
      <c r="F145" s="296">
        <v>162.5</v>
      </c>
      <c r="G145" s="296">
        <v>162.5</v>
      </c>
      <c r="H145" s="395">
        <v>0</v>
      </c>
      <c r="I145" s="296">
        <v>162.5</v>
      </c>
      <c r="J145" s="288"/>
    </row>
    <row r="146" spans="1:10" ht="15">
      <c r="A146" s="179">
        <v>138</v>
      </c>
      <c r="B146" s="490">
        <v>41083</v>
      </c>
      <c r="C146" s="184" t="s">
        <v>1687</v>
      </c>
      <c r="D146" s="546" t="s">
        <v>1688</v>
      </c>
      <c r="E146" s="557" t="s">
        <v>1385</v>
      </c>
      <c r="F146" s="296">
        <v>162.5</v>
      </c>
      <c r="G146" s="296">
        <v>162.5</v>
      </c>
      <c r="H146" s="395">
        <v>0</v>
      </c>
      <c r="I146" s="296">
        <v>162.5</v>
      </c>
      <c r="J146" s="288"/>
    </row>
    <row r="147" spans="1:10" ht="15">
      <c r="A147" s="179">
        <v>139</v>
      </c>
      <c r="B147" s="490">
        <v>41083</v>
      </c>
      <c r="C147" s="184" t="s">
        <v>1689</v>
      </c>
      <c r="D147" s="546" t="s">
        <v>1690</v>
      </c>
      <c r="E147" s="557" t="s">
        <v>1385</v>
      </c>
      <c r="F147" s="296">
        <v>125</v>
      </c>
      <c r="G147" s="296">
        <v>125</v>
      </c>
      <c r="H147" s="395">
        <v>0</v>
      </c>
      <c r="I147" s="296">
        <v>125</v>
      </c>
      <c r="J147" s="288"/>
    </row>
    <row r="148" spans="1:10" ht="15">
      <c r="A148" s="179">
        <v>140</v>
      </c>
      <c r="B148" s="490">
        <v>41083</v>
      </c>
      <c r="C148" s="184" t="s">
        <v>1691</v>
      </c>
      <c r="D148" s="546" t="s">
        <v>1692</v>
      </c>
      <c r="E148" s="557" t="s">
        <v>1385</v>
      </c>
      <c r="F148" s="296">
        <v>125</v>
      </c>
      <c r="G148" s="296">
        <v>125</v>
      </c>
      <c r="H148" s="395">
        <v>0</v>
      </c>
      <c r="I148" s="296">
        <v>125</v>
      </c>
      <c r="J148" s="288"/>
    </row>
    <row r="149" spans="1:10" ht="15">
      <c r="A149" s="179">
        <v>141</v>
      </c>
      <c r="B149" s="490">
        <v>41083</v>
      </c>
      <c r="C149" s="184" t="s">
        <v>1693</v>
      </c>
      <c r="D149" s="546" t="s">
        <v>1694</v>
      </c>
      <c r="E149" s="557" t="s">
        <v>1385</v>
      </c>
      <c r="F149" s="296">
        <v>100</v>
      </c>
      <c r="G149" s="296">
        <v>100</v>
      </c>
      <c r="H149" s="395">
        <v>0</v>
      </c>
      <c r="I149" s="296">
        <v>100</v>
      </c>
      <c r="J149" s="288"/>
    </row>
    <row r="150" spans="1:10" ht="15">
      <c r="A150" s="179">
        <v>142</v>
      </c>
      <c r="B150" s="490">
        <v>41083</v>
      </c>
      <c r="C150" s="184" t="s">
        <v>1695</v>
      </c>
      <c r="D150" s="546" t="s">
        <v>1696</v>
      </c>
      <c r="E150" s="557" t="s">
        <v>1385</v>
      </c>
      <c r="F150" s="296">
        <v>162.5</v>
      </c>
      <c r="G150" s="296">
        <v>162.5</v>
      </c>
      <c r="H150" s="395">
        <v>0</v>
      </c>
      <c r="I150" s="296">
        <v>162.5</v>
      </c>
      <c r="J150" s="288"/>
    </row>
    <row r="151" spans="1:10" ht="15">
      <c r="A151" s="179">
        <v>143</v>
      </c>
      <c r="B151" s="490">
        <v>41083</v>
      </c>
      <c r="C151" s="184" t="s">
        <v>1697</v>
      </c>
      <c r="D151" s="546" t="s">
        <v>1698</v>
      </c>
      <c r="E151" s="557" t="s">
        <v>1385</v>
      </c>
      <c r="F151" s="296">
        <v>162.5</v>
      </c>
      <c r="G151" s="296">
        <v>162.5</v>
      </c>
      <c r="H151" s="395">
        <v>0</v>
      </c>
      <c r="I151" s="296">
        <v>162.5</v>
      </c>
      <c r="J151" s="288"/>
    </row>
    <row r="152" spans="1:10" ht="15">
      <c r="A152" s="179">
        <v>144</v>
      </c>
      <c r="B152" s="490">
        <v>41083</v>
      </c>
      <c r="C152" s="184" t="s">
        <v>1699</v>
      </c>
      <c r="D152" s="546" t="s">
        <v>1700</v>
      </c>
      <c r="E152" s="557" t="s">
        <v>1385</v>
      </c>
      <c r="F152" s="296">
        <v>125</v>
      </c>
      <c r="G152" s="296">
        <v>125</v>
      </c>
      <c r="H152" s="395">
        <v>0</v>
      </c>
      <c r="I152" s="296">
        <v>125</v>
      </c>
      <c r="J152" s="288"/>
    </row>
    <row r="153" spans="1:10" ht="15">
      <c r="A153" s="179">
        <v>145</v>
      </c>
      <c r="B153" s="490">
        <v>41083</v>
      </c>
      <c r="C153" s="184" t="s">
        <v>1701</v>
      </c>
      <c r="D153" s="546" t="s">
        <v>1702</v>
      </c>
      <c r="E153" s="557" t="s">
        <v>1385</v>
      </c>
      <c r="F153" s="296">
        <v>162.5</v>
      </c>
      <c r="G153" s="296">
        <v>162.5</v>
      </c>
      <c r="H153" s="395">
        <v>0</v>
      </c>
      <c r="I153" s="296">
        <v>162.5</v>
      </c>
      <c r="J153" s="288"/>
    </row>
    <row r="154" spans="1:10" ht="15">
      <c r="A154" s="179">
        <v>146</v>
      </c>
      <c r="B154" s="490">
        <v>41083</v>
      </c>
      <c r="C154" s="184" t="s">
        <v>1703</v>
      </c>
      <c r="D154" s="546" t="s">
        <v>1704</v>
      </c>
      <c r="E154" s="557" t="s">
        <v>1385</v>
      </c>
      <c r="F154" s="296">
        <v>162.5</v>
      </c>
      <c r="G154" s="296">
        <v>162.5</v>
      </c>
      <c r="H154" s="395">
        <v>0</v>
      </c>
      <c r="I154" s="296">
        <v>162.5</v>
      </c>
      <c r="J154" s="288"/>
    </row>
    <row r="155" spans="1:10" ht="15">
      <c r="A155" s="179">
        <v>147</v>
      </c>
      <c r="B155" s="490">
        <v>41083</v>
      </c>
      <c r="C155" s="184" t="s">
        <v>1705</v>
      </c>
      <c r="D155" s="546" t="s">
        <v>1706</v>
      </c>
      <c r="E155" s="557" t="s">
        <v>1385</v>
      </c>
      <c r="F155" s="296">
        <v>162.5</v>
      </c>
      <c r="G155" s="296">
        <v>162.5</v>
      </c>
      <c r="H155" s="395">
        <v>0</v>
      </c>
      <c r="I155" s="296">
        <v>162.5</v>
      </c>
      <c r="J155" s="288"/>
    </row>
    <row r="156" spans="1:10" ht="15">
      <c r="A156" s="179">
        <v>148</v>
      </c>
      <c r="B156" s="490">
        <v>41083</v>
      </c>
      <c r="C156" s="184" t="s">
        <v>1707</v>
      </c>
      <c r="D156" s="546" t="s">
        <v>1708</v>
      </c>
      <c r="E156" s="557" t="s">
        <v>1385</v>
      </c>
      <c r="F156" s="296">
        <v>162.5</v>
      </c>
      <c r="G156" s="296">
        <v>162.5</v>
      </c>
      <c r="H156" s="395">
        <v>0</v>
      </c>
      <c r="I156" s="296">
        <v>162.5</v>
      </c>
      <c r="J156" s="288"/>
    </row>
    <row r="157" spans="1:10" ht="15">
      <c r="A157" s="179">
        <v>149</v>
      </c>
      <c r="B157" s="490">
        <v>41083</v>
      </c>
      <c r="C157" s="184" t="s">
        <v>1709</v>
      </c>
      <c r="D157" s="546" t="s">
        <v>1710</v>
      </c>
      <c r="E157" s="557" t="s">
        <v>1385</v>
      </c>
      <c r="F157" s="296">
        <v>162.5</v>
      </c>
      <c r="G157" s="296">
        <v>162.5</v>
      </c>
      <c r="H157" s="395">
        <v>0</v>
      </c>
      <c r="I157" s="296">
        <v>162.5</v>
      </c>
      <c r="J157" s="288"/>
    </row>
    <row r="158" spans="1:10" ht="15">
      <c r="A158" s="179">
        <v>150</v>
      </c>
      <c r="B158" s="490">
        <v>41083</v>
      </c>
      <c r="C158" s="184" t="s">
        <v>1711</v>
      </c>
      <c r="D158" s="546" t="s">
        <v>1712</v>
      </c>
      <c r="E158" s="557" t="s">
        <v>1385</v>
      </c>
      <c r="F158" s="296">
        <v>162.5</v>
      </c>
      <c r="G158" s="296">
        <v>162.5</v>
      </c>
      <c r="H158" s="395">
        <v>0</v>
      </c>
      <c r="I158" s="296">
        <v>162.5</v>
      </c>
      <c r="J158" s="288"/>
    </row>
    <row r="159" spans="1:10" ht="15">
      <c r="A159" s="179">
        <v>151</v>
      </c>
      <c r="B159" s="490">
        <v>41083</v>
      </c>
      <c r="C159" s="184" t="s">
        <v>1713</v>
      </c>
      <c r="D159" s="546" t="s">
        <v>1714</v>
      </c>
      <c r="E159" s="557" t="s">
        <v>1385</v>
      </c>
      <c r="F159" s="296">
        <v>162.5</v>
      </c>
      <c r="G159" s="296">
        <v>162.5</v>
      </c>
      <c r="H159" s="395">
        <v>0</v>
      </c>
      <c r="I159" s="296">
        <v>162.5</v>
      </c>
      <c r="J159" s="288"/>
    </row>
    <row r="160" spans="1:10" ht="15">
      <c r="A160" s="179">
        <v>152</v>
      </c>
      <c r="B160" s="490">
        <v>41083</v>
      </c>
      <c r="C160" s="184" t="s">
        <v>1715</v>
      </c>
      <c r="D160" s="546" t="s">
        <v>1716</v>
      </c>
      <c r="E160" s="557" t="s">
        <v>1385</v>
      </c>
      <c r="F160" s="296">
        <v>162.5</v>
      </c>
      <c r="G160" s="296">
        <v>162.5</v>
      </c>
      <c r="H160" s="395">
        <v>0</v>
      </c>
      <c r="I160" s="296">
        <v>162.5</v>
      </c>
      <c r="J160" s="288"/>
    </row>
    <row r="161" spans="1:10" ht="15">
      <c r="A161" s="179">
        <v>153</v>
      </c>
      <c r="B161" s="490">
        <v>41083</v>
      </c>
      <c r="C161" s="184" t="s">
        <v>1717</v>
      </c>
      <c r="D161" s="546" t="s">
        <v>1718</v>
      </c>
      <c r="E161" s="557" t="s">
        <v>1385</v>
      </c>
      <c r="F161" s="296">
        <v>162.5</v>
      </c>
      <c r="G161" s="296">
        <v>162.5</v>
      </c>
      <c r="H161" s="395">
        <v>0</v>
      </c>
      <c r="I161" s="296">
        <v>162.5</v>
      </c>
      <c r="J161" s="288"/>
    </row>
    <row r="162" spans="1:10" ht="15">
      <c r="A162" s="179">
        <v>154</v>
      </c>
      <c r="B162" s="490">
        <v>41083</v>
      </c>
      <c r="C162" s="184" t="s">
        <v>1719</v>
      </c>
      <c r="D162" s="546" t="s">
        <v>1720</v>
      </c>
      <c r="E162" s="557" t="s">
        <v>1385</v>
      </c>
      <c r="F162" s="296">
        <v>162.5</v>
      </c>
      <c r="G162" s="296">
        <v>162.5</v>
      </c>
      <c r="H162" s="395">
        <v>0</v>
      </c>
      <c r="I162" s="296">
        <v>162.5</v>
      </c>
      <c r="J162" s="288"/>
    </row>
    <row r="163" spans="1:10" ht="15">
      <c r="A163" s="179">
        <v>155</v>
      </c>
      <c r="B163" s="490">
        <v>41083</v>
      </c>
      <c r="C163" s="184" t="s">
        <v>1721</v>
      </c>
      <c r="D163" s="546" t="s">
        <v>1722</v>
      </c>
      <c r="E163" s="557" t="s">
        <v>1385</v>
      </c>
      <c r="F163" s="296">
        <v>125</v>
      </c>
      <c r="G163" s="296">
        <v>125</v>
      </c>
      <c r="H163" s="395">
        <v>0</v>
      </c>
      <c r="I163" s="296">
        <v>125</v>
      </c>
      <c r="J163" s="288"/>
    </row>
    <row r="164" spans="1:10" ht="15">
      <c r="A164" s="179">
        <v>156</v>
      </c>
      <c r="B164" s="490">
        <v>41083</v>
      </c>
      <c r="C164" s="184" t="s">
        <v>1723</v>
      </c>
      <c r="D164" s="546" t="s">
        <v>1724</v>
      </c>
      <c r="E164" s="557" t="s">
        <v>1385</v>
      </c>
      <c r="F164" s="296">
        <v>125</v>
      </c>
      <c r="G164" s="296">
        <v>125</v>
      </c>
      <c r="H164" s="395">
        <v>0</v>
      </c>
      <c r="I164" s="296">
        <v>125</v>
      </c>
      <c r="J164" s="288"/>
    </row>
    <row r="165" spans="1:10" ht="15">
      <c r="A165" s="179">
        <v>157</v>
      </c>
      <c r="B165" s="490">
        <v>41083</v>
      </c>
      <c r="C165" s="184" t="s">
        <v>1725</v>
      </c>
      <c r="D165" s="546" t="s">
        <v>1726</v>
      </c>
      <c r="E165" s="557" t="s">
        <v>1385</v>
      </c>
      <c r="F165" s="296">
        <v>125</v>
      </c>
      <c r="G165" s="296">
        <v>125</v>
      </c>
      <c r="H165" s="395">
        <v>0</v>
      </c>
      <c r="I165" s="296">
        <v>125</v>
      </c>
      <c r="J165" s="288"/>
    </row>
    <row r="166" spans="1:10" ht="15">
      <c r="A166" s="179">
        <v>158</v>
      </c>
      <c r="B166" s="490">
        <v>41083</v>
      </c>
      <c r="C166" s="184" t="s">
        <v>1727</v>
      </c>
      <c r="D166" s="546" t="s">
        <v>1728</v>
      </c>
      <c r="E166" s="557" t="s">
        <v>1385</v>
      </c>
      <c r="F166" s="296">
        <v>125</v>
      </c>
      <c r="G166" s="296">
        <v>125</v>
      </c>
      <c r="H166" s="395">
        <v>0</v>
      </c>
      <c r="I166" s="296">
        <v>125</v>
      </c>
      <c r="J166" s="288"/>
    </row>
    <row r="167" spans="1:10" ht="15">
      <c r="A167" s="179">
        <v>159</v>
      </c>
      <c r="B167" s="490">
        <v>41083</v>
      </c>
      <c r="C167" s="184" t="s">
        <v>1729</v>
      </c>
      <c r="D167" s="546" t="s">
        <v>1730</v>
      </c>
      <c r="E167" s="557" t="s">
        <v>1385</v>
      </c>
      <c r="F167" s="296">
        <v>125</v>
      </c>
      <c r="G167" s="296">
        <v>125</v>
      </c>
      <c r="H167" s="395">
        <v>0</v>
      </c>
      <c r="I167" s="296">
        <v>125</v>
      </c>
      <c r="J167" s="288"/>
    </row>
    <row r="168" spans="1:10" ht="15">
      <c r="A168" s="179">
        <v>160</v>
      </c>
      <c r="B168" s="490">
        <v>41083</v>
      </c>
      <c r="C168" s="184" t="s">
        <v>1731</v>
      </c>
      <c r="D168" s="546" t="s">
        <v>1732</v>
      </c>
      <c r="E168" s="557" t="s">
        <v>1385</v>
      </c>
      <c r="F168" s="296">
        <v>125</v>
      </c>
      <c r="G168" s="296">
        <v>125</v>
      </c>
      <c r="H168" s="395">
        <v>0</v>
      </c>
      <c r="I168" s="296">
        <v>125</v>
      </c>
      <c r="J168" s="288"/>
    </row>
    <row r="169" spans="1:10" ht="15">
      <c r="A169" s="179">
        <v>161</v>
      </c>
      <c r="B169" s="490">
        <v>41083</v>
      </c>
      <c r="C169" s="184" t="s">
        <v>1733</v>
      </c>
      <c r="D169" s="546" t="s">
        <v>1734</v>
      </c>
      <c r="E169" s="557" t="s">
        <v>1385</v>
      </c>
      <c r="F169" s="296">
        <v>100</v>
      </c>
      <c r="G169" s="296">
        <v>100</v>
      </c>
      <c r="H169" s="395">
        <v>0</v>
      </c>
      <c r="I169" s="296">
        <v>100</v>
      </c>
      <c r="J169" s="288"/>
    </row>
    <row r="170" spans="1:10" ht="15">
      <c r="A170" s="179">
        <v>162</v>
      </c>
      <c r="B170" s="490">
        <v>41083</v>
      </c>
      <c r="C170" s="184" t="s">
        <v>1735</v>
      </c>
      <c r="D170" s="546" t="s">
        <v>1736</v>
      </c>
      <c r="E170" s="557" t="s">
        <v>1385</v>
      </c>
      <c r="F170" s="296">
        <v>100</v>
      </c>
      <c r="G170" s="296">
        <v>100</v>
      </c>
      <c r="H170" s="395">
        <v>0</v>
      </c>
      <c r="I170" s="296">
        <v>100</v>
      </c>
      <c r="J170" s="288"/>
    </row>
    <row r="171" spans="1:10" ht="15">
      <c r="A171" s="179">
        <v>163</v>
      </c>
      <c r="B171" s="490">
        <v>41083</v>
      </c>
      <c r="C171" s="184" t="s">
        <v>1737</v>
      </c>
      <c r="D171" s="546" t="s">
        <v>1738</v>
      </c>
      <c r="E171" s="557" t="s">
        <v>1385</v>
      </c>
      <c r="F171" s="296">
        <v>125</v>
      </c>
      <c r="G171" s="296">
        <v>125</v>
      </c>
      <c r="H171" s="395">
        <v>0</v>
      </c>
      <c r="I171" s="296">
        <v>125</v>
      </c>
      <c r="J171" s="288"/>
    </row>
    <row r="172" spans="1:10" ht="15">
      <c r="A172" s="179">
        <v>164</v>
      </c>
      <c r="B172" s="490">
        <v>41083</v>
      </c>
      <c r="C172" s="184" t="s">
        <v>1739</v>
      </c>
      <c r="D172" s="546" t="s">
        <v>1740</v>
      </c>
      <c r="E172" s="557" t="s">
        <v>1385</v>
      </c>
      <c r="F172" s="296">
        <v>125</v>
      </c>
      <c r="G172" s="296">
        <v>125</v>
      </c>
      <c r="H172" s="395">
        <v>0</v>
      </c>
      <c r="I172" s="296">
        <v>125</v>
      </c>
      <c r="J172" s="288"/>
    </row>
    <row r="173" spans="1:10" ht="15">
      <c r="A173" s="179">
        <v>165</v>
      </c>
      <c r="B173" s="490">
        <v>41083</v>
      </c>
      <c r="C173" s="184" t="s">
        <v>1741</v>
      </c>
      <c r="D173" s="546" t="s">
        <v>1742</v>
      </c>
      <c r="E173" s="557" t="s">
        <v>1385</v>
      </c>
      <c r="F173" s="296">
        <v>162.5</v>
      </c>
      <c r="G173" s="296">
        <v>162.5</v>
      </c>
      <c r="H173" s="395">
        <v>0</v>
      </c>
      <c r="I173" s="296">
        <v>162.5</v>
      </c>
      <c r="J173" s="288"/>
    </row>
    <row r="174" spans="1:10" ht="15">
      <c r="A174" s="179">
        <v>166</v>
      </c>
      <c r="B174" s="490">
        <v>41083</v>
      </c>
      <c r="C174" s="184" t="s">
        <v>1743</v>
      </c>
      <c r="D174" s="546" t="s">
        <v>1744</v>
      </c>
      <c r="E174" s="557" t="s">
        <v>1385</v>
      </c>
      <c r="F174" s="296">
        <v>162.5</v>
      </c>
      <c r="G174" s="296">
        <v>162.5</v>
      </c>
      <c r="H174" s="395">
        <v>0</v>
      </c>
      <c r="I174" s="296">
        <v>162.5</v>
      </c>
      <c r="J174" s="288"/>
    </row>
    <row r="175" spans="1:10" ht="15">
      <c r="A175" s="179">
        <v>167</v>
      </c>
      <c r="B175" s="490">
        <v>41083</v>
      </c>
      <c r="C175" s="184" t="s">
        <v>1745</v>
      </c>
      <c r="D175" s="546" t="s">
        <v>1746</v>
      </c>
      <c r="E175" s="557" t="s">
        <v>1385</v>
      </c>
      <c r="F175" s="296">
        <v>125</v>
      </c>
      <c r="G175" s="296">
        <v>125</v>
      </c>
      <c r="H175" s="395">
        <v>0</v>
      </c>
      <c r="I175" s="296">
        <v>125</v>
      </c>
      <c r="J175" s="288"/>
    </row>
    <row r="176" spans="1:10" ht="15">
      <c r="A176" s="179">
        <v>168</v>
      </c>
      <c r="B176" s="490">
        <v>41083</v>
      </c>
      <c r="C176" s="184" t="s">
        <v>1747</v>
      </c>
      <c r="D176" s="546" t="s">
        <v>1748</v>
      </c>
      <c r="E176" s="557" t="s">
        <v>1385</v>
      </c>
      <c r="F176" s="296">
        <v>125</v>
      </c>
      <c r="G176" s="296">
        <v>125</v>
      </c>
      <c r="H176" s="395">
        <v>0</v>
      </c>
      <c r="I176" s="296">
        <v>125</v>
      </c>
      <c r="J176" s="288"/>
    </row>
    <row r="177" spans="1:10" ht="15">
      <c r="A177" s="179">
        <v>169</v>
      </c>
      <c r="B177" s="490">
        <v>41083</v>
      </c>
      <c r="C177" s="184" t="s">
        <v>1749</v>
      </c>
      <c r="D177" s="546" t="s">
        <v>1750</v>
      </c>
      <c r="E177" s="557" t="s">
        <v>1385</v>
      </c>
      <c r="F177" s="296">
        <v>100</v>
      </c>
      <c r="G177" s="296">
        <v>100</v>
      </c>
      <c r="H177" s="395">
        <v>0</v>
      </c>
      <c r="I177" s="296">
        <v>100</v>
      </c>
      <c r="J177" s="288"/>
    </row>
    <row r="178" spans="1:10" ht="15">
      <c r="A178" s="179">
        <v>170</v>
      </c>
      <c r="B178" s="490">
        <v>41083</v>
      </c>
      <c r="C178" s="184" t="s">
        <v>1751</v>
      </c>
      <c r="D178" s="546" t="s">
        <v>1752</v>
      </c>
      <c r="E178" s="557" t="s">
        <v>1385</v>
      </c>
      <c r="F178" s="296">
        <v>162.5</v>
      </c>
      <c r="G178" s="296">
        <v>162.5</v>
      </c>
      <c r="H178" s="395">
        <v>0</v>
      </c>
      <c r="I178" s="296">
        <v>162.5</v>
      </c>
      <c r="J178" s="288"/>
    </row>
    <row r="179" spans="1:10" ht="15">
      <c r="A179" s="179">
        <v>171</v>
      </c>
      <c r="B179" s="490">
        <v>41083</v>
      </c>
      <c r="C179" s="184" t="s">
        <v>1753</v>
      </c>
      <c r="D179" s="546" t="s">
        <v>1754</v>
      </c>
      <c r="E179" s="557" t="s">
        <v>1385</v>
      </c>
      <c r="F179" s="296">
        <v>162.5</v>
      </c>
      <c r="G179" s="296">
        <v>162.5</v>
      </c>
      <c r="H179" s="395">
        <v>0</v>
      </c>
      <c r="I179" s="296">
        <v>162.5</v>
      </c>
      <c r="J179" s="288"/>
    </row>
    <row r="180" spans="1:10" ht="15">
      <c r="A180" s="179">
        <v>172</v>
      </c>
      <c r="B180" s="490">
        <v>41083</v>
      </c>
      <c r="C180" s="184" t="s">
        <v>1755</v>
      </c>
      <c r="D180" s="546" t="s">
        <v>1756</v>
      </c>
      <c r="E180" s="557" t="s">
        <v>1385</v>
      </c>
      <c r="F180" s="296">
        <v>125</v>
      </c>
      <c r="G180" s="296">
        <v>125</v>
      </c>
      <c r="H180" s="395">
        <v>0</v>
      </c>
      <c r="I180" s="296">
        <v>125</v>
      </c>
      <c r="J180" s="288"/>
    </row>
    <row r="181" spans="1:10" ht="15">
      <c r="A181" s="179">
        <v>173</v>
      </c>
      <c r="B181" s="490">
        <v>41083</v>
      </c>
      <c r="C181" s="184" t="s">
        <v>1757</v>
      </c>
      <c r="D181" s="546" t="s">
        <v>1758</v>
      </c>
      <c r="E181" s="557" t="s">
        <v>1385</v>
      </c>
      <c r="F181" s="296">
        <v>125</v>
      </c>
      <c r="G181" s="296">
        <v>125</v>
      </c>
      <c r="H181" s="395">
        <v>0</v>
      </c>
      <c r="I181" s="296">
        <v>125</v>
      </c>
      <c r="J181" s="288"/>
    </row>
    <row r="182" spans="1:10" ht="15">
      <c r="A182" s="179">
        <v>174</v>
      </c>
      <c r="B182" s="490">
        <v>41083</v>
      </c>
      <c r="C182" s="184" t="s">
        <v>1759</v>
      </c>
      <c r="D182" s="546" t="s">
        <v>1760</v>
      </c>
      <c r="E182" s="557" t="s">
        <v>1385</v>
      </c>
      <c r="F182" s="296">
        <v>100</v>
      </c>
      <c r="G182" s="296">
        <v>100</v>
      </c>
      <c r="H182" s="395">
        <v>0</v>
      </c>
      <c r="I182" s="296">
        <v>100</v>
      </c>
      <c r="J182" s="288"/>
    </row>
    <row r="183" spans="1:10" ht="15">
      <c r="A183" s="179">
        <v>175</v>
      </c>
      <c r="B183" s="490">
        <v>41083</v>
      </c>
      <c r="C183" s="184" t="s">
        <v>1761</v>
      </c>
      <c r="D183" s="546" t="s">
        <v>1762</v>
      </c>
      <c r="E183" s="557" t="s">
        <v>1385</v>
      </c>
      <c r="F183" s="296">
        <v>100</v>
      </c>
      <c r="G183" s="296">
        <v>100</v>
      </c>
      <c r="H183" s="395">
        <v>0</v>
      </c>
      <c r="I183" s="296">
        <v>100</v>
      </c>
      <c r="J183" s="288"/>
    </row>
    <row r="184" spans="1:10" ht="15">
      <c r="A184" s="179">
        <v>176</v>
      </c>
      <c r="B184" s="490">
        <v>41083</v>
      </c>
      <c r="C184" s="184" t="s">
        <v>1763</v>
      </c>
      <c r="D184" s="546" t="s">
        <v>1764</v>
      </c>
      <c r="E184" s="557" t="s">
        <v>1385</v>
      </c>
      <c r="F184" s="296">
        <v>125</v>
      </c>
      <c r="G184" s="296">
        <v>125</v>
      </c>
      <c r="H184" s="395">
        <v>0</v>
      </c>
      <c r="I184" s="296">
        <v>125</v>
      </c>
      <c r="J184" s="288"/>
    </row>
    <row r="185" spans="1:10" ht="15">
      <c r="A185" s="179">
        <v>177</v>
      </c>
      <c r="B185" s="490">
        <v>41083</v>
      </c>
      <c r="C185" s="184" t="s">
        <v>1765</v>
      </c>
      <c r="D185" s="546" t="s">
        <v>1766</v>
      </c>
      <c r="E185" s="557" t="s">
        <v>1385</v>
      </c>
      <c r="F185" s="296">
        <v>125</v>
      </c>
      <c r="G185" s="296">
        <v>125</v>
      </c>
      <c r="H185" s="395">
        <v>0</v>
      </c>
      <c r="I185" s="296">
        <v>125</v>
      </c>
      <c r="J185" s="288"/>
    </row>
    <row r="186" spans="1:10" ht="15">
      <c r="A186" s="179">
        <v>178</v>
      </c>
      <c r="B186" s="490">
        <v>41083</v>
      </c>
      <c r="C186" s="184" t="s">
        <v>1767</v>
      </c>
      <c r="D186" s="546" t="s">
        <v>1768</v>
      </c>
      <c r="E186" s="557" t="s">
        <v>1385</v>
      </c>
      <c r="F186" s="296">
        <v>162.5</v>
      </c>
      <c r="G186" s="296">
        <v>162.5</v>
      </c>
      <c r="H186" s="395">
        <v>0</v>
      </c>
      <c r="I186" s="296">
        <v>162.5</v>
      </c>
      <c r="J186" s="288"/>
    </row>
    <row r="187" spans="1:10" ht="15">
      <c r="A187" s="179">
        <v>179</v>
      </c>
      <c r="B187" s="490">
        <v>41083</v>
      </c>
      <c r="C187" s="184" t="s">
        <v>1769</v>
      </c>
      <c r="D187" s="546" t="s">
        <v>1770</v>
      </c>
      <c r="E187" s="557" t="s">
        <v>1385</v>
      </c>
      <c r="F187" s="296">
        <v>162.5</v>
      </c>
      <c r="G187" s="296">
        <v>162.5</v>
      </c>
      <c r="H187" s="395">
        <v>0</v>
      </c>
      <c r="I187" s="296">
        <v>162.5</v>
      </c>
      <c r="J187" s="288"/>
    </row>
    <row r="188" spans="1:10" ht="15">
      <c r="A188" s="179">
        <v>180</v>
      </c>
      <c r="B188" s="490">
        <v>41083</v>
      </c>
      <c r="C188" s="184" t="s">
        <v>1771</v>
      </c>
      <c r="D188" s="546" t="s">
        <v>1772</v>
      </c>
      <c r="E188" s="557" t="s">
        <v>1385</v>
      </c>
      <c r="F188" s="296">
        <v>125</v>
      </c>
      <c r="G188" s="296">
        <v>125</v>
      </c>
      <c r="H188" s="395">
        <v>0</v>
      </c>
      <c r="I188" s="296">
        <v>125</v>
      </c>
      <c r="J188" s="288"/>
    </row>
    <row r="189" spans="1:10" ht="15">
      <c r="A189" s="179">
        <v>181</v>
      </c>
      <c r="B189" s="490">
        <v>41083</v>
      </c>
      <c r="C189" s="184" t="s">
        <v>1773</v>
      </c>
      <c r="D189" s="546" t="s">
        <v>1774</v>
      </c>
      <c r="E189" s="557" t="s">
        <v>1385</v>
      </c>
      <c r="F189" s="296">
        <v>125</v>
      </c>
      <c r="G189" s="296">
        <v>125</v>
      </c>
      <c r="H189" s="395">
        <v>0</v>
      </c>
      <c r="I189" s="296">
        <v>125</v>
      </c>
      <c r="J189" s="288"/>
    </row>
    <row r="190" spans="1:10" ht="15">
      <c r="A190" s="179">
        <v>182</v>
      </c>
      <c r="B190" s="490">
        <v>41083</v>
      </c>
      <c r="C190" s="184" t="s">
        <v>1775</v>
      </c>
      <c r="D190" s="546" t="s">
        <v>1776</v>
      </c>
      <c r="E190" s="557" t="s">
        <v>1385</v>
      </c>
      <c r="F190" s="296">
        <v>100</v>
      </c>
      <c r="G190" s="296">
        <v>100</v>
      </c>
      <c r="H190" s="395">
        <v>0</v>
      </c>
      <c r="I190" s="296">
        <v>100</v>
      </c>
      <c r="J190" s="288"/>
    </row>
    <row r="191" spans="1:10" ht="15">
      <c r="A191" s="179">
        <v>183</v>
      </c>
      <c r="B191" s="490">
        <v>41083</v>
      </c>
      <c r="C191" s="184" t="s">
        <v>1777</v>
      </c>
      <c r="D191" s="546" t="s">
        <v>1778</v>
      </c>
      <c r="E191" s="557" t="s">
        <v>1385</v>
      </c>
      <c r="F191" s="296">
        <v>100</v>
      </c>
      <c r="G191" s="296">
        <v>100</v>
      </c>
      <c r="H191" s="395">
        <v>0</v>
      </c>
      <c r="I191" s="296">
        <v>100</v>
      </c>
      <c r="J191" s="288"/>
    </row>
    <row r="192" spans="1:10" ht="15">
      <c r="A192" s="179">
        <v>184</v>
      </c>
      <c r="B192" s="490">
        <v>41083</v>
      </c>
      <c r="C192" s="184" t="s">
        <v>1779</v>
      </c>
      <c r="D192" s="546" t="s">
        <v>1780</v>
      </c>
      <c r="E192" s="557" t="s">
        <v>1385</v>
      </c>
      <c r="F192" s="296">
        <v>125</v>
      </c>
      <c r="G192" s="296">
        <v>125</v>
      </c>
      <c r="H192" s="395">
        <v>0</v>
      </c>
      <c r="I192" s="296">
        <v>125</v>
      </c>
      <c r="J192" s="288"/>
    </row>
    <row r="193" spans="1:10" ht="15">
      <c r="A193" s="179">
        <v>185</v>
      </c>
      <c r="B193" s="490">
        <v>41083</v>
      </c>
      <c r="C193" s="184" t="s">
        <v>1781</v>
      </c>
      <c r="D193" s="546" t="s">
        <v>1782</v>
      </c>
      <c r="E193" s="557" t="s">
        <v>1385</v>
      </c>
      <c r="F193" s="296">
        <v>125</v>
      </c>
      <c r="G193" s="296">
        <v>125</v>
      </c>
      <c r="H193" s="395">
        <v>0</v>
      </c>
      <c r="I193" s="296">
        <v>125</v>
      </c>
      <c r="J193" s="288"/>
    </row>
    <row r="194" spans="1:10" ht="15">
      <c r="A194" s="179">
        <v>186</v>
      </c>
      <c r="B194" s="490">
        <v>41083</v>
      </c>
      <c r="C194" s="184" t="s">
        <v>1783</v>
      </c>
      <c r="D194" s="546" t="s">
        <v>1784</v>
      </c>
      <c r="E194" s="557" t="s">
        <v>1385</v>
      </c>
      <c r="F194" s="296">
        <v>125</v>
      </c>
      <c r="G194" s="296">
        <v>125</v>
      </c>
      <c r="H194" s="395">
        <v>0</v>
      </c>
      <c r="I194" s="296">
        <v>125</v>
      </c>
      <c r="J194" s="288"/>
    </row>
    <row r="195" spans="1:10" ht="15">
      <c r="A195" s="179">
        <v>187</v>
      </c>
      <c r="B195" s="490">
        <v>41083</v>
      </c>
      <c r="C195" s="184" t="s">
        <v>1785</v>
      </c>
      <c r="D195" s="546" t="s">
        <v>1786</v>
      </c>
      <c r="E195" s="557" t="s">
        <v>1385</v>
      </c>
      <c r="F195" s="296">
        <v>125</v>
      </c>
      <c r="G195" s="296">
        <v>125</v>
      </c>
      <c r="H195" s="395">
        <v>0</v>
      </c>
      <c r="I195" s="296">
        <v>125</v>
      </c>
      <c r="J195" s="288"/>
    </row>
    <row r="196" spans="1:10" ht="15">
      <c r="A196" s="179">
        <v>188</v>
      </c>
      <c r="B196" s="490">
        <v>41083</v>
      </c>
      <c r="C196" s="184" t="s">
        <v>1787</v>
      </c>
      <c r="D196" s="546" t="s">
        <v>1788</v>
      </c>
      <c r="E196" s="557" t="s">
        <v>1385</v>
      </c>
      <c r="F196" s="296">
        <v>162.5</v>
      </c>
      <c r="G196" s="296">
        <v>162.5</v>
      </c>
      <c r="H196" s="395">
        <v>0</v>
      </c>
      <c r="I196" s="296">
        <v>162.5</v>
      </c>
      <c r="J196" s="288"/>
    </row>
    <row r="197" spans="1:10" ht="15">
      <c r="A197" s="179">
        <v>189</v>
      </c>
      <c r="B197" s="490">
        <v>41083</v>
      </c>
      <c r="C197" s="184" t="s">
        <v>1789</v>
      </c>
      <c r="D197" s="546" t="s">
        <v>1790</v>
      </c>
      <c r="E197" s="557" t="s">
        <v>1385</v>
      </c>
      <c r="F197" s="296">
        <v>162.5</v>
      </c>
      <c r="G197" s="296">
        <v>162.5</v>
      </c>
      <c r="H197" s="395">
        <v>0</v>
      </c>
      <c r="I197" s="296">
        <v>162.5</v>
      </c>
      <c r="J197" s="288"/>
    </row>
    <row r="198" spans="1:10" ht="15">
      <c r="A198" s="179">
        <v>190</v>
      </c>
      <c r="B198" s="490">
        <v>41083</v>
      </c>
      <c r="C198" s="184" t="s">
        <v>1791</v>
      </c>
      <c r="D198" s="546" t="s">
        <v>1792</v>
      </c>
      <c r="E198" s="557" t="s">
        <v>1385</v>
      </c>
      <c r="F198" s="296">
        <v>162.5</v>
      </c>
      <c r="G198" s="296">
        <v>162.5</v>
      </c>
      <c r="H198" s="395">
        <v>0</v>
      </c>
      <c r="I198" s="296">
        <v>162.5</v>
      </c>
      <c r="J198" s="288"/>
    </row>
    <row r="199" spans="1:10" ht="15">
      <c r="A199" s="179">
        <v>191</v>
      </c>
      <c r="B199" s="490">
        <v>41083</v>
      </c>
      <c r="C199" s="184" t="s">
        <v>1793</v>
      </c>
      <c r="D199" s="546" t="s">
        <v>1794</v>
      </c>
      <c r="E199" s="557" t="s">
        <v>1385</v>
      </c>
      <c r="F199" s="296">
        <v>162.5</v>
      </c>
      <c r="G199" s="296">
        <v>162.5</v>
      </c>
      <c r="H199" s="395">
        <v>0</v>
      </c>
      <c r="I199" s="296">
        <v>162.5</v>
      </c>
      <c r="J199" s="288"/>
    </row>
    <row r="200" spans="1:10" ht="15">
      <c r="A200" s="179">
        <v>192</v>
      </c>
      <c r="B200" s="490">
        <v>41083</v>
      </c>
      <c r="C200" s="184" t="s">
        <v>1795</v>
      </c>
      <c r="D200" s="546" t="s">
        <v>1796</v>
      </c>
      <c r="E200" s="557" t="s">
        <v>1385</v>
      </c>
      <c r="F200" s="296">
        <v>162.5</v>
      </c>
      <c r="G200" s="296">
        <v>162.5</v>
      </c>
      <c r="H200" s="395">
        <v>0</v>
      </c>
      <c r="I200" s="296">
        <v>162.5</v>
      </c>
      <c r="J200" s="288"/>
    </row>
    <row r="201" spans="1:10" ht="15">
      <c r="A201" s="179">
        <v>193</v>
      </c>
      <c r="B201" s="490">
        <v>41083</v>
      </c>
      <c r="C201" s="184" t="s">
        <v>1797</v>
      </c>
      <c r="D201" s="546" t="s">
        <v>1798</v>
      </c>
      <c r="E201" s="557" t="s">
        <v>1385</v>
      </c>
      <c r="F201" s="296">
        <v>162.5</v>
      </c>
      <c r="G201" s="296">
        <v>162.5</v>
      </c>
      <c r="H201" s="395">
        <v>0</v>
      </c>
      <c r="I201" s="296">
        <v>162.5</v>
      </c>
      <c r="J201" s="288"/>
    </row>
    <row r="202" spans="1:10" ht="15">
      <c r="A202" s="179">
        <v>194</v>
      </c>
      <c r="B202" s="490">
        <v>41083</v>
      </c>
      <c r="C202" s="184" t="s">
        <v>1799</v>
      </c>
      <c r="D202" s="546" t="s">
        <v>1800</v>
      </c>
      <c r="E202" s="557" t="s">
        <v>1385</v>
      </c>
      <c r="F202" s="296">
        <v>162.5</v>
      </c>
      <c r="G202" s="296">
        <v>162.5</v>
      </c>
      <c r="H202" s="395">
        <v>0</v>
      </c>
      <c r="I202" s="296">
        <v>162.5</v>
      </c>
      <c r="J202" s="288"/>
    </row>
    <row r="203" spans="1:10" ht="15">
      <c r="A203" s="179">
        <v>195</v>
      </c>
      <c r="B203" s="490">
        <v>41083</v>
      </c>
      <c r="C203" s="184" t="s">
        <v>1801</v>
      </c>
      <c r="D203" s="546" t="s">
        <v>1802</v>
      </c>
      <c r="E203" s="557" t="s">
        <v>1385</v>
      </c>
      <c r="F203" s="296">
        <v>162.5</v>
      </c>
      <c r="G203" s="296">
        <v>162.5</v>
      </c>
      <c r="H203" s="395">
        <v>0</v>
      </c>
      <c r="I203" s="296">
        <v>162.5</v>
      </c>
      <c r="J203" s="288"/>
    </row>
    <row r="204" spans="1:10" ht="15">
      <c r="A204" s="179">
        <v>196</v>
      </c>
      <c r="B204" s="490">
        <v>41083</v>
      </c>
      <c r="C204" s="184" t="s">
        <v>1803</v>
      </c>
      <c r="D204" s="546" t="s">
        <v>1804</v>
      </c>
      <c r="E204" s="557" t="s">
        <v>1385</v>
      </c>
      <c r="F204" s="296">
        <v>125</v>
      </c>
      <c r="G204" s="296">
        <v>125</v>
      </c>
      <c r="H204" s="395">
        <v>0</v>
      </c>
      <c r="I204" s="296">
        <v>125</v>
      </c>
      <c r="J204" s="288"/>
    </row>
    <row r="205" spans="1:10" ht="15">
      <c r="A205" s="179">
        <v>197</v>
      </c>
      <c r="B205" s="490">
        <v>41083</v>
      </c>
      <c r="C205" s="184" t="s">
        <v>1805</v>
      </c>
      <c r="D205" s="546" t="s">
        <v>1806</v>
      </c>
      <c r="E205" s="557" t="s">
        <v>1385</v>
      </c>
      <c r="F205" s="296">
        <v>125</v>
      </c>
      <c r="G205" s="296">
        <v>125</v>
      </c>
      <c r="H205" s="395">
        <v>0</v>
      </c>
      <c r="I205" s="296">
        <v>125</v>
      </c>
      <c r="J205" s="288"/>
    </row>
    <row r="206" spans="1:10" ht="15">
      <c r="A206" s="179">
        <v>198</v>
      </c>
      <c r="B206" s="490">
        <v>41083</v>
      </c>
      <c r="C206" s="184" t="s">
        <v>1807</v>
      </c>
      <c r="D206" s="546" t="s">
        <v>1808</v>
      </c>
      <c r="E206" s="557" t="s">
        <v>1385</v>
      </c>
      <c r="F206" s="296">
        <v>125</v>
      </c>
      <c r="G206" s="296">
        <v>125</v>
      </c>
      <c r="H206" s="395">
        <v>0</v>
      </c>
      <c r="I206" s="296">
        <v>125</v>
      </c>
      <c r="J206" s="288"/>
    </row>
    <row r="207" spans="1:10" ht="15">
      <c r="A207" s="179">
        <v>199</v>
      </c>
      <c r="B207" s="490">
        <v>41083</v>
      </c>
      <c r="C207" s="184" t="s">
        <v>1809</v>
      </c>
      <c r="D207" s="546" t="s">
        <v>1810</v>
      </c>
      <c r="E207" s="557" t="s">
        <v>1385</v>
      </c>
      <c r="F207" s="296">
        <v>125</v>
      </c>
      <c r="G207" s="296">
        <v>125</v>
      </c>
      <c r="H207" s="395">
        <v>0</v>
      </c>
      <c r="I207" s="296">
        <v>125</v>
      </c>
      <c r="J207" s="288"/>
    </row>
    <row r="208" spans="1:10" ht="15">
      <c r="A208" s="179">
        <v>200</v>
      </c>
      <c r="B208" s="490">
        <v>41083</v>
      </c>
      <c r="C208" s="184" t="s">
        <v>1811</v>
      </c>
      <c r="D208" s="546" t="s">
        <v>1812</v>
      </c>
      <c r="E208" s="557" t="s">
        <v>1385</v>
      </c>
      <c r="F208" s="296">
        <v>100</v>
      </c>
      <c r="G208" s="296">
        <v>100</v>
      </c>
      <c r="H208" s="395">
        <v>0</v>
      </c>
      <c r="I208" s="296">
        <v>100</v>
      </c>
      <c r="J208" s="288"/>
    </row>
    <row r="209" spans="1:10" ht="15">
      <c r="A209" s="179">
        <v>201</v>
      </c>
      <c r="B209" s="490">
        <v>41083</v>
      </c>
      <c r="C209" s="184" t="s">
        <v>1813</v>
      </c>
      <c r="D209" s="546" t="s">
        <v>1814</v>
      </c>
      <c r="E209" s="557" t="s">
        <v>1385</v>
      </c>
      <c r="F209" s="296">
        <v>100</v>
      </c>
      <c r="G209" s="296">
        <v>100</v>
      </c>
      <c r="H209" s="395">
        <v>0</v>
      </c>
      <c r="I209" s="296">
        <v>100</v>
      </c>
      <c r="J209" s="288"/>
    </row>
    <row r="210" spans="1:10" ht="15">
      <c r="A210" s="179">
        <v>202</v>
      </c>
      <c r="B210" s="490">
        <v>41083</v>
      </c>
      <c r="C210" s="184" t="s">
        <v>1815</v>
      </c>
      <c r="D210" s="546" t="s">
        <v>1816</v>
      </c>
      <c r="E210" s="557" t="s">
        <v>1385</v>
      </c>
      <c r="F210" s="296">
        <v>162.5</v>
      </c>
      <c r="G210" s="296">
        <v>162.5</v>
      </c>
      <c r="H210" s="395">
        <v>0</v>
      </c>
      <c r="I210" s="296">
        <v>162.5</v>
      </c>
      <c r="J210" s="288"/>
    </row>
    <row r="211" spans="1:10" ht="15">
      <c r="A211" s="179">
        <v>203</v>
      </c>
      <c r="B211" s="490">
        <v>41083</v>
      </c>
      <c r="C211" s="184" t="s">
        <v>1817</v>
      </c>
      <c r="D211" s="546" t="s">
        <v>1818</v>
      </c>
      <c r="E211" s="557" t="s">
        <v>1385</v>
      </c>
      <c r="F211" s="296">
        <v>125</v>
      </c>
      <c r="G211" s="296">
        <v>125</v>
      </c>
      <c r="H211" s="395">
        <v>0</v>
      </c>
      <c r="I211" s="296">
        <v>125</v>
      </c>
      <c r="J211" s="288"/>
    </row>
    <row r="212" spans="1:10" ht="15">
      <c r="A212" s="179">
        <v>204</v>
      </c>
      <c r="B212" s="490">
        <v>41065</v>
      </c>
      <c r="C212" s="184" t="s">
        <v>1819</v>
      </c>
      <c r="D212" s="546" t="s">
        <v>1820</v>
      </c>
      <c r="E212" s="557" t="s">
        <v>1385</v>
      </c>
      <c r="F212" s="296">
        <v>100</v>
      </c>
      <c r="G212" s="296">
        <v>100</v>
      </c>
      <c r="H212" s="395">
        <v>0</v>
      </c>
      <c r="I212" s="296">
        <v>100</v>
      </c>
      <c r="J212" s="288"/>
    </row>
    <row r="213" spans="1:10" ht="15">
      <c r="A213" s="179">
        <v>205</v>
      </c>
      <c r="B213" s="490">
        <v>41065</v>
      </c>
      <c r="C213" s="184" t="s">
        <v>1821</v>
      </c>
      <c r="D213" s="546" t="s">
        <v>1822</v>
      </c>
      <c r="E213" s="557" t="s">
        <v>1385</v>
      </c>
      <c r="F213" s="296">
        <v>100</v>
      </c>
      <c r="G213" s="296">
        <v>100</v>
      </c>
      <c r="H213" s="395">
        <v>0</v>
      </c>
      <c r="I213" s="296">
        <v>100</v>
      </c>
      <c r="J213" s="288"/>
    </row>
    <row r="214" spans="1:10" ht="15">
      <c r="A214" s="179">
        <v>206</v>
      </c>
      <c r="B214" s="490">
        <v>41065</v>
      </c>
      <c r="C214" s="184" t="s">
        <v>1823</v>
      </c>
      <c r="D214" s="546" t="s">
        <v>1824</v>
      </c>
      <c r="E214" s="557" t="s">
        <v>1385</v>
      </c>
      <c r="F214" s="296">
        <v>125</v>
      </c>
      <c r="G214" s="296">
        <v>125</v>
      </c>
      <c r="H214" s="395">
        <v>0</v>
      </c>
      <c r="I214" s="296">
        <v>125</v>
      </c>
      <c r="J214" s="288"/>
    </row>
    <row r="215" spans="1:10" ht="15">
      <c r="A215" s="179">
        <v>207</v>
      </c>
      <c r="B215" s="490">
        <v>41065</v>
      </c>
      <c r="C215" s="184" t="s">
        <v>1825</v>
      </c>
      <c r="D215" s="546" t="s">
        <v>1826</v>
      </c>
      <c r="E215" s="557" t="s">
        <v>1385</v>
      </c>
      <c r="F215" s="296">
        <v>125</v>
      </c>
      <c r="G215" s="296">
        <v>125</v>
      </c>
      <c r="H215" s="395">
        <v>0</v>
      </c>
      <c r="I215" s="296">
        <v>125</v>
      </c>
      <c r="J215" s="288"/>
    </row>
    <row r="216" spans="1:10" ht="15">
      <c r="A216" s="179">
        <v>208</v>
      </c>
      <c r="B216" s="490">
        <v>41065</v>
      </c>
      <c r="C216" s="184" t="s">
        <v>1827</v>
      </c>
      <c r="D216" s="546" t="s">
        <v>1828</v>
      </c>
      <c r="E216" s="557" t="s">
        <v>1385</v>
      </c>
      <c r="F216" s="296">
        <v>125</v>
      </c>
      <c r="G216" s="296">
        <v>125</v>
      </c>
      <c r="H216" s="395">
        <v>0</v>
      </c>
      <c r="I216" s="296">
        <v>125</v>
      </c>
      <c r="J216" s="288"/>
    </row>
    <row r="217" spans="1:10" ht="15">
      <c r="A217" s="179">
        <v>209</v>
      </c>
      <c r="B217" s="490">
        <v>41065</v>
      </c>
      <c r="C217" s="184" t="s">
        <v>1829</v>
      </c>
      <c r="D217" s="546" t="s">
        <v>1830</v>
      </c>
      <c r="E217" s="557" t="s">
        <v>1385</v>
      </c>
      <c r="F217" s="296">
        <v>125</v>
      </c>
      <c r="G217" s="296">
        <v>125</v>
      </c>
      <c r="H217" s="395">
        <v>0</v>
      </c>
      <c r="I217" s="296">
        <v>125</v>
      </c>
      <c r="J217" s="288"/>
    </row>
    <row r="218" spans="1:10" ht="15">
      <c r="A218" s="179">
        <v>210</v>
      </c>
      <c r="B218" s="490">
        <v>41065</v>
      </c>
      <c r="C218" s="184" t="s">
        <v>1831</v>
      </c>
      <c r="D218" s="546" t="s">
        <v>1832</v>
      </c>
      <c r="E218" s="557" t="s">
        <v>1385</v>
      </c>
      <c r="F218" s="296">
        <v>162.5</v>
      </c>
      <c r="G218" s="296">
        <v>162.5</v>
      </c>
      <c r="H218" s="395">
        <v>0</v>
      </c>
      <c r="I218" s="296">
        <v>162.5</v>
      </c>
      <c r="J218" s="288"/>
    </row>
    <row r="219" spans="1:10" ht="15">
      <c r="A219" s="179">
        <v>211</v>
      </c>
      <c r="B219" s="490">
        <v>41065</v>
      </c>
      <c r="C219" s="184" t="s">
        <v>1833</v>
      </c>
      <c r="D219" s="546" t="s">
        <v>1834</v>
      </c>
      <c r="E219" s="557" t="s">
        <v>1385</v>
      </c>
      <c r="F219" s="296">
        <v>162.5</v>
      </c>
      <c r="G219" s="296">
        <v>162.5</v>
      </c>
      <c r="H219" s="395">
        <v>0</v>
      </c>
      <c r="I219" s="296">
        <v>162.5</v>
      </c>
      <c r="J219" s="288"/>
    </row>
    <row r="220" spans="1:10" ht="15">
      <c r="A220" s="179">
        <v>212</v>
      </c>
      <c r="B220" s="490">
        <v>41065</v>
      </c>
      <c r="C220" s="184" t="s">
        <v>1835</v>
      </c>
      <c r="D220" s="546" t="s">
        <v>1836</v>
      </c>
      <c r="E220" s="557" t="s">
        <v>1385</v>
      </c>
      <c r="F220" s="296">
        <v>162.5</v>
      </c>
      <c r="G220" s="296">
        <v>162.5</v>
      </c>
      <c r="H220" s="395">
        <v>0</v>
      </c>
      <c r="I220" s="296">
        <v>162.5</v>
      </c>
      <c r="J220" s="288"/>
    </row>
    <row r="221" spans="1:10" ht="15">
      <c r="A221" s="179">
        <v>213</v>
      </c>
      <c r="B221" s="490">
        <v>41065</v>
      </c>
      <c r="C221" s="184" t="s">
        <v>1837</v>
      </c>
      <c r="D221" s="546" t="s">
        <v>1838</v>
      </c>
      <c r="E221" s="557" t="s">
        <v>1385</v>
      </c>
      <c r="F221" s="296">
        <v>162.5</v>
      </c>
      <c r="G221" s="296">
        <v>162.5</v>
      </c>
      <c r="H221" s="395">
        <v>0</v>
      </c>
      <c r="I221" s="296">
        <v>162.5</v>
      </c>
      <c r="J221" s="288"/>
    </row>
    <row r="222" spans="1:10" ht="15">
      <c r="A222" s="179">
        <v>214</v>
      </c>
      <c r="B222" s="490">
        <v>41065</v>
      </c>
      <c r="C222" s="184" t="s">
        <v>1839</v>
      </c>
      <c r="D222" s="546" t="s">
        <v>1840</v>
      </c>
      <c r="E222" s="557" t="s">
        <v>1385</v>
      </c>
      <c r="F222" s="296">
        <v>162.5</v>
      </c>
      <c r="G222" s="296">
        <v>162.5</v>
      </c>
      <c r="H222" s="395">
        <v>0</v>
      </c>
      <c r="I222" s="296">
        <v>162.5</v>
      </c>
      <c r="J222" s="288"/>
    </row>
    <row r="223" spans="1:10" ht="15">
      <c r="A223" s="179">
        <v>215</v>
      </c>
      <c r="B223" s="490">
        <v>41065</v>
      </c>
      <c r="C223" s="184" t="s">
        <v>1841</v>
      </c>
      <c r="D223" s="546" t="s">
        <v>1842</v>
      </c>
      <c r="E223" s="557" t="s">
        <v>1385</v>
      </c>
      <c r="F223" s="296">
        <v>162.5</v>
      </c>
      <c r="G223" s="296">
        <v>162.5</v>
      </c>
      <c r="H223" s="395">
        <v>0</v>
      </c>
      <c r="I223" s="296">
        <v>162.5</v>
      </c>
      <c r="J223" s="288"/>
    </row>
    <row r="224" spans="1:10" ht="15">
      <c r="A224" s="179">
        <v>216</v>
      </c>
      <c r="B224" s="490">
        <v>41065</v>
      </c>
      <c r="C224" s="184" t="s">
        <v>1843</v>
      </c>
      <c r="D224" s="546" t="s">
        <v>1844</v>
      </c>
      <c r="E224" s="557" t="s">
        <v>1385</v>
      </c>
      <c r="F224" s="296">
        <v>162.5</v>
      </c>
      <c r="G224" s="296">
        <v>162.5</v>
      </c>
      <c r="H224" s="395">
        <v>0</v>
      </c>
      <c r="I224" s="296">
        <v>162.5</v>
      </c>
      <c r="J224" s="288"/>
    </row>
    <row r="225" spans="1:10" ht="15">
      <c r="A225" s="179">
        <v>217</v>
      </c>
      <c r="B225" s="490">
        <v>41065</v>
      </c>
      <c r="C225" s="184" t="s">
        <v>1845</v>
      </c>
      <c r="D225" s="546" t="s">
        <v>1846</v>
      </c>
      <c r="E225" s="557" t="s">
        <v>1385</v>
      </c>
      <c r="F225" s="296">
        <v>162.5</v>
      </c>
      <c r="G225" s="296">
        <v>162.5</v>
      </c>
      <c r="H225" s="395">
        <v>0</v>
      </c>
      <c r="I225" s="296">
        <v>162.5</v>
      </c>
      <c r="J225" s="288"/>
    </row>
    <row r="226" spans="1:10" ht="15">
      <c r="A226" s="179">
        <v>218</v>
      </c>
      <c r="B226" s="490">
        <v>41065</v>
      </c>
      <c r="C226" s="184" t="s">
        <v>1847</v>
      </c>
      <c r="D226" s="546" t="s">
        <v>1848</v>
      </c>
      <c r="E226" s="557" t="s">
        <v>1385</v>
      </c>
      <c r="F226" s="296">
        <v>162.5</v>
      </c>
      <c r="G226" s="296">
        <v>162.5</v>
      </c>
      <c r="H226" s="395">
        <v>0</v>
      </c>
      <c r="I226" s="296">
        <v>162.5</v>
      </c>
      <c r="J226" s="288"/>
    </row>
    <row r="227" spans="1:10" ht="15">
      <c r="A227" s="179">
        <v>219</v>
      </c>
      <c r="B227" s="490">
        <v>41065</v>
      </c>
      <c r="C227" s="184" t="s">
        <v>1849</v>
      </c>
      <c r="D227" s="546" t="s">
        <v>1850</v>
      </c>
      <c r="E227" s="557" t="s">
        <v>1385</v>
      </c>
      <c r="F227" s="296">
        <v>125</v>
      </c>
      <c r="G227" s="296">
        <v>125</v>
      </c>
      <c r="H227" s="395">
        <v>0</v>
      </c>
      <c r="I227" s="296">
        <v>125</v>
      </c>
      <c r="J227" s="288"/>
    </row>
    <row r="228" spans="1:10" ht="15">
      <c r="A228" s="179">
        <v>220</v>
      </c>
      <c r="B228" s="490">
        <v>41065</v>
      </c>
      <c r="C228" s="184" t="s">
        <v>1851</v>
      </c>
      <c r="D228" s="546" t="s">
        <v>1852</v>
      </c>
      <c r="E228" s="557" t="s">
        <v>1385</v>
      </c>
      <c r="F228" s="296">
        <v>125</v>
      </c>
      <c r="G228" s="296">
        <v>125</v>
      </c>
      <c r="H228" s="395">
        <v>0</v>
      </c>
      <c r="I228" s="296">
        <v>125</v>
      </c>
      <c r="J228" s="288"/>
    </row>
    <row r="229" spans="1:10" ht="15">
      <c r="A229" s="179">
        <v>221</v>
      </c>
      <c r="B229" s="490">
        <v>41065</v>
      </c>
      <c r="C229" s="184" t="s">
        <v>1853</v>
      </c>
      <c r="D229" s="546" t="s">
        <v>1854</v>
      </c>
      <c r="E229" s="557" t="s">
        <v>1385</v>
      </c>
      <c r="F229" s="296">
        <v>162.5</v>
      </c>
      <c r="G229" s="296">
        <v>162.5</v>
      </c>
      <c r="H229" s="395">
        <v>0</v>
      </c>
      <c r="I229" s="296">
        <v>162.5</v>
      </c>
      <c r="J229" s="288"/>
    </row>
    <row r="230" spans="1:10" ht="15">
      <c r="A230" s="179">
        <v>222</v>
      </c>
      <c r="B230" s="490">
        <v>41065</v>
      </c>
      <c r="C230" s="184" t="s">
        <v>1855</v>
      </c>
      <c r="D230" s="546" t="s">
        <v>1856</v>
      </c>
      <c r="E230" s="557" t="s">
        <v>1385</v>
      </c>
      <c r="F230" s="296">
        <v>162.5</v>
      </c>
      <c r="G230" s="296">
        <v>162.5</v>
      </c>
      <c r="H230" s="395">
        <v>0</v>
      </c>
      <c r="I230" s="296">
        <v>162.5</v>
      </c>
      <c r="J230" s="288"/>
    </row>
    <row r="231" spans="1:10" ht="15">
      <c r="A231" s="179">
        <v>223</v>
      </c>
      <c r="B231" s="490">
        <v>41065</v>
      </c>
      <c r="C231" s="184" t="s">
        <v>1857</v>
      </c>
      <c r="D231" s="546" t="s">
        <v>1858</v>
      </c>
      <c r="E231" s="557" t="s">
        <v>1385</v>
      </c>
      <c r="F231" s="296">
        <v>125</v>
      </c>
      <c r="G231" s="296">
        <v>125</v>
      </c>
      <c r="H231" s="395">
        <v>0</v>
      </c>
      <c r="I231" s="296">
        <v>125</v>
      </c>
      <c r="J231" s="288"/>
    </row>
    <row r="232" spans="1:10" ht="15">
      <c r="A232" s="179">
        <v>224</v>
      </c>
      <c r="B232" s="490">
        <v>41065</v>
      </c>
      <c r="C232" s="184" t="s">
        <v>1859</v>
      </c>
      <c r="D232" s="546" t="s">
        <v>1860</v>
      </c>
      <c r="E232" s="557" t="s">
        <v>1385</v>
      </c>
      <c r="F232" s="296">
        <v>125</v>
      </c>
      <c r="G232" s="296">
        <v>125</v>
      </c>
      <c r="H232" s="395">
        <v>0</v>
      </c>
      <c r="I232" s="296">
        <v>125</v>
      </c>
      <c r="J232" s="288"/>
    </row>
    <row r="233" spans="1:10" ht="15">
      <c r="A233" s="179">
        <v>225</v>
      </c>
      <c r="B233" s="490">
        <v>41065</v>
      </c>
      <c r="C233" s="184" t="s">
        <v>1861</v>
      </c>
      <c r="D233" s="546" t="s">
        <v>1862</v>
      </c>
      <c r="E233" s="557" t="s">
        <v>1385</v>
      </c>
      <c r="F233" s="296">
        <v>125</v>
      </c>
      <c r="G233" s="296">
        <v>125</v>
      </c>
      <c r="H233" s="395">
        <v>0</v>
      </c>
      <c r="I233" s="296">
        <v>125</v>
      </c>
      <c r="J233" s="288"/>
    </row>
    <row r="234" spans="1:10" ht="15">
      <c r="A234" s="179">
        <v>226</v>
      </c>
      <c r="B234" s="490">
        <v>41065</v>
      </c>
      <c r="C234" s="184" t="s">
        <v>1863</v>
      </c>
      <c r="D234" s="546" t="s">
        <v>1864</v>
      </c>
      <c r="E234" s="557" t="s">
        <v>1385</v>
      </c>
      <c r="F234" s="296">
        <v>125</v>
      </c>
      <c r="G234" s="296">
        <v>125</v>
      </c>
      <c r="H234" s="395">
        <v>0</v>
      </c>
      <c r="I234" s="296">
        <v>125</v>
      </c>
      <c r="J234" s="288"/>
    </row>
    <row r="235" spans="1:10" ht="15">
      <c r="A235" s="179">
        <v>227</v>
      </c>
      <c r="B235" s="490">
        <v>41065</v>
      </c>
      <c r="C235" s="184" t="s">
        <v>1865</v>
      </c>
      <c r="D235" s="546" t="s">
        <v>1866</v>
      </c>
      <c r="E235" s="557" t="s">
        <v>1385</v>
      </c>
      <c r="F235" s="296">
        <v>125</v>
      </c>
      <c r="G235" s="296">
        <v>125</v>
      </c>
      <c r="H235" s="395">
        <v>0</v>
      </c>
      <c r="I235" s="296">
        <v>125</v>
      </c>
      <c r="J235" s="288"/>
    </row>
    <row r="236" spans="1:10" ht="15">
      <c r="A236" s="179">
        <v>228</v>
      </c>
      <c r="B236" s="490">
        <v>41065</v>
      </c>
      <c r="C236" s="184" t="s">
        <v>1867</v>
      </c>
      <c r="D236" s="546" t="s">
        <v>1868</v>
      </c>
      <c r="E236" s="557" t="s">
        <v>1385</v>
      </c>
      <c r="F236" s="296">
        <v>125</v>
      </c>
      <c r="G236" s="296">
        <v>125</v>
      </c>
      <c r="H236" s="395">
        <v>0</v>
      </c>
      <c r="I236" s="296">
        <v>125</v>
      </c>
      <c r="J236" s="288"/>
    </row>
    <row r="237" spans="1:10" ht="15">
      <c r="A237" s="179">
        <v>229</v>
      </c>
      <c r="B237" s="490">
        <v>41065</v>
      </c>
      <c r="C237" s="184" t="s">
        <v>1869</v>
      </c>
      <c r="D237" s="546" t="s">
        <v>1870</v>
      </c>
      <c r="E237" s="557" t="s">
        <v>1385</v>
      </c>
      <c r="F237" s="296">
        <v>162.5</v>
      </c>
      <c r="G237" s="296">
        <v>162.5</v>
      </c>
      <c r="H237" s="395">
        <v>0</v>
      </c>
      <c r="I237" s="296">
        <v>162.5</v>
      </c>
      <c r="J237" s="288"/>
    </row>
    <row r="238" spans="1:10" ht="15">
      <c r="A238" s="179">
        <v>230</v>
      </c>
      <c r="B238" s="490">
        <v>41065</v>
      </c>
      <c r="C238" s="184" t="s">
        <v>1871</v>
      </c>
      <c r="D238" s="546" t="s">
        <v>1872</v>
      </c>
      <c r="E238" s="557" t="s">
        <v>1385</v>
      </c>
      <c r="F238" s="296">
        <v>162.5</v>
      </c>
      <c r="G238" s="296">
        <v>162.5</v>
      </c>
      <c r="H238" s="395">
        <v>0</v>
      </c>
      <c r="I238" s="296">
        <v>162.5</v>
      </c>
      <c r="J238" s="288"/>
    </row>
    <row r="239" spans="1:10" ht="15">
      <c r="A239" s="179">
        <v>231</v>
      </c>
      <c r="B239" s="490">
        <v>41065</v>
      </c>
      <c r="C239" s="184" t="s">
        <v>1873</v>
      </c>
      <c r="D239" s="546" t="s">
        <v>1874</v>
      </c>
      <c r="E239" s="557" t="s">
        <v>1385</v>
      </c>
      <c r="F239" s="296">
        <v>125</v>
      </c>
      <c r="G239" s="296">
        <v>125</v>
      </c>
      <c r="H239" s="395">
        <v>0</v>
      </c>
      <c r="I239" s="296">
        <v>125</v>
      </c>
      <c r="J239" s="288"/>
    </row>
    <row r="240" spans="1:10" ht="15">
      <c r="A240" s="179">
        <v>232</v>
      </c>
      <c r="B240" s="490">
        <v>41065</v>
      </c>
      <c r="C240" s="184" t="s">
        <v>1875</v>
      </c>
      <c r="D240" s="546" t="s">
        <v>1876</v>
      </c>
      <c r="E240" s="557" t="s">
        <v>1385</v>
      </c>
      <c r="F240" s="296">
        <v>125</v>
      </c>
      <c r="G240" s="296">
        <v>125</v>
      </c>
      <c r="H240" s="395">
        <v>0</v>
      </c>
      <c r="I240" s="296">
        <v>125</v>
      </c>
      <c r="J240" s="288"/>
    </row>
    <row r="241" spans="1:10" ht="15">
      <c r="A241" s="179">
        <v>233</v>
      </c>
      <c r="B241" s="490">
        <v>41065</v>
      </c>
      <c r="C241" s="184" t="s">
        <v>1877</v>
      </c>
      <c r="D241" s="546" t="s">
        <v>1878</v>
      </c>
      <c r="E241" s="557" t="s">
        <v>1385</v>
      </c>
      <c r="F241" s="296">
        <v>100</v>
      </c>
      <c r="G241" s="296">
        <v>100</v>
      </c>
      <c r="H241" s="395">
        <v>0</v>
      </c>
      <c r="I241" s="296">
        <v>100</v>
      </c>
      <c r="J241" s="288"/>
    </row>
    <row r="242" spans="1:10" ht="15">
      <c r="A242" s="179">
        <v>234</v>
      </c>
      <c r="B242" s="490">
        <v>41065</v>
      </c>
      <c r="C242" s="184" t="s">
        <v>1879</v>
      </c>
      <c r="D242" s="546" t="s">
        <v>1880</v>
      </c>
      <c r="E242" s="557" t="s">
        <v>1385</v>
      </c>
      <c r="F242" s="296">
        <v>100</v>
      </c>
      <c r="G242" s="296">
        <v>100</v>
      </c>
      <c r="H242" s="395">
        <v>0</v>
      </c>
      <c r="I242" s="296">
        <v>100</v>
      </c>
      <c r="J242" s="288"/>
    </row>
    <row r="243" spans="1:10" ht="15">
      <c r="A243" s="179">
        <v>235</v>
      </c>
      <c r="B243" s="490">
        <v>41065</v>
      </c>
      <c r="C243" s="184" t="s">
        <v>1881</v>
      </c>
      <c r="D243" s="546" t="s">
        <v>1882</v>
      </c>
      <c r="E243" s="557" t="s">
        <v>1385</v>
      </c>
      <c r="F243" s="296">
        <v>100</v>
      </c>
      <c r="G243" s="296">
        <v>100</v>
      </c>
      <c r="H243" s="395">
        <v>0</v>
      </c>
      <c r="I243" s="296">
        <v>100</v>
      </c>
      <c r="J243" s="288"/>
    </row>
    <row r="244" spans="1:10" ht="15">
      <c r="A244" s="179">
        <v>236</v>
      </c>
      <c r="B244" s="490">
        <v>41065</v>
      </c>
      <c r="C244" s="184" t="s">
        <v>1883</v>
      </c>
      <c r="D244" s="546" t="s">
        <v>1884</v>
      </c>
      <c r="E244" s="557" t="s">
        <v>1385</v>
      </c>
      <c r="F244" s="296">
        <v>125</v>
      </c>
      <c r="G244" s="296">
        <v>125</v>
      </c>
      <c r="H244" s="395">
        <v>0</v>
      </c>
      <c r="I244" s="296">
        <v>125</v>
      </c>
      <c r="J244" s="288"/>
    </row>
    <row r="245" spans="1:10" ht="15">
      <c r="A245" s="179">
        <v>237</v>
      </c>
      <c r="B245" s="490">
        <v>41065</v>
      </c>
      <c r="C245" s="184" t="s">
        <v>1885</v>
      </c>
      <c r="D245" s="546" t="s">
        <v>1886</v>
      </c>
      <c r="E245" s="557" t="s">
        <v>1385</v>
      </c>
      <c r="F245" s="296">
        <v>162.5</v>
      </c>
      <c r="G245" s="296">
        <v>162.5</v>
      </c>
      <c r="H245" s="395">
        <v>0</v>
      </c>
      <c r="I245" s="296">
        <v>162.5</v>
      </c>
      <c r="J245" s="288"/>
    </row>
    <row r="246" spans="1:10" ht="15">
      <c r="A246" s="179">
        <v>238</v>
      </c>
      <c r="B246" s="490">
        <v>41065</v>
      </c>
      <c r="C246" s="184" t="s">
        <v>1887</v>
      </c>
      <c r="D246" s="546" t="s">
        <v>1888</v>
      </c>
      <c r="E246" s="557" t="s">
        <v>1385</v>
      </c>
      <c r="F246" s="296">
        <v>162.5</v>
      </c>
      <c r="G246" s="296">
        <v>162.5</v>
      </c>
      <c r="H246" s="395">
        <v>0</v>
      </c>
      <c r="I246" s="296">
        <v>162.5</v>
      </c>
      <c r="J246" s="288"/>
    </row>
    <row r="247" spans="1:10" ht="15">
      <c r="A247" s="179">
        <v>239</v>
      </c>
      <c r="B247" s="490">
        <v>41065</v>
      </c>
      <c r="C247" s="184" t="s">
        <v>1889</v>
      </c>
      <c r="D247" s="546" t="s">
        <v>1890</v>
      </c>
      <c r="E247" s="557" t="s">
        <v>1385</v>
      </c>
      <c r="F247" s="296">
        <v>125</v>
      </c>
      <c r="G247" s="296">
        <v>125</v>
      </c>
      <c r="H247" s="395">
        <v>0</v>
      </c>
      <c r="I247" s="296">
        <v>125</v>
      </c>
      <c r="J247" s="288"/>
    </row>
    <row r="248" spans="1:10" ht="15">
      <c r="A248" s="179">
        <v>240</v>
      </c>
      <c r="B248" s="490">
        <v>41065</v>
      </c>
      <c r="C248" s="184" t="s">
        <v>1891</v>
      </c>
      <c r="D248" s="546" t="s">
        <v>1892</v>
      </c>
      <c r="E248" s="557" t="s">
        <v>1385</v>
      </c>
      <c r="F248" s="296">
        <v>125</v>
      </c>
      <c r="G248" s="296">
        <v>125</v>
      </c>
      <c r="H248" s="395">
        <v>0</v>
      </c>
      <c r="I248" s="296">
        <v>125</v>
      </c>
      <c r="J248" s="288"/>
    </row>
    <row r="249" spans="1:10" ht="15">
      <c r="A249" s="179">
        <v>241</v>
      </c>
      <c r="B249" s="490">
        <v>41065</v>
      </c>
      <c r="C249" s="184" t="s">
        <v>1893</v>
      </c>
      <c r="D249" s="546" t="s">
        <v>1894</v>
      </c>
      <c r="E249" s="557" t="s">
        <v>1385</v>
      </c>
      <c r="F249" s="296">
        <v>125</v>
      </c>
      <c r="G249" s="296">
        <v>125</v>
      </c>
      <c r="H249" s="395">
        <v>0</v>
      </c>
      <c r="I249" s="296">
        <v>125</v>
      </c>
      <c r="J249" s="288"/>
    </row>
    <row r="250" spans="1:10" ht="15">
      <c r="A250" s="179">
        <v>242</v>
      </c>
      <c r="B250" s="490">
        <v>41065</v>
      </c>
      <c r="C250" s="184" t="s">
        <v>1895</v>
      </c>
      <c r="D250" s="546" t="s">
        <v>1896</v>
      </c>
      <c r="E250" s="557" t="s">
        <v>1385</v>
      </c>
      <c r="F250" s="296">
        <v>125</v>
      </c>
      <c r="G250" s="296">
        <v>125</v>
      </c>
      <c r="H250" s="395">
        <v>0</v>
      </c>
      <c r="I250" s="296">
        <v>125</v>
      </c>
      <c r="J250" s="288"/>
    </row>
    <row r="251" spans="1:10" ht="15">
      <c r="A251" s="179">
        <v>243</v>
      </c>
      <c r="B251" s="490">
        <v>41065</v>
      </c>
      <c r="C251" s="184" t="s">
        <v>1897</v>
      </c>
      <c r="D251" s="546" t="s">
        <v>1898</v>
      </c>
      <c r="E251" s="557" t="s">
        <v>1385</v>
      </c>
      <c r="F251" s="296">
        <v>125</v>
      </c>
      <c r="G251" s="296">
        <v>125</v>
      </c>
      <c r="H251" s="395">
        <v>0</v>
      </c>
      <c r="I251" s="296">
        <v>125</v>
      </c>
      <c r="J251" s="288"/>
    </row>
    <row r="252" spans="1:10" ht="15">
      <c r="A252" s="179">
        <v>244</v>
      </c>
      <c r="B252" s="490">
        <v>41065</v>
      </c>
      <c r="C252" s="184" t="s">
        <v>1899</v>
      </c>
      <c r="D252" s="546" t="s">
        <v>1900</v>
      </c>
      <c r="E252" s="557" t="s">
        <v>1385</v>
      </c>
      <c r="F252" s="296">
        <v>125</v>
      </c>
      <c r="G252" s="296">
        <v>125</v>
      </c>
      <c r="H252" s="395">
        <v>0</v>
      </c>
      <c r="I252" s="296">
        <v>125</v>
      </c>
      <c r="J252" s="288"/>
    </row>
    <row r="253" spans="1:10" ht="15">
      <c r="A253" s="179">
        <v>245</v>
      </c>
      <c r="B253" s="490">
        <v>41065</v>
      </c>
      <c r="C253" s="184" t="s">
        <v>1901</v>
      </c>
      <c r="D253" s="546" t="s">
        <v>1902</v>
      </c>
      <c r="E253" s="557" t="s">
        <v>1385</v>
      </c>
      <c r="F253" s="296">
        <v>125</v>
      </c>
      <c r="G253" s="296">
        <v>125</v>
      </c>
      <c r="H253" s="395">
        <v>0</v>
      </c>
      <c r="I253" s="296">
        <v>125</v>
      </c>
      <c r="J253" s="288"/>
    </row>
    <row r="254" spans="1:10" ht="15">
      <c r="A254" s="179">
        <v>246</v>
      </c>
      <c r="B254" s="490">
        <v>41065</v>
      </c>
      <c r="C254" s="184" t="s">
        <v>1903</v>
      </c>
      <c r="D254" s="546" t="s">
        <v>1904</v>
      </c>
      <c r="E254" s="557" t="s">
        <v>1385</v>
      </c>
      <c r="F254" s="296">
        <v>100</v>
      </c>
      <c r="G254" s="296">
        <v>100</v>
      </c>
      <c r="H254" s="395">
        <v>0</v>
      </c>
      <c r="I254" s="296">
        <v>100</v>
      </c>
      <c r="J254" s="288"/>
    </row>
    <row r="255" spans="1:10" ht="15">
      <c r="A255" s="179">
        <v>247</v>
      </c>
      <c r="B255" s="490">
        <v>41065</v>
      </c>
      <c r="C255" s="184" t="s">
        <v>1905</v>
      </c>
      <c r="D255" s="546" t="s">
        <v>1906</v>
      </c>
      <c r="E255" s="557" t="s">
        <v>1385</v>
      </c>
      <c r="F255" s="296">
        <v>100</v>
      </c>
      <c r="G255" s="296">
        <v>100</v>
      </c>
      <c r="H255" s="395">
        <v>0</v>
      </c>
      <c r="I255" s="296">
        <v>100</v>
      </c>
      <c r="J255" s="288"/>
    </row>
    <row r="256" spans="1:10" ht="15">
      <c r="A256" s="179">
        <v>248</v>
      </c>
      <c r="B256" s="490">
        <v>41065</v>
      </c>
      <c r="C256" s="184" t="s">
        <v>1907</v>
      </c>
      <c r="D256" s="546" t="s">
        <v>1908</v>
      </c>
      <c r="E256" s="557" t="s">
        <v>1385</v>
      </c>
      <c r="F256" s="296">
        <v>125</v>
      </c>
      <c r="G256" s="296">
        <v>125</v>
      </c>
      <c r="H256" s="395">
        <v>0</v>
      </c>
      <c r="I256" s="296">
        <v>125</v>
      </c>
      <c r="J256" s="288"/>
    </row>
    <row r="257" spans="1:10" ht="15">
      <c r="A257" s="179">
        <v>249</v>
      </c>
      <c r="B257" s="490">
        <v>41065</v>
      </c>
      <c r="C257" s="184" t="s">
        <v>1909</v>
      </c>
      <c r="D257" s="546" t="s">
        <v>1910</v>
      </c>
      <c r="E257" s="557" t="s">
        <v>1385</v>
      </c>
      <c r="F257" s="296">
        <v>125</v>
      </c>
      <c r="G257" s="296">
        <v>125</v>
      </c>
      <c r="H257" s="395">
        <v>0</v>
      </c>
      <c r="I257" s="296">
        <v>125</v>
      </c>
      <c r="J257" s="288"/>
    </row>
    <row r="258" spans="1:10" ht="15">
      <c r="A258" s="179">
        <v>250</v>
      </c>
      <c r="B258" s="490">
        <v>41065</v>
      </c>
      <c r="C258" s="184" t="s">
        <v>1911</v>
      </c>
      <c r="D258" s="546" t="s">
        <v>1912</v>
      </c>
      <c r="E258" s="557" t="s">
        <v>1385</v>
      </c>
      <c r="F258" s="296">
        <v>125</v>
      </c>
      <c r="G258" s="296">
        <v>125</v>
      </c>
      <c r="H258" s="395">
        <v>0</v>
      </c>
      <c r="I258" s="296">
        <v>125</v>
      </c>
      <c r="J258" s="288"/>
    </row>
    <row r="259" spans="1:10" ht="15">
      <c r="A259" s="179">
        <v>251</v>
      </c>
      <c r="B259" s="490">
        <v>41065</v>
      </c>
      <c r="C259" s="184" t="s">
        <v>1913</v>
      </c>
      <c r="D259" s="546" t="s">
        <v>1914</v>
      </c>
      <c r="E259" s="557" t="s">
        <v>1385</v>
      </c>
      <c r="F259" s="296">
        <v>125</v>
      </c>
      <c r="G259" s="296">
        <v>125</v>
      </c>
      <c r="H259" s="395">
        <v>0</v>
      </c>
      <c r="I259" s="296">
        <v>125</v>
      </c>
      <c r="J259" s="288"/>
    </row>
    <row r="260" spans="1:10" ht="15">
      <c r="A260" s="179">
        <v>252</v>
      </c>
      <c r="B260" s="490">
        <v>41065</v>
      </c>
      <c r="C260" s="184" t="s">
        <v>1915</v>
      </c>
      <c r="D260" s="546" t="s">
        <v>1916</v>
      </c>
      <c r="E260" s="557" t="s">
        <v>1385</v>
      </c>
      <c r="F260" s="296">
        <v>162.5</v>
      </c>
      <c r="G260" s="296">
        <v>162.5</v>
      </c>
      <c r="H260" s="395">
        <v>0</v>
      </c>
      <c r="I260" s="296">
        <v>162.5</v>
      </c>
      <c r="J260" s="288"/>
    </row>
    <row r="261" spans="1:10" ht="15">
      <c r="A261" s="179">
        <v>253</v>
      </c>
      <c r="B261" s="490">
        <v>41065</v>
      </c>
      <c r="C261" s="184" t="s">
        <v>1917</v>
      </c>
      <c r="D261" s="546" t="s">
        <v>1918</v>
      </c>
      <c r="E261" s="557" t="s">
        <v>1385</v>
      </c>
      <c r="F261" s="296">
        <v>162.5</v>
      </c>
      <c r="G261" s="296">
        <v>162.5</v>
      </c>
      <c r="H261" s="395">
        <v>0</v>
      </c>
      <c r="I261" s="296">
        <v>162.5</v>
      </c>
      <c r="J261" s="288"/>
    </row>
    <row r="262" spans="1:10" ht="15">
      <c r="A262" s="179">
        <v>254</v>
      </c>
      <c r="B262" s="490">
        <v>41065</v>
      </c>
      <c r="C262" s="184" t="s">
        <v>1919</v>
      </c>
      <c r="D262" s="546" t="s">
        <v>1920</v>
      </c>
      <c r="E262" s="557" t="s">
        <v>1385</v>
      </c>
      <c r="F262" s="296">
        <v>125</v>
      </c>
      <c r="G262" s="296">
        <v>125</v>
      </c>
      <c r="H262" s="395">
        <v>0</v>
      </c>
      <c r="I262" s="296">
        <v>125</v>
      </c>
      <c r="J262" s="288"/>
    </row>
    <row r="263" spans="1:10" ht="15">
      <c r="A263" s="179">
        <v>255</v>
      </c>
      <c r="B263" s="490">
        <v>41065</v>
      </c>
      <c r="C263" s="184" t="s">
        <v>1921</v>
      </c>
      <c r="D263" s="546" t="s">
        <v>1922</v>
      </c>
      <c r="E263" s="557" t="s">
        <v>1385</v>
      </c>
      <c r="F263" s="296">
        <v>125</v>
      </c>
      <c r="G263" s="296">
        <v>125</v>
      </c>
      <c r="H263" s="395">
        <v>0</v>
      </c>
      <c r="I263" s="296">
        <v>125</v>
      </c>
      <c r="J263" s="288"/>
    </row>
    <row r="264" spans="1:10" ht="15">
      <c r="A264" s="179">
        <v>256</v>
      </c>
      <c r="B264" s="490">
        <v>41065</v>
      </c>
      <c r="C264" s="184" t="s">
        <v>1923</v>
      </c>
      <c r="D264" s="546" t="s">
        <v>1924</v>
      </c>
      <c r="E264" s="557" t="s">
        <v>1385</v>
      </c>
      <c r="F264" s="296">
        <v>125</v>
      </c>
      <c r="G264" s="296">
        <v>125</v>
      </c>
      <c r="H264" s="395">
        <v>0</v>
      </c>
      <c r="I264" s="296">
        <v>125</v>
      </c>
      <c r="J264" s="288"/>
    </row>
    <row r="265" spans="1:10" ht="15">
      <c r="A265" s="179">
        <v>257</v>
      </c>
      <c r="B265" s="490">
        <v>41065</v>
      </c>
      <c r="C265" s="184" t="s">
        <v>1925</v>
      </c>
      <c r="D265" s="546" t="s">
        <v>1926</v>
      </c>
      <c r="E265" s="557" t="s">
        <v>1385</v>
      </c>
      <c r="F265" s="296">
        <v>125</v>
      </c>
      <c r="G265" s="296">
        <v>125</v>
      </c>
      <c r="H265" s="395">
        <v>0</v>
      </c>
      <c r="I265" s="296">
        <v>125</v>
      </c>
      <c r="J265" s="288"/>
    </row>
    <row r="266" spans="1:10" ht="15">
      <c r="A266" s="179">
        <v>258</v>
      </c>
      <c r="B266" s="490">
        <v>41065</v>
      </c>
      <c r="C266" s="184" t="s">
        <v>1927</v>
      </c>
      <c r="D266" s="546" t="s">
        <v>1928</v>
      </c>
      <c r="E266" s="557" t="s">
        <v>1385</v>
      </c>
      <c r="F266" s="296">
        <v>125</v>
      </c>
      <c r="G266" s="296">
        <v>125</v>
      </c>
      <c r="H266" s="395">
        <v>0</v>
      </c>
      <c r="I266" s="296">
        <v>125</v>
      </c>
      <c r="J266" s="288"/>
    </row>
    <row r="267" spans="1:10" ht="15">
      <c r="A267" s="179">
        <v>259</v>
      </c>
      <c r="B267" s="490">
        <v>41065</v>
      </c>
      <c r="C267" s="184" t="s">
        <v>1929</v>
      </c>
      <c r="D267" s="546" t="s">
        <v>1930</v>
      </c>
      <c r="E267" s="557" t="s">
        <v>1385</v>
      </c>
      <c r="F267" s="296">
        <v>125</v>
      </c>
      <c r="G267" s="296">
        <v>125</v>
      </c>
      <c r="H267" s="395">
        <v>0</v>
      </c>
      <c r="I267" s="296">
        <v>125</v>
      </c>
      <c r="J267" s="288"/>
    </row>
    <row r="268" spans="1:10" ht="15">
      <c r="A268" s="179">
        <v>260</v>
      </c>
      <c r="B268" s="490">
        <v>41065</v>
      </c>
      <c r="C268" s="184" t="s">
        <v>1931</v>
      </c>
      <c r="D268" s="546" t="s">
        <v>1932</v>
      </c>
      <c r="E268" s="557" t="s">
        <v>1385</v>
      </c>
      <c r="F268" s="296">
        <v>125</v>
      </c>
      <c r="G268" s="296">
        <v>125</v>
      </c>
      <c r="H268" s="395">
        <v>0</v>
      </c>
      <c r="I268" s="296">
        <v>125</v>
      </c>
      <c r="J268" s="288"/>
    </row>
    <row r="269" spans="1:10" ht="15">
      <c r="A269" s="179">
        <v>261</v>
      </c>
      <c r="B269" s="490">
        <v>41065</v>
      </c>
      <c r="C269" s="184" t="s">
        <v>1933</v>
      </c>
      <c r="D269" s="546" t="s">
        <v>1934</v>
      </c>
      <c r="E269" s="557" t="s">
        <v>1385</v>
      </c>
      <c r="F269" s="296">
        <v>125</v>
      </c>
      <c r="G269" s="296">
        <v>125</v>
      </c>
      <c r="H269" s="395">
        <v>0</v>
      </c>
      <c r="I269" s="296">
        <v>125</v>
      </c>
      <c r="J269" s="288"/>
    </row>
    <row r="270" spans="1:10" ht="15">
      <c r="A270" s="179">
        <v>262</v>
      </c>
      <c r="B270" s="490">
        <v>41065</v>
      </c>
      <c r="C270" s="184" t="s">
        <v>1935</v>
      </c>
      <c r="D270" s="546" t="s">
        <v>1936</v>
      </c>
      <c r="E270" s="557" t="s">
        <v>1385</v>
      </c>
      <c r="F270" s="296">
        <v>125</v>
      </c>
      <c r="G270" s="296">
        <v>125</v>
      </c>
      <c r="H270" s="395">
        <v>0</v>
      </c>
      <c r="I270" s="296">
        <v>125</v>
      </c>
      <c r="J270" s="288"/>
    </row>
    <row r="271" spans="1:10" ht="15">
      <c r="A271" s="179">
        <v>263</v>
      </c>
      <c r="B271" s="490">
        <v>41065</v>
      </c>
      <c r="C271" s="184" t="s">
        <v>1937</v>
      </c>
      <c r="D271" s="546" t="s">
        <v>1938</v>
      </c>
      <c r="E271" s="557" t="s">
        <v>1385</v>
      </c>
      <c r="F271" s="296">
        <v>125</v>
      </c>
      <c r="G271" s="296">
        <v>125</v>
      </c>
      <c r="H271" s="395">
        <v>0</v>
      </c>
      <c r="I271" s="296">
        <v>125</v>
      </c>
      <c r="J271" s="288"/>
    </row>
    <row r="272" spans="1:10" ht="15">
      <c r="A272" s="179">
        <v>264</v>
      </c>
      <c r="B272" s="490">
        <v>41065</v>
      </c>
      <c r="C272" s="184" t="s">
        <v>1939</v>
      </c>
      <c r="D272" s="546" t="s">
        <v>1940</v>
      </c>
      <c r="E272" s="557" t="s">
        <v>1385</v>
      </c>
      <c r="F272" s="296">
        <v>125</v>
      </c>
      <c r="G272" s="296">
        <v>125</v>
      </c>
      <c r="H272" s="395">
        <v>0</v>
      </c>
      <c r="I272" s="296">
        <v>125</v>
      </c>
      <c r="J272" s="288"/>
    </row>
    <row r="273" spans="1:10" ht="15">
      <c r="A273" s="179">
        <v>265</v>
      </c>
      <c r="B273" s="490">
        <v>41065</v>
      </c>
      <c r="C273" s="184" t="s">
        <v>1941</v>
      </c>
      <c r="D273" s="546" t="s">
        <v>1942</v>
      </c>
      <c r="E273" s="557" t="s">
        <v>1385</v>
      </c>
      <c r="F273" s="296">
        <v>100</v>
      </c>
      <c r="G273" s="296">
        <v>100</v>
      </c>
      <c r="H273" s="395">
        <v>0</v>
      </c>
      <c r="I273" s="296">
        <v>100</v>
      </c>
      <c r="J273" s="288"/>
    </row>
    <row r="274" spans="1:10" ht="15">
      <c r="A274" s="179">
        <v>266</v>
      </c>
      <c r="B274" s="490">
        <v>41065</v>
      </c>
      <c r="C274" s="184" t="s">
        <v>1943</v>
      </c>
      <c r="D274" s="546" t="s">
        <v>1944</v>
      </c>
      <c r="E274" s="557" t="s">
        <v>1385</v>
      </c>
      <c r="F274" s="296">
        <v>100</v>
      </c>
      <c r="G274" s="296">
        <v>100</v>
      </c>
      <c r="H274" s="395">
        <v>0</v>
      </c>
      <c r="I274" s="296">
        <v>100</v>
      </c>
      <c r="J274" s="288"/>
    </row>
    <row r="275" spans="1:10" ht="15">
      <c r="A275" s="179">
        <v>267</v>
      </c>
      <c r="B275" s="490">
        <v>41065</v>
      </c>
      <c r="C275" s="184" t="s">
        <v>1945</v>
      </c>
      <c r="D275" s="546" t="s">
        <v>1946</v>
      </c>
      <c r="E275" s="557" t="s">
        <v>1385</v>
      </c>
      <c r="F275" s="296">
        <v>125</v>
      </c>
      <c r="G275" s="296">
        <v>125</v>
      </c>
      <c r="H275" s="395">
        <v>0</v>
      </c>
      <c r="I275" s="296">
        <v>125</v>
      </c>
      <c r="J275" s="288"/>
    </row>
    <row r="276" spans="1:10" ht="15">
      <c r="A276" s="179">
        <v>268</v>
      </c>
      <c r="B276" s="490">
        <v>41065</v>
      </c>
      <c r="C276" s="184" t="s">
        <v>1947</v>
      </c>
      <c r="D276" s="546" t="s">
        <v>1948</v>
      </c>
      <c r="E276" s="557" t="s">
        <v>1385</v>
      </c>
      <c r="F276" s="296">
        <v>162.5</v>
      </c>
      <c r="G276" s="296">
        <v>162.5</v>
      </c>
      <c r="H276" s="395">
        <v>0</v>
      </c>
      <c r="I276" s="296">
        <v>162.5</v>
      </c>
      <c r="J276" s="288"/>
    </row>
    <row r="277" spans="1:10" ht="15">
      <c r="A277" s="179">
        <v>269</v>
      </c>
      <c r="B277" s="490">
        <v>41065</v>
      </c>
      <c r="C277" s="184" t="s">
        <v>1949</v>
      </c>
      <c r="D277" s="546" t="s">
        <v>1950</v>
      </c>
      <c r="E277" s="557" t="s">
        <v>1385</v>
      </c>
      <c r="F277" s="296">
        <v>162.5</v>
      </c>
      <c r="G277" s="296">
        <v>162.5</v>
      </c>
      <c r="H277" s="395">
        <v>0</v>
      </c>
      <c r="I277" s="296">
        <v>162.5</v>
      </c>
      <c r="J277" s="288"/>
    </row>
    <row r="278" spans="1:10" ht="15">
      <c r="A278" s="179">
        <v>270</v>
      </c>
      <c r="B278" s="490">
        <v>41065</v>
      </c>
      <c r="C278" s="184" t="s">
        <v>1951</v>
      </c>
      <c r="D278" s="546" t="s">
        <v>1952</v>
      </c>
      <c r="E278" s="557" t="s">
        <v>1385</v>
      </c>
      <c r="F278" s="296">
        <v>100</v>
      </c>
      <c r="G278" s="296">
        <v>100</v>
      </c>
      <c r="H278" s="395">
        <v>0</v>
      </c>
      <c r="I278" s="296">
        <v>100</v>
      </c>
      <c r="J278" s="288"/>
    </row>
    <row r="279" spans="1:10" ht="15">
      <c r="A279" s="179">
        <v>271</v>
      </c>
      <c r="B279" s="490">
        <v>41065</v>
      </c>
      <c r="C279" s="184" t="s">
        <v>1953</v>
      </c>
      <c r="D279" s="546" t="s">
        <v>1954</v>
      </c>
      <c r="E279" s="557" t="s">
        <v>1385</v>
      </c>
      <c r="F279" s="296">
        <v>100</v>
      </c>
      <c r="G279" s="296">
        <v>100</v>
      </c>
      <c r="H279" s="395">
        <v>0</v>
      </c>
      <c r="I279" s="296">
        <v>100</v>
      </c>
      <c r="J279" s="288"/>
    </row>
    <row r="280" spans="1:10" ht="15">
      <c r="A280" s="179">
        <v>272</v>
      </c>
      <c r="B280" s="490">
        <v>41065</v>
      </c>
      <c r="C280" s="184" t="s">
        <v>1955</v>
      </c>
      <c r="D280" s="546" t="s">
        <v>1956</v>
      </c>
      <c r="E280" s="557" t="s">
        <v>1385</v>
      </c>
      <c r="F280" s="296">
        <v>162.5</v>
      </c>
      <c r="G280" s="296">
        <v>162.5</v>
      </c>
      <c r="H280" s="395">
        <v>0</v>
      </c>
      <c r="I280" s="296">
        <v>162.5</v>
      </c>
      <c r="J280" s="288"/>
    </row>
    <row r="281" spans="1:10" ht="15">
      <c r="A281" s="179">
        <v>273</v>
      </c>
      <c r="B281" s="490">
        <v>41065</v>
      </c>
      <c r="C281" s="184" t="s">
        <v>1957</v>
      </c>
      <c r="D281" s="546" t="s">
        <v>1958</v>
      </c>
      <c r="E281" s="557" t="s">
        <v>1385</v>
      </c>
      <c r="F281" s="296">
        <v>162.5</v>
      </c>
      <c r="G281" s="296">
        <v>162.5</v>
      </c>
      <c r="H281" s="395">
        <v>0</v>
      </c>
      <c r="I281" s="296">
        <v>162.5</v>
      </c>
      <c r="J281" s="288"/>
    </row>
    <row r="282" spans="1:10" ht="15">
      <c r="A282" s="179">
        <v>274</v>
      </c>
      <c r="B282" s="490">
        <v>41065</v>
      </c>
      <c r="C282" s="184" t="s">
        <v>1959</v>
      </c>
      <c r="D282" s="546" t="s">
        <v>1960</v>
      </c>
      <c r="E282" s="557" t="s">
        <v>1385</v>
      </c>
      <c r="F282" s="296">
        <v>162.5</v>
      </c>
      <c r="G282" s="296">
        <v>162.5</v>
      </c>
      <c r="H282" s="395">
        <v>0</v>
      </c>
      <c r="I282" s="296">
        <v>162.5</v>
      </c>
      <c r="J282" s="288"/>
    </row>
    <row r="283" spans="1:10" ht="15">
      <c r="A283" s="179">
        <v>275</v>
      </c>
      <c r="B283" s="490">
        <v>41065</v>
      </c>
      <c r="C283" s="184" t="s">
        <v>1961</v>
      </c>
      <c r="D283" s="546" t="s">
        <v>1962</v>
      </c>
      <c r="E283" s="557" t="s">
        <v>1385</v>
      </c>
      <c r="F283" s="296">
        <v>162.5</v>
      </c>
      <c r="G283" s="296">
        <v>162.5</v>
      </c>
      <c r="H283" s="395">
        <v>0</v>
      </c>
      <c r="I283" s="296">
        <v>162.5</v>
      </c>
      <c r="J283" s="288"/>
    </row>
    <row r="284" spans="1:10" ht="15">
      <c r="A284" s="179">
        <v>276</v>
      </c>
      <c r="B284" s="490">
        <v>41086</v>
      </c>
      <c r="C284" s="184" t="s">
        <v>1963</v>
      </c>
      <c r="D284" s="546" t="s">
        <v>1964</v>
      </c>
      <c r="E284" s="557" t="s">
        <v>1385</v>
      </c>
      <c r="F284" s="296">
        <v>125</v>
      </c>
      <c r="G284" s="296">
        <v>125</v>
      </c>
      <c r="H284" s="395">
        <v>0</v>
      </c>
      <c r="I284" s="296">
        <v>125</v>
      </c>
      <c r="J284" s="288"/>
    </row>
    <row r="285" spans="1:10" ht="15">
      <c r="A285" s="179">
        <v>277</v>
      </c>
      <c r="B285" s="490">
        <v>41086</v>
      </c>
      <c r="C285" s="184" t="s">
        <v>1965</v>
      </c>
      <c r="D285" s="546" t="s">
        <v>1966</v>
      </c>
      <c r="E285" s="557" t="s">
        <v>1385</v>
      </c>
      <c r="F285" s="296">
        <v>125</v>
      </c>
      <c r="G285" s="296">
        <v>125</v>
      </c>
      <c r="H285" s="395">
        <v>0</v>
      </c>
      <c r="I285" s="296">
        <v>125</v>
      </c>
      <c r="J285" s="288"/>
    </row>
    <row r="286" spans="1:10" ht="15">
      <c r="A286" s="179">
        <v>278</v>
      </c>
      <c r="B286" s="490">
        <v>41086</v>
      </c>
      <c r="C286" s="184" t="s">
        <v>1967</v>
      </c>
      <c r="D286" s="546" t="s">
        <v>1968</v>
      </c>
      <c r="E286" s="557" t="s">
        <v>1385</v>
      </c>
      <c r="F286" s="296">
        <v>125</v>
      </c>
      <c r="G286" s="296">
        <v>125</v>
      </c>
      <c r="H286" s="395">
        <v>0</v>
      </c>
      <c r="I286" s="296">
        <v>125</v>
      </c>
      <c r="J286" s="288"/>
    </row>
    <row r="287" spans="1:10" ht="15">
      <c r="A287" s="179">
        <v>279</v>
      </c>
      <c r="B287" s="490">
        <v>41086</v>
      </c>
      <c r="C287" s="184" t="s">
        <v>1969</v>
      </c>
      <c r="D287" s="546" t="s">
        <v>1970</v>
      </c>
      <c r="E287" s="557" t="s">
        <v>1385</v>
      </c>
      <c r="F287" s="296">
        <v>125</v>
      </c>
      <c r="G287" s="296">
        <v>125</v>
      </c>
      <c r="H287" s="395">
        <v>0</v>
      </c>
      <c r="I287" s="296">
        <v>125</v>
      </c>
      <c r="J287" s="288"/>
    </row>
    <row r="288" spans="1:10" ht="15">
      <c r="A288" s="179">
        <v>280</v>
      </c>
      <c r="B288" s="490">
        <v>41086</v>
      </c>
      <c r="C288" s="184" t="s">
        <v>1971</v>
      </c>
      <c r="D288" s="546" t="s">
        <v>1972</v>
      </c>
      <c r="E288" s="557" t="s">
        <v>1385</v>
      </c>
      <c r="F288" s="296">
        <v>162.5</v>
      </c>
      <c r="G288" s="296">
        <v>162.5</v>
      </c>
      <c r="H288" s="395">
        <v>0</v>
      </c>
      <c r="I288" s="296">
        <v>162.5</v>
      </c>
      <c r="J288" s="288"/>
    </row>
    <row r="289" spans="1:10" ht="15">
      <c r="A289" s="179">
        <v>281</v>
      </c>
      <c r="B289" s="490">
        <v>41086</v>
      </c>
      <c r="C289" s="184" t="s">
        <v>1973</v>
      </c>
      <c r="D289" s="546" t="s">
        <v>1974</v>
      </c>
      <c r="E289" s="557" t="s">
        <v>1385</v>
      </c>
      <c r="F289" s="296">
        <v>162.5</v>
      </c>
      <c r="G289" s="296">
        <v>162.5</v>
      </c>
      <c r="H289" s="395">
        <v>0</v>
      </c>
      <c r="I289" s="296">
        <v>162.5</v>
      </c>
      <c r="J289" s="288"/>
    </row>
    <row r="290" spans="1:10" ht="15">
      <c r="A290" s="179">
        <v>282</v>
      </c>
      <c r="B290" s="490">
        <v>41086</v>
      </c>
      <c r="C290" s="184" t="s">
        <v>1975</v>
      </c>
      <c r="D290" s="546" t="s">
        <v>1976</v>
      </c>
      <c r="E290" s="557" t="s">
        <v>1385</v>
      </c>
      <c r="F290" s="296">
        <v>162.5</v>
      </c>
      <c r="G290" s="296">
        <v>162.5</v>
      </c>
      <c r="H290" s="395">
        <v>0</v>
      </c>
      <c r="I290" s="296">
        <v>162.5</v>
      </c>
      <c r="J290" s="288"/>
    </row>
    <row r="291" spans="1:10" ht="15">
      <c r="A291" s="179">
        <v>283</v>
      </c>
      <c r="B291" s="490">
        <v>41086</v>
      </c>
      <c r="C291" s="184" t="s">
        <v>1977</v>
      </c>
      <c r="D291" s="546" t="s">
        <v>1978</v>
      </c>
      <c r="E291" s="557" t="s">
        <v>1385</v>
      </c>
      <c r="F291" s="296">
        <v>162.5</v>
      </c>
      <c r="G291" s="296">
        <v>162.5</v>
      </c>
      <c r="H291" s="395">
        <v>0</v>
      </c>
      <c r="I291" s="296">
        <v>162.5</v>
      </c>
      <c r="J291" s="288"/>
    </row>
    <row r="292" spans="1:10" ht="15">
      <c r="A292" s="179">
        <v>284</v>
      </c>
      <c r="B292" s="490">
        <v>41086</v>
      </c>
      <c r="C292" s="184" t="s">
        <v>1789</v>
      </c>
      <c r="D292" s="546" t="s">
        <v>1979</v>
      </c>
      <c r="E292" s="557" t="s">
        <v>1385</v>
      </c>
      <c r="F292" s="296">
        <v>162.5</v>
      </c>
      <c r="G292" s="296">
        <v>162.5</v>
      </c>
      <c r="H292" s="395">
        <v>0</v>
      </c>
      <c r="I292" s="296">
        <v>162.5</v>
      </c>
      <c r="J292" s="288"/>
    </row>
    <row r="293" spans="1:10" ht="15">
      <c r="A293" s="179">
        <v>285</v>
      </c>
      <c r="B293" s="490">
        <v>41086</v>
      </c>
      <c r="C293" s="184" t="s">
        <v>1980</v>
      </c>
      <c r="D293" s="546" t="s">
        <v>1981</v>
      </c>
      <c r="E293" s="557" t="s">
        <v>1385</v>
      </c>
      <c r="F293" s="296">
        <v>162.5</v>
      </c>
      <c r="G293" s="296">
        <v>162.5</v>
      </c>
      <c r="H293" s="395">
        <v>0</v>
      </c>
      <c r="I293" s="296">
        <v>162.5</v>
      </c>
      <c r="J293" s="288"/>
    </row>
    <row r="294" spans="1:10" ht="15">
      <c r="A294" s="179">
        <v>286</v>
      </c>
      <c r="B294" s="490">
        <v>41086</v>
      </c>
      <c r="C294" s="184" t="s">
        <v>1982</v>
      </c>
      <c r="D294" s="546" t="s">
        <v>1983</v>
      </c>
      <c r="E294" s="557" t="s">
        <v>1385</v>
      </c>
      <c r="F294" s="296">
        <v>162.5</v>
      </c>
      <c r="G294" s="296">
        <v>162.5</v>
      </c>
      <c r="H294" s="395">
        <v>0</v>
      </c>
      <c r="I294" s="296">
        <v>162.5</v>
      </c>
      <c r="J294" s="288"/>
    </row>
    <row r="295" spans="1:10" ht="15">
      <c r="A295" s="179">
        <v>287</v>
      </c>
      <c r="B295" s="490">
        <v>41086</v>
      </c>
      <c r="C295" s="184" t="s">
        <v>1984</v>
      </c>
      <c r="D295" s="546" t="s">
        <v>1985</v>
      </c>
      <c r="E295" s="557" t="s">
        <v>1385</v>
      </c>
      <c r="F295" s="296">
        <v>125</v>
      </c>
      <c r="G295" s="296">
        <v>125</v>
      </c>
      <c r="H295" s="395">
        <v>0</v>
      </c>
      <c r="I295" s="296">
        <v>125</v>
      </c>
      <c r="J295" s="288"/>
    </row>
    <row r="296" spans="1:10" ht="15">
      <c r="A296" s="179">
        <v>288</v>
      </c>
      <c r="B296" s="490">
        <v>41086</v>
      </c>
      <c r="C296" s="184" t="s">
        <v>1986</v>
      </c>
      <c r="D296" s="546" t="s">
        <v>1987</v>
      </c>
      <c r="E296" s="557" t="s">
        <v>1385</v>
      </c>
      <c r="F296" s="296">
        <v>125</v>
      </c>
      <c r="G296" s="296">
        <v>125</v>
      </c>
      <c r="H296" s="395">
        <v>0</v>
      </c>
      <c r="I296" s="296">
        <v>125</v>
      </c>
      <c r="J296" s="288"/>
    </row>
    <row r="297" spans="1:10" ht="15">
      <c r="A297" s="179">
        <v>289</v>
      </c>
      <c r="B297" s="490">
        <v>41086</v>
      </c>
      <c r="C297" s="184" t="s">
        <v>1988</v>
      </c>
      <c r="D297" s="546" t="s">
        <v>1989</v>
      </c>
      <c r="E297" s="557" t="s">
        <v>1385</v>
      </c>
      <c r="F297" s="296">
        <v>162.5</v>
      </c>
      <c r="G297" s="296">
        <v>162.5</v>
      </c>
      <c r="H297" s="395">
        <v>0</v>
      </c>
      <c r="I297" s="296">
        <v>162.5</v>
      </c>
      <c r="J297" s="288"/>
    </row>
    <row r="298" spans="1:10" ht="15">
      <c r="A298" s="179">
        <v>290</v>
      </c>
      <c r="B298" s="490">
        <v>41086</v>
      </c>
      <c r="C298" s="184" t="s">
        <v>1990</v>
      </c>
      <c r="D298" s="546" t="s">
        <v>1991</v>
      </c>
      <c r="E298" s="557" t="s">
        <v>1385</v>
      </c>
      <c r="F298" s="296">
        <v>162.5</v>
      </c>
      <c r="G298" s="296">
        <v>162.5</v>
      </c>
      <c r="H298" s="395">
        <v>0</v>
      </c>
      <c r="I298" s="296">
        <v>162.5</v>
      </c>
      <c r="J298" s="288"/>
    </row>
    <row r="299" spans="1:10" ht="15">
      <c r="A299" s="179">
        <v>291</v>
      </c>
      <c r="B299" s="490">
        <v>41086</v>
      </c>
      <c r="C299" s="184" t="s">
        <v>1992</v>
      </c>
      <c r="D299" s="546" t="s">
        <v>1993</v>
      </c>
      <c r="E299" s="557" t="s">
        <v>1385</v>
      </c>
      <c r="F299" s="296">
        <v>125</v>
      </c>
      <c r="G299" s="296">
        <v>125</v>
      </c>
      <c r="H299" s="395">
        <v>0</v>
      </c>
      <c r="I299" s="296">
        <v>125</v>
      </c>
      <c r="J299" s="288"/>
    </row>
    <row r="300" spans="1:10" ht="15">
      <c r="A300" s="179">
        <v>292</v>
      </c>
      <c r="B300" s="490">
        <v>41086</v>
      </c>
      <c r="C300" s="184" t="s">
        <v>1994</v>
      </c>
      <c r="D300" s="546" t="s">
        <v>1995</v>
      </c>
      <c r="E300" s="557" t="s">
        <v>1385</v>
      </c>
      <c r="F300" s="296">
        <v>125</v>
      </c>
      <c r="G300" s="296">
        <v>125</v>
      </c>
      <c r="H300" s="395">
        <v>0</v>
      </c>
      <c r="I300" s="296">
        <v>125</v>
      </c>
      <c r="J300" s="288"/>
    </row>
    <row r="301" spans="1:10" ht="15">
      <c r="A301" s="179">
        <v>293</v>
      </c>
      <c r="B301" s="490">
        <v>41086</v>
      </c>
      <c r="C301" s="184" t="s">
        <v>1996</v>
      </c>
      <c r="D301" s="546" t="s">
        <v>1997</v>
      </c>
      <c r="E301" s="557" t="s">
        <v>1385</v>
      </c>
      <c r="F301" s="296">
        <v>162.5</v>
      </c>
      <c r="G301" s="296">
        <v>162.5</v>
      </c>
      <c r="H301" s="395">
        <v>0</v>
      </c>
      <c r="I301" s="296">
        <v>162.5</v>
      </c>
      <c r="J301" s="288"/>
    </row>
    <row r="302" spans="1:10" ht="15">
      <c r="A302" s="179">
        <v>294</v>
      </c>
      <c r="B302" s="490">
        <v>41086</v>
      </c>
      <c r="C302" s="184" t="s">
        <v>1998</v>
      </c>
      <c r="D302" s="546" t="s">
        <v>1999</v>
      </c>
      <c r="E302" s="557" t="s">
        <v>1385</v>
      </c>
      <c r="F302" s="296">
        <v>162.5</v>
      </c>
      <c r="G302" s="296">
        <v>162.5</v>
      </c>
      <c r="H302" s="395">
        <v>0</v>
      </c>
      <c r="I302" s="296">
        <v>162.5</v>
      </c>
      <c r="J302" s="288"/>
    </row>
    <row r="303" spans="1:10" ht="15">
      <c r="A303" s="179">
        <v>295</v>
      </c>
      <c r="B303" s="490">
        <v>41086</v>
      </c>
      <c r="C303" s="184" t="s">
        <v>2000</v>
      </c>
      <c r="D303" s="546" t="s">
        <v>2001</v>
      </c>
      <c r="E303" s="557" t="s">
        <v>1385</v>
      </c>
      <c r="F303" s="296">
        <v>162.5</v>
      </c>
      <c r="G303" s="296">
        <v>162.5</v>
      </c>
      <c r="H303" s="395">
        <v>0</v>
      </c>
      <c r="I303" s="296">
        <v>162.5</v>
      </c>
      <c r="J303" s="288"/>
    </row>
    <row r="304" spans="1:10" ht="15">
      <c r="A304" s="179">
        <v>296</v>
      </c>
      <c r="B304" s="490">
        <v>41086</v>
      </c>
      <c r="C304" s="184" t="s">
        <v>2002</v>
      </c>
      <c r="D304" s="546" t="s">
        <v>2003</v>
      </c>
      <c r="E304" s="557" t="s">
        <v>1385</v>
      </c>
      <c r="F304" s="296">
        <v>162.5</v>
      </c>
      <c r="G304" s="296">
        <v>162.5</v>
      </c>
      <c r="H304" s="395">
        <v>0</v>
      </c>
      <c r="I304" s="296">
        <v>162.5</v>
      </c>
      <c r="J304" s="288"/>
    </row>
    <row r="305" spans="1:10" ht="15">
      <c r="A305" s="179">
        <v>297</v>
      </c>
      <c r="B305" s="490">
        <v>41086</v>
      </c>
      <c r="C305" s="184" t="s">
        <v>2004</v>
      </c>
      <c r="D305" s="546" t="s">
        <v>2005</v>
      </c>
      <c r="E305" s="557" t="s">
        <v>1385</v>
      </c>
      <c r="F305" s="296">
        <v>125</v>
      </c>
      <c r="G305" s="296">
        <v>125</v>
      </c>
      <c r="H305" s="395">
        <v>0</v>
      </c>
      <c r="I305" s="296">
        <v>125</v>
      </c>
      <c r="J305" s="288"/>
    </row>
    <row r="306" spans="1:10" ht="15">
      <c r="A306" s="179">
        <v>298</v>
      </c>
      <c r="B306" s="490">
        <v>41086</v>
      </c>
      <c r="C306" s="184" t="s">
        <v>2006</v>
      </c>
      <c r="D306" s="546" t="s">
        <v>2007</v>
      </c>
      <c r="E306" s="557" t="s">
        <v>1385</v>
      </c>
      <c r="F306" s="296">
        <v>125</v>
      </c>
      <c r="G306" s="296">
        <v>125</v>
      </c>
      <c r="H306" s="395">
        <v>0</v>
      </c>
      <c r="I306" s="296">
        <v>125</v>
      </c>
      <c r="J306" s="288"/>
    </row>
    <row r="307" spans="1:10" ht="15">
      <c r="A307" s="179">
        <v>299</v>
      </c>
      <c r="B307" s="490">
        <v>41086</v>
      </c>
      <c r="C307" s="184" t="s">
        <v>2008</v>
      </c>
      <c r="D307" s="546" t="s">
        <v>2009</v>
      </c>
      <c r="E307" s="557" t="s">
        <v>1385</v>
      </c>
      <c r="F307" s="296">
        <v>162.5</v>
      </c>
      <c r="G307" s="296">
        <v>162.5</v>
      </c>
      <c r="H307" s="395">
        <v>0</v>
      </c>
      <c r="I307" s="296">
        <v>162.5</v>
      </c>
      <c r="J307" s="288"/>
    </row>
    <row r="308" spans="1:10" ht="15">
      <c r="A308" s="179">
        <v>300</v>
      </c>
      <c r="B308" s="490">
        <v>41086</v>
      </c>
      <c r="C308" s="184" t="s">
        <v>2010</v>
      </c>
      <c r="D308" s="546" t="s">
        <v>2011</v>
      </c>
      <c r="E308" s="557" t="s">
        <v>1385</v>
      </c>
      <c r="F308" s="296">
        <v>162.5</v>
      </c>
      <c r="G308" s="296">
        <v>162.5</v>
      </c>
      <c r="H308" s="395">
        <v>0</v>
      </c>
      <c r="I308" s="296">
        <v>162.5</v>
      </c>
      <c r="J308" s="288"/>
    </row>
    <row r="309" spans="1:10" ht="15">
      <c r="A309" s="179">
        <v>301</v>
      </c>
      <c r="B309" s="490">
        <v>41086</v>
      </c>
      <c r="C309" s="184" t="s">
        <v>2012</v>
      </c>
      <c r="D309" s="546" t="s">
        <v>2013</v>
      </c>
      <c r="E309" s="557" t="s">
        <v>1385</v>
      </c>
      <c r="F309" s="296">
        <v>162.5</v>
      </c>
      <c r="G309" s="296">
        <v>162.5</v>
      </c>
      <c r="H309" s="395">
        <v>0</v>
      </c>
      <c r="I309" s="296">
        <v>162.5</v>
      </c>
      <c r="J309" s="288"/>
    </row>
    <row r="310" spans="1:10" ht="15">
      <c r="A310" s="179">
        <v>302</v>
      </c>
      <c r="B310" s="490">
        <v>41086</v>
      </c>
      <c r="C310" s="184" t="s">
        <v>2014</v>
      </c>
      <c r="D310" s="546" t="s">
        <v>2015</v>
      </c>
      <c r="E310" s="557" t="s">
        <v>1385</v>
      </c>
      <c r="F310" s="296">
        <v>162.5</v>
      </c>
      <c r="G310" s="296">
        <v>162.5</v>
      </c>
      <c r="H310" s="395">
        <v>0</v>
      </c>
      <c r="I310" s="296">
        <v>162.5</v>
      </c>
      <c r="J310" s="288"/>
    </row>
    <row r="311" spans="1:10" ht="15">
      <c r="A311" s="179">
        <v>303</v>
      </c>
      <c r="B311" s="490">
        <v>41086</v>
      </c>
      <c r="C311" s="184" t="s">
        <v>2016</v>
      </c>
      <c r="D311" s="546" t="s">
        <v>2017</v>
      </c>
      <c r="E311" s="557" t="s">
        <v>1385</v>
      </c>
      <c r="F311" s="296">
        <v>125</v>
      </c>
      <c r="G311" s="296">
        <v>125</v>
      </c>
      <c r="H311" s="395">
        <v>0</v>
      </c>
      <c r="I311" s="296">
        <v>125</v>
      </c>
      <c r="J311" s="288"/>
    </row>
    <row r="312" spans="1:10" ht="15">
      <c r="A312" s="179">
        <v>304</v>
      </c>
      <c r="B312" s="490">
        <v>41086</v>
      </c>
      <c r="C312" s="184" t="s">
        <v>2018</v>
      </c>
      <c r="D312" s="546" t="s">
        <v>2019</v>
      </c>
      <c r="E312" s="557" t="s">
        <v>1385</v>
      </c>
      <c r="F312" s="296">
        <v>125</v>
      </c>
      <c r="G312" s="296">
        <v>125</v>
      </c>
      <c r="H312" s="395">
        <v>0</v>
      </c>
      <c r="I312" s="296">
        <v>125</v>
      </c>
      <c r="J312" s="288"/>
    </row>
    <row r="313" spans="1:10" ht="15">
      <c r="A313" s="179">
        <v>305</v>
      </c>
      <c r="B313" s="490">
        <v>41086</v>
      </c>
      <c r="C313" s="184" t="s">
        <v>2020</v>
      </c>
      <c r="D313" s="546" t="s">
        <v>2021</v>
      </c>
      <c r="E313" s="557" t="s">
        <v>1385</v>
      </c>
      <c r="F313" s="296">
        <v>125</v>
      </c>
      <c r="G313" s="296">
        <v>125</v>
      </c>
      <c r="H313" s="395">
        <v>0</v>
      </c>
      <c r="I313" s="296">
        <v>125</v>
      </c>
      <c r="J313" s="288"/>
    </row>
    <row r="314" spans="1:10" ht="15">
      <c r="A314" s="179">
        <v>306</v>
      </c>
      <c r="B314" s="490">
        <v>41086</v>
      </c>
      <c r="C314" s="184" t="s">
        <v>2022</v>
      </c>
      <c r="D314" s="546" t="s">
        <v>2023</v>
      </c>
      <c r="E314" s="557" t="s">
        <v>1385</v>
      </c>
      <c r="F314" s="296">
        <v>125</v>
      </c>
      <c r="G314" s="296">
        <v>125</v>
      </c>
      <c r="H314" s="395">
        <v>0</v>
      </c>
      <c r="I314" s="296">
        <v>125</v>
      </c>
      <c r="J314" s="288"/>
    </row>
    <row r="315" spans="1:10" ht="15">
      <c r="A315" s="179">
        <v>307</v>
      </c>
      <c r="B315" s="490">
        <v>41086</v>
      </c>
      <c r="C315" s="184" t="s">
        <v>2024</v>
      </c>
      <c r="D315" s="546" t="s">
        <v>2025</v>
      </c>
      <c r="E315" s="557" t="s">
        <v>1385</v>
      </c>
      <c r="F315" s="296">
        <v>125</v>
      </c>
      <c r="G315" s="296">
        <v>125</v>
      </c>
      <c r="H315" s="395">
        <v>0</v>
      </c>
      <c r="I315" s="296">
        <v>125</v>
      </c>
      <c r="J315" s="288"/>
    </row>
    <row r="316" spans="1:10" ht="15">
      <c r="A316" s="179">
        <v>308</v>
      </c>
      <c r="B316" s="490">
        <v>41086</v>
      </c>
      <c r="C316" s="184" t="s">
        <v>2026</v>
      </c>
      <c r="D316" s="546" t="s">
        <v>2027</v>
      </c>
      <c r="E316" s="557" t="s">
        <v>1385</v>
      </c>
      <c r="F316" s="296">
        <v>162.5</v>
      </c>
      <c r="G316" s="296">
        <v>162.5</v>
      </c>
      <c r="H316" s="395">
        <v>0</v>
      </c>
      <c r="I316" s="296">
        <v>162.5</v>
      </c>
      <c r="J316" s="288"/>
    </row>
    <row r="317" spans="1:10" ht="15">
      <c r="A317" s="179">
        <v>309</v>
      </c>
      <c r="B317" s="490">
        <v>41086</v>
      </c>
      <c r="C317" s="184" t="s">
        <v>2028</v>
      </c>
      <c r="D317" s="546" t="s">
        <v>2029</v>
      </c>
      <c r="E317" s="557" t="s">
        <v>1385</v>
      </c>
      <c r="F317" s="296">
        <v>162.5</v>
      </c>
      <c r="G317" s="296">
        <v>162.5</v>
      </c>
      <c r="H317" s="395">
        <v>0</v>
      </c>
      <c r="I317" s="296">
        <v>162.5</v>
      </c>
      <c r="J317" s="288"/>
    </row>
    <row r="318" spans="1:10" ht="15">
      <c r="A318" s="179">
        <v>310</v>
      </c>
      <c r="B318" s="490">
        <v>41086</v>
      </c>
      <c r="C318" s="184" t="s">
        <v>2030</v>
      </c>
      <c r="D318" s="546" t="s">
        <v>2031</v>
      </c>
      <c r="E318" s="557" t="s">
        <v>1385</v>
      </c>
      <c r="F318" s="296">
        <v>162.5</v>
      </c>
      <c r="G318" s="296">
        <v>162.5</v>
      </c>
      <c r="H318" s="395">
        <v>0</v>
      </c>
      <c r="I318" s="296">
        <v>162.5</v>
      </c>
      <c r="J318" s="288"/>
    </row>
    <row r="319" spans="1:10" ht="15">
      <c r="A319" s="179">
        <v>311</v>
      </c>
      <c r="B319" s="490">
        <v>41086</v>
      </c>
      <c r="C319" s="184" t="s">
        <v>2032</v>
      </c>
      <c r="D319" s="546" t="s">
        <v>2033</v>
      </c>
      <c r="E319" s="557" t="s">
        <v>1385</v>
      </c>
      <c r="F319" s="296">
        <v>162.5</v>
      </c>
      <c r="G319" s="296">
        <v>162.5</v>
      </c>
      <c r="H319" s="395">
        <v>0</v>
      </c>
      <c r="I319" s="296">
        <v>162.5</v>
      </c>
      <c r="J319" s="288"/>
    </row>
    <row r="320" spans="1:10" ht="15">
      <c r="A320" s="179">
        <v>312</v>
      </c>
      <c r="B320" s="490">
        <v>41086</v>
      </c>
      <c r="C320" s="184" t="s">
        <v>2034</v>
      </c>
      <c r="D320" s="546" t="s">
        <v>2035</v>
      </c>
      <c r="E320" s="557" t="s">
        <v>1385</v>
      </c>
      <c r="F320" s="296">
        <v>125</v>
      </c>
      <c r="G320" s="296">
        <v>125</v>
      </c>
      <c r="H320" s="395">
        <v>0</v>
      </c>
      <c r="I320" s="296">
        <v>125</v>
      </c>
      <c r="J320" s="288"/>
    </row>
    <row r="321" spans="1:10" ht="15">
      <c r="A321" s="179">
        <v>313</v>
      </c>
      <c r="B321" s="490">
        <v>41086</v>
      </c>
      <c r="C321" s="184" t="s">
        <v>2036</v>
      </c>
      <c r="D321" s="546" t="s">
        <v>2037</v>
      </c>
      <c r="E321" s="557" t="s">
        <v>1385</v>
      </c>
      <c r="F321" s="296">
        <v>125</v>
      </c>
      <c r="G321" s="296">
        <v>125</v>
      </c>
      <c r="H321" s="395">
        <v>0</v>
      </c>
      <c r="I321" s="296">
        <v>125</v>
      </c>
      <c r="J321" s="288"/>
    </row>
    <row r="322" spans="1:10" ht="15">
      <c r="A322" s="179">
        <v>314</v>
      </c>
      <c r="B322" s="490">
        <v>41086</v>
      </c>
      <c r="C322" s="184" t="s">
        <v>2038</v>
      </c>
      <c r="D322" s="546" t="s">
        <v>2039</v>
      </c>
      <c r="E322" s="557" t="s">
        <v>1385</v>
      </c>
      <c r="F322" s="296">
        <v>162.5</v>
      </c>
      <c r="G322" s="296">
        <v>162.5</v>
      </c>
      <c r="H322" s="395">
        <v>0</v>
      </c>
      <c r="I322" s="296">
        <v>162.5</v>
      </c>
      <c r="J322" s="288"/>
    </row>
    <row r="323" spans="1:10" ht="15">
      <c r="A323" s="179">
        <v>315</v>
      </c>
      <c r="B323" s="490">
        <v>41086</v>
      </c>
      <c r="C323" s="184" t="s">
        <v>2040</v>
      </c>
      <c r="D323" s="546" t="s">
        <v>2041</v>
      </c>
      <c r="E323" s="557" t="s">
        <v>1385</v>
      </c>
      <c r="F323" s="296">
        <v>162.5</v>
      </c>
      <c r="G323" s="296">
        <v>162.5</v>
      </c>
      <c r="H323" s="395">
        <v>0</v>
      </c>
      <c r="I323" s="296">
        <v>162.5</v>
      </c>
      <c r="J323" s="288"/>
    </row>
    <row r="324" spans="1:10" ht="15">
      <c r="A324" s="179">
        <v>316</v>
      </c>
      <c r="B324" s="490">
        <v>41086</v>
      </c>
      <c r="C324" s="184" t="s">
        <v>2042</v>
      </c>
      <c r="D324" s="546" t="s">
        <v>2043</v>
      </c>
      <c r="E324" s="557" t="s">
        <v>1385</v>
      </c>
      <c r="F324" s="296">
        <v>162.5</v>
      </c>
      <c r="G324" s="296">
        <v>162.5</v>
      </c>
      <c r="H324" s="395">
        <v>0</v>
      </c>
      <c r="I324" s="296">
        <v>162.5</v>
      </c>
      <c r="J324" s="288"/>
    </row>
    <row r="325" spans="1:10" ht="15">
      <c r="A325" s="179">
        <v>317</v>
      </c>
      <c r="B325" s="490">
        <v>41086</v>
      </c>
      <c r="C325" s="184" t="s">
        <v>2044</v>
      </c>
      <c r="D325" s="546" t="s">
        <v>2045</v>
      </c>
      <c r="E325" s="557" t="s">
        <v>1385</v>
      </c>
      <c r="F325" s="296">
        <v>162.5</v>
      </c>
      <c r="G325" s="296">
        <v>162.5</v>
      </c>
      <c r="H325" s="395">
        <v>0</v>
      </c>
      <c r="I325" s="296">
        <v>162.5</v>
      </c>
      <c r="J325" s="288"/>
    </row>
    <row r="326" spans="1:10" ht="15">
      <c r="A326" s="179">
        <v>318</v>
      </c>
      <c r="B326" s="490">
        <v>41086</v>
      </c>
      <c r="C326" s="184" t="s">
        <v>2046</v>
      </c>
      <c r="D326" s="546" t="s">
        <v>2047</v>
      </c>
      <c r="E326" s="557" t="s">
        <v>1385</v>
      </c>
      <c r="F326" s="296">
        <v>162.5</v>
      </c>
      <c r="G326" s="296">
        <v>162.5</v>
      </c>
      <c r="H326" s="395">
        <v>0</v>
      </c>
      <c r="I326" s="296">
        <v>162.5</v>
      </c>
      <c r="J326" s="288"/>
    </row>
    <row r="327" spans="1:10" ht="15">
      <c r="A327" s="179">
        <v>319</v>
      </c>
      <c r="B327" s="490">
        <v>41086</v>
      </c>
      <c r="C327" s="184" t="s">
        <v>2048</v>
      </c>
      <c r="D327" s="546" t="s">
        <v>2049</v>
      </c>
      <c r="E327" s="557" t="s">
        <v>1385</v>
      </c>
      <c r="F327" s="296">
        <v>162.5</v>
      </c>
      <c r="G327" s="296">
        <v>162.5</v>
      </c>
      <c r="H327" s="395">
        <v>0</v>
      </c>
      <c r="I327" s="296">
        <v>162.5</v>
      </c>
      <c r="J327" s="288"/>
    </row>
    <row r="328" spans="1:10" ht="15">
      <c r="A328" s="179">
        <v>320</v>
      </c>
      <c r="B328" s="490">
        <v>41086</v>
      </c>
      <c r="C328" s="184" t="s">
        <v>2050</v>
      </c>
      <c r="D328" s="546" t="s">
        <v>2051</v>
      </c>
      <c r="E328" s="557" t="s">
        <v>1385</v>
      </c>
      <c r="F328" s="296">
        <v>162.5</v>
      </c>
      <c r="G328" s="296">
        <v>162.5</v>
      </c>
      <c r="H328" s="395">
        <v>0</v>
      </c>
      <c r="I328" s="296">
        <v>162.5</v>
      </c>
      <c r="J328" s="288"/>
    </row>
    <row r="329" spans="1:10" ht="15">
      <c r="A329" s="179">
        <v>321</v>
      </c>
      <c r="B329" s="490">
        <v>41086</v>
      </c>
      <c r="C329" s="184" t="s">
        <v>2052</v>
      </c>
      <c r="D329" s="546" t="s">
        <v>2053</v>
      </c>
      <c r="E329" s="557" t="s">
        <v>1385</v>
      </c>
      <c r="F329" s="296">
        <v>162.5</v>
      </c>
      <c r="G329" s="296">
        <v>162.5</v>
      </c>
      <c r="H329" s="395">
        <v>0</v>
      </c>
      <c r="I329" s="296">
        <v>162.5</v>
      </c>
      <c r="J329" s="288"/>
    </row>
    <row r="330" spans="1:10" ht="15">
      <c r="A330" s="179">
        <v>322</v>
      </c>
      <c r="B330" s="490">
        <v>41086</v>
      </c>
      <c r="C330" s="184" t="s">
        <v>2054</v>
      </c>
      <c r="D330" s="546" t="s">
        <v>2055</v>
      </c>
      <c r="E330" s="557" t="s">
        <v>1385</v>
      </c>
      <c r="F330" s="296">
        <v>162.5</v>
      </c>
      <c r="G330" s="296">
        <v>162.5</v>
      </c>
      <c r="H330" s="395">
        <v>0</v>
      </c>
      <c r="I330" s="296">
        <v>162.5</v>
      </c>
      <c r="J330" s="288"/>
    </row>
    <row r="331" spans="1:10" ht="15">
      <c r="A331" s="179">
        <v>323</v>
      </c>
      <c r="B331" s="490">
        <v>41086</v>
      </c>
      <c r="C331" s="184" t="s">
        <v>2056</v>
      </c>
      <c r="D331" s="546" t="s">
        <v>2057</v>
      </c>
      <c r="E331" s="557" t="s">
        <v>1385</v>
      </c>
      <c r="F331" s="296">
        <v>162.5</v>
      </c>
      <c r="G331" s="296">
        <v>162.5</v>
      </c>
      <c r="H331" s="395">
        <v>0</v>
      </c>
      <c r="I331" s="296">
        <v>162.5</v>
      </c>
      <c r="J331" s="288"/>
    </row>
    <row r="332" spans="1:10" ht="15">
      <c r="A332" s="179">
        <v>324</v>
      </c>
      <c r="B332" s="490">
        <v>41086</v>
      </c>
      <c r="C332" s="184" t="s">
        <v>2058</v>
      </c>
      <c r="D332" s="546" t="s">
        <v>2059</v>
      </c>
      <c r="E332" s="557" t="s">
        <v>1385</v>
      </c>
      <c r="F332" s="296">
        <v>162.5</v>
      </c>
      <c r="G332" s="296">
        <v>162.5</v>
      </c>
      <c r="H332" s="395">
        <v>0</v>
      </c>
      <c r="I332" s="296">
        <v>162.5</v>
      </c>
      <c r="J332" s="288"/>
    </row>
    <row r="333" spans="1:10" ht="15">
      <c r="A333" s="179">
        <v>325</v>
      </c>
      <c r="B333" s="490">
        <v>41086</v>
      </c>
      <c r="C333" s="184" t="s">
        <v>2060</v>
      </c>
      <c r="D333" s="546" t="s">
        <v>2061</v>
      </c>
      <c r="E333" s="557" t="s">
        <v>1385</v>
      </c>
      <c r="F333" s="296">
        <v>162.5</v>
      </c>
      <c r="G333" s="296">
        <v>162.5</v>
      </c>
      <c r="H333" s="395">
        <v>0</v>
      </c>
      <c r="I333" s="296">
        <v>162.5</v>
      </c>
      <c r="J333" s="288"/>
    </row>
    <row r="334" spans="1:10" ht="15">
      <c r="A334" s="179">
        <v>326</v>
      </c>
      <c r="B334" s="490">
        <v>41086</v>
      </c>
      <c r="C334" s="184" t="s">
        <v>2062</v>
      </c>
      <c r="D334" s="546" t="s">
        <v>2063</v>
      </c>
      <c r="E334" s="557" t="s">
        <v>1385</v>
      </c>
      <c r="F334" s="296">
        <v>125</v>
      </c>
      <c r="G334" s="296">
        <v>125</v>
      </c>
      <c r="H334" s="395">
        <v>0</v>
      </c>
      <c r="I334" s="296">
        <v>125</v>
      </c>
      <c r="J334" s="288"/>
    </row>
    <row r="335" spans="1:10" ht="15">
      <c r="A335" s="179">
        <v>327</v>
      </c>
      <c r="B335" s="490">
        <v>41086</v>
      </c>
      <c r="C335" s="184" t="s">
        <v>2064</v>
      </c>
      <c r="D335" s="546" t="s">
        <v>2065</v>
      </c>
      <c r="E335" s="557" t="s">
        <v>1385</v>
      </c>
      <c r="F335" s="296">
        <v>125</v>
      </c>
      <c r="G335" s="296">
        <v>125</v>
      </c>
      <c r="H335" s="395">
        <v>0</v>
      </c>
      <c r="I335" s="296">
        <v>125</v>
      </c>
      <c r="J335" s="288"/>
    </row>
    <row r="336" spans="1:10" ht="15">
      <c r="A336" s="179">
        <v>328</v>
      </c>
      <c r="B336" s="490">
        <v>41086</v>
      </c>
      <c r="C336" s="184" t="s">
        <v>2066</v>
      </c>
      <c r="D336" s="546" t="s">
        <v>2067</v>
      </c>
      <c r="E336" s="557" t="s">
        <v>1385</v>
      </c>
      <c r="F336" s="296">
        <v>162.5</v>
      </c>
      <c r="G336" s="296">
        <v>162.5</v>
      </c>
      <c r="H336" s="395">
        <v>0</v>
      </c>
      <c r="I336" s="296">
        <v>162.5</v>
      </c>
      <c r="J336" s="288"/>
    </row>
    <row r="337" spans="1:10" ht="15">
      <c r="A337" s="179">
        <v>329</v>
      </c>
      <c r="B337" s="490">
        <v>41086</v>
      </c>
      <c r="C337" s="184" t="s">
        <v>2068</v>
      </c>
      <c r="D337" s="546" t="s">
        <v>2069</v>
      </c>
      <c r="E337" s="557" t="s">
        <v>1385</v>
      </c>
      <c r="F337" s="296">
        <v>100</v>
      </c>
      <c r="G337" s="296">
        <v>100</v>
      </c>
      <c r="H337" s="395">
        <v>0</v>
      </c>
      <c r="I337" s="296">
        <v>100</v>
      </c>
      <c r="J337" s="288"/>
    </row>
    <row r="338" spans="1:10" ht="15">
      <c r="A338" s="179">
        <v>330</v>
      </c>
      <c r="B338" s="490">
        <v>41086</v>
      </c>
      <c r="C338" s="184" t="s">
        <v>2070</v>
      </c>
      <c r="D338" s="546" t="s">
        <v>2071</v>
      </c>
      <c r="E338" s="557" t="s">
        <v>1385</v>
      </c>
      <c r="F338" s="296">
        <v>100</v>
      </c>
      <c r="G338" s="296">
        <v>100</v>
      </c>
      <c r="H338" s="395">
        <v>0</v>
      </c>
      <c r="I338" s="296">
        <v>100</v>
      </c>
      <c r="J338" s="288"/>
    </row>
    <row r="339" spans="1:10" ht="15">
      <c r="A339" s="179">
        <v>331</v>
      </c>
      <c r="B339" s="490">
        <v>41086</v>
      </c>
      <c r="C339" s="184" t="s">
        <v>2072</v>
      </c>
      <c r="D339" s="546" t="s">
        <v>2073</v>
      </c>
      <c r="E339" s="557" t="s">
        <v>1385</v>
      </c>
      <c r="F339" s="296">
        <v>125</v>
      </c>
      <c r="G339" s="296">
        <v>125</v>
      </c>
      <c r="H339" s="395">
        <v>0</v>
      </c>
      <c r="I339" s="296">
        <v>125</v>
      </c>
      <c r="J339" s="288"/>
    </row>
    <row r="340" spans="1:10" ht="15">
      <c r="A340" s="179">
        <v>332</v>
      </c>
      <c r="B340" s="490">
        <v>41086</v>
      </c>
      <c r="C340" s="184" t="s">
        <v>2074</v>
      </c>
      <c r="D340" s="546" t="s">
        <v>2075</v>
      </c>
      <c r="E340" s="557" t="s">
        <v>1385</v>
      </c>
      <c r="F340" s="296">
        <v>100</v>
      </c>
      <c r="G340" s="296">
        <v>100</v>
      </c>
      <c r="H340" s="395">
        <v>0</v>
      </c>
      <c r="I340" s="296">
        <v>100</v>
      </c>
      <c r="J340" s="288"/>
    </row>
    <row r="341" spans="1:10" ht="15">
      <c r="A341" s="179">
        <v>333</v>
      </c>
      <c r="B341" s="490">
        <v>41086</v>
      </c>
      <c r="C341" s="184" t="s">
        <v>2076</v>
      </c>
      <c r="D341" s="546" t="s">
        <v>2077</v>
      </c>
      <c r="E341" s="557" t="s">
        <v>1385</v>
      </c>
      <c r="F341" s="296">
        <v>125</v>
      </c>
      <c r="G341" s="296">
        <v>125</v>
      </c>
      <c r="H341" s="395">
        <v>0</v>
      </c>
      <c r="I341" s="296">
        <v>125</v>
      </c>
      <c r="J341" s="288"/>
    </row>
    <row r="342" spans="1:10" ht="15">
      <c r="A342" s="179">
        <v>334</v>
      </c>
      <c r="B342" s="490">
        <v>41086</v>
      </c>
      <c r="C342" s="184" t="s">
        <v>2078</v>
      </c>
      <c r="D342" s="546" t="s">
        <v>2079</v>
      </c>
      <c r="E342" s="557" t="s">
        <v>1385</v>
      </c>
      <c r="F342" s="296">
        <v>100</v>
      </c>
      <c r="G342" s="296">
        <v>100</v>
      </c>
      <c r="H342" s="395">
        <v>0</v>
      </c>
      <c r="I342" s="296">
        <v>100</v>
      </c>
      <c r="J342" s="288"/>
    </row>
    <row r="343" spans="1:10" ht="15">
      <c r="A343" s="179">
        <v>335</v>
      </c>
      <c r="B343" s="490">
        <v>41086</v>
      </c>
      <c r="C343" s="184" t="s">
        <v>2080</v>
      </c>
      <c r="D343" s="546" t="s">
        <v>2081</v>
      </c>
      <c r="E343" s="557" t="s">
        <v>1385</v>
      </c>
      <c r="F343" s="296">
        <v>125</v>
      </c>
      <c r="G343" s="296">
        <v>125</v>
      </c>
      <c r="H343" s="395">
        <v>0</v>
      </c>
      <c r="I343" s="296">
        <v>125</v>
      </c>
      <c r="J343" s="288"/>
    </row>
    <row r="344" spans="1:10" ht="15">
      <c r="A344" s="179">
        <v>336</v>
      </c>
      <c r="B344" s="490">
        <v>41086</v>
      </c>
      <c r="C344" s="184" t="s">
        <v>2082</v>
      </c>
      <c r="D344" s="546" t="s">
        <v>2083</v>
      </c>
      <c r="E344" s="557" t="s">
        <v>1385</v>
      </c>
      <c r="F344" s="296">
        <v>100</v>
      </c>
      <c r="G344" s="296">
        <v>100</v>
      </c>
      <c r="H344" s="395">
        <v>0</v>
      </c>
      <c r="I344" s="296">
        <v>100</v>
      </c>
      <c r="J344" s="288"/>
    </row>
    <row r="345" spans="1:10" ht="15">
      <c r="A345" s="179">
        <v>337</v>
      </c>
      <c r="B345" s="490">
        <v>41086</v>
      </c>
      <c r="C345" s="184" t="s">
        <v>2084</v>
      </c>
      <c r="D345" s="546" t="s">
        <v>2085</v>
      </c>
      <c r="E345" s="557" t="s">
        <v>1385</v>
      </c>
      <c r="F345" s="296">
        <v>100</v>
      </c>
      <c r="G345" s="296">
        <v>100</v>
      </c>
      <c r="H345" s="395">
        <v>0</v>
      </c>
      <c r="I345" s="296">
        <v>100</v>
      </c>
      <c r="J345" s="288"/>
    </row>
    <row r="346" spans="1:10" ht="15">
      <c r="A346" s="179">
        <v>338</v>
      </c>
      <c r="B346" s="490">
        <v>41086</v>
      </c>
      <c r="C346" s="184" t="s">
        <v>2086</v>
      </c>
      <c r="D346" s="546" t="s">
        <v>2087</v>
      </c>
      <c r="E346" s="557" t="s">
        <v>1385</v>
      </c>
      <c r="F346" s="296">
        <v>162.5</v>
      </c>
      <c r="G346" s="296">
        <v>162.5</v>
      </c>
      <c r="H346" s="395">
        <v>0</v>
      </c>
      <c r="I346" s="296">
        <v>162.5</v>
      </c>
      <c r="J346" s="288"/>
    </row>
    <row r="347" spans="1:10" ht="15">
      <c r="A347" s="179">
        <v>339</v>
      </c>
      <c r="B347" s="490">
        <v>41086</v>
      </c>
      <c r="C347" s="184" t="s">
        <v>2088</v>
      </c>
      <c r="D347" s="546" t="s">
        <v>2089</v>
      </c>
      <c r="E347" s="557" t="s">
        <v>1385</v>
      </c>
      <c r="F347" s="296">
        <v>100</v>
      </c>
      <c r="G347" s="296">
        <v>100</v>
      </c>
      <c r="H347" s="395">
        <v>0</v>
      </c>
      <c r="I347" s="296">
        <v>100</v>
      </c>
      <c r="J347" s="288"/>
    </row>
    <row r="348" spans="1:10" ht="15">
      <c r="A348" s="179">
        <v>340</v>
      </c>
      <c r="B348" s="490">
        <v>41086</v>
      </c>
      <c r="C348" s="184" t="s">
        <v>2090</v>
      </c>
      <c r="D348" s="546" t="s">
        <v>2091</v>
      </c>
      <c r="E348" s="557" t="s">
        <v>1385</v>
      </c>
      <c r="F348" s="296">
        <v>162.5</v>
      </c>
      <c r="G348" s="296">
        <v>162.5</v>
      </c>
      <c r="H348" s="395">
        <v>0</v>
      </c>
      <c r="I348" s="296">
        <v>162.5</v>
      </c>
      <c r="J348" s="288"/>
    </row>
    <row r="349" spans="1:10" ht="15">
      <c r="A349" s="179">
        <v>341</v>
      </c>
      <c r="B349" s="490">
        <v>41086</v>
      </c>
      <c r="C349" s="184" t="s">
        <v>2092</v>
      </c>
      <c r="D349" s="546" t="s">
        <v>2093</v>
      </c>
      <c r="E349" s="557" t="s">
        <v>1385</v>
      </c>
      <c r="F349" s="296">
        <v>162.5</v>
      </c>
      <c r="G349" s="296">
        <v>162.5</v>
      </c>
      <c r="H349" s="395">
        <v>0</v>
      </c>
      <c r="I349" s="296">
        <v>162.5</v>
      </c>
      <c r="J349" s="288"/>
    </row>
    <row r="350" spans="1:10" ht="15">
      <c r="A350" s="179">
        <v>342</v>
      </c>
      <c r="B350" s="490">
        <v>41086</v>
      </c>
      <c r="C350" s="184" t="s">
        <v>2094</v>
      </c>
      <c r="D350" s="546" t="s">
        <v>2095</v>
      </c>
      <c r="E350" s="557" t="s">
        <v>1385</v>
      </c>
      <c r="F350" s="296">
        <v>125</v>
      </c>
      <c r="G350" s="296">
        <v>125</v>
      </c>
      <c r="H350" s="395">
        <v>0</v>
      </c>
      <c r="I350" s="296">
        <v>125</v>
      </c>
      <c r="J350" s="288"/>
    </row>
    <row r="351" spans="1:10" ht="15">
      <c r="A351" s="179">
        <v>343</v>
      </c>
      <c r="B351" s="490">
        <v>41086</v>
      </c>
      <c r="C351" s="184" t="s">
        <v>2096</v>
      </c>
      <c r="D351" s="546" t="s">
        <v>2097</v>
      </c>
      <c r="E351" s="557" t="s">
        <v>1385</v>
      </c>
      <c r="F351" s="296">
        <v>162.5</v>
      </c>
      <c r="G351" s="296">
        <v>162.5</v>
      </c>
      <c r="H351" s="395">
        <v>0</v>
      </c>
      <c r="I351" s="296">
        <v>162.5</v>
      </c>
      <c r="J351" s="288"/>
    </row>
    <row r="352" spans="1:10" ht="15">
      <c r="A352" s="179">
        <v>344</v>
      </c>
      <c r="B352" s="490">
        <v>41086</v>
      </c>
      <c r="C352" s="184" t="s">
        <v>2098</v>
      </c>
      <c r="D352" s="546" t="s">
        <v>2099</v>
      </c>
      <c r="E352" s="557" t="s">
        <v>1385</v>
      </c>
      <c r="F352" s="296">
        <v>325</v>
      </c>
      <c r="G352" s="296">
        <v>325</v>
      </c>
      <c r="H352" s="395">
        <v>0</v>
      </c>
      <c r="I352" s="296">
        <v>325</v>
      </c>
      <c r="J352" s="288"/>
    </row>
    <row r="353" spans="1:10" ht="15">
      <c r="A353" s="179">
        <v>345</v>
      </c>
      <c r="B353" s="490">
        <v>41086</v>
      </c>
      <c r="C353" s="184" t="s">
        <v>2100</v>
      </c>
      <c r="D353" s="546" t="s">
        <v>2101</v>
      </c>
      <c r="E353" s="557" t="s">
        <v>1385</v>
      </c>
      <c r="F353" s="296">
        <v>325</v>
      </c>
      <c r="G353" s="296">
        <v>325</v>
      </c>
      <c r="H353" s="395">
        <v>0</v>
      </c>
      <c r="I353" s="296">
        <v>325</v>
      </c>
      <c r="J353" s="288"/>
    </row>
    <row r="354" spans="1:10" ht="15">
      <c r="A354" s="179">
        <v>346</v>
      </c>
      <c r="B354" s="490">
        <v>41085</v>
      </c>
      <c r="C354" s="184" t="s">
        <v>2102</v>
      </c>
      <c r="D354" s="546" t="s">
        <v>2103</v>
      </c>
      <c r="E354" s="557" t="s">
        <v>1385</v>
      </c>
      <c r="F354" s="296">
        <v>162.5</v>
      </c>
      <c r="G354" s="296">
        <v>162.5</v>
      </c>
      <c r="H354" s="395">
        <v>0</v>
      </c>
      <c r="I354" s="296">
        <v>162.5</v>
      </c>
      <c r="J354" s="288"/>
    </row>
    <row r="355" spans="1:10" ht="15">
      <c r="A355" s="179">
        <v>347</v>
      </c>
      <c r="B355" s="490">
        <v>41085</v>
      </c>
      <c r="C355" s="184" t="s">
        <v>2104</v>
      </c>
      <c r="D355" s="546" t="s">
        <v>2105</v>
      </c>
      <c r="E355" s="557" t="s">
        <v>1385</v>
      </c>
      <c r="F355" s="296">
        <v>162.5</v>
      </c>
      <c r="G355" s="296">
        <v>162.5</v>
      </c>
      <c r="H355" s="395">
        <v>0</v>
      </c>
      <c r="I355" s="296">
        <v>162.5</v>
      </c>
      <c r="J355" s="288"/>
    </row>
    <row r="356" spans="1:10" ht="15">
      <c r="A356" s="179">
        <v>348</v>
      </c>
      <c r="B356" s="490">
        <v>41085</v>
      </c>
      <c r="C356" s="184" t="s">
        <v>2106</v>
      </c>
      <c r="D356" s="546" t="s">
        <v>2107</v>
      </c>
      <c r="E356" s="557" t="s">
        <v>1385</v>
      </c>
      <c r="F356" s="296">
        <v>162.5</v>
      </c>
      <c r="G356" s="296">
        <v>162.5</v>
      </c>
      <c r="H356" s="395">
        <v>0</v>
      </c>
      <c r="I356" s="296">
        <v>162.5</v>
      </c>
      <c r="J356" s="288"/>
    </row>
    <row r="357" spans="1:10" ht="15">
      <c r="A357" s="179">
        <v>349</v>
      </c>
      <c r="B357" s="490">
        <v>41085</v>
      </c>
      <c r="C357" s="184" t="s">
        <v>2108</v>
      </c>
      <c r="D357" s="546" t="s">
        <v>2109</v>
      </c>
      <c r="E357" s="557" t="s">
        <v>1385</v>
      </c>
      <c r="F357" s="296">
        <v>162.5</v>
      </c>
      <c r="G357" s="296">
        <v>162.5</v>
      </c>
      <c r="H357" s="395">
        <v>0</v>
      </c>
      <c r="I357" s="296">
        <v>162.5</v>
      </c>
      <c r="J357" s="288"/>
    </row>
    <row r="358" spans="1:10" ht="15">
      <c r="A358" s="179">
        <v>350</v>
      </c>
      <c r="B358" s="490">
        <v>41085</v>
      </c>
      <c r="C358" s="184" t="s">
        <v>2110</v>
      </c>
      <c r="D358" s="546" t="s">
        <v>2111</v>
      </c>
      <c r="E358" s="557" t="s">
        <v>1385</v>
      </c>
      <c r="F358" s="296">
        <v>162.5</v>
      </c>
      <c r="G358" s="296">
        <v>162.5</v>
      </c>
      <c r="H358" s="395">
        <v>0</v>
      </c>
      <c r="I358" s="296">
        <v>162.5</v>
      </c>
      <c r="J358" s="288"/>
    </row>
    <row r="359" spans="1:10" ht="15">
      <c r="A359" s="179">
        <v>351</v>
      </c>
      <c r="B359" s="490">
        <v>41085</v>
      </c>
      <c r="C359" s="184" t="s">
        <v>2112</v>
      </c>
      <c r="D359" s="546" t="s">
        <v>2113</v>
      </c>
      <c r="E359" s="557" t="s">
        <v>1385</v>
      </c>
      <c r="F359" s="296">
        <v>162.5</v>
      </c>
      <c r="G359" s="296">
        <v>162.5</v>
      </c>
      <c r="H359" s="395">
        <v>0</v>
      </c>
      <c r="I359" s="296">
        <v>162.5</v>
      </c>
      <c r="J359" s="288"/>
    </row>
    <row r="360" spans="1:10" ht="15">
      <c r="A360" s="179">
        <v>352</v>
      </c>
      <c r="B360" s="490">
        <v>41085</v>
      </c>
      <c r="C360" s="184" t="s">
        <v>2114</v>
      </c>
      <c r="D360" s="546" t="s">
        <v>2115</v>
      </c>
      <c r="E360" s="557" t="s">
        <v>1385</v>
      </c>
      <c r="F360" s="296">
        <v>125</v>
      </c>
      <c r="G360" s="296">
        <v>125</v>
      </c>
      <c r="H360" s="395">
        <v>0</v>
      </c>
      <c r="I360" s="296">
        <v>125</v>
      </c>
      <c r="J360" s="288"/>
    </row>
    <row r="361" spans="1:10" ht="15">
      <c r="A361" s="179">
        <v>353</v>
      </c>
      <c r="B361" s="490">
        <v>41085</v>
      </c>
      <c r="C361" s="184" t="s">
        <v>2116</v>
      </c>
      <c r="D361" s="546" t="s">
        <v>2117</v>
      </c>
      <c r="E361" s="557" t="s">
        <v>1385</v>
      </c>
      <c r="F361" s="296">
        <v>125</v>
      </c>
      <c r="G361" s="296">
        <v>125</v>
      </c>
      <c r="H361" s="395">
        <v>0</v>
      </c>
      <c r="I361" s="296">
        <v>125</v>
      </c>
      <c r="J361" s="288"/>
    </row>
    <row r="362" spans="1:10" ht="15">
      <c r="A362" s="179">
        <v>354</v>
      </c>
      <c r="B362" s="490">
        <v>41085</v>
      </c>
      <c r="C362" s="184" t="s">
        <v>2118</v>
      </c>
      <c r="D362" s="546" t="s">
        <v>2119</v>
      </c>
      <c r="E362" s="557" t="s">
        <v>1385</v>
      </c>
      <c r="F362" s="296">
        <v>125</v>
      </c>
      <c r="G362" s="296">
        <v>125</v>
      </c>
      <c r="H362" s="395">
        <v>0</v>
      </c>
      <c r="I362" s="296">
        <v>125</v>
      </c>
      <c r="J362" s="288"/>
    </row>
    <row r="363" spans="1:10" ht="15">
      <c r="A363" s="179">
        <v>355</v>
      </c>
      <c r="B363" s="490">
        <v>41085</v>
      </c>
      <c r="C363" s="184" t="s">
        <v>2120</v>
      </c>
      <c r="D363" s="546" t="s">
        <v>2121</v>
      </c>
      <c r="E363" s="557" t="s">
        <v>1385</v>
      </c>
      <c r="F363" s="296">
        <v>162.5</v>
      </c>
      <c r="G363" s="296">
        <v>162.5</v>
      </c>
      <c r="H363" s="395">
        <v>0</v>
      </c>
      <c r="I363" s="296">
        <v>162.5</v>
      </c>
      <c r="J363" s="288"/>
    </row>
    <row r="364" spans="1:10" ht="15">
      <c r="A364" s="179">
        <v>356</v>
      </c>
      <c r="B364" s="490">
        <v>41085</v>
      </c>
      <c r="C364" s="184" t="s">
        <v>2122</v>
      </c>
      <c r="D364" s="546" t="s">
        <v>2123</v>
      </c>
      <c r="E364" s="557" t="s">
        <v>1385</v>
      </c>
      <c r="F364" s="296">
        <v>162.5</v>
      </c>
      <c r="G364" s="296">
        <v>162.5</v>
      </c>
      <c r="H364" s="395">
        <v>0</v>
      </c>
      <c r="I364" s="296">
        <v>162.5</v>
      </c>
      <c r="J364" s="288"/>
    </row>
    <row r="365" spans="1:10" ht="15">
      <c r="A365" s="179">
        <v>357</v>
      </c>
      <c r="B365" s="490">
        <v>41085</v>
      </c>
      <c r="C365" s="184" t="s">
        <v>2124</v>
      </c>
      <c r="D365" s="546" t="s">
        <v>2125</v>
      </c>
      <c r="E365" s="557" t="s">
        <v>1385</v>
      </c>
      <c r="F365" s="296">
        <v>162.5</v>
      </c>
      <c r="G365" s="296">
        <v>162.5</v>
      </c>
      <c r="H365" s="395">
        <v>0</v>
      </c>
      <c r="I365" s="296">
        <v>162.5</v>
      </c>
      <c r="J365" s="288"/>
    </row>
    <row r="366" spans="1:10" ht="15">
      <c r="A366" s="179">
        <v>358</v>
      </c>
      <c r="B366" s="490">
        <v>41085</v>
      </c>
      <c r="C366" s="184" t="s">
        <v>2126</v>
      </c>
      <c r="D366" s="546" t="s">
        <v>2127</v>
      </c>
      <c r="E366" s="557" t="s">
        <v>1385</v>
      </c>
      <c r="F366" s="296">
        <v>162.5</v>
      </c>
      <c r="G366" s="296">
        <v>162.5</v>
      </c>
      <c r="H366" s="395">
        <v>0</v>
      </c>
      <c r="I366" s="296">
        <v>162.5</v>
      </c>
      <c r="J366" s="288"/>
    </row>
    <row r="367" spans="1:10" ht="15">
      <c r="A367" s="179">
        <v>359</v>
      </c>
      <c r="B367" s="490">
        <v>41085</v>
      </c>
      <c r="C367" s="184" t="s">
        <v>2128</v>
      </c>
      <c r="D367" s="546" t="s">
        <v>2129</v>
      </c>
      <c r="E367" s="557" t="s">
        <v>1385</v>
      </c>
      <c r="F367" s="296">
        <v>162.5</v>
      </c>
      <c r="G367" s="296">
        <v>162.5</v>
      </c>
      <c r="H367" s="395">
        <v>0</v>
      </c>
      <c r="I367" s="296">
        <v>162.5</v>
      </c>
      <c r="J367" s="288"/>
    </row>
    <row r="368" spans="1:10" ht="15">
      <c r="A368" s="179">
        <v>360</v>
      </c>
      <c r="B368" s="490">
        <v>41085</v>
      </c>
      <c r="C368" s="184" t="s">
        <v>2130</v>
      </c>
      <c r="D368" s="546" t="s">
        <v>2131</v>
      </c>
      <c r="E368" s="557" t="s">
        <v>1385</v>
      </c>
      <c r="F368" s="296">
        <v>162.5</v>
      </c>
      <c r="G368" s="296">
        <v>162.5</v>
      </c>
      <c r="H368" s="395">
        <v>0</v>
      </c>
      <c r="I368" s="296">
        <v>162.5</v>
      </c>
      <c r="J368" s="288"/>
    </row>
    <row r="369" spans="1:10" ht="15">
      <c r="A369" s="179">
        <v>361</v>
      </c>
      <c r="B369" s="490">
        <v>41085</v>
      </c>
      <c r="C369" s="184" t="s">
        <v>2132</v>
      </c>
      <c r="D369" s="546" t="s">
        <v>2133</v>
      </c>
      <c r="E369" s="557" t="s">
        <v>1385</v>
      </c>
      <c r="F369" s="296">
        <v>162.5</v>
      </c>
      <c r="G369" s="296">
        <v>162.5</v>
      </c>
      <c r="H369" s="395">
        <v>0</v>
      </c>
      <c r="I369" s="296">
        <v>162.5</v>
      </c>
      <c r="J369" s="288"/>
    </row>
    <row r="370" spans="1:10" ht="15">
      <c r="A370" s="179">
        <v>362</v>
      </c>
      <c r="B370" s="490">
        <v>41085</v>
      </c>
      <c r="C370" s="184" t="s">
        <v>2134</v>
      </c>
      <c r="D370" s="546" t="s">
        <v>2135</v>
      </c>
      <c r="E370" s="557" t="s">
        <v>1385</v>
      </c>
      <c r="F370" s="296">
        <v>162.5</v>
      </c>
      <c r="G370" s="296">
        <v>162.5</v>
      </c>
      <c r="H370" s="395">
        <v>0</v>
      </c>
      <c r="I370" s="296">
        <v>162.5</v>
      </c>
      <c r="J370" s="288"/>
    </row>
    <row r="371" spans="1:10" ht="15">
      <c r="A371" s="179">
        <v>363</v>
      </c>
      <c r="B371" s="490">
        <v>41085</v>
      </c>
      <c r="C371" s="184" t="s">
        <v>2136</v>
      </c>
      <c r="D371" s="546" t="s">
        <v>2137</v>
      </c>
      <c r="E371" s="557" t="s">
        <v>1385</v>
      </c>
      <c r="F371" s="296">
        <v>162.5</v>
      </c>
      <c r="G371" s="296">
        <v>162.5</v>
      </c>
      <c r="H371" s="395">
        <v>0</v>
      </c>
      <c r="I371" s="296">
        <v>162.5</v>
      </c>
      <c r="J371" s="288"/>
    </row>
    <row r="372" spans="1:10" ht="15">
      <c r="A372" s="179">
        <v>364</v>
      </c>
      <c r="B372" s="490">
        <v>41085</v>
      </c>
      <c r="C372" s="184" t="s">
        <v>2138</v>
      </c>
      <c r="D372" s="546" t="s">
        <v>2139</v>
      </c>
      <c r="E372" s="557" t="s">
        <v>1385</v>
      </c>
      <c r="F372" s="296">
        <v>162.5</v>
      </c>
      <c r="G372" s="296">
        <v>162.5</v>
      </c>
      <c r="H372" s="395">
        <v>0</v>
      </c>
      <c r="I372" s="296">
        <v>162.5</v>
      </c>
      <c r="J372" s="288"/>
    </row>
    <row r="373" spans="1:10" ht="15">
      <c r="A373" s="179">
        <v>365</v>
      </c>
      <c r="B373" s="490">
        <v>41085</v>
      </c>
      <c r="C373" s="184" t="s">
        <v>2140</v>
      </c>
      <c r="D373" s="546" t="s">
        <v>2141</v>
      </c>
      <c r="E373" s="557" t="s">
        <v>1385</v>
      </c>
      <c r="F373" s="296">
        <v>162.5</v>
      </c>
      <c r="G373" s="296">
        <v>162.5</v>
      </c>
      <c r="H373" s="395">
        <v>0</v>
      </c>
      <c r="I373" s="296">
        <v>162.5</v>
      </c>
      <c r="J373" s="288"/>
    </row>
    <row r="374" spans="1:10" ht="15">
      <c r="A374" s="179">
        <v>366</v>
      </c>
      <c r="B374" s="490">
        <v>41085</v>
      </c>
      <c r="C374" s="184" t="s">
        <v>2142</v>
      </c>
      <c r="D374" s="546" t="s">
        <v>2143</v>
      </c>
      <c r="E374" s="557" t="s">
        <v>1385</v>
      </c>
      <c r="F374" s="296">
        <v>162.5</v>
      </c>
      <c r="G374" s="296">
        <v>162.5</v>
      </c>
      <c r="H374" s="395">
        <v>0</v>
      </c>
      <c r="I374" s="296">
        <v>162.5</v>
      </c>
      <c r="J374" s="288"/>
    </row>
    <row r="375" spans="1:10" ht="15">
      <c r="A375" s="179">
        <v>367</v>
      </c>
      <c r="B375" s="490">
        <v>41085</v>
      </c>
      <c r="C375" s="184" t="s">
        <v>2144</v>
      </c>
      <c r="D375" s="546" t="s">
        <v>2145</v>
      </c>
      <c r="E375" s="557" t="s">
        <v>1385</v>
      </c>
      <c r="F375" s="296">
        <v>162.5</v>
      </c>
      <c r="G375" s="296">
        <v>162.5</v>
      </c>
      <c r="H375" s="395">
        <v>0</v>
      </c>
      <c r="I375" s="296">
        <v>162.5</v>
      </c>
      <c r="J375" s="288"/>
    </row>
    <row r="376" spans="1:10" ht="15">
      <c r="A376" s="179">
        <v>368</v>
      </c>
      <c r="B376" s="490">
        <v>41085</v>
      </c>
      <c r="C376" s="184" t="s">
        <v>2146</v>
      </c>
      <c r="D376" s="546" t="s">
        <v>2147</v>
      </c>
      <c r="E376" s="557" t="s">
        <v>1385</v>
      </c>
      <c r="F376" s="296">
        <v>162.5</v>
      </c>
      <c r="G376" s="296">
        <v>162.5</v>
      </c>
      <c r="H376" s="395">
        <v>0</v>
      </c>
      <c r="I376" s="296">
        <v>162.5</v>
      </c>
      <c r="J376" s="288"/>
    </row>
    <row r="377" spans="1:10" ht="15">
      <c r="A377" s="179">
        <v>369</v>
      </c>
      <c r="B377" s="490">
        <v>41085</v>
      </c>
      <c r="C377" s="184" t="s">
        <v>2148</v>
      </c>
      <c r="D377" s="546" t="s">
        <v>2149</v>
      </c>
      <c r="E377" s="557" t="s">
        <v>1385</v>
      </c>
      <c r="F377" s="296">
        <v>162.5</v>
      </c>
      <c r="G377" s="296">
        <v>162.5</v>
      </c>
      <c r="H377" s="395">
        <v>0</v>
      </c>
      <c r="I377" s="296">
        <v>162.5</v>
      </c>
      <c r="J377" s="288"/>
    </row>
    <row r="378" spans="1:10" ht="15">
      <c r="A378" s="179">
        <v>370</v>
      </c>
      <c r="B378" s="490">
        <v>41085</v>
      </c>
      <c r="C378" s="184" t="s">
        <v>2150</v>
      </c>
      <c r="D378" s="546" t="s">
        <v>2151</v>
      </c>
      <c r="E378" s="557" t="s">
        <v>1385</v>
      </c>
      <c r="F378" s="296">
        <v>125</v>
      </c>
      <c r="G378" s="296">
        <v>125</v>
      </c>
      <c r="H378" s="395">
        <v>0</v>
      </c>
      <c r="I378" s="296">
        <v>125</v>
      </c>
      <c r="J378" s="288"/>
    </row>
    <row r="379" spans="1:10" ht="15">
      <c r="A379" s="179">
        <v>371</v>
      </c>
      <c r="B379" s="490">
        <v>41085</v>
      </c>
      <c r="C379" s="184" t="s">
        <v>2152</v>
      </c>
      <c r="D379" s="546" t="s">
        <v>2153</v>
      </c>
      <c r="E379" s="557" t="s">
        <v>1385</v>
      </c>
      <c r="F379" s="296">
        <v>125</v>
      </c>
      <c r="G379" s="296">
        <v>125</v>
      </c>
      <c r="H379" s="395">
        <v>0</v>
      </c>
      <c r="I379" s="296">
        <v>125</v>
      </c>
      <c r="J379" s="288"/>
    </row>
    <row r="380" spans="1:10" ht="15">
      <c r="A380" s="179">
        <v>372</v>
      </c>
      <c r="B380" s="490">
        <v>41085</v>
      </c>
      <c r="C380" s="184" t="s">
        <v>2154</v>
      </c>
      <c r="D380" s="546" t="s">
        <v>2155</v>
      </c>
      <c r="E380" s="557" t="s">
        <v>1385</v>
      </c>
      <c r="F380" s="296">
        <v>162.5</v>
      </c>
      <c r="G380" s="296">
        <v>162.5</v>
      </c>
      <c r="H380" s="395">
        <v>0</v>
      </c>
      <c r="I380" s="296">
        <v>162.5</v>
      </c>
      <c r="J380" s="288"/>
    </row>
    <row r="381" spans="1:10" ht="15">
      <c r="A381" s="179">
        <v>373</v>
      </c>
      <c r="B381" s="490">
        <v>41085</v>
      </c>
      <c r="C381" s="184" t="s">
        <v>2156</v>
      </c>
      <c r="D381" s="546" t="s">
        <v>2157</v>
      </c>
      <c r="E381" s="557" t="s">
        <v>1385</v>
      </c>
      <c r="F381" s="296">
        <v>162.5</v>
      </c>
      <c r="G381" s="296">
        <v>162.5</v>
      </c>
      <c r="H381" s="395">
        <v>0</v>
      </c>
      <c r="I381" s="296">
        <v>162.5</v>
      </c>
      <c r="J381" s="288"/>
    </row>
    <row r="382" spans="1:10" ht="15">
      <c r="A382" s="179">
        <v>374</v>
      </c>
      <c r="B382" s="490">
        <v>41085</v>
      </c>
      <c r="C382" s="184" t="s">
        <v>2158</v>
      </c>
      <c r="D382" s="546" t="s">
        <v>2159</v>
      </c>
      <c r="E382" s="557" t="s">
        <v>1385</v>
      </c>
      <c r="F382" s="296">
        <v>162.5</v>
      </c>
      <c r="G382" s="296">
        <v>162.5</v>
      </c>
      <c r="H382" s="395">
        <v>0</v>
      </c>
      <c r="I382" s="296">
        <v>162.5</v>
      </c>
      <c r="J382" s="288"/>
    </row>
    <row r="383" spans="1:10" ht="15">
      <c r="A383" s="179">
        <v>375</v>
      </c>
      <c r="B383" s="490">
        <v>41085</v>
      </c>
      <c r="C383" s="184" t="s">
        <v>2160</v>
      </c>
      <c r="D383" s="546" t="s">
        <v>2161</v>
      </c>
      <c r="E383" s="557" t="s">
        <v>1385</v>
      </c>
      <c r="F383" s="296">
        <v>162.5</v>
      </c>
      <c r="G383" s="296">
        <v>162.5</v>
      </c>
      <c r="H383" s="395">
        <v>0</v>
      </c>
      <c r="I383" s="296">
        <v>162.5</v>
      </c>
      <c r="J383" s="288"/>
    </row>
    <row r="384" spans="1:10" ht="15">
      <c r="A384" s="179">
        <v>376</v>
      </c>
      <c r="B384" s="490">
        <v>41085</v>
      </c>
      <c r="C384" s="184" t="s">
        <v>2162</v>
      </c>
      <c r="D384" s="546" t="s">
        <v>2163</v>
      </c>
      <c r="E384" s="557" t="s">
        <v>1385</v>
      </c>
      <c r="F384" s="296">
        <v>162.5</v>
      </c>
      <c r="G384" s="296">
        <v>162.5</v>
      </c>
      <c r="H384" s="395">
        <v>0</v>
      </c>
      <c r="I384" s="296">
        <v>162.5</v>
      </c>
      <c r="J384" s="288"/>
    </row>
    <row r="385" spans="1:10" ht="15">
      <c r="A385" s="179">
        <v>377</v>
      </c>
      <c r="B385" s="490">
        <v>41085</v>
      </c>
      <c r="C385" s="184" t="s">
        <v>2164</v>
      </c>
      <c r="D385" s="546" t="s">
        <v>2165</v>
      </c>
      <c r="E385" s="557" t="s">
        <v>1385</v>
      </c>
      <c r="F385" s="296">
        <v>162.5</v>
      </c>
      <c r="G385" s="296">
        <v>162.5</v>
      </c>
      <c r="H385" s="395">
        <v>0</v>
      </c>
      <c r="I385" s="296">
        <v>162.5</v>
      </c>
      <c r="J385" s="288"/>
    </row>
    <row r="386" spans="1:10" ht="15">
      <c r="A386" s="179">
        <v>378</v>
      </c>
      <c r="B386" s="490">
        <v>41085</v>
      </c>
      <c r="C386" s="184" t="s">
        <v>2166</v>
      </c>
      <c r="D386" s="546" t="s">
        <v>2167</v>
      </c>
      <c r="E386" s="557" t="s">
        <v>1385</v>
      </c>
      <c r="F386" s="296">
        <v>162.5</v>
      </c>
      <c r="G386" s="296">
        <v>162.5</v>
      </c>
      <c r="H386" s="395">
        <v>0</v>
      </c>
      <c r="I386" s="296">
        <v>162.5</v>
      </c>
      <c r="J386" s="288"/>
    </row>
    <row r="387" spans="1:10" ht="15">
      <c r="A387" s="179">
        <v>379</v>
      </c>
      <c r="B387" s="490">
        <v>41085</v>
      </c>
      <c r="C387" s="184" t="s">
        <v>2168</v>
      </c>
      <c r="D387" s="546" t="s">
        <v>2169</v>
      </c>
      <c r="E387" s="557" t="s">
        <v>1385</v>
      </c>
      <c r="F387" s="296">
        <v>162.5</v>
      </c>
      <c r="G387" s="296">
        <v>162.5</v>
      </c>
      <c r="H387" s="395">
        <v>0</v>
      </c>
      <c r="I387" s="296">
        <v>162.5</v>
      </c>
      <c r="J387" s="288"/>
    </row>
    <row r="388" spans="1:10" ht="15">
      <c r="A388" s="179">
        <v>380</v>
      </c>
      <c r="B388" s="490">
        <v>41085</v>
      </c>
      <c r="C388" s="184" t="s">
        <v>2170</v>
      </c>
      <c r="D388" s="546" t="s">
        <v>2171</v>
      </c>
      <c r="E388" s="557" t="s">
        <v>1385</v>
      </c>
      <c r="F388" s="296">
        <v>162.5</v>
      </c>
      <c r="G388" s="296">
        <v>162.5</v>
      </c>
      <c r="H388" s="395">
        <v>0</v>
      </c>
      <c r="I388" s="296">
        <v>162.5</v>
      </c>
      <c r="J388" s="288"/>
    </row>
    <row r="389" spans="1:10" ht="15">
      <c r="A389" s="179">
        <v>381</v>
      </c>
      <c r="B389" s="490">
        <v>41085</v>
      </c>
      <c r="C389" s="184" t="s">
        <v>2172</v>
      </c>
      <c r="D389" s="546" t="s">
        <v>2173</v>
      </c>
      <c r="E389" s="557" t="s">
        <v>1385</v>
      </c>
      <c r="F389" s="296">
        <v>162.5</v>
      </c>
      <c r="G389" s="296">
        <v>162.5</v>
      </c>
      <c r="H389" s="395">
        <v>0</v>
      </c>
      <c r="I389" s="296">
        <v>162.5</v>
      </c>
      <c r="J389" s="288"/>
    </row>
    <row r="390" spans="1:10" ht="15">
      <c r="A390" s="179">
        <v>382</v>
      </c>
      <c r="B390" s="490">
        <v>41085</v>
      </c>
      <c r="C390" s="184" t="s">
        <v>2174</v>
      </c>
      <c r="D390" s="546" t="s">
        <v>2175</v>
      </c>
      <c r="E390" s="557" t="s">
        <v>1385</v>
      </c>
      <c r="F390" s="296">
        <v>162.5</v>
      </c>
      <c r="G390" s="296">
        <v>162.5</v>
      </c>
      <c r="H390" s="395">
        <v>0</v>
      </c>
      <c r="I390" s="296">
        <v>162.5</v>
      </c>
      <c r="J390" s="288"/>
    </row>
    <row r="391" spans="1:10" ht="15">
      <c r="A391" s="179">
        <v>383</v>
      </c>
      <c r="B391" s="490">
        <v>41085</v>
      </c>
      <c r="C391" s="184" t="s">
        <v>2176</v>
      </c>
      <c r="D391" s="546" t="s">
        <v>2177</v>
      </c>
      <c r="E391" s="557" t="s">
        <v>1385</v>
      </c>
      <c r="F391" s="296">
        <v>162.5</v>
      </c>
      <c r="G391" s="296">
        <v>162.5</v>
      </c>
      <c r="H391" s="395">
        <v>0</v>
      </c>
      <c r="I391" s="296">
        <v>162.5</v>
      </c>
      <c r="J391" s="288"/>
    </row>
    <row r="392" spans="1:10" ht="15">
      <c r="A392" s="179">
        <v>384</v>
      </c>
      <c r="B392" s="490">
        <v>41085</v>
      </c>
      <c r="C392" s="184" t="s">
        <v>2178</v>
      </c>
      <c r="D392" s="546" t="s">
        <v>2179</v>
      </c>
      <c r="E392" s="557" t="s">
        <v>1385</v>
      </c>
      <c r="F392" s="296">
        <v>162.5</v>
      </c>
      <c r="G392" s="296">
        <v>162.5</v>
      </c>
      <c r="H392" s="395">
        <v>0</v>
      </c>
      <c r="I392" s="296">
        <v>162.5</v>
      </c>
      <c r="J392" s="288"/>
    </row>
    <row r="393" spans="1:10" ht="15">
      <c r="A393" s="179">
        <v>385</v>
      </c>
      <c r="B393" s="490">
        <v>41085</v>
      </c>
      <c r="C393" s="184" t="s">
        <v>2180</v>
      </c>
      <c r="D393" s="546" t="s">
        <v>2181</v>
      </c>
      <c r="E393" s="557" t="s">
        <v>1385</v>
      </c>
      <c r="F393" s="296">
        <v>162.5</v>
      </c>
      <c r="G393" s="296">
        <v>162.5</v>
      </c>
      <c r="H393" s="395">
        <v>0</v>
      </c>
      <c r="I393" s="296">
        <v>162.5</v>
      </c>
      <c r="J393" s="288"/>
    </row>
    <row r="394" spans="1:10" ht="15">
      <c r="A394" s="179">
        <v>386</v>
      </c>
      <c r="B394" s="490">
        <v>41085</v>
      </c>
      <c r="C394" s="184" t="s">
        <v>2182</v>
      </c>
      <c r="D394" s="546" t="s">
        <v>2183</v>
      </c>
      <c r="E394" s="557" t="s">
        <v>1385</v>
      </c>
      <c r="F394" s="296">
        <v>162.5</v>
      </c>
      <c r="G394" s="296">
        <v>162.5</v>
      </c>
      <c r="H394" s="395">
        <v>0</v>
      </c>
      <c r="I394" s="296">
        <v>162.5</v>
      </c>
      <c r="J394" s="288"/>
    </row>
    <row r="395" spans="1:10" ht="15">
      <c r="A395" s="179">
        <v>387</v>
      </c>
      <c r="B395" s="490">
        <v>41085</v>
      </c>
      <c r="C395" s="184" t="s">
        <v>2184</v>
      </c>
      <c r="D395" s="546" t="s">
        <v>2185</v>
      </c>
      <c r="E395" s="557" t="s">
        <v>1385</v>
      </c>
      <c r="F395" s="296">
        <v>162.5</v>
      </c>
      <c r="G395" s="296">
        <v>162.5</v>
      </c>
      <c r="H395" s="395">
        <v>0</v>
      </c>
      <c r="I395" s="296">
        <v>162.5</v>
      </c>
      <c r="J395" s="288"/>
    </row>
    <row r="396" spans="1:10" ht="15">
      <c r="A396" s="179">
        <v>388</v>
      </c>
      <c r="B396" s="490">
        <v>41085</v>
      </c>
      <c r="C396" s="184" t="s">
        <v>2186</v>
      </c>
      <c r="D396" s="546" t="s">
        <v>2187</v>
      </c>
      <c r="E396" s="557" t="s">
        <v>1385</v>
      </c>
      <c r="F396" s="296">
        <v>125</v>
      </c>
      <c r="G396" s="296">
        <v>125</v>
      </c>
      <c r="H396" s="395">
        <v>0</v>
      </c>
      <c r="I396" s="296">
        <v>125</v>
      </c>
      <c r="J396" s="288"/>
    </row>
    <row r="397" spans="1:10" ht="15">
      <c r="A397" s="179">
        <v>389</v>
      </c>
      <c r="B397" s="490">
        <v>41085</v>
      </c>
      <c r="C397" s="184" t="s">
        <v>2188</v>
      </c>
      <c r="D397" s="546" t="s">
        <v>2189</v>
      </c>
      <c r="E397" s="557" t="s">
        <v>1385</v>
      </c>
      <c r="F397" s="296">
        <v>125</v>
      </c>
      <c r="G397" s="296">
        <v>125</v>
      </c>
      <c r="H397" s="395">
        <v>0</v>
      </c>
      <c r="I397" s="296">
        <v>125</v>
      </c>
      <c r="J397" s="288"/>
    </row>
    <row r="398" spans="1:10" ht="15">
      <c r="A398" s="179">
        <v>390</v>
      </c>
      <c r="B398" s="490">
        <v>41085</v>
      </c>
      <c r="C398" s="184" t="s">
        <v>2190</v>
      </c>
      <c r="D398" s="546" t="s">
        <v>2191</v>
      </c>
      <c r="E398" s="557" t="s">
        <v>1385</v>
      </c>
      <c r="F398" s="296">
        <v>162.5</v>
      </c>
      <c r="G398" s="296">
        <v>162.5</v>
      </c>
      <c r="H398" s="395">
        <v>0</v>
      </c>
      <c r="I398" s="296">
        <v>162.5</v>
      </c>
      <c r="J398" s="288"/>
    </row>
    <row r="399" spans="1:10" ht="15">
      <c r="A399" s="179">
        <v>391</v>
      </c>
      <c r="B399" s="490">
        <v>41085</v>
      </c>
      <c r="C399" s="184" t="s">
        <v>2192</v>
      </c>
      <c r="D399" s="546" t="s">
        <v>2193</v>
      </c>
      <c r="E399" s="557" t="s">
        <v>1385</v>
      </c>
      <c r="F399" s="296">
        <v>162.5</v>
      </c>
      <c r="G399" s="296">
        <v>162.5</v>
      </c>
      <c r="H399" s="395">
        <v>0</v>
      </c>
      <c r="I399" s="296">
        <v>162.5</v>
      </c>
      <c r="J399" s="288"/>
    </row>
    <row r="400" spans="1:10" ht="15">
      <c r="A400" s="179">
        <v>392</v>
      </c>
      <c r="B400" s="490">
        <v>41085</v>
      </c>
      <c r="C400" s="184" t="s">
        <v>2194</v>
      </c>
      <c r="D400" s="546" t="s">
        <v>2195</v>
      </c>
      <c r="E400" s="557" t="s">
        <v>1385</v>
      </c>
      <c r="F400" s="296">
        <v>162.5</v>
      </c>
      <c r="G400" s="296">
        <v>162.5</v>
      </c>
      <c r="H400" s="395">
        <v>0</v>
      </c>
      <c r="I400" s="296">
        <v>162.5</v>
      </c>
      <c r="J400" s="288"/>
    </row>
    <row r="401" spans="1:10" ht="15">
      <c r="A401" s="179">
        <v>393</v>
      </c>
      <c r="B401" s="490">
        <v>41085</v>
      </c>
      <c r="C401" s="184" t="s">
        <v>2196</v>
      </c>
      <c r="D401" s="546" t="s">
        <v>2197</v>
      </c>
      <c r="E401" s="557" t="s">
        <v>1385</v>
      </c>
      <c r="F401" s="296">
        <v>162.5</v>
      </c>
      <c r="G401" s="296">
        <v>162.5</v>
      </c>
      <c r="H401" s="395">
        <v>0</v>
      </c>
      <c r="I401" s="296">
        <v>162.5</v>
      </c>
      <c r="J401" s="288"/>
    </row>
    <row r="402" spans="1:10" ht="15">
      <c r="A402" s="179">
        <v>394</v>
      </c>
      <c r="B402" s="490">
        <v>41085</v>
      </c>
      <c r="C402" s="184" t="s">
        <v>2198</v>
      </c>
      <c r="D402" s="546" t="s">
        <v>2199</v>
      </c>
      <c r="E402" s="557" t="s">
        <v>1385</v>
      </c>
      <c r="F402" s="296">
        <v>162.5</v>
      </c>
      <c r="G402" s="296">
        <v>162.5</v>
      </c>
      <c r="H402" s="395">
        <v>0</v>
      </c>
      <c r="I402" s="296">
        <v>162.5</v>
      </c>
      <c r="J402" s="288"/>
    </row>
    <row r="403" spans="1:10" ht="15">
      <c r="A403" s="179">
        <v>395</v>
      </c>
      <c r="B403" s="490">
        <v>41085</v>
      </c>
      <c r="C403" s="184" t="s">
        <v>2200</v>
      </c>
      <c r="D403" s="546" t="s">
        <v>2201</v>
      </c>
      <c r="E403" s="557" t="s">
        <v>1385</v>
      </c>
      <c r="F403" s="296">
        <v>162.5</v>
      </c>
      <c r="G403" s="296">
        <v>162.5</v>
      </c>
      <c r="H403" s="395">
        <v>0</v>
      </c>
      <c r="I403" s="296">
        <v>162.5</v>
      </c>
      <c r="J403" s="288"/>
    </row>
    <row r="404" spans="1:10" ht="15">
      <c r="A404" s="179">
        <v>396</v>
      </c>
      <c r="B404" s="490">
        <v>41085</v>
      </c>
      <c r="C404" s="184" t="s">
        <v>2202</v>
      </c>
      <c r="D404" s="546" t="s">
        <v>2203</v>
      </c>
      <c r="E404" s="557" t="s">
        <v>1385</v>
      </c>
      <c r="F404" s="296">
        <v>162.5</v>
      </c>
      <c r="G404" s="296">
        <v>162.5</v>
      </c>
      <c r="H404" s="395">
        <v>0</v>
      </c>
      <c r="I404" s="296">
        <v>162.5</v>
      </c>
      <c r="J404" s="288"/>
    </row>
    <row r="405" spans="1:10" ht="15">
      <c r="A405" s="179">
        <v>397</v>
      </c>
      <c r="B405" s="490">
        <v>41085</v>
      </c>
      <c r="C405" s="184" t="s">
        <v>2204</v>
      </c>
      <c r="D405" s="546" t="s">
        <v>2205</v>
      </c>
      <c r="E405" s="557" t="s">
        <v>1385</v>
      </c>
      <c r="F405" s="296">
        <v>162.5</v>
      </c>
      <c r="G405" s="296">
        <v>162.5</v>
      </c>
      <c r="H405" s="395">
        <v>0</v>
      </c>
      <c r="I405" s="296">
        <v>162.5</v>
      </c>
      <c r="J405" s="288"/>
    </row>
    <row r="406" spans="1:10" ht="15">
      <c r="A406" s="179">
        <v>398</v>
      </c>
      <c r="B406" s="490">
        <v>41085</v>
      </c>
      <c r="C406" s="184" t="s">
        <v>2206</v>
      </c>
      <c r="D406" s="546" t="s">
        <v>2207</v>
      </c>
      <c r="E406" s="557" t="s">
        <v>1385</v>
      </c>
      <c r="F406" s="296">
        <v>162.5</v>
      </c>
      <c r="G406" s="296">
        <v>162.5</v>
      </c>
      <c r="H406" s="395">
        <v>0</v>
      </c>
      <c r="I406" s="296">
        <v>162.5</v>
      </c>
      <c r="J406" s="288"/>
    </row>
    <row r="407" spans="1:10" ht="15">
      <c r="A407" s="179">
        <v>399</v>
      </c>
      <c r="B407" s="490">
        <v>41085</v>
      </c>
      <c r="C407" s="184" t="s">
        <v>2208</v>
      </c>
      <c r="D407" s="546" t="s">
        <v>2209</v>
      </c>
      <c r="E407" s="557" t="s">
        <v>1385</v>
      </c>
      <c r="F407" s="296">
        <v>162.5</v>
      </c>
      <c r="G407" s="296">
        <v>162.5</v>
      </c>
      <c r="H407" s="395">
        <v>0</v>
      </c>
      <c r="I407" s="296">
        <v>162.5</v>
      </c>
      <c r="J407" s="288"/>
    </row>
    <row r="408" spans="1:10" ht="15">
      <c r="A408" s="179">
        <v>400</v>
      </c>
      <c r="B408" s="490">
        <v>41085</v>
      </c>
      <c r="C408" s="184" t="s">
        <v>2210</v>
      </c>
      <c r="D408" s="546" t="s">
        <v>2211</v>
      </c>
      <c r="E408" s="557" t="s">
        <v>1385</v>
      </c>
      <c r="F408" s="296">
        <v>162.5</v>
      </c>
      <c r="G408" s="296">
        <v>162.5</v>
      </c>
      <c r="H408" s="395">
        <v>0</v>
      </c>
      <c r="I408" s="296">
        <v>162.5</v>
      </c>
      <c r="J408" s="288"/>
    </row>
    <row r="409" spans="1:10" ht="15">
      <c r="A409" s="179">
        <v>401</v>
      </c>
      <c r="B409" s="490">
        <v>41085</v>
      </c>
      <c r="C409" s="184" t="s">
        <v>2212</v>
      </c>
      <c r="D409" s="546" t="s">
        <v>2213</v>
      </c>
      <c r="E409" s="557" t="s">
        <v>1385</v>
      </c>
      <c r="F409" s="296">
        <v>162.5</v>
      </c>
      <c r="G409" s="296">
        <v>162.5</v>
      </c>
      <c r="H409" s="395">
        <v>0</v>
      </c>
      <c r="I409" s="296">
        <v>162.5</v>
      </c>
      <c r="J409" s="288"/>
    </row>
    <row r="410" spans="1:10" ht="15">
      <c r="A410" s="179">
        <v>402</v>
      </c>
      <c r="B410" s="490">
        <v>41085</v>
      </c>
      <c r="C410" s="184" t="s">
        <v>2214</v>
      </c>
      <c r="D410" s="546" t="s">
        <v>2215</v>
      </c>
      <c r="E410" s="557" t="s">
        <v>1385</v>
      </c>
      <c r="F410" s="296">
        <v>162.5</v>
      </c>
      <c r="G410" s="296">
        <v>162.5</v>
      </c>
      <c r="H410" s="395">
        <v>0</v>
      </c>
      <c r="I410" s="296">
        <v>162.5</v>
      </c>
      <c r="J410" s="288"/>
    </row>
    <row r="411" spans="1:10" ht="15">
      <c r="A411" s="179">
        <v>403</v>
      </c>
      <c r="B411" s="490">
        <v>41085</v>
      </c>
      <c r="C411" s="184" t="s">
        <v>2216</v>
      </c>
      <c r="D411" s="546" t="s">
        <v>2217</v>
      </c>
      <c r="E411" s="557" t="s">
        <v>1385</v>
      </c>
      <c r="F411" s="296">
        <v>162.5</v>
      </c>
      <c r="G411" s="296">
        <v>162.5</v>
      </c>
      <c r="H411" s="395">
        <v>0</v>
      </c>
      <c r="I411" s="296">
        <v>162.5</v>
      </c>
      <c r="J411" s="288"/>
    </row>
    <row r="412" spans="1:10" ht="15">
      <c r="A412" s="179">
        <v>404</v>
      </c>
      <c r="B412" s="490">
        <v>41085</v>
      </c>
      <c r="C412" s="184" t="s">
        <v>2218</v>
      </c>
      <c r="D412" s="546" t="s">
        <v>2219</v>
      </c>
      <c r="E412" s="557" t="s">
        <v>1385</v>
      </c>
      <c r="F412" s="296">
        <v>162.5</v>
      </c>
      <c r="G412" s="296">
        <v>162.5</v>
      </c>
      <c r="H412" s="395">
        <v>0</v>
      </c>
      <c r="I412" s="296">
        <v>162.5</v>
      </c>
      <c r="J412" s="288"/>
    </row>
    <row r="413" spans="1:10" ht="15">
      <c r="A413" s="179">
        <v>405</v>
      </c>
      <c r="B413" s="490">
        <v>41085</v>
      </c>
      <c r="C413" s="184" t="s">
        <v>2220</v>
      </c>
      <c r="D413" s="546" t="s">
        <v>2221</v>
      </c>
      <c r="E413" s="557" t="s">
        <v>1385</v>
      </c>
      <c r="F413" s="296">
        <v>162.5</v>
      </c>
      <c r="G413" s="296">
        <v>162.5</v>
      </c>
      <c r="H413" s="395">
        <v>0</v>
      </c>
      <c r="I413" s="296">
        <v>162.5</v>
      </c>
      <c r="J413" s="288"/>
    </row>
    <row r="414" spans="1:10" ht="15">
      <c r="A414" s="179">
        <v>406</v>
      </c>
      <c r="B414" s="490">
        <v>41085</v>
      </c>
      <c r="C414" s="184" t="s">
        <v>2222</v>
      </c>
      <c r="D414" s="546" t="s">
        <v>2223</v>
      </c>
      <c r="E414" s="557" t="s">
        <v>1385</v>
      </c>
      <c r="F414" s="296">
        <v>162.5</v>
      </c>
      <c r="G414" s="296">
        <v>162.5</v>
      </c>
      <c r="H414" s="395">
        <v>0</v>
      </c>
      <c r="I414" s="296">
        <v>162.5</v>
      </c>
      <c r="J414" s="288"/>
    </row>
    <row r="415" spans="1:10" ht="15">
      <c r="A415" s="179">
        <v>407</v>
      </c>
      <c r="B415" s="490">
        <v>41085</v>
      </c>
      <c r="C415" s="184" t="s">
        <v>2224</v>
      </c>
      <c r="D415" s="546" t="s">
        <v>2225</v>
      </c>
      <c r="E415" s="557" t="s">
        <v>1385</v>
      </c>
      <c r="F415" s="296">
        <v>125</v>
      </c>
      <c r="G415" s="296">
        <v>125</v>
      </c>
      <c r="H415" s="395">
        <v>0</v>
      </c>
      <c r="I415" s="296">
        <v>125</v>
      </c>
      <c r="J415" s="288"/>
    </row>
    <row r="416" spans="1:10" ht="15">
      <c r="A416" s="179">
        <v>408</v>
      </c>
      <c r="B416" s="490">
        <v>41085</v>
      </c>
      <c r="C416" s="184" t="s">
        <v>2226</v>
      </c>
      <c r="D416" s="546" t="s">
        <v>2227</v>
      </c>
      <c r="E416" s="557" t="s">
        <v>1385</v>
      </c>
      <c r="F416" s="296">
        <v>162.5</v>
      </c>
      <c r="G416" s="296">
        <v>162.5</v>
      </c>
      <c r="H416" s="395">
        <v>0</v>
      </c>
      <c r="I416" s="296">
        <v>162.5</v>
      </c>
      <c r="J416" s="288"/>
    </row>
    <row r="417" spans="1:10" ht="15">
      <c r="A417" s="179">
        <v>409</v>
      </c>
      <c r="B417" s="490">
        <v>41085</v>
      </c>
      <c r="C417" s="184" t="s">
        <v>2228</v>
      </c>
      <c r="D417" s="546" t="s">
        <v>2229</v>
      </c>
      <c r="E417" s="557" t="s">
        <v>1385</v>
      </c>
      <c r="F417" s="296">
        <v>162.5</v>
      </c>
      <c r="G417" s="296">
        <v>162.5</v>
      </c>
      <c r="H417" s="395">
        <v>0</v>
      </c>
      <c r="I417" s="296">
        <v>162.5</v>
      </c>
      <c r="J417" s="288"/>
    </row>
    <row r="418" spans="1:10" ht="15">
      <c r="A418" s="179">
        <v>410</v>
      </c>
      <c r="B418" s="490">
        <v>41085</v>
      </c>
      <c r="C418" s="184" t="s">
        <v>2230</v>
      </c>
      <c r="D418" s="546" t="s">
        <v>2231</v>
      </c>
      <c r="E418" s="557" t="s">
        <v>1385</v>
      </c>
      <c r="F418" s="296">
        <v>162.5</v>
      </c>
      <c r="G418" s="296">
        <v>162.5</v>
      </c>
      <c r="H418" s="395">
        <v>0</v>
      </c>
      <c r="I418" s="296">
        <v>162.5</v>
      </c>
      <c r="J418" s="288"/>
    </row>
    <row r="419" spans="1:10" ht="15">
      <c r="A419" s="179">
        <v>411</v>
      </c>
      <c r="B419" s="490">
        <v>41085</v>
      </c>
      <c r="C419" s="184" t="s">
        <v>2232</v>
      </c>
      <c r="D419" s="546" t="s">
        <v>2233</v>
      </c>
      <c r="E419" s="557" t="s">
        <v>1385</v>
      </c>
      <c r="F419" s="296">
        <v>162.5</v>
      </c>
      <c r="G419" s="296">
        <v>162.5</v>
      </c>
      <c r="H419" s="395">
        <v>0</v>
      </c>
      <c r="I419" s="296">
        <v>162.5</v>
      </c>
      <c r="J419" s="288"/>
    </row>
    <row r="420" spans="1:10" ht="15">
      <c r="A420" s="179">
        <v>412</v>
      </c>
      <c r="B420" s="490">
        <v>41085</v>
      </c>
      <c r="C420" s="184" t="s">
        <v>2234</v>
      </c>
      <c r="D420" s="546" t="s">
        <v>2235</v>
      </c>
      <c r="E420" s="557" t="s">
        <v>1385</v>
      </c>
      <c r="F420" s="296">
        <v>162.5</v>
      </c>
      <c r="G420" s="296">
        <v>162.5</v>
      </c>
      <c r="H420" s="395">
        <v>0</v>
      </c>
      <c r="I420" s="296">
        <v>162.5</v>
      </c>
      <c r="J420" s="288"/>
    </row>
    <row r="421" spans="1:10" ht="15">
      <c r="A421" s="179">
        <v>413</v>
      </c>
      <c r="B421" s="490">
        <v>41085</v>
      </c>
      <c r="C421" s="184" t="s">
        <v>2236</v>
      </c>
      <c r="D421" s="546" t="s">
        <v>2237</v>
      </c>
      <c r="E421" s="557" t="s">
        <v>1385</v>
      </c>
      <c r="F421" s="296">
        <v>162.5</v>
      </c>
      <c r="G421" s="296">
        <v>162.5</v>
      </c>
      <c r="H421" s="395">
        <v>0</v>
      </c>
      <c r="I421" s="296">
        <v>162.5</v>
      </c>
      <c r="J421" s="288"/>
    </row>
    <row r="422" spans="1:10" ht="15">
      <c r="A422" s="179">
        <v>414</v>
      </c>
      <c r="B422" s="490">
        <v>41085</v>
      </c>
      <c r="C422" s="184" t="s">
        <v>2238</v>
      </c>
      <c r="D422" s="546" t="s">
        <v>2239</v>
      </c>
      <c r="E422" s="557" t="s">
        <v>1385</v>
      </c>
      <c r="F422" s="296">
        <v>162.5</v>
      </c>
      <c r="G422" s="296">
        <v>162.5</v>
      </c>
      <c r="H422" s="395">
        <v>0</v>
      </c>
      <c r="I422" s="296">
        <v>162.5</v>
      </c>
      <c r="J422" s="288"/>
    </row>
    <row r="423" spans="1:10" ht="15">
      <c r="A423" s="179">
        <v>415</v>
      </c>
      <c r="B423" s="490">
        <v>41085</v>
      </c>
      <c r="C423" s="184" t="s">
        <v>2240</v>
      </c>
      <c r="D423" s="546" t="s">
        <v>2241</v>
      </c>
      <c r="E423" s="557" t="s">
        <v>1385</v>
      </c>
      <c r="F423" s="296">
        <v>162.5</v>
      </c>
      <c r="G423" s="296">
        <v>162.5</v>
      </c>
      <c r="H423" s="395">
        <v>0</v>
      </c>
      <c r="I423" s="296">
        <v>162.5</v>
      </c>
      <c r="J423" s="288"/>
    </row>
    <row r="424" spans="1:10" ht="15">
      <c r="A424" s="179">
        <v>416</v>
      </c>
      <c r="B424" s="490">
        <v>41085</v>
      </c>
      <c r="C424" s="184" t="s">
        <v>2242</v>
      </c>
      <c r="D424" s="546" t="s">
        <v>2243</v>
      </c>
      <c r="E424" s="557" t="s">
        <v>1385</v>
      </c>
      <c r="F424" s="296">
        <v>162.5</v>
      </c>
      <c r="G424" s="296">
        <v>162.5</v>
      </c>
      <c r="H424" s="395">
        <v>0</v>
      </c>
      <c r="I424" s="296">
        <v>162.5</v>
      </c>
      <c r="J424" s="288"/>
    </row>
    <row r="425" spans="1:10" ht="15">
      <c r="A425" s="179">
        <v>417</v>
      </c>
      <c r="B425" s="490">
        <v>41085</v>
      </c>
      <c r="C425" s="184" t="s">
        <v>2244</v>
      </c>
      <c r="D425" s="546" t="s">
        <v>2245</v>
      </c>
      <c r="E425" s="557" t="s">
        <v>1385</v>
      </c>
      <c r="F425" s="296">
        <v>162.5</v>
      </c>
      <c r="G425" s="296">
        <v>162.5</v>
      </c>
      <c r="H425" s="395">
        <v>0</v>
      </c>
      <c r="I425" s="296">
        <v>162.5</v>
      </c>
      <c r="J425" s="288"/>
    </row>
    <row r="426" spans="1:10" ht="15">
      <c r="A426" s="179">
        <v>418</v>
      </c>
      <c r="B426" s="490">
        <v>41085</v>
      </c>
      <c r="C426" s="184" t="s">
        <v>2246</v>
      </c>
      <c r="D426" s="546" t="s">
        <v>2247</v>
      </c>
      <c r="E426" s="557" t="s">
        <v>1385</v>
      </c>
      <c r="F426" s="296">
        <v>162.5</v>
      </c>
      <c r="G426" s="296">
        <v>162.5</v>
      </c>
      <c r="H426" s="395">
        <v>0</v>
      </c>
      <c r="I426" s="296">
        <v>162.5</v>
      </c>
      <c r="J426" s="288"/>
    </row>
    <row r="427" spans="1:10" ht="15">
      <c r="A427" s="179">
        <v>419</v>
      </c>
      <c r="B427" s="490">
        <v>41085</v>
      </c>
      <c r="C427" s="184" t="s">
        <v>2248</v>
      </c>
      <c r="D427" s="546" t="s">
        <v>2249</v>
      </c>
      <c r="E427" s="557" t="s">
        <v>1385</v>
      </c>
      <c r="F427" s="296">
        <v>162.5</v>
      </c>
      <c r="G427" s="296">
        <v>162.5</v>
      </c>
      <c r="H427" s="395">
        <v>0</v>
      </c>
      <c r="I427" s="296">
        <v>162.5</v>
      </c>
      <c r="J427" s="288"/>
    </row>
    <row r="428" spans="1:10" ht="15">
      <c r="A428" s="179">
        <v>420</v>
      </c>
      <c r="B428" s="490">
        <v>41085</v>
      </c>
      <c r="C428" s="184" t="s">
        <v>0</v>
      </c>
      <c r="D428" s="546" t="s">
        <v>1</v>
      </c>
      <c r="E428" s="557" t="s">
        <v>1385</v>
      </c>
      <c r="F428" s="296">
        <v>162.5</v>
      </c>
      <c r="G428" s="296">
        <v>162.5</v>
      </c>
      <c r="H428" s="395">
        <v>0</v>
      </c>
      <c r="I428" s="296">
        <v>162.5</v>
      </c>
      <c r="J428" s="288"/>
    </row>
    <row r="429" spans="1:10" ht="15">
      <c r="A429" s="179">
        <v>421</v>
      </c>
      <c r="B429" s="490">
        <v>41085</v>
      </c>
      <c r="C429" s="184" t="s">
        <v>2</v>
      </c>
      <c r="D429" s="546" t="s">
        <v>3</v>
      </c>
      <c r="E429" s="557" t="s">
        <v>1385</v>
      </c>
      <c r="F429" s="296">
        <v>162.5</v>
      </c>
      <c r="G429" s="296">
        <v>162.5</v>
      </c>
      <c r="H429" s="395">
        <v>0</v>
      </c>
      <c r="I429" s="296">
        <v>162.5</v>
      </c>
      <c r="J429" s="288"/>
    </row>
    <row r="430" spans="1:10" ht="15">
      <c r="A430" s="179">
        <v>422</v>
      </c>
      <c r="B430" s="490">
        <v>41085</v>
      </c>
      <c r="C430" s="184" t="s">
        <v>4</v>
      </c>
      <c r="D430" s="546" t="s">
        <v>5</v>
      </c>
      <c r="E430" s="557" t="s">
        <v>1385</v>
      </c>
      <c r="F430" s="296">
        <v>162.5</v>
      </c>
      <c r="G430" s="296">
        <v>162.5</v>
      </c>
      <c r="H430" s="395">
        <v>0</v>
      </c>
      <c r="I430" s="296">
        <v>162.5</v>
      </c>
      <c r="J430" s="288"/>
    </row>
    <row r="431" spans="1:10" ht="15">
      <c r="A431" s="179">
        <v>423</v>
      </c>
      <c r="B431" s="490">
        <v>41085</v>
      </c>
      <c r="C431" s="184" t="s">
        <v>6</v>
      </c>
      <c r="D431" s="546" t="s">
        <v>7</v>
      </c>
      <c r="E431" s="557" t="s">
        <v>1385</v>
      </c>
      <c r="F431" s="296">
        <v>162.5</v>
      </c>
      <c r="G431" s="296">
        <v>162.5</v>
      </c>
      <c r="H431" s="395">
        <v>0</v>
      </c>
      <c r="I431" s="296">
        <v>162.5</v>
      </c>
      <c r="J431" s="288"/>
    </row>
    <row r="432" spans="1:10" ht="15">
      <c r="A432" s="179">
        <v>424</v>
      </c>
      <c r="B432" s="490">
        <v>41085</v>
      </c>
      <c r="C432" s="184" t="s">
        <v>8</v>
      </c>
      <c r="D432" s="546" t="s">
        <v>9</v>
      </c>
      <c r="E432" s="557" t="s">
        <v>1385</v>
      </c>
      <c r="F432" s="296">
        <v>162.5</v>
      </c>
      <c r="G432" s="296">
        <v>162.5</v>
      </c>
      <c r="H432" s="395">
        <v>0</v>
      </c>
      <c r="I432" s="296">
        <v>162.5</v>
      </c>
      <c r="J432" s="288"/>
    </row>
    <row r="433" spans="1:10" ht="15">
      <c r="A433" s="179">
        <v>425</v>
      </c>
      <c r="B433" s="490">
        <v>41085</v>
      </c>
      <c r="C433" s="184" t="s">
        <v>10</v>
      </c>
      <c r="D433" s="546" t="s">
        <v>11</v>
      </c>
      <c r="E433" s="557" t="s">
        <v>1385</v>
      </c>
      <c r="F433" s="296">
        <v>162.5</v>
      </c>
      <c r="G433" s="296">
        <v>162.5</v>
      </c>
      <c r="H433" s="395">
        <v>0</v>
      </c>
      <c r="I433" s="296">
        <v>162.5</v>
      </c>
      <c r="J433" s="288"/>
    </row>
    <row r="434" spans="1:10" ht="15">
      <c r="A434" s="179">
        <v>426</v>
      </c>
      <c r="B434" s="490">
        <v>41085</v>
      </c>
      <c r="C434" s="184" t="s">
        <v>12</v>
      </c>
      <c r="D434" s="546" t="s">
        <v>13</v>
      </c>
      <c r="E434" s="557" t="s">
        <v>1385</v>
      </c>
      <c r="F434" s="296">
        <v>162.5</v>
      </c>
      <c r="G434" s="296">
        <v>162.5</v>
      </c>
      <c r="H434" s="395">
        <v>0</v>
      </c>
      <c r="I434" s="296">
        <v>162.5</v>
      </c>
      <c r="J434" s="288"/>
    </row>
    <row r="435" spans="1:10" ht="15">
      <c r="A435" s="179">
        <v>427</v>
      </c>
      <c r="B435" s="490">
        <v>41085</v>
      </c>
      <c r="C435" s="184" t="s">
        <v>14</v>
      </c>
      <c r="D435" s="546" t="s">
        <v>15</v>
      </c>
      <c r="E435" s="557" t="s">
        <v>1385</v>
      </c>
      <c r="F435" s="296">
        <v>162.5</v>
      </c>
      <c r="G435" s="296">
        <v>162.5</v>
      </c>
      <c r="H435" s="395">
        <v>0</v>
      </c>
      <c r="I435" s="296">
        <v>162.5</v>
      </c>
      <c r="J435" s="288"/>
    </row>
    <row r="436" spans="1:10" ht="15">
      <c r="A436" s="179">
        <v>428</v>
      </c>
      <c r="B436" s="490">
        <v>41085</v>
      </c>
      <c r="C436" s="184" t="s">
        <v>16</v>
      </c>
      <c r="D436" s="546" t="s">
        <v>17</v>
      </c>
      <c r="E436" s="557" t="s">
        <v>1385</v>
      </c>
      <c r="F436" s="296">
        <v>162.5</v>
      </c>
      <c r="G436" s="296">
        <v>162.5</v>
      </c>
      <c r="H436" s="395">
        <v>0</v>
      </c>
      <c r="I436" s="296">
        <v>162.5</v>
      </c>
      <c r="J436" s="288"/>
    </row>
    <row r="437" spans="1:10" ht="15">
      <c r="A437" s="179">
        <v>429</v>
      </c>
      <c r="B437" s="490">
        <v>41085</v>
      </c>
      <c r="C437" s="184" t="s">
        <v>18</v>
      </c>
      <c r="D437" s="546" t="s">
        <v>19</v>
      </c>
      <c r="E437" s="557" t="s">
        <v>1385</v>
      </c>
      <c r="F437" s="296">
        <v>162.5</v>
      </c>
      <c r="G437" s="296">
        <v>162.5</v>
      </c>
      <c r="H437" s="395">
        <v>0</v>
      </c>
      <c r="I437" s="296">
        <v>162.5</v>
      </c>
      <c r="J437" s="288"/>
    </row>
    <row r="438" spans="1:10" ht="15">
      <c r="A438" s="179">
        <v>430</v>
      </c>
      <c r="B438" s="490">
        <v>41085</v>
      </c>
      <c r="C438" s="184" t="s">
        <v>20</v>
      </c>
      <c r="D438" s="546" t="s">
        <v>21</v>
      </c>
      <c r="E438" s="557" t="s">
        <v>1385</v>
      </c>
      <c r="F438" s="296">
        <v>125</v>
      </c>
      <c r="G438" s="296">
        <v>125</v>
      </c>
      <c r="H438" s="395">
        <v>0</v>
      </c>
      <c r="I438" s="296">
        <v>125</v>
      </c>
      <c r="J438" s="288"/>
    </row>
    <row r="439" spans="1:10" ht="15">
      <c r="A439" s="179">
        <v>431</v>
      </c>
      <c r="B439" s="490">
        <v>41085</v>
      </c>
      <c r="C439" s="184" t="s">
        <v>22</v>
      </c>
      <c r="D439" s="546" t="s">
        <v>23</v>
      </c>
      <c r="E439" s="557" t="s">
        <v>1385</v>
      </c>
      <c r="F439" s="296">
        <v>162.5</v>
      </c>
      <c r="G439" s="296">
        <v>162.5</v>
      </c>
      <c r="H439" s="395">
        <v>0</v>
      </c>
      <c r="I439" s="296">
        <v>162.5</v>
      </c>
      <c r="J439" s="288"/>
    </row>
    <row r="440" spans="1:10" ht="15">
      <c r="A440" s="179">
        <v>432</v>
      </c>
      <c r="B440" s="490">
        <v>41085</v>
      </c>
      <c r="C440" s="184" t="s">
        <v>24</v>
      </c>
      <c r="D440" s="546" t="s">
        <v>25</v>
      </c>
      <c r="E440" s="557" t="s">
        <v>1385</v>
      </c>
      <c r="F440" s="296">
        <v>162.5</v>
      </c>
      <c r="G440" s="296">
        <v>162.5</v>
      </c>
      <c r="H440" s="395">
        <v>0</v>
      </c>
      <c r="I440" s="296">
        <v>162.5</v>
      </c>
      <c r="J440" s="288"/>
    </row>
    <row r="441" spans="1:10" ht="15">
      <c r="A441" s="179">
        <v>433</v>
      </c>
      <c r="B441" s="490">
        <v>41085</v>
      </c>
      <c r="C441" s="184" t="s">
        <v>26</v>
      </c>
      <c r="D441" s="546" t="s">
        <v>27</v>
      </c>
      <c r="E441" s="557" t="s">
        <v>1385</v>
      </c>
      <c r="F441" s="296">
        <v>162.5</v>
      </c>
      <c r="G441" s="296">
        <v>162.5</v>
      </c>
      <c r="H441" s="395">
        <v>0</v>
      </c>
      <c r="I441" s="296">
        <v>162.5</v>
      </c>
      <c r="J441" s="288"/>
    </row>
    <row r="442" spans="1:10" ht="15">
      <c r="A442" s="179">
        <v>434</v>
      </c>
      <c r="B442" s="490">
        <v>41085</v>
      </c>
      <c r="C442" s="184" t="s">
        <v>28</v>
      </c>
      <c r="D442" s="546" t="s">
        <v>29</v>
      </c>
      <c r="E442" s="557" t="s">
        <v>1385</v>
      </c>
      <c r="F442" s="296">
        <v>162.5</v>
      </c>
      <c r="G442" s="296">
        <v>162.5</v>
      </c>
      <c r="H442" s="395">
        <v>0</v>
      </c>
      <c r="I442" s="296">
        <v>162.5</v>
      </c>
      <c r="J442" s="288"/>
    </row>
    <row r="443" spans="1:10" ht="15">
      <c r="A443" s="179">
        <v>435</v>
      </c>
      <c r="B443" s="490">
        <v>41085</v>
      </c>
      <c r="C443" s="184" t="s">
        <v>30</v>
      </c>
      <c r="D443" s="546" t="s">
        <v>31</v>
      </c>
      <c r="E443" s="557" t="s">
        <v>1385</v>
      </c>
      <c r="F443" s="296">
        <v>162.5</v>
      </c>
      <c r="G443" s="296">
        <v>162.5</v>
      </c>
      <c r="H443" s="395">
        <v>0</v>
      </c>
      <c r="I443" s="296">
        <v>162.5</v>
      </c>
      <c r="J443" s="288"/>
    </row>
    <row r="444" spans="1:10" ht="15">
      <c r="A444" s="179">
        <v>436</v>
      </c>
      <c r="B444" s="490">
        <v>41085</v>
      </c>
      <c r="C444" s="184" t="s">
        <v>32</v>
      </c>
      <c r="D444" s="546" t="s">
        <v>33</v>
      </c>
      <c r="E444" s="557" t="s">
        <v>1385</v>
      </c>
      <c r="F444" s="296">
        <v>162.5</v>
      </c>
      <c r="G444" s="296">
        <v>162.5</v>
      </c>
      <c r="H444" s="395">
        <v>0</v>
      </c>
      <c r="I444" s="296">
        <v>162.5</v>
      </c>
      <c r="J444" s="288"/>
    </row>
    <row r="445" spans="1:10" ht="15">
      <c r="A445" s="179">
        <v>437</v>
      </c>
      <c r="B445" s="490">
        <v>41085</v>
      </c>
      <c r="C445" s="184" t="s">
        <v>34</v>
      </c>
      <c r="D445" s="546" t="s">
        <v>35</v>
      </c>
      <c r="E445" s="557" t="s">
        <v>1385</v>
      </c>
      <c r="F445" s="296">
        <v>162.5</v>
      </c>
      <c r="G445" s="296">
        <v>162.5</v>
      </c>
      <c r="H445" s="395">
        <v>0</v>
      </c>
      <c r="I445" s="296">
        <v>162.5</v>
      </c>
      <c r="J445" s="288"/>
    </row>
    <row r="446" spans="1:10" ht="15">
      <c r="A446" s="179">
        <v>438</v>
      </c>
      <c r="B446" s="490">
        <v>41085</v>
      </c>
      <c r="C446" s="184" t="s">
        <v>36</v>
      </c>
      <c r="D446" s="546" t="s">
        <v>37</v>
      </c>
      <c r="E446" s="557" t="s">
        <v>1385</v>
      </c>
      <c r="F446" s="296">
        <v>162.5</v>
      </c>
      <c r="G446" s="296">
        <v>162.5</v>
      </c>
      <c r="H446" s="395">
        <v>0</v>
      </c>
      <c r="I446" s="296">
        <v>162.5</v>
      </c>
      <c r="J446" s="288"/>
    </row>
    <row r="447" spans="1:10" ht="15">
      <c r="A447" s="179">
        <v>439</v>
      </c>
      <c r="B447" s="490">
        <v>41085</v>
      </c>
      <c r="C447" s="184" t="s">
        <v>38</v>
      </c>
      <c r="D447" s="546" t="s">
        <v>39</v>
      </c>
      <c r="E447" s="557" t="s">
        <v>1385</v>
      </c>
      <c r="F447" s="296">
        <v>162.5</v>
      </c>
      <c r="G447" s="296">
        <v>162.5</v>
      </c>
      <c r="H447" s="395">
        <v>0</v>
      </c>
      <c r="I447" s="296">
        <v>162.5</v>
      </c>
      <c r="J447" s="288"/>
    </row>
    <row r="448" spans="1:10" ht="15">
      <c r="A448" s="179">
        <v>440</v>
      </c>
      <c r="B448" s="490">
        <v>41085</v>
      </c>
      <c r="C448" s="184" t="s">
        <v>40</v>
      </c>
      <c r="D448" s="546" t="s">
        <v>41</v>
      </c>
      <c r="E448" s="557" t="s">
        <v>1385</v>
      </c>
      <c r="F448" s="296">
        <v>162.5</v>
      </c>
      <c r="G448" s="296">
        <v>162.5</v>
      </c>
      <c r="H448" s="395">
        <v>0</v>
      </c>
      <c r="I448" s="296">
        <v>162.5</v>
      </c>
      <c r="J448" s="288"/>
    </row>
    <row r="449" spans="1:10" ht="15">
      <c r="A449" s="179">
        <v>441</v>
      </c>
      <c r="B449" s="490">
        <v>41085</v>
      </c>
      <c r="C449" s="184" t="s">
        <v>42</v>
      </c>
      <c r="D449" s="546" t="s">
        <v>43</v>
      </c>
      <c r="E449" s="557" t="s">
        <v>1385</v>
      </c>
      <c r="F449" s="296">
        <v>162.5</v>
      </c>
      <c r="G449" s="296">
        <v>162.5</v>
      </c>
      <c r="H449" s="395">
        <v>0</v>
      </c>
      <c r="I449" s="296">
        <v>162.5</v>
      </c>
      <c r="J449" s="288"/>
    </row>
    <row r="450" spans="1:10" ht="15">
      <c r="A450" s="179">
        <v>442</v>
      </c>
      <c r="B450" s="490">
        <v>41085</v>
      </c>
      <c r="C450" s="184" t="s">
        <v>44</v>
      </c>
      <c r="D450" s="546" t="s">
        <v>45</v>
      </c>
      <c r="E450" s="557" t="s">
        <v>1385</v>
      </c>
      <c r="F450" s="296">
        <v>162.5</v>
      </c>
      <c r="G450" s="296">
        <v>162.5</v>
      </c>
      <c r="H450" s="395">
        <v>0</v>
      </c>
      <c r="I450" s="296">
        <v>162.5</v>
      </c>
      <c r="J450" s="288"/>
    </row>
    <row r="451" spans="1:10" ht="15">
      <c r="A451" s="179">
        <v>443</v>
      </c>
      <c r="B451" s="490">
        <v>41085</v>
      </c>
      <c r="C451" s="184" t="s">
        <v>46</v>
      </c>
      <c r="D451" s="546" t="s">
        <v>47</v>
      </c>
      <c r="E451" s="557" t="s">
        <v>1385</v>
      </c>
      <c r="F451" s="296">
        <v>162.5</v>
      </c>
      <c r="G451" s="296">
        <v>162.5</v>
      </c>
      <c r="H451" s="395">
        <v>0</v>
      </c>
      <c r="I451" s="296">
        <v>162.5</v>
      </c>
      <c r="J451" s="288"/>
    </row>
    <row r="452" spans="1:10" ht="15">
      <c r="A452" s="179">
        <v>444</v>
      </c>
      <c r="B452" s="490">
        <v>41085</v>
      </c>
      <c r="C452" s="184" t="s">
        <v>48</v>
      </c>
      <c r="D452" s="546" t="s">
        <v>49</v>
      </c>
      <c r="E452" s="557" t="s">
        <v>1385</v>
      </c>
      <c r="F452" s="296">
        <v>162.5</v>
      </c>
      <c r="G452" s="296">
        <v>162.5</v>
      </c>
      <c r="H452" s="395">
        <v>0</v>
      </c>
      <c r="I452" s="296">
        <v>162.5</v>
      </c>
      <c r="J452" s="288"/>
    </row>
    <row r="453" spans="1:10" ht="15">
      <c r="A453" s="179">
        <v>445</v>
      </c>
      <c r="B453" s="490">
        <v>41085</v>
      </c>
      <c r="C453" s="184" t="s">
        <v>50</v>
      </c>
      <c r="D453" s="546" t="s">
        <v>51</v>
      </c>
      <c r="E453" s="557" t="s">
        <v>1385</v>
      </c>
      <c r="F453" s="296">
        <v>162.5</v>
      </c>
      <c r="G453" s="296">
        <v>162.5</v>
      </c>
      <c r="H453" s="395">
        <v>0</v>
      </c>
      <c r="I453" s="296">
        <v>162.5</v>
      </c>
      <c r="J453" s="288"/>
    </row>
    <row r="454" spans="1:10" ht="15">
      <c r="A454" s="179">
        <v>446</v>
      </c>
      <c r="B454" s="490">
        <v>41085</v>
      </c>
      <c r="C454" s="184" t="s">
        <v>52</v>
      </c>
      <c r="D454" s="546" t="s">
        <v>53</v>
      </c>
      <c r="E454" s="557" t="s">
        <v>1385</v>
      </c>
      <c r="F454" s="296">
        <v>162.5</v>
      </c>
      <c r="G454" s="296">
        <v>162.5</v>
      </c>
      <c r="H454" s="395">
        <v>0</v>
      </c>
      <c r="I454" s="296">
        <v>162.5</v>
      </c>
      <c r="J454" s="288"/>
    </row>
    <row r="455" spans="1:10" ht="15">
      <c r="A455" s="179">
        <v>447</v>
      </c>
      <c r="B455" s="490">
        <v>41085</v>
      </c>
      <c r="C455" s="184" t="s">
        <v>54</v>
      </c>
      <c r="D455" s="546" t="s">
        <v>55</v>
      </c>
      <c r="E455" s="557" t="s">
        <v>1385</v>
      </c>
      <c r="F455" s="296">
        <v>162.5</v>
      </c>
      <c r="G455" s="296">
        <v>162.5</v>
      </c>
      <c r="H455" s="395">
        <v>0</v>
      </c>
      <c r="I455" s="296">
        <v>162.5</v>
      </c>
      <c r="J455" s="288"/>
    </row>
    <row r="456" spans="1:10" ht="15">
      <c r="A456" s="179">
        <v>448</v>
      </c>
      <c r="B456" s="490">
        <v>41085</v>
      </c>
      <c r="C456" s="184" t="s">
        <v>56</v>
      </c>
      <c r="D456" s="546" t="s">
        <v>57</v>
      </c>
      <c r="E456" s="557" t="s">
        <v>1385</v>
      </c>
      <c r="F456" s="296">
        <v>162.5</v>
      </c>
      <c r="G456" s="296">
        <v>162.5</v>
      </c>
      <c r="H456" s="395">
        <v>0</v>
      </c>
      <c r="I456" s="296">
        <v>162.5</v>
      </c>
      <c r="J456" s="288"/>
    </row>
    <row r="457" spans="1:10" ht="15">
      <c r="A457" s="179">
        <v>449</v>
      </c>
      <c r="B457" s="490">
        <v>41085</v>
      </c>
      <c r="C457" s="184" t="s">
        <v>58</v>
      </c>
      <c r="D457" s="546" t="s">
        <v>59</v>
      </c>
      <c r="E457" s="557" t="s">
        <v>1385</v>
      </c>
      <c r="F457" s="296">
        <v>162.5</v>
      </c>
      <c r="G457" s="296">
        <v>162.5</v>
      </c>
      <c r="H457" s="395">
        <v>0</v>
      </c>
      <c r="I457" s="296">
        <v>162.5</v>
      </c>
      <c r="J457" s="288"/>
    </row>
    <row r="458" spans="1:10" ht="15">
      <c r="A458" s="179">
        <v>450</v>
      </c>
      <c r="B458" s="490">
        <v>41085</v>
      </c>
      <c r="C458" s="184" t="s">
        <v>60</v>
      </c>
      <c r="D458" s="546" t="s">
        <v>61</v>
      </c>
      <c r="E458" s="557" t="s">
        <v>1385</v>
      </c>
      <c r="F458" s="296">
        <v>162.5</v>
      </c>
      <c r="G458" s="296">
        <v>162.5</v>
      </c>
      <c r="H458" s="395">
        <v>0</v>
      </c>
      <c r="I458" s="296">
        <v>162.5</v>
      </c>
      <c r="J458" s="288"/>
    </row>
    <row r="459" spans="1:10" ht="15">
      <c r="A459" s="179">
        <v>451</v>
      </c>
      <c r="B459" s="490">
        <v>41085</v>
      </c>
      <c r="C459" s="184" t="s">
        <v>62</v>
      </c>
      <c r="D459" s="546" t="s">
        <v>63</v>
      </c>
      <c r="E459" s="557" t="s">
        <v>1385</v>
      </c>
      <c r="F459" s="296">
        <v>162.5</v>
      </c>
      <c r="G459" s="296">
        <v>162.5</v>
      </c>
      <c r="H459" s="395">
        <v>0</v>
      </c>
      <c r="I459" s="296">
        <v>162.5</v>
      </c>
      <c r="J459" s="288"/>
    </row>
    <row r="460" spans="1:10" ht="15">
      <c r="A460" s="179">
        <v>452</v>
      </c>
      <c r="B460" s="490">
        <v>41085</v>
      </c>
      <c r="C460" s="184" t="s">
        <v>64</v>
      </c>
      <c r="D460" s="546" t="s">
        <v>65</v>
      </c>
      <c r="E460" s="557" t="s">
        <v>1385</v>
      </c>
      <c r="F460" s="296">
        <v>162.5</v>
      </c>
      <c r="G460" s="296">
        <v>162.5</v>
      </c>
      <c r="H460" s="395">
        <v>0</v>
      </c>
      <c r="I460" s="296">
        <v>162.5</v>
      </c>
      <c r="J460" s="288"/>
    </row>
    <row r="461" spans="1:10" ht="15">
      <c r="A461" s="179">
        <v>453</v>
      </c>
      <c r="B461" s="490">
        <v>41085</v>
      </c>
      <c r="C461" s="184" t="s">
        <v>66</v>
      </c>
      <c r="D461" s="546" t="s">
        <v>67</v>
      </c>
      <c r="E461" s="557" t="s">
        <v>1385</v>
      </c>
      <c r="F461" s="296">
        <v>162.5</v>
      </c>
      <c r="G461" s="296">
        <v>162.5</v>
      </c>
      <c r="H461" s="395">
        <v>0</v>
      </c>
      <c r="I461" s="296">
        <v>162.5</v>
      </c>
      <c r="J461" s="288"/>
    </row>
    <row r="462" spans="1:10" ht="15">
      <c r="A462" s="179">
        <v>454</v>
      </c>
      <c r="B462" s="490">
        <v>41085</v>
      </c>
      <c r="C462" s="184" t="s">
        <v>68</v>
      </c>
      <c r="D462" s="546" t="s">
        <v>69</v>
      </c>
      <c r="E462" s="557" t="s">
        <v>1385</v>
      </c>
      <c r="F462" s="296">
        <v>162.5</v>
      </c>
      <c r="G462" s="296">
        <v>162.5</v>
      </c>
      <c r="H462" s="395">
        <v>0</v>
      </c>
      <c r="I462" s="296">
        <v>162.5</v>
      </c>
      <c r="J462" s="288"/>
    </row>
    <row r="463" spans="1:10" ht="15">
      <c r="A463" s="179">
        <v>455</v>
      </c>
      <c r="B463" s="490">
        <v>41085</v>
      </c>
      <c r="C463" s="184" t="s">
        <v>70</v>
      </c>
      <c r="D463" s="546" t="s">
        <v>71</v>
      </c>
      <c r="E463" s="557" t="s">
        <v>1385</v>
      </c>
      <c r="F463" s="296">
        <v>162.5</v>
      </c>
      <c r="G463" s="296">
        <v>162.5</v>
      </c>
      <c r="H463" s="395">
        <v>0</v>
      </c>
      <c r="I463" s="296">
        <v>162.5</v>
      </c>
      <c r="J463" s="288"/>
    </row>
    <row r="464" spans="1:10" ht="15">
      <c r="A464" s="179">
        <v>456</v>
      </c>
      <c r="B464" s="490">
        <v>41085</v>
      </c>
      <c r="C464" s="184" t="s">
        <v>72</v>
      </c>
      <c r="D464" s="546" t="s">
        <v>73</v>
      </c>
      <c r="E464" s="557" t="s">
        <v>1385</v>
      </c>
      <c r="F464" s="296">
        <v>162.5</v>
      </c>
      <c r="G464" s="296">
        <v>162.5</v>
      </c>
      <c r="H464" s="395">
        <v>0</v>
      </c>
      <c r="I464" s="296">
        <v>162.5</v>
      </c>
      <c r="J464" s="288"/>
    </row>
    <row r="465" spans="1:10" ht="15">
      <c r="A465" s="179">
        <v>457</v>
      </c>
      <c r="B465" s="490">
        <v>41085</v>
      </c>
      <c r="C465" s="184" t="s">
        <v>74</v>
      </c>
      <c r="D465" s="546" t="s">
        <v>75</v>
      </c>
      <c r="E465" s="557" t="s">
        <v>1385</v>
      </c>
      <c r="F465" s="296">
        <v>162.5</v>
      </c>
      <c r="G465" s="296">
        <v>162.5</v>
      </c>
      <c r="H465" s="395">
        <v>0</v>
      </c>
      <c r="I465" s="296">
        <v>162.5</v>
      </c>
      <c r="J465" s="288"/>
    </row>
    <row r="466" spans="1:10" ht="15">
      <c r="A466" s="179">
        <v>458</v>
      </c>
      <c r="B466" s="490">
        <v>41085</v>
      </c>
      <c r="C466" s="184" t="s">
        <v>76</v>
      </c>
      <c r="D466" s="546" t="s">
        <v>77</v>
      </c>
      <c r="E466" s="557" t="s">
        <v>1385</v>
      </c>
      <c r="F466" s="296">
        <v>162.5</v>
      </c>
      <c r="G466" s="296">
        <v>162.5</v>
      </c>
      <c r="H466" s="395">
        <v>0</v>
      </c>
      <c r="I466" s="296">
        <v>162.5</v>
      </c>
      <c r="J466" s="288"/>
    </row>
    <row r="467" spans="1:10" ht="15">
      <c r="A467" s="179">
        <v>459</v>
      </c>
      <c r="B467" s="490">
        <v>41085</v>
      </c>
      <c r="C467" s="184" t="s">
        <v>78</v>
      </c>
      <c r="D467" s="546" t="s">
        <v>79</v>
      </c>
      <c r="E467" s="557" t="s">
        <v>1385</v>
      </c>
      <c r="F467" s="296">
        <v>162.5</v>
      </c>
      <c r="G467" s="296">
        <v>162.5</v>
      </c>
      <c r="H467" s="395">
        <v>0</v>
      </c>
      <c r="I467" s="296">
        <v>162.5</v>
      </c>
      <c r="J467" s="288"/>
    </row>
    <row r="468" spans="1:10" ht="15">
      <c r="A468" s="179">
        <v>460</v>
      </c>
      <c r="B468" s="490">
        <v>41085</v>
      </c>
      <c r="C468" s="184" t="s">
        <v>80</v>
      </c>
      <c r="D468" s="546" t="s">
        <v>81</v>
      </c>
      <c r="E468" s="557" t="s">
        <v>1385</v>
      </c>
      <c r="F468" s="296">
        <v>162.5</v>
      </c>
      <c r="G468" s="296">
        <v>162.5</v>
      </c>
      <c r="H468" s="395">
        <v>0</v>
      </c>
      <c r="I468" s="296">
        <v>162.5</v>
      </c>
      <c r="J468" s="288"/>
    </row>
    <row r="469" spans="1:10" ht="15">
      <c r="A469" s="179">
        <v>461</v>
      </c>
      <c r="B469" s="490">
        <v>41085</v>
      </c>
      <c r="C469" s="184" t="s">
        <v>82</v>
      </c>
      <c r="D469" s="546" t="s">
        <v>83</v>
      </c>
      <c r="E469" s="557" t="s">
        <v>1385</v>
      </c>
      <c r="F469" s="296">
        <v>162.5</v>
      </c>
      <c r="G469" s="296">
        <v>162.5</v>
      </c>
      <c r="H469" s="395">
        <v>0</v>
      </c>
      <c r="I469" s="296">
        <v>162.5</v>
      </c>
      <c r="J469" s="288"/>
    </row>
    <row r="470" spans="1:10" ht="15">
      <c r="A470" s="179">
        <v>462</v>
      </c>
      <c r="B470" s="490">
        <v>41085</v>
      </c>
      <c r="C470" s="184" t="s">
        <v>84</v>
      </c>
      <c r="D470" s="546" t="s">
        <v>85</v>
      </c>
      <c r="E470" s="557" t="s">
        <v>1385</v>
      </c>
      <c r="F470" s="296">
        <v>162.5</v>
      </c>
      <c r="G470" s="296">
        <v>162.5</v>
      </c>
      <c r="H470" s="395">
        <v>0</v>
      </c>
      <c r="I470" s="296">
        <v>162.5</v>
      </c>
      <c r="J470" s="288"/>
    </row>
    <row r="471" spans="1:10" ht="15">
      <c r="A471" s="179">
        <v>463</v>
      </c>
      <c r="B471" s="490">
        <v>41085</v>
      </c>
      <c r="C471" s="184" t="s">
        <v>86</v>
      </c>
      <c r="D471" s="546" t="s">
        <v>87</v>
      </c>
      <c r="E471" s="557" t="s">
        <v>1385</v>
      </c>
      <c r="F471" s="296">
        <v>162.5</v>
      </c>
      <c r="G471" s="296">
        <v>162.5</v>
      </c>
      <c r="H471" s="395">
        <v>0</v>
      </c>
      <c r="I471" s="296">
        <v>162.5</v>
      </c>
      <c r="J471" s="288"/>
    </row>
    <row r="472" spans="1:10" ht="15">
      <c r="A472" s="179">
        <v>464</v>
      </c>
      <c r="B472" s="490">
        <v>41085</v>
      </c>
      <c r="C472" s="184" t="s">
        <v>88</v>
      </c>
      <c r="D472" s="546" t="s">
        <v>89</v>
      </c>
      <c r="E472" s="557" t="s">
        <v>1385</v>
      </c>
      <c r="F472" s="296">
        <v>162.5</v>
      </c>
      <c r="G472" s="296">
        <v>162.5</v>
      </c>
      <c r="H472" s="395">
        <v>0</v>
      </c>
      <c r="I472" s="296">
        <v>162.5</v>
      </c>
      <c r="J472" s="288"/>
    </row>
    <row r="473" spans="1:10" ht="15">
      <c r="A473" s="179">
        <v>465</v>
      </c>
      <c r="B473" s="490">
        <v>41085</v>
      </c>
      <c r="C473" s="184" t="s">
        <v>90</v>
      </c>
      <c r="D473" s="546" t="s">
        <v>91</v>
      </c>
      <c r="E473" s="557" t="s">
        <v>1385</v>
      </c>
      <c r="F473" s="296">
        <v>162.5</v>
      </c>
      <c r="G473" s="296">
        <v>162.5</v>
      </c>
      <c r="H473" s="395">
        <v>0</v>
      </c>
      <c r="I473" s="296">
        <v>162.5</v>
      </c>
      <c r="J473" s="288"/>
    </row>
    <row r="474" spans="1:10" ht="15">
      <c r="A474" s="179">
        <v>466</v>
      </c>
      <c r="B474" s="490">
        <v>41085</v>
      </c>
      <c r="C474" s="184" t="s">
        <v>92</v>
      </c>
      <c r="D474" s="546" t="s">
        <v>93</v>
      </c>
      <c r="E474" s="557" t="s">
        <v>1385</v>
      </c>
      <c r="F474" s="296">
        <v>162.5</v>
      </c>
      <c r="G474" s="296">
        <v>162.5</v>
      </c>
      <c r="H474" s="395">
        <v>0</v>
      </c>
      <c r="I474" s="296">
        <v>162.5</v>
      </c>
      <c r="J474" s="288"/>
    </row>
    <row r="475" spans="1:10" ht="15">
      <c r="A475" s="179">
        <v>467</v>
      </c>
      <c r="B475" s="490">
        <v>41085</v>
      </c>
      <c r="C475" s="184" t="s">
        <v>94</v>
      </c>
      <c r="D475" s="546" t="s">
        <v>95</v>
      </c>
      <c r="E475" s="557" t="s">
        <v>1385</v>
      </c>
      <c r="F475" s="296">
        <v>162.5</v>
      </c>
      <c r="G475" s="296">
        <v>162.5</v>
      </c>
      <c r="H475" s="395">
        <v>0</v>
      </c>
      <c r="I475" s="296">
        <v>162.5</v>
      </c>
      <c r="J475" s="288"/>
    </row>
    <row r="476" spans="1:10" ht="15">
      <c r="A476" s="179">
        <v>468</v>
      </c>
      <c r="B476" s="490">
        <v>41085</v>
      </c>
      <c r="C476" s="184" t="s">
        <v>96</v>
      </c>
      <c r="D476" s="546" t="s">
        <v>97</v>
      </c>
      <c r="E476" s="557" t="s">
        <v>1385</v>
      </c>
      <c r="F476" s="296">
        <v>162.5</v>
      </c>
      <c r="G476" s="296">
        <v>162.5</v>
      </c>
      <c r="H476" s="395">
        <v>0</v>
      </c>
      <c r="I476" s="296">
        <v>162.5</v>
      </c>
      <c r="J476" s="288"/>
    </row>
    <row r="477" spans="1:10" ht="15">
      <c r="A477" s="179">
        <v>469</v>
      </c>
      <c r="B477" s="490">
        <v>41085</v>
      </c>
      <c r="C477" s="184" t="s">
        <v>98</v>
      </c>
      <c r="D477" s="546" t="s">
        <v>99</v>
      </c>
      <c r="E477" s="557" t="s">
        <v>1385</v>
      </c>
      <c r="F477" s="296">
        <v>162.5</v>
      </c>
      <c r="G477" s="296">
        <v>162.5</v>
      </c>
      <c r="H477" s="395">
        <v>0</v>
      </c>
      <c r="I477" s="296">
        <v>162.5</v>
      </c>
      <c r="J477" s="288"/>
    </row>
    <row r="478" spans="1:10" ht="15">
      <c r="A478" s="179">
        <v>470</v>
      </c>
      <c r="B478" s="490">
        <v>41085</v>
      </c>
      <c r="C478" s="184" t="s">
        <v>100</v>
      </c>
      <c r="D478" s="546" t="s">
        <v>101</v>
      </c>
      <c r="E478" s="557" t="s">
        <v>1385</v>
      </c>
      <c r="F478" s="296">
        <v>162.5</v>
      </c>
      <c r="G478" s="296">
        <v>162.5</v>
      </c>
      <c r="H478" s="395">
        <v>0</v>
      </c>
      <c r="I478" s="296">
        <v>162.5</v>
      </c>
      <c r="J478" s="288"/>
    </row>
    <row r="479" spans="1:10" ht="15">
      <c r="A479" s="179">
        <v>471</v>
      </c>
      <c r="B479" s="490">
        <v>41085</v>
      </c>
      <c r="C479" s="184" t="s">
        <v>102</v>
      </c>
      <c r="D479" s="546" t="s">
        <v>103</v>
      </c>
      <c r="E479" s="557" t="s">
        <v>1385</v>
      </c>
      <c r="F479" s="296">
        <v>162.5</v>
      </c>
      <c r="G479" s="296">
        <v>162.5</v>
      </c>
      <c r="H479" s="395">
        <v>0</v>
      </c>
      <c r="I479" s="296">
        <v>162.5</v>
      </c>
      <c r="J479" s="288"/>
    </row>
    <row r="480" spans="1:10" ht="15">
      <c r="A480" s="179">
        <v>472</v>
      </c>
      <c r="B480" s="490">
        <v>41085</v>
      </c>
      <c r="C480" s="184" t="s">
        <v>104</v>
      </c>
      <c r="D480" s="546" t="s">
        <v>105</v>
      </c>
      <c r="E480" s="557" t="s">
        <v>1385</v>
      </c>
      <c r="F480" s="296">
        <v>162.5</v>
      </c>
      <c r="G480" s="296">
        <v>162.5</v>
      </c>
      <c r="H480" s="395">
        <v>0</v>
      </c>
      <c r="I480" s="296">
        <v>162.5</v>
      </c>
      <c r="J480" s="288"/>
    </row>
    <row r="481" spans="1:10" ht="15">
      <c r="A481" s="179">
        <v>473</v>
      </c>
      <c r="B481" s="490">
        <v>41085</v>
      </c>
      <c r="C481" s="184" t="s">
        <v>106</v>
      </c>
      <c r="D481" s="546" t="s">
        <v>107</v>
      </c>
      <c r="E481" s="557" t="s">
        <v>1385</v>
      </c>
      <c r="F481" s="296">
        <v>162.5</v>
      </c>
      <c r="G481" s="296">
        <v>162.5</v>
      </c>
      <c r="H481" s="395">
        <v>0</v>
      </c>
      <c r="I481" s="296">
        <v>162.5</v>
      </c>
      <c r="J481" s="288"/>
    </row>
    <row r="482" spans="1:10" ht="15">
      <c r="A482" s="179">
        <v>474</v>
      </c>
      <c r="B482" s="490">
        <v>41085</v>
      </c>
      <c r="C482" s="184" t="s">
        <v>108</v>
      </c>
      <c r="D482" s="546" t="s">
        <v>109</v>
      </c>
      <c r="E482" s="557" t="s">
        <v>1385</v>
      </c>
      <c r="F482" s="296">
        <v>162.5</v>
      </c>
      <c r="G482" s="296">
        <v>162.5</v>
      </c>
      <c r="H482" s="395">
        <v>0</v>
      </c>
      <c r="I482" s="296">
        <v>162.5</v>
      </c>
      <c r="J482" s="288"/>
    </row>
    <row r="483" spans="1:10" ht="15">
      <c r="A483" s="179">
        <v>475</v>
      </c>
      <c r="B483" s="490">
        <v>41085</v>
      </c>
      <c r="C483" s="184" t="s">
        <v>110</v>
      </c>
      <c r="D483" s="546" t="s">
        <v>111</v>
      </c>
      <c r="E483" s="557" t="s">
        <v>1385</v>
      </c>
      <c r="F483" s="296">
        <v>162.5</v>
      </c>
      <c r="G483" s="296">
        <v>162.5</v>
      </c>
      <c r="H483" s="395">
        <v>0</v>
      </c>
      <c r="I483" s="296">
        <v>162.5</v>
      </c>
      <c r="J483" s="288"/>
    </row>
    <row r="484" spans="1:10" ht="15">
      <c r="A484" s="179">
        <v>476</v>
      </c>
      <c r="B484" s="490">
        <v>41085</v>
      </c>
      <c r="C484" s="184" t="s">
        <v>112</v>
      </c>
      <c r="D484" s="546" t="s">
        <v>113</v>
      </c>
      <c r="E484" s="557" t="s">
        <v>1385</v>
      </c>
      <c r="F484" s="296">
        <v>162.5</v>
      </c>
      <c r="G484" s="296">
        <v>162.5</v>
      </c>
      <c r="H484" s="395">
        <v>0</v>
      </c>
      <c r="I484" s="296">
        <v>162.5</v>
      </c>
      <c r="J484" s="288"/>
    </row>
    <row r="485" spans="1:10" ht="15">
      <c r="A485" s="179">
        <v>477</v>
      </c>
      <c r="B485" s="490">
        <v>41085</v>
      </c>
      <c r="C485" s="184" t="s">
        <v>114</v>
      </c>
      <c r="D485" s="546" t="s">
        <v>115</v>
      </c>
      <c r="E485" s="557" t="s">
        <v>1385</v>
      </c>
      <c r="F485" s="296">
        <v>162.5</v>
      </c>
      <c r="G485" s="296">
        <v>162.5</v>
      </c>
      <c r="H485" s="395">
        <v>0</v>
      </c>
      <c r="I485" s="296">
        <v>162.5</v>
      </c>
      <c r="J485" s="288"/>
    </row>
    <row r="486" spans="1:10" ht="15">
      <c r="A486" s="179">
        <v>478</v>
      </c>
      <c r="B486" s="490">
        <v>41085</v>
      </c>
      <c r="C486" s="184" t="s">
        <v>116</v>
      </c>
      <c r="D486" s="546" t="s">
        <v>117</v>
      </c>
      <c r="E486" s="557" t="s">
        <v>1385</v>
      </c>
      <c r="F486" s="296">
        <v>162.5</v>
      </c>
      <c r="G486" s="296">
        <v>162.5</v>
      </c>
      <c r="H486" s="395">
        <v>0</v>
      </c>
      <c r="I486" s="296">
        <v>162.5</v>
      </c>
      <c r="J486" s="288"/>
    </row>
    <row r="487" spans="1:10" ht="15">
      <c r="A487" s="179">
        <v>479</v>
      </c>
      <c r="B487" s="490">
        <v>41085</v>
      </c>
      <c r="C487" s="184" t="s">
        <v>118</v>
      </c>
      <c r="D487" s="546" t="s">
        <v>119</v>
      </c>
      <c r="E487" s="557" t="s">
        <v>1385</v>
      </c>
      <c r="F487" s="296">
        <v>162.5</v>
      </c>
      <c r="G487" s="296">
        <v>162.5</v>
      </c>
      <c r="H487" s="395">
        <v>0</v>
      </c>
      <c r="I487" s="296">
        <v>162.5</v>
      </c>
      <c r="J487" s="288"/>
    </row>
    <row r="488" spans="1:10" ht="15">
      <c r="A488" s="179">
        <v>480</v>
      </c>
      <c r="B488" s="490">
        <v>41085</v>
      </c>
      <c r="C488" s="184" t="s">
        <v>120</v>
      </c>
      <c r="D488" s="546" t="s">
        <v>121</v>
      </c>
      <c r="E488" s="557" t="s">
        <v>1385</v>
      </c>
      <c r="F488" s="296">
        <v>162.5</v>
      </c>
      <c r="G488" s="296">
        <v>162.5</v>
      </c>
      <c r="H488" s="395">
        <v>0</v>
      </c>
      <c r="I488" s="296">
        <v>162.5</v>
      </c>
      <c r="J488" s="288"/>
    </row>
    <row r="489" spans="1:10" ht="15">
      <c r="A489" s="179">
        <v>481</v>
      </c>
      <c r="B489" s="490">
        <v>41085</v>
      </c>
      <c r="C489" s="184" t="s">
        <v>122</v>
      </c>
      <c r="D489" s="546" t="s">
        <v>123</v>
      </c>
      <c r="E489" s="557" t="s">
        <v>1385</v>
      </c>
      <c r="F489" s="296">
        <v>125</v>
      </c>
      <c r="G489" s="296">
        <v>125</v>
      </c>
      <c r="H489" s="395">
        <v>0</v>
      </c>
      <c r="I489" s="296">
        <v>125</v>
      </c>
      <c r="J489" s="288"/>
    </row>
    <row r="490" spans="1:10" ht="15">
      <c r="A490" s="179">
        <v>482</v>
      </c>
      <c r="B490" s="490">
        <v>41085</v>
      </c>
      <c r="C490" s="184" t="s">
        <v>124</v>
      </c>
      <c r="D490" s="546" t="s">
        <v>125</v>
      </c>
      <c r="E490" s="557" t="s">
        <v>1385</v>
      </c>
      <c r="F490" s="296">
        <v>125</v>
      </c>
      <c r="G490" s="296">
        <v>125</v>
      </c>
      <c r="H490" s="395">
        <v>0</v>
      </c>
      <c r="I490" s="296">
        <v>125</v>
      </c>
      <c r="J490" s="288"/>
    </row>
    <row r="491" spans="1:10" ht="15">
      <c r="A491" s="179">
        <v>483</v>
      </c>
      <c r="B491" s="490">
        <v>41085</v>
      </c>
      <c r="C491" s="184" t="s">
        <v>126</v>
      </c>
      <c r="D491" s="546" t="s">
        <v>127</v>
      </c>
      <c r="E491" s="557" t="s">
        <v>1385</v>
      </c>
      <c r="F491" s="296">
        <v>162.5</v>
      </c>
      <c r="G491" s="296">
        <v>162.5</v>
      </c>
      <c r="H491" s="395">
        <v>0</v>
      </c>
      <c r="I491" s="296">
        <v>162.5</v>
      </c>
      <c r="J491" s="288"/>
    </row>
    <row r="492" spans="1:10" ht="15">
      <c r="A492" s="179">
        <v>484</v>
      </c>
      <c r="B492" s="490">
        <v>41085</v>
      </c>
      <c r="C492" s="184" t="s">
        <v>128</v>
      </c>
      <c r="D492" s="546" t="s">
        <v>129</v>
      </c>
      <c r="E492" s="557" t="s">
        <v>1385</v>
      </c>
      <c r="F492" s="296">
        <v>162.5</v>
      </c>
      <c r="G492" s="296">
        <v>162.5</v>
      </c>
      <c r="H492" s="395">
        <v>0</v>
      </c>
      <c r="I492" s="296">
        <v>162.5</v>
      </c>
      <c r="J492" s="288"/>
    </row>
    <row r="493" spans="1:10" ht="15">
      <c r="A493" s="179">
        <v>485</v>
      </c>
      <c r="B493" s="490">
        <v>41085</v>
      </c>
      <c r="C493" s="184" t="s">
        <v>130</v>
      </c>
      <c r="D493" s="546" t="s">
        <v>131</v>
      </c>
      <c r="E493" s="557" t="s">
        <v>1385</v>
      </c>
      <c r="F493" s="296">
        <v>162.5</v>
      </c>
      <c r="G493" s="296">
        <v>162.5</v>
      </c>
      <c r="H493" s="395">
        <v>0</v>
      </c>
      <c r="I493" s="296">
        <v>162.5</v>
      </c>
      <c r="J493" s="288"/>
    </row>
    <row r="494" spans="1:10" ht="15">
      <c r="A494" s="179">
        <v>486</v>
      </c>
      <c r="B494" s="490">
        <v>41085</v>
      </c>
      <c r="C494" s="184" t="s">
        <v>132</v>
      </c>
      <c r="D494" s="546" t="s">
        <v>133</v>
      </c>
      <c r="E494" s="557" t="s">
        <v>1385</v>
      </c>
      <c r="F494" s="296">
        <v>162.5</v>
      </c>
      <c r="G494" s="296">
        <v>162.5</v>
      </c>
      <c r="H494" s="395">
        <v>0</v>
      </c>
      <c r="I494" s="296">
        <v>162.5</v>
      </c>
      <c r="J494" s="288"/>
    </row>
    <row r="495" spans="1:10" ht="15">
      <c r="A495" s="179">
        <v>487</v>
      </c>
      <c r="B495" s="490">
        <v>41085</v>
      </c>
      <c r="C495" s="184" t="s">
        <v>134</v>
      </c>
      <c r="D495" s="546" t="s">
        <v>135</v>
      </c>
      <c r="E495" s="557" t="s">
        <v>1385</v>
      </c>
      <c r="F495" s="296">
        <v>162.5</v>
      </c>
      <c r="G495" s="296">
        <v>162.5</v>
      </c>
      <c r="H495" s="395">
        <v>0</v>
      </c>
      <c r="I495" s="296">
        <v>162.5</v>
      </c>
      <c r="J495" s="288"/>
    </row>
    <row r="496" spans="1:10" ht="15">
      <c r="A496" s="179">
        <v>488</v>
      </c>
      <c r="B496" s="490">
        <v>41085</v>
      </c>
      <c r="C496" s="184" t="s">
        <v>136</v>
      </c>
      <c r="D496" s="546" t="s">
        <v>137</v>
      </c>
      <c r="E496" s="557" t="s">
        <v>1385</v>
      </c>
      <c r="F496" s="296">
        <v>162.5</v>
      </c>
      <c r="G496" s="296">
        <v>162.5</v>
      </c>
      <c r="H496" s="395">
        <v>0</v>
      </c>
      <c r="I496" s="296">
        <v>162.5</v>
      </c>
      <c r="J496" s="288"/>
    </row>
    <row r="497" spans="1:10" ht="15">
      <c r="A497" s="179">
        <v>489</v>
      </c>
      <c r="B497" s="490">
        <v>41085</v>
      </c>
      <c r="C497" s="184" t="s">
        <v>138</v>
      </c>
      <c r="D497" s="546" t="s">
        <v>139</v>
      </c>
      <c r="E497" s="557" t="s">
        <v>1385</v>
      </c>
      <c r="F497" s="296">
        <v>162.5</v>
      </c>
      <c r="G497" s="296">
        <v>162.5</v>
      </c>
      <c r="H497" s="395">
        <v>0</v>
      </c>
      <c r="I497" s="296">
        <v>162.5</v>
      </c>
      <c r="J497" s="288"/>
    </row>
    <row r="498" spans="1:10" ht="15">
      <c r="A498" s="179">
        <v>490</v>
      </c>
      <c r="B498" s="490">
        <v>41085</v>
      </c>
      <c r="C498" s="184" t="s">
        <v>140</v>
      </c>
      <c r="D498" s="546" t="s">
        <v>141</v>
      </c>
      <c r="E498" s="557" t="s">
        <v>1385</v>
      </c>
      <c r="F498" s="296">
        <v>162.5</v>
      </c>
      <c r="G498" s="296">
        <v>162.5</v>
      </c>
      <c r="H498" s="395">
        <v>0</v>
      </c>
      <c r="I498" s="296">
        <v>162.5</v>
      </c>
      <c r="J498" s="288"/>
    </row>
    <row r="499" spans="1:10" ht="15">
      <c r="A499" s="179">
        <v>491</v>
      </c>
      <c r="B499" s="490">
        <v>41085</v>
      </c>
      <c r="C499" s="184" t="s">
        <v>142</v>
      </c>
      <c r="D499" s="546" t="s">
        <v>143</v>
      </c>
      <c r="E499" s="557" t="s">
        <v>1385</v>
      </c>
      <c r="F499" s="296">
        <v>162.5</v>
      </c>
      <c r="G499" s="296">
        <v>162.5</v>
      </c>
      <c r="H499" s="395">
        <v>0</v>
      </c>
      <c r="I499" s="296">
        <v>162.5</v>
      </c>
      <c r="J499" s="288"/>
    </row>
    <row r="500" spans="1:10" ht="15">
      <c r="A500" s="179">
        <v>492</v>
      </c>
      <c r="B500" s="490">
        <v>41085</v>
      </c>
      <c r="C500" s="184" t="s">
        <v>144</v>
      </c>
      <c r="D500" s="546" t="s">
        <v>145</v>
      </c>
      <c r="E500" s="557" t="s">
        <v>1385</v>
      </c>
      <c r="F500" s="296">
        <v>125</v>
      </c>
      <c r="G500" s="296">
        <v>125</v>
      </c>
      <c r="H500" s="395">
        <v>0</v>
      </c>
      <c r="I500" s="296">
        <v>125</v>
      </c>
      <c r="J500" s="288"/>
    </row>
    <row r="501" spans="1:10" ht="15">
      <c r="A501" s="179">
        <v>493</v>
      </c>
      <c r="B501" s="490">
        <v>41085</v>
      </c>
      <c r="C501" s="184" t="s">
        <v>146</v>
      </c>
      <c r="D501" s="546" t="s">
        <v>147</v>
      </c>
      <c r="E501" s="557" t="s">
        <v>1385</v>
      </c>
      <c r="F501" s="296">
        <v>162.5</v>
      </c>
      <c r="G501" s="296">
        <v>162.5</v>
      </c>
      <c r="H501" s="395">
        <v>0</v>
      </c>
      <c r="I501" s="296">
        <v>162.5</v>
      </c>
      <c r="J501" s="288"/>
    </row>
    <row r="502" spans="1:10" ht="15">
      <c r="A502" s="179">
        <v>494</v>
      </c>
      <c r="B502" s="490">
        <v>41085</v>
      </c>
      <c r="C502" s="184" t="s">
        <v>148</v>
      </c>
      <c r="D502" s="546" t="s">
        <v>149</v>
      </c>
      <c r="E502" s="557" t="s">
        <v>1385</v>
      </c>
      <c r="F502" s="296">
        <v>162.5</v>
      </c>
      <c r="G502" s="296">
        <v>162.5</v>
      </c>
      <c r="H502" s="395">
        <v>0</v>
      </c>
      <c r="I502" s="296">
        <v>162.5</v>
      </c>
      <c r="J502" s="288"/>
    </row>
    <row r="503" spans="1:10" ht="15">
      <c r="A503" s="179">
        <v>495</v>
      </c>
      <c r="B503" s="490">
        <v>41085</v>
      </c>
      <c r="C503" s="184" t="s">
        <v>150</v>
      </c>
      <c r="D503" s="546" t="s">
        <v>151</v>
      </c>
      <c r="E503" s="557" t="s">
        <v>1385</v>
      </c>
      <c r="F503" s="296">
        <v>162.5</v>
      </c>
      <c r="G503" s="296">
        <v>162.5</v>
      </c>
      <c r="H503" s="395">
        <v>0</v>
      </c>
      <c r="I503" s="296">
        <v>162.5</v>
      </c>
      <c r="J503" s="288"/>
    </row>
    <row r="504" spans="1:10" ht="15">
      <c r="A504" s="179">
        <v>496</v>
      </c>
      <c r="B504" s="490">
        <v>41085</v>
      </c>
      <c r="C504" s="184" t="s">
        <v>152</v>
      </c>
      <c r="D504" s="546" t="s">
        <v>153</v>
      </c>
      <c r="E504" s="557" t="s">
        <v>1385</v>
      </c>
      <c r="F504" s="296">
        <v>162.5</v>
      </c>
      <c r="G504" s="296">
        <v>162.5</v>
      </c>
      <c r="H504" s="395">
        <v>0</v>
      </c>
      <c r="I504" s="296">
        <v>162.5</v>
      </c>
      <c r="J504" s="288"/>
    </row>
    <row r="505" spans="1:10" ht="15">
      <c r="A505" s="179">
        <v>497</v>
      </c>
      <c r="B505" s="490">
        <v>41085</v>
      </c>
      <c r="C505" s="184" t="s">
        <v>154</v>
      </c>
      <c r="D505" s="546" t="s">
        <v>155</v>
      </c>
      <c r="E505" s="557" t="s">
        <v>1385</v>
      </c>
      <c r="F505" s="296">
        <v>125</v>
      </c>
      <c r="G505" s="296">
        <v>125</v>
      </c>
      <c r="H505" s="395">
        <v>0</v>
      </c>
      <c r="I505" s="296">
        <v>125</v>
      </c>
      <c r="J505" s="288"/>
    </row>
    <row r="506" spans="1:10" ht="15">
      <c r="A506" s="179">
        <v>498</v>
      </c>
      <c r="B506" s="490">
        <v>41085</v>
      </c>
      <c r="C506" s="184" t="s">
        <v>156</v>
      </c>
      <c r="D506" s="546" t="s">
        <v>157</v>
      </c>
      <c r="E506" s="557" t="s">
        <v>1385</v>
      </c>
      <c r="F506" s="296">
        <v>125</v>
      </c>
      <c r="G506" s="296">
        <v>125</v>
      </c>
      <c r="H506" s="395">
        <v>0</v>
      </c>
      <c r="I506" s="296">
        <v>125</v>
      </c>
      <c r="J506" s="288"/>
    </row>
    <row r="507" spans="1:10" ht="15">
      <c r="A507" s="179">
        <v>499</v>
      </c>
      <c r="B507" s="490">
        <v>41085</v>
      </c>
      <c r="C507" s="184" t="s">
        <v>158</v>
      </c>
      <c r="D507" s="546" t="s">
        <v>159</v>
      </c>
      <c r="E507" s="557" t="s">
        <v>1385</v>
      </c>
      <c r="F507" s="296">
        <v>162.5</v>
      </c>
      <c r="G507" s="296">
        <v>162.5</v>
      </c>
      <c r="H507" s="395">
        <v>0</v>
      </c>
      <c r="I507" s="296">
        <v>162.5</v>
      </c>
      <c r="J507" s="288"/>
    </row>
    <row r="508" spans="1:10" ht="15">
      <c r="A508" s="179">
        <v>500</v>
      </c>
      <c r="B508" s="490">
        <v>41085</v>
      </c>
      <c r="C508" s="184" t="s">
        <v>160</v>
      </c>
      <c r="D508" s="546" t="s">
        <v>161</v>
      </c>
      <c r="E508" s="557" t="s">
        <v>1385</v>
      </c>
      <c r="F508" s="296">
        <v>162.5</v>
      </c>
      <c r="G508" s="296">
        <v>162.5</v>
      </c>
      <c r="H508" s="395">
        <v>0</v>
      </c>
      <c r="I508" s="296">
        <v>162.5</v>
      </c>
      <c r="J508" s="288"/>
    </row>
    <row r="509" spans="1:10" ht="15">
      <c r="A509" s="179">
        <v>501</v>
      </c>
      <c r="B509" s="490">
        <v>41085</v>
      </c>
      <c r="C509" s="184" t="s">
        <v>162</v>
      </c>
      <c r="D509" s="546" t="s">
        <v>163</v>
      </c>
      <c r="E509" s="557" t="s">
        <v>1385</v>
      </c>
      <c r="F509" s="296">
        <v>162.5</v>
      </c>
      <c r="G509" s="296">
        <v>162.5</v>
      </c>
      <c r="H509" s="395">
        <v>0</v>
      </c>
      <c r="I509" s="296">
        <v>162.5</v>
      </c>
      <c r="J509" s="288"/>
    </row>
    <row r="510" spans="1:10" ht="15">
      <c r="A510" s="179">
        <v>502</v>
      </c>
      <c r="B510" s="490">
        <v>41085</v>
      </c>
      <c r="C510" s="184" t="s">
        <v>164</v>
      </c>
      <c r="D510" s="546" t="s">
        <v>165</v>
      </c>
      <c r="E510" s="557" t="s">
        <v>1385</v>
      </c>
      <c r="F510" s="296">
        <v>162.5</v>
      </c>
      <c r="G510" s="296">
        <v>162.5</v>
      </c>
      <c r="H510" s="395">
        <v>0</v>
      </c>
      <c r="I510" s="296">
        <v>162.5</v>
      </c>
      <c r="J510" s="288"/>
    </row>
    <row r="511" spans="1:10" ht="15">
      <c r="A511" s="179">
        <v>503</v>
      </c>
      <c r="B511" s="490">
        <v>41085</v>
      </c>
      <c r="C511" s="184" t="s">
        <v>166</v>
      </c>
      <c r="D511" s="546" t="s">
        <v>167</v>
      </c>
      <c r="E511" s="557" t="s">
        <v>1385</v>
      </c>
      <c r="F511" s="296">
        <v>162.5</v>
      </c>
      <c r="G511" s="296">
        <v>162.5</v>
      </c>
      <c r="H511" s="395">
        <v>0</v>
      </c>
      <c r="I511" s="296">
        <v>162.5</v>
      </c>
      <c r="J511" s="288"/>
    </row>
    <row r="512" spans="1:10" ht="15">
      <c r="A512" s="179">
        <v>504</v>
      </c>
      <c r="B512" s="490">
        <v>41085</v>
      </c>
      <c r="C512" s="184" t="s">
        <v>1575</v>
      </c>
      <c r="D512" s="546" t="s">
        <v>1576</v>
      </c>
      <c r="E512" s="557" t="s">
        <v>1385</v>
      </c>
      <c r="F512" s="296">
        <v>125</v>
      </c>
      <c r="G512" s="296">
        <v>125</v>
      </c>
      <c r="H512" s="395">
        <v>0</v>
      </c>
      <c r="I512" s="296">
        <v>125</v>
      </c>
      <c r="J512" s="288"/>
    </row>
    <row r="513" spans="1:10" ht="15">
      <c r="A513" s="179">
        <v>506</v>
      </c>
      <c r="B513" s="490">
        <v>41085</v>
      </c>
      <c r="C513" s="184" t="s">
        <v>1577</v>
      </c>
      <c r="D513" s="546" t="s">
        <v>1578</v>
      </c>
      <c r="E513" s="557" t="s">
        <v>1385</v>
      </c>
      <c r="F513" s="296">
        <v>125</v>
      </c>
      <c r="G513" s="296">
        <v>125</v>
      </c>
      <c r="H513" s="395">
        <v>0</v>
      </c>
      <c r="I513" s="296">
        <v>125</v>
      </c>
      <c r="J513" s="288"/>
    </row>
    <row r="514" spans="1:10" ht="15">
      <c r="A514" s="179">
        <v>507</v>
      </c>
      <c r="B514" s="490">
        <v>41085</v>
      </c>
      <c r="C514" s="184" t="s">
        <v>168</v>
      </c>
      <c r="D514" s="546" t="s">
        <v>169</v>
      </c>
      <c r="E514" s="557" t="s">
        <v>1385</v>
      </c>
      <c r="F514" s="296">
        <v>125</v>
      </c>
      <c r="G514" s="296">
        <v>125</v>
      </c>
      <c r="H514" s="395">
        <v>0</v>
      </c>
      <c r="I514" s="296">
        <v>125</v>
      </c>
      <c r="J514" s="288"/>
    </row>
    <row r="515" spans="1:10" ht="15">
      <c r="A515" s="179">
        <v>508</v>
      </c>
      <c r="B515" s="490">
        <v>41085</v>
      </c>
      <c r="C515" s="184" t="s">
        <v>1571</v>
      </c>
      <c r="D515" s="546" t="s">
        <v>1572</v>
      </c>
      <c r="E515" s="557" t="s">
        <v>1385</v>
      </c>
      <c r="F515" s="296">
        <v>125</v>
      </c>
      <c r="G515" s="296">
        <v>125</v>
      </c>
      <c r="H515" s="395">
        <v>0</v>
      </c>
      <c r="I515" s="296">
        <v>125</v>
      </c>
      <c r="J515" s="288"/>
    </row>
    <row r="516" spans="1:10" ht="15">
      <c r="A516" s="179">
        <v>509</v>
      </c>
      <c r="B516" s="490">
        <v>41085</v>
      </c>
      <c r="C516" s="184" t="s">
        <v>1569</v>
      </c>
      <c r="D516" s="546" t="s">
        <v>1570</v>
      </c>
      <c r="E516" s="557" t="s">
        <v>1385</v>
      </c>
      <c r="F516" s="296">
        <v>162.5</v>
      </c>
      <c r="G516" s="296">
        <v>162.5</v>
      </c>
      <c r="H516" s="395">
        <v>0</v>
      </c>
      <c r="I516" s="296">
        <v>162.5</v>
      </c>
      <c r="J516" s="288"/>
    </row>
    <row r="517" spans="1:10" ht="15">
      <c r="A517" s="179">
        <v>510</v>
      </c>
      <c r="B517" s="490">
        <v>41085</v>
      </c>
      <c r="C517" s="184" t="s">
        <v>1579</v>
      </c>
      <c r="D517" s="546" t="s">
        <v>1580</v>
      </c>
      <c r="E517" s="557" t="s">
        <v>1385</v>
      </c>
      <c r="F517" s="296">
        <v>162.5</v>
      </c>
      <c r="G517" s="296">
        <v>162.5</v>
      </c>
      <c r="H517" s="395">
        <v>0</v>
      </c>
      <c r="I517" s="296">
        <v>162.5</v>
      </c>
      <c r="J517" s="288"/>
    </row>
    <row r="518" spans="1:10" ht="15">
      <c r="A518" s="179">
        <v>512</v>
      </c>
      <c r="B518" s="490">
        <v>41085</v>
      </c>
      <c r="C518" s="184" t="s">
        <v>170</v>
      </c>
      <c r="D518" s="546" t="s">
        <v>1542</v>
      </c>
      <c r="E518" s="557" t="s">
        <v>1385</v>
      </c>
      <c r="F518" s="296">
        <v>125</v>
      </c>
      <c r="G518" s="296">
        <v>125</v>
      </c>
      <c r="H518" s="395">
        <v>0</v>
      </c>
      <c r="I518" s="296">
        <v>125</v>
      </c>
      <c r="J518" s="288"/>
    </row>
    <row r="519" spans="1:10" ht="15">
      <c r="A519" s="179">
        <v>513</v>
      </c>
      <c r="B519" s="490">
        <v>41085</v>
      </c>
      <c r="C519" s="184" t="s">
        <v>1538</v>
      </c>
      <c r="D519" s="546" t="s">
        <v>1539</v>
      </c>
      <c r="E519" s="557" t="s">
        <v>1385</v>
      </c>
      <c r="F519" s="296">
        <v>162.5</v>
      </c>
      <c r="G519" s="296">
        <v>162.5</v>
      </c>
      <c r="H519" s="395">
        <v>0</v>
      </c>
      <c r="I519" s="296">
        <v>162.5</v>
      </c>
      <c r="J519" s="288"/>
    </row>
    <row r="520" spans="1:10" ht="15">
      <c r="A520" s="179">
        <v>515</v>
      </c>
      <c r="B520" s="490">
        <v>41085</v>
      </c>
      <c r="C520" s="184" t="s">
        <v>171</v>
      </c>
      <c r="D520" s="546" t="s">
        <v>1559</v>
      </c>
      <c r="E520" s="557" t="s">
        <v>1385</v>
      </c>
      <c r="F520" s="296">
        <v>162.5</v>
      </c>
      <c r="G520" s="296">
        <v>162.5</v>
      </c>
      <c r="H520" s="395">
        <v>0</v>
      </c>
      <c r="I520" s="296">
        <v>162.5</v>
      </c>
      <c r="J520" s="288"/>
    </row>
    <row r="521" spans="1:10" ht="15">
      <c r="A521" s="179">
        <v>516</v>
      </c>
      <c r="B521" s="490">
        <v>41085</v>
      </c>
      <c r="C521" s="184" t="s">
        <v>1557</v>
      </c>
      <c r="D521" s="546" t="s">
        <v>1558</v>
      </c>
      <c r="E521" s="557" t="s">
        <v>1385</v>
      </c>
      <c r="F521" s="296">
        <v>125</v>
      </c>
      <c r="G521" s="296">
        <v>125</v>
      </c>
      <c r="H521" s="395">
        <v>0</v>
      </c>
      <c r="I521" s="296">
        <v>125</v>
      </c>
      <c r="J521" s="288"/>
    </row>
    <row r="522" spans="1:10" ht="15">
      <c r="A522" s="179">
        <v>517</v>
      </c>
      <c r="B522" s="490">
        <v>41085</v>
      </c>
      <c r="C522" s="184" t="s">
        <v>172</v>
      </c>
      <c r="D522" s="546" t="s">
        <v>1560</v>
      </c>
      <c r="E522" s="557" t="s">
        <v>1385</v>
      </c>
      <c r="F522" s="296">
        <v>125</v>
      </c>
      <c r="G522" s="296">
        <v>125</v>
      </c>
      <c r="H522" s="395">
        <v>0</v>
      </c>
      <c r="I522" s="296">
        <v>125</v>
      </c>
      <c r="J522" s="288"/>
    </row>
    <row r="523" spans="1:10" ht="15">
      <c r="A523" s="179">
        <v>518</v>
      </c>
      <c r="B523" s="490">
        <v>41085</v>
      </c>
      <c r="C523" s="184" t="s">
        <v>1551</v>
      </c>
      <c r="D523" s="546" t="s">
        <v>1552</v>
      </c>
      <c r="E523" s="557" t="s">
        <v>1385</v>
      </c>
      <c r="F523" s="296">
        <v>162.5</v>
      </c>
      <c r="G523" s="296">
        <v>162.5</v>
      </c>
      <c r="H523" s="395">
        <v>0</v>
      </c>
      <c r="I523" s="296">
        <v>162.5</v>
      </c>
      <c r="J523" s="288"/>
    </row>
    <row r="524" spans="1:10" ht="15">
      <c r="A524" s="179">
        <v>519</v>
      </c>
      <c r="B524" s="490">
        <v>41085</v>
      </c>
      <c r="C524" s="184" t="s">
        <v>173</v>
      </c>
      <c r="D524" s="546" t="s">
        <v>1556</v>
      </c>
      <c r="E524" s="557" t="s">
        <v>1385</v>
      </c>
      <c r="F524" s="296">
        <v>162.5</v>
      </c>
      <c r="G524" s="296">
        <v>162.5</v>
      </c>
      <c r="H524" s="395">
        <v>0</v>
      </c>
      <c r="I524" s="296">
        <v>162.5</v>
      </c>
      <c r="J524" s="288"/>
    </row>
    <row r="525" spans="1:10" ht="15">
      <c r="A525" s="179">
        <v>520</v>
      </c>
      <c r="B525" s="490">
        <v>41084</v>
      </c>
      <c r="C525" s="184" t="s">
        <v>174</v>
      </c>
      <c r="D525" s="546" t="s">
        <v>175</v>
      </c>
      <c r="E525" s="557" t="s">
        <v>1385</v>
      </c>
      <c r="F525" s="296">
        <v>125</v>
      </c>
      <c r="G525" s="296">
        <v>125</v>
      </c>
      <c r="H525" s="395">
        <v>0</v>
      </c>
      <c r="I525" s="296">
        <v>125</v>
      </c>
      <c r="J525" s="288"/>
    </row>
    <row r="526" spans="1:10" ht="15">
      <c r="A526" s="179">
        <v>521</v>
      </c>
      <c r="B526" s="490">
        <v>41084</v>
      </c>
      <c r="C526" s="184" t="s">
        <v>176</v>
      </c>
      <c r="D526" s="546" t="s">
        <v>177</v>
      </c>
      <c r="E526" s="557" t="s">
        <v>1385</v>
      </c>
      <c r="F526" s="296">
        <v>162.5</v>
      </c>
      <c r="G526" s="296">
        <v>162.5</v>
      </c>
      <c r="H526" s="395">
        <v>0</v>
      </c>
      <c r="I526" s="296">
        <v>162.5</v>
      </c>
      <c r="J526" s="288"/>
    </row>
    <row r="527" spans="1:10" ht="15">
      <c r="A527" s="179">
        <v>522</v>
      </c>
      <c r="B527" s="490">
        <v>41083</v>
      </c>
      <c r="C527" s="184" t="s">
        <v>178</v>
      </c>
      <c r="D527" s="546" t="s">
        <v>179</v>
      </c>
      <c r="E527" s="557" t="s">
        <v>1385</v>
      </c>
      <c r="F527" s="296">
        <v>125</v>
      </c>
      <c r="G527" s="296">
        <v>125</v>
      </c>
      <c r="H527" s="395">
        <v>0</v>
      </c>
      <c r="I527" s="296">
        <v>125</v>
      </c>
      <c r="J527" s="288"/>
    </row>
    <row r="528" spans="1:10" ht="15">
      <c r="A528" s="179">
        <v>523</v>
      </c>
      <c r="B528" s="490">
        <v>41083</v>
      </c>
      <c r="C528" s="184" t="s">
        <v>180</v>
      </c>
      <c r="D528" s="546" t="s">
        <v>181</v>
      </c>
      <c r="E528" s="557" t="s">
        <v>1385</v>
      </c>
      <c r="F528" s="296">
        <v>162.5</v>
      </c>
      <c r="G528" s="296">
        <v>162.5</v>
      </c>
      <c r="H528" s="395">
        <v>0</v>
      </c>
      <c r="I528" s="296">
        <v>162.5</v>
      </c>
      <c r="J528" s="288"/>
    </row>
    <row r="529" spans="1:10" ht="15">
      <c r="A529" s="179">
        <v>524</v>
      </c>
      <c r="B529" s="490">
        <v>41084</v>
      </c>
      <c r="C529" s="184" t="s">
        <v>182</v>
      </c>
      <c r="D529" s="546" t="s">
        <v>183</v>
      </c>
      <c r="E529" s="557" t="s">
        <v>1385</v>
      </c>
      <c r="F529" s="296">
        <v>162.5</v>
      </c>
      <c r="G529" s="296">
        <v>162.5</v>
      </c>
      <c r="H529" s="395">
        <v>0</v>
      </c>
      <c r="I529" s="296">
        <v>162.5</v>
      </c>
      <c r="J529" s="288"/>
    </row>
    <row r="530" spans="1:10" ht="15">
      <c r="A530" s="179">
        <v>525</v>
      </c>
      <c r="B530" s="490">
        <v>41090</v>
      </c>
      <c r="C530" s="184" t="s">
        <v>184</v>
      </c>
      <c r="D530" s="546" t="s">
        <v>185</v>
      </c>
      <c r="E530" s="557" t="s">
        <v>1385</v>
      </c>
      <c r="F530" s="296">
        <v>325</v>
      </c>
      <c r="G530" s="296">
        <v>325</v>
      </c>
      <c r="H530" s="395">
        <v>0</v>
      </c>
      <c r="I530" s="296">
        <v>325</v>
      </c>
      <c r="J530" s="288"/>
    </row>
    <row r="531" spans="1:10" ht="15">
      <c r="A531" s="179">
        <v>526</v>
      </c>
      <c r="B531" s="490">
        <v>41086</v>
      </c>
      <c r="C531" s="184" t="s">
        <v>186</v>
      </c>
      <c r="D531" s="546" t="s">
        <v>187</v>
      </c>
      <c r="E531" s="557" t="s">
        <v>1385</v>
      </c>
      <c r="F531" s="296">
        <v>162.5</v>
      </c>
      <c r="G531" s="296">
        <v>162.5</v>
      </c>
      <c r="H531" s="395">
        <v>0</v>
      </c>
      <c r="I531" s="296">
        <v>162.5</v>
      </c>
      <c r="J531" s="288"/>
    </row>
    <row r="532" spans="1:10" ht="15">
      <c r="A532" s="179">
        <v>527</v>
      </c>
      <c r="B532" s="490">
        <v>41084</v>
      </c>
      <c r="C532" s="184" t="s">
        <v>188</v>
      </c>
      <c r="D532" s="546" t="s">
        <v>189</v>
      </c>
      <c r="E532" s="557" t="s">
        <v>1385</v>
      </c>
      <c r="F532" s="296">
        <v>162.5</v>
      </c>
      <c r="G532" s="296">
        <v>162.5</v>
      </c>
      <c r="H532" s="395">
        <v>0</v>
      </c>
      <c r="I532" s="296">
        <v>162.5</v>
      </c>
      <c r="J532" s="288"/>
    </row>
    <row r="533" spans="1:10" ht="15">
      <c r="A533" s="179">
        <v>528</v>
      </c>
      <c r="B533" s="490">
        <v>41090</v>
      </c>
      <c r="C533" s="184" t="s">
        <v>190</v>
      </c>
      <c r="D533" s="546" t="s">
        <v>191</v>
      </c>
      <c r="E533" s="557" t="s">
        <v>1385</v>
      </c>
      <c r="F533" s="296">
        <v>125</v>
      </c>
      <c r="G533" s="296">
        <v>125</v>
      </c>
      <c r="H533" s="395">
        <v>0</v>
      </c>
      <c r="I533" s="296">
        <v>125</v>
      </c>
      <c r="J533" s="288"/>
    </row>
    <row r="534" spans="1:10" ht="15">
      <c r="A534" s="179">
        <v>529</v>
      </c>
      <c r="B534" s="490">
        <v>41090</v>
      </c>
      <c r="C534" s="184" t="s">
        <v>192</v>
      </c>
      <c r="D534" s="546" t="s">
        <v>193</v>
      </c>
      <c r="E534" s="557" t="s">
        <v>1385</v>
      </c>
      <c r="F534" s="296">
        <v>162.5</v>
      </c>
      <c r="G534" s="296">
        <v>162.5</v>
      </c>
      <c r="H534" s="395">
        <v>0</v>
      </c>
      <c r="I534" s="296">
        <v>162.5</v>
      </c>
      <c r="J534" s="288"/>
    </row>
    <row r="535" spans="1:10" ht="15">
      <c r="A535" s="179">
        <v>530</v>
      </c>
      <c r="B535" s="490">
        <v>41086</v>
      </c>
      <c r="C535" s="184" t="s">
        <v>194</v>
      </c>
      <c r="D535" s="546" t="s">
        <v>195</v>
      </c>
      <c r="E535" s="557" t="s">
        <v>1385</v>
      </c>
      <c r="F535" s="296">
        <v>162.5</v>
      </c>
      <c r="G535" s="296">
        <v>162.5</v>
      </c>
      <c r="H535" s="395">
        <v>0</v>
      </c>
      <c r="I535" s="296">
        <v>162.5</v>
      </c>
      <c r="J535" s="288"/>
    </row>
    <row r="536" spans="1:10" ht="15">
      <c r="A536" s="179">
        <v>531</v>
      </c>
      <c r="B536" s="490">
        <v>41086</v>
      </c>
      <c r="C536" s="184" t="s">
        <v>196</v>
      </c>
      <c r="D536" s="546" t="s">
        <v>197</v>
      </c>
      <c r="E536" s="557" t="s">
        <v>1385</v>
      </c>
      <c r="F536" s="296">
        <v>162.5</v>
      </c>
      <c r="G536" s="296">
        <v>162.5</v>
      </c>
      <c r="H536" s="395">
        <v>0</v>
      </c>
      <c r="I536" s="296">
        <v>162.5</v>
      </c>
      <c r="J536" s="288"/>
    </row>
    <row r="537" spans="1:10" ht="15">
      <c r="A537" s="179">
        <v>533</v>
      </c>
      <c r="B537" s="490">
        <v>41083</v>
      </c>
      <c r="C537" s="184" t="s">
        <v>198</v>
      </c>
      <c r="D537" s="546" t="s">
        <v>199</v>
      </c>
      <c r="E537" s="557" t="s">
        <v>1385</v>
      </c>
      <c r="F537" s="296">
        <v>125</v>
      </c>
      <c r="G537" s="296">
        <v>125</v>
      </c>
      <c r="H537" s="395">
        <v>0</v>
      </c>
      <c r="I537" s="296">
        <v>125</v>
      </c>
      <c r="J537" s="288"/>
    </row>
    <row r="538" spans="1:10" ht="15">
      <c r="A538" s="179">
        <v>534</v>
      </c>
      <c r="B538" s="490">
        <v>41083</v>
      </c>
      <c r="C538" s="184" t="s">
        <v>200</v>
      </c>
      <c r="D538" s="546" t="s">
        <v>201</v>
      </c>
      <c r="E538" s="557" t="s">
        <v>1385</v>
      </c>
      <c r="F538" s="296">
        <v>125</v>
      </c>
      <c r="G538" s="296">
        <v>125</v>
      </c>
      <c r="H538" s="395">
        <v>0</v>
      </c>
      <c r="I538" s="296">
        <v>125</v>
      </c>
      <c r="J538" s="288"/>
    </row>
    <row r="539" spans="1:10" ht="15">
      <c r="A539" s="179">
        <v>535</v>
      </c>
      <c r="B539" s="490">
        <v>41083</v>
      </c>
      <c r="C539" s="184" t="s">
        <v>202</v>
      </c>
      <c r="D539" s="546" t="s">
        <v>203</v>
      </c>
      <c r="E539" s="557" t="s">
        <v>1385</v>
      </c>
      <c r="F539" s="296">
        <v>125</v>
      </c>
      <c r="G539" s="296">
        <v>125</v>
      </c>
      <c r="H539" s="395">
        <v>0</v>
      </c>
      <c r="I539" s="296">
        <v>125</v>
      </c>
      <c r="J539" s="288"/>
    </row>
    <row r="540" spans="1:10" ht="15">
      <c r="A540" s="179">
        <v>536</v>
      </c>
      <c r="B540" s="490">
        <v>41083</v>
      </c>
      <c r="C540" s="184" t="s">
        <v>204</v>
      </c>
      <c r="D540" s="546" t="s">
        <v>205</v>
      </c>
      <c r="E540" s="557" t="s">
        <v>1385</v>
      </c>
      <c r="F540" s="296">
        <v>125</v>
      </c>
      <c r="G540" s="296">
        <v>125</v>
      </c>
      <c r="H540" s="395">
        <v>0</v>
      </c>
      <c r="I540" s="296">
        <v>125</v>
      </c>
      <c r="J540" s="288"/>
    </row>
    <row r="541" spans="1:10" ht="15">
      <c r="A541" s="179">
        <v>538</v>
      </c>
      <c r="B541" s="490">
        <v>41083</v>
      </c>
      <c r="C541" s="184" t="s">
        <v>206</v>
      </c>
      <c r="D541" s="546" t="s">
        <v>207</v>
      </c>
      <c r="E541" s="557" t="s">
        <v>1385</v>
      </c>
      <c r="F541" s="296">
        <v>125</v>
      </c>
      <c r="G541" s="296">
        <v>125</v>
      </c>
      <c r="H541" s="395">
        <v>0</v>
      </c>
      <c r="I541" s="296">
        <v>125</v>
      </c>
      <c r="J541" s="288"/>
    </row>
    <row r="542" spans="1:10" ht="15">
      <c r="A542" s="179">
        <v>539</v>
      </c>
      <c r="B542" s="490">
        <v>41083</v>
      </c>
      <c r="C542" s="184" t="s">
        <v>208</v>
      </c>
      <c r="D542" s="546" t="s">
        <v>209</v>
      </c>
      <c r="E542" s="557" t="s">
        <v>1385</v>
      </c>
      <c r="F542" s="296">
        <v>125</v>
      </c>
      <c r="G542" s="296">
        <v>125</v>
      </c>
      <c r="H542" s="395">
        <v>0</v>
      </c>
      <c r="I542" s="296">
        <v>125</v>
      </c>
      <c r="J542" s="288"/>
    </row>
    <row r="543" spans="1:10" ht="15">
      <c r="A543" s="179">
        <v>540</v>
      </c>
      <c r="B543" s="490">
        <v>41083</v>
      </c>
      <c r="C543" s="184" t="s">
        <v>210</v>
      </c>
      <c r="D543" s="546" t="s">
        <v>211</v>
      </c>
      <c r="E543" s="557" t="s">
        <v>1385</v>
      </c>
      <c r="F543" s="296">
        <v>125</v>
      </c>
      <c r="G543" s="296">
        <v>125</v>
      </c>
      <c r="H543" s="395">
        <v>0</v>
      </c>
      <c r="I543" s="296">
        <v>125</v>
      </c>
      <c r="J543" s="288"/>
    </row>
    <row r="544" spans="1:10" ht="15">
      <c r="A544" s="179">
        <v>541</v>
      </c>
      <c r="B544" s="490">
        <v>41083</v>
      </c>
      <c r="C544" s="184" t="s">
        <v>212</v>
      </c>
      <c r="D544" s="546" t="s">
        <v>213</v>
      </c>
      <c r="E544" s="557" t="s">
        <v>1385</v>
      </c>
      <c r="F544" s="296">
        <v>125</v>
      </c>
      <c r="G544" s="296">
        <v>125</v>
      </c>
      <c r="H544" s="395">
        <v>0</v>
      </c>
      <c r="I544" s="296">
        <v>125</v>
      </c>
      <c r="J544" s="288"/>
    </row>
    <row r="545" spans="1:10" ht="15">
      <c r="A545" s="179">
        <v>542</v>
      </c>
      <c r="B545" s="490">
        <v>41083</v>
      </c>
      <c r="C545" s="184" t="s">
        <v>214</v>
      </c>
      <c r="D545" s="546" t="s">
        <v>215</v>
      </c>
      <c r="E545" s="557" t="s">
        <v>1385</v>
      </c>
      <c r="F545" s="296">
        <v>125</v>
      </c>
      <c r="G545" s="296">
        <v>125</v>
      </c>
      <c r="H545" s="395">
        <v>0</v>
      </c>
      <c r="I545" s="296">
        <v>125</v>
      </c>
      <c r="J545" s="288"/>
    </row>
    <row r="546" spans="1:10" ht="15">
      <c r="A546" s="179">
        <v>543</v>
      </c>
      <c r="B546" s="490">
        <v>41083</v>
      </c>
      <c r="C546" s="184" t="s">
        <v>216</v>
      </c>
      <c r="D546" s="546" t="s">
        <v>217</v>
      </c>
      <c r="E546" s="557" t="s">
        <v>1385</v>
      </c>
      <c r="F546" s="296">
        <v>125</v>
      </c>
      <c r="G546" s="296">
        <v>125</v>
      </c>
      <c r="H546" s="395">
        <v>0</v>
      </c>
      <c r="I546" s="296">
        <v>125</v>
      </c>
      <c r="J546" s="288"/>
    </row>
    <row r="547" spans="1:10" ht="15">
      <c r="A547" s="179">
        <v>544</v>
      </c>
      <c r="B547" s="490">
        <v>41083</v>
      </c>
      <c r="C547" s="184" t="s">
        <v>218</v>
      </c>
      <c r="D547" s="546" t="s">
        <v>219</v>
      </c>
      <c r="E547" s="557" t="s">
        <v>1385</v>
      </c>
      <c r="F547" s="296">
        <v>125</v>
      </c>
      <c r="G547" s="296">
        <v>125</v>
      </c>
      <c r="H547" s="395">
        <v>0</v>
      </c>
      <c r="I547" s="296">
        <v>125</v>
      </c>
      <c r="J547" s="288"/>
    </row>
    <row r="548" spans="1:10" ht="15">
      <c r="A548" s="179">
        <v>546</v>
      </c>
      <c r="B548" s="490">
        <v>41083</v>
      </c>
      <c r="C548" s="184" t="s">
        <v>220</v>
      </c>
      <c r="D548" s="546" t="s">
        <v>221</v>
      </c>
      <c r="E548" s="557" t="s">
        <v>1385</v>
      </c>
      <c r="F548" s="296">
        <v>125</v>
      </c>
      <c r="G548" s="296">
        <v>125</v>
      </c>
      <c r="H548" s="395">
        <v>0</v>
      </c>
      <c r="I548" s="296">
        <v>125</v>
      </c>
      <c r="J548" s="288"/>
    </row>
    <row r="549" spans="1:10" ht="15">
      <c r="A549" s="179">
        <v>547</v>
      </c>
      <c r="B549" s="490">
        <v>41083</v>
      </c>
      <c r="C549" s="184" t="s">
        <v>222</v>
      </c>
      <c r="D549" s="546" t="s">
        <v>223</v>
      </c>
      <c r="E549" s="557" t="s">
        <v>1385</v>
      </c>
      <c r="F549" s="296">
        <v>125</v>
      </c>
      <c r="G549" s="296">
        <v>125</v>
      </c>
      <c r="H549" s="395">
        <v>0</v>
      </c>
      <c r="I549" s="296">
        <v>125</v>
      </c>
      <c r="J549" s="288"/>
    </row>
    <row r="550" spans="1:10" ht="15">
      <c r="A550" s="179">
        <v>548</v>
      </c>
      <c r="B550" s="490">
        <v>41083</v>
      </c>
      <c r="C550" s="184" t="s">
        <v>225</v>
      </c>
      <c r="D550" s="546" t="s">
        <v>226</v>
      </c>
      <c r="E550" s="557" t="s">
        <v>1385</v>
      </c>
      <c r="F550" s="296">
        <v>125</v>
      </c>
      <c r="G550" s="296">
        <v>125</v>
      </c>
      <c r="H550" s="395">
        <v>0</v>
      </c>
      <c r="I550" s="296">
        <v>125</v>
      </c>
      <c r="J550" s="288"/>
    </row>
    <row r="551" spans="1:10" ht="15">
      <c r="A551" s="179">
        <v>549</v>
      </c>
      <c r="B551" s="490">
        <v>41083</v>
      </c>
      <c r="C551" s="184" t="s">
        <v>227</v>
      </c>
      <c r="D551" s="546" t="s">
        <v>228</v>
      </c>
      <c r="E551" s="557" t="s">
        <v>1385</v>
      </c>
      <c r="F551" s="296">
        <v>125</v>
      </c>
      <c r="G551" s="296">
        <v>125</v>
      </c>
      <c r="H551" s="395">
        <v>0</v>
      </c>
      <c r="I551" s="296">
        <v>125</v>
      </c>
      <c r="J551" s="288"/>
    </row>
    <row r="552" spans="1:10" ht="15">
      <c r="A552" s="179">
        <v>550</v>
      </c>
      <c r="B552" s="490">
        <v>41083</v>
      </c>
      <c r="C552" s="184" t="s">
        <v>229</v>
      </c>
      <c r="D552" s="546" t="s">
        <v>230</v>
      </c>
      <c r="E552" s="557" t="s">
        <v>1385</v>
      </c>
      <c r="F552" s="296">
        <v>125</v>
      </c>
      <c r="G552" s="296">
        <v>125</v>
      </c>
      <c r="H552" s="395">
        <v>0</v>
      </c>
      <c r="I552" s="296">
        <v>125</v>
      </c>
      <c r="J552" s="288"/>
    </row>
    <row r="553" spans="1:10" ht="15">
      <c r="A553" s="179">
        <v>551</v>
      </c>
      <c r="B553" s="490">
        <v>41083</v>
      </c>
      <c r="C553" s="184" t="s">
        <v>231</v>
      </c>
      <c r="D553" s="546" t="s">
        <v>232</v>
      </c>
      <c r="E553" s="557" t="s">
        <v>1385</v>
      </c>
      <c r="F553" s="296">
        <v>125</v>
      </c>
      <c r="G553" s="296">
        <v>125</v>
      </c>
      <c r="H553" s="395">
        <v>0</v>
      </c>
      <c r="I553" s="296">
        <v>125</v>
      </c>
      <c r="J553" s="288"/>
    </row>
    <row r="554" spans="1:10" ht="15">
      <c r="A554" s="179">
        <v>552</v>
      </c>
      <c r="B554" s="490">
        <v>41083</v>
      </c>
      <c r="C554" s="184" t="s">
        <v>233</v>
      </c>
      <c r="D554" s="546" t="s">
        <v>234</v>
      </c>
      <c r="E554" s="557" t="s">
        <v>1385</v>
      </c>
      <c r="F554" s="296">
        <v>125</v>
      </c>
      <c r="G554" s="296">
        <v>125</v>
      </c>
      <c r="H554" s="395">
        <v>0</v>
      </c>
      <c r="I554" s="296">
        <v>125</v>
      </c>
      <c r="J554" s="288"/>
    </row>
    <row r="555" spans="1:10" ht="15">
      <c r="A555" s="179">
        <v>553</v>
      </c>
      <c r="B555" s="490">
        <v>41083</v>
      </c>
      <c r="C555" s="184" t="s">
        <v>235</v>
      </c>
      <c r="D555" s="546" t="s">
        <v>236</v>
      </c>
      <c r="E555" s="557" t="s">
        <v>1385</v>
      </c>
      <c r="F555" s="296">
        <v>125</v>
      </c>
      <c r="G555" s="296">
        <v>125</v>
      </c>
      <c r="H555" s="395">
        <v>0</v>
      </c>
      <c r="I555" s="296">
        <v>125</v>
      </c>
      <c r="J555" s="288"/>
    </row>
    <row r="556" spans="1:10" ht="15">
      <c r="A556" s="179">
        <v>554</v>
      </c>
      <c r="B556" s="490">
        <v>41083</v>
      </c>
      <c r="C556" s="184" t="s">
        <v>237</v>
      </c>
      <c r="D556" s="546" t="s">
        <v>238</v>
      </c>
      <c r="E556" s="557" t="s">
        <v>1385</v>
      </c>
      <c r="F556" s="296">
        <v>125</v>
      </c>
      <c r="G556" s="296">
        <v>125</v>
      </c>
      <c r="H556" s="395">
        <v>0</v>
      </c>
      <c r="I556" s="296">
        <v>125</v>
      </c>
      <c r="J556" s="288"/>
    </row>
    <row r="557" spans="1:10" ht="15">
      <c r="A557" s="179">
        <v>555</v>
      </c>
      <c r="B557" s="490">
        <v>41083</v>
      </c>
      <c r="C557" s="184" t="s">
        <v>239</v>
      </c>
      <c r="D557" s="546" t="s">
        <v>240</v>
      </c>
      <c r="E557" s="557" t="s">
        <v>1385</v>
      </c>
      <c r="F557" s="296">
        <v>125</v>
      </c>
      <c r="G557" s="296">
        <v>125</v>
      </c>
      <c r="H557" s="395">
        <v>0</v>
      </c>
      <c r="I557" s="296">
        <v>125</v>
      </c>
      <c r="J557" s="288"/>
    </row>
    <row r="558" spans="1:10" ht="15">
      <c r="A558" s="179">
        <v>556</v>
      </c>
      <c r="B558" s="490">
        <v>41083</v>
      </c>
      <c r="C558" s="184" t="s">
        <v>241</v>
      </c>
      <c r="D558" s="546" t="s">
        <v>242</v>
      </c>
      <c r="E558" s="557" t="s">
        <v>1385</v>
      </c>
      <c r="F558" s="296">
        <v>125</v>
      </c>
      <c r="G558" s="296">
        <v>125</v>
      </c>
      <c r="H558" s="395">
        <v>0</v>
      </c>
      <c r="I558" s="296">
        <v>125</v>
      </c>
      <c r="J558" s="288"/>
    </row>
    <row r="559" spans="1:10" ht="15">
      <c r="A559" s="179">
        <v>557</v>
      </c>
      <c r="B559" s="490">
        <v>41083</v>
      </c>
      <c r="C559" s="184" t="s">
        <v>243</v>
      </c>
      <c r="D559" s="546" t="s">
        <v>244</v>
      </c>
      <c r="E559" s="557" t="s">
        <v>1385</v>
      </c>
      <c r="F559" s="296">
        <v>125</v>
      </c>
      <c r="G559" s="296">
        <v>125</v>
      </c>
      <c r="H559" s="395">
        <v>0</v>
      </c>
      <c r="I559" s="296">
        <v>125</v>
      </c>
      <c r="J559" s="288"/>
    </row>
    <row r="560" spans="1:10" ht="15">
      <c r="A560" s="179">
        <v>558</v>
      </c>
      <c r="B560" s="490">
        <v>41083</v>
      </c>
      <c r="C560" s="184" t="s">
        <v>245</v>
      </c>
      <c r="D560" s="546" t="s">
        <v>246</v>
      </c>
      <c r="E560" s="557" t="s">
        <v>1385</v>
      </c>
      <c r="F560" s="296">
        <v>125</v>
      </c>
      <c r="G560" s="296">
        <v>125</v>
      </c>
      <c r="H560" s="395">
        <v>0</v>
      </c>
      <c r="I560" s="296">
        <v>125</v>
      </c>
      <c r="J560" s="288"/>
    </row>
    <row r="561" spans="1:10" ht="15">
      <c r="A561" s="179">
        <v>559</v>
      </c>
      <c r="B561" s="490">
        <v>41083</v>
      </c>
      <c r="C561" s="184" t="s">
        <v>247</v>
      </c>
      <c r="D561" s="546" t="s">
        <v>248</v>
      </c>
      <c r="E561" s="557" t="s">
        <v>1385</v>
      </c>
      <c r="F561" s="296">
        <v>125</v>
      </c>
      <c r="G561" s="296">
        <v>125</v>
      </c>
      <c r="H561" s="395">
        <v>0</v>
      </c>
      <c r="I561" s="296">
        <v>125</v>
      </c>
      <c r="J561" s="288"/>
    </row>
    <row r="562" spans="1:10" ht="15">
      <c r="A562" s="179">
        <v>560</v>
      </c>
      <c r="B562" s="490">
        <v>41083</v>
      </c>
      <c r="C562" s="184" t="s">
        <v>249</v>
      </c>
      <c r="D562" s="546" t="s">
        <v>250</v>
      </c>
      <c r="E562" s="557" t="s">
        <v>1385</v>
      </c>
      <c r="F562" s="296">
        <v>125</v>
      </c>
      <c r="G562" s="296">
        <v>125</v>
      </c>
      <c r="H562" s="395">
        <v>0</v>
      </c>
      <c r="I562" s="296">
        <v>125</v>
      </c>
      <c r="J562" s="288"/>
    </row>
    <row r="563" spans="1:10" ht="15">
      <c r="A563" s="179">
        <v>561</v>
      </c>
      <c r="B563" s="490">
        <v>41083</v>
      </c>
      <c r="C563" s="184" t="s">
        <v>251</v>
      </c>
      <c r="D563" s="546" t="s">
        <v>252</v>
      </c>
      <c r="E563" s="557" t="s">
        <v>1385</v>
      </c>
      <c r="F563" s="296">
        <v>100</v>
      </c>
      <c r="G563" s="296">
        <v>100</v>
      </c>
      <c r="H563" s="395">
        <v>0</v>
      </c>
      <c r="I563" s="296">
        <v>100</v>
      </c>
      <c r="J563" s="288"/>
    </row>
    <row r="564" spans="1:10" ht="15">
      <c r="A564" s="179">
        <v>562</v>
      </c>
      <c r="B564" s="490">
        <v>41083</v>
      </c>
      <c r="C564" s="184" t="s">
        <v>253</v>
      </c>
      <c r="D564" s="546" t="s">
        <v>254</v>
      </c>
      <c r="E564" s="557" t="s">
        <v>1385</v>
      </c>
      <c r="F564" s="296">
        <v>100</v>
      </c>
      <c r="G564" s="296">
        <v>100</v>
      </c>
      <c r="H564" s="395">
        <v>0</v>
      </c>
      <c r="I564" s="296">
        <v>100</v>
      </c>
      <c r="J564" s="288"/>
    </row>
    <row r="565" spans="1:10" ht="15">
      <c r="A565" s="179">
        <v>563</v>
      </c>
      <c r="B565" s="490">
        <v>41083</v>
      </c>
      <c r="C565" s="184" t="s">
        <v>255</v>
      </c>
      <c r="D565" s="546" t="s">
        <v>256</v>
      </c>
      <c r="E565" s="557" t="s">
        <v>1385</v>
      </c>
      <c r="F565" s="296">
        <v>100</v>
      </c>
      <c r="G565" s="296">
        <v>100</v>
      </c>
      <c r="H565" s="395">
        <v>0</v>
      </c>
      <c r="I565" s="296">
        <v>100</v>
      </c>
      <c r="J565" s="288"/>
    </row>
    <row r="566" spans="1:10" ht="15">
      <c r="A566" s="179">
        <v>564</v>
      </c>
      <c r="B566" s="490">
        <v>41083</v>
      </c>
      <c r="C566" s="184" t="s">
        <v>257</v>
      </c>
      <c r="D566" s="546" t="s">
        <v>258</v>
      </c>
      <c r="E566" s="557" t="s">
        <v>1385</v>
      </c>
      <c r="F566" s="296">
        <v>100</v>
      </c>
      <c r="G566" s="296">
        <v>100</v>
      </c>
      <c r="H566" s="395">
        <v>0</v>
      </c>
      <c r="I566" s="296">
        <v>100</v>
      </c>
      <c r="J566" s="288"/>
    </row>
    <row r="567" spans="1:10" ht="15">
      <c r="A567" s="179">
        <v>565</v>
      </c>
      <c r="B567" s="490">
        <v>41083</v>
      </c>
      <c r="C567" s="184" t="s">
        <v>259</v>
      </c>
      <c r="D567" s="546" t="s">
        <v>260</v>
      </c>
      <c r="E567" s="557" t="s">
        <v>1385</v>
      </c>
      <c r="F567" s="296">
        <v>100</v>
      </c>
      <c r="G567" s="296">
        <v>100</v>
      </c>
      <c r="H567" s="395">
        <v>0</v>
      </c>
      <c r="I567" s="296">
        <v>100</v>
      </c>
      <c r="J567" s="288"/>
    </row>
    <row r="568" spans="1:10" ht="15">
      <c r="A568" s="179">
        <v>566</v>
      </c>
      <c r="B568" s="490">
        <v>41083</v>
      </c>
      <c r="C568" s="184" t="s">
        <v>261</v>
      </c>
      <c r="D568" s="546" t="s">
        <v>262</v>
      </c>
      <c r="E568" s="557" t="s">
        <v>1385</v>
      </c>
      <c r="F568" s="296">
        <v>162.5</v>
      </c>
      <c r="G568" s="296">
        <v>162.5</v>
      </c>
      <c r="H568" s="395">
        <v>0</v>
      </c>
      <c r="I568" s="296">
        <v>162.5</v>
      </c>
      <c r="J568" s="288"/>
    </row>
    <row r="569" spans="1:10" ht="15">
      <c r="A569" s="179">
        <v>567</v>
      </c>
      <c r="B569" s="490">
        <v>41083</v>
      </c>
      <c r="C569" s="184" t="s">
        <v>263</v>
      </c>
      <c r="D569" s="546" t="s">
        <v>264</v>
      </c>
      <c r="E569" s="557" t="s">
        <v>1385</v>
      </c>
      <c r="F569" s="296">
        <v>162.5</v>
      </c>
      <c r="G569" s="296">
        <v>162.5</v>
      </c>
      <c r="H569" s="395">
        <v>0</v>
      </c>
      <c r="I569" s="296">
        <v>162.5</v>
      </c>
      <c r="J569" s="288"/>
    </row>
    <row r="570" spans="1:10" ht="15">
      <c r="A570" s="179">
        <v>568</v>
      </c>
      <c r="B570" s="490">
        <v>41083</v>
      </c>
      <c r="C570" s="184" t="s">
        <v>265</v>
      </c>
      <c r="D570" s="546" t="s">
        <v>266</v>
      </c>
      <c r="E570" s="557" t="s">
        <v>1385</v>
      </c>
      <c r="F570" s="296">
        <v>162.5</v>
      </c>
      <c r="G570" s="296">
        <v>162.5</v>
      </c>
      <c r="H570" s="395">
        <v>0</v>
      </c>
      <c r="I570" s="296">
        <v>162.5</v>
      </c>
      <c r="J570" s="288"/>
    </row>
    <row r="571" spans="1:10" ht="15">
      <c r="A571" s="179">
        <v>569</v>
      </c>
      <c r="B571" s="490">
        <v>41083</v>
      </c>
      <c r="C571" s="184" t="s">
        <v>267</v>
      </c>
      <c r="D571" s="546" t="s">
        <v>268</v>
      </c>
      <c r="E571" s="557" t="s">
        <v>1385</v>
      </c>
      <c r="F571" s="296">
        <v>125</v>
      </c>
      <c r="G571" s="296">
        <v>125</v>
      </c>
      <c r="H571" s="395">
        <v>0</v>
      </c>
      <c r="I571" s="296">
        <v>125</v>
      </c>
      <c r="J571" s="288"/>
    </row>
    <row r="572" spans="1:10" ht="15">
      <c r="A572" s="179">
        <v>570</v>
      </c>
      <c r="B572" s="490">
        <v>41083</v>
      </c>
      <c r="C572" s="184" t="s">
        <v>269</v>
      </c>
      <c r="D572" s="546" t="s">
        <v>270</v>
      </c>
      <c r="E572" s="557" t="s">
        <v>1385</v>
      </c>
      <c r="F572" s="296">
        <v>162.5</v>
      </c>
      <c r="G572" s="296">
        <v>162.5</v>
      </c>
      <c r="H572" s="395">
        <v>0</v>
      </c>
      <c r="I572" s="296">
        <v>162.5</v>
      </c>
      <c r="J572" s="288"/>
    </row>
    <row r="573" spans="1:10" ht="15">
      <c r="A573" s="179">
        <v>571</v>
      </c>
      <c r="B573" s="490">
        <v>41083</v>
      </c>
      <c r="C573" s="184" t="s">
        <v>2214</v>
      </c>
      <c r="D573" s="546" t="s">
        <v>271</v>
      </c>
      <c r="E573" s="557" t="s">
        <v>1385</v>
      </c>
      <c r="F573" s="296">
        <v>125</v>
      </c>
      <c r="G573" s="296">
        <v>125</v>
      </c>
      <c r="H573" s="395">
        <v>0</v>
      </c>
      <c r="I573" s="296">
        <v>125</v>
      </c>
      <c r="J573" s="288"/>
    </row>
    <row r="574" spans="1:10" ht="15">
      <c r="A574" s="179">
        <v>572</v>
      </c>
      <c r="B574" s="490">
        <v>41083</v>
      </c>
      <c r="C574" s="184" t="s">
        <v>272</v>
      </c>
      <c r="D574" s="546" t="s">
        <v>273</v>
      </c>
      <c r="E574" s="557" t="s">
        <v>1385</v>
      </c>
      <c r="F574" s="296">
        <v>125</v>
      </c>
      <c r="G574" s="296">
        <v>125</v>
      </c>
      <c r="H574" s="395">
        <v>0</v>
      </c>
      <c r="I574" s="296">
        <v>125</v>
      </c>
      <c r="J574" s="288"/>
    </row>
    <row r="575" spans="1:10" ht="15">
      <c r="A575" s="179">
        <v>573</v>
      </c>
      <c r="B575" s="490">
        <v>41083</v>
      </c>
      <c r="C575" s="184" t="s">
        <v>224</v>
      </c>
      <c r="D575" s="546" t="s">
        <v>274</v>
      </c>
      <c r="E575" s="557" t="s">
        <v>1385</v>
      </c>
      <c r="F575" s="296">
        <v>125</v>
      </c>
      <c r="G575" s="296">
        <v>125</v>
      </c>
      <c r="H575" s="395">
        <v>0</v>
      </c>
      <c r="I575" s="296">
        <v>125</v>
      </c>
      <c r="J575" s="288"/>
    </row>
    <row r="576" spans="1:10" ht="15">
      <c r="A576" s="179">
        <v>574</v>
      </c>
      <c r="B576" s="490">
        <v>41083</v>
      </c>
      <c r="C576" s="184" t="s">
        <v>275</v>
      </c>
      <c r="D576" s="546" t="s">
        <v>276</v>
      </c>
      <c r="E576" s="557" t="s">
        <v>1385</v>
      </c>
      <c r="F576" s="296">
        <v>162.5</v>
      </c>
      <c r="G576" s="296">
        <v>162.5</v>
      </c>
      <c r="H576" s="395">
        <v>0</v>
      </c>
      <c r="I576" s="296">
        <v>162.5</v>
      </c>
      <c r="J576" s="288"/>
    </row>
    <row r="577" spans="1:10" ht="15">
      <c r="A577" s="179">
        <v>575</v>
      </c>
      <c r="B577" s="490">
        <v>41083</v>
      </c>
      <c r="C577" s="184" t="s">
        <v>277</v>
      </c>
      <c r="D577" s="546" t="s">
        <v>278</v>
      </c>
      <c r="E577" s="557" t="s">
        <v>1385</v>
      </c>
      <c r="F577" s="296">
        <v>162.5</v>
      </c>
      <c r="G577" s="296">
        <v>162.5</v>
      </c>
      <c r="H577" s="395">
        <v>0</v>
      </c>
      <c r="I577" s="296">
        <v>162.5</v>
      </c>
      <c r="J577" s="288"/>
    </row>
    <row r="578" spans="1:10" ht="15">
      <c r="A578" s="179">
        <v>576</v>
      </c>
      <c r="B578" s="490">
        <v>41083</v>
      </c>
      <c r="C578" s="184" t="s">
        <v>279</v>
      </c>
      <c r="D578" s="546" t="s">
        <v>280</v>
      </c>
      <c r="E578" s="557" t="s">
        <v>1385</v>
      </c>
      <c r="F578" s="296">
        <v>125</v>
      </c>
      <c r="G578" s="296">
        <v>125</v>
      </c>
      <c r="H578" s="395">
        <v>0</v>
      </c>
      <c r="I578" s="296">
        <v>125</v>
      </c>
      <c r="J578" s="288"/>
    </row>
    <row r="579" spans="1:10" ht="15">
      <c r="A579" s="179">
        <v>577</v>
      </c>
      <c r="B579" s="490">
        <v>41083</v>
      </c>
      <c r="C579" s="184" t="s">
        <v>281</v>
      </c>
      <c r="D579" s="546" t="s">
        <v>282</v>
      </c>
      <c r="E579" s="557" t="s">
        <v>1385</v>
      </c>
      <c r="F579" s="296">
        <v>125</v>
      </c>
      <c r="G579" s="296">
        <v>125</v>
      </c>
      <c r="H579" s="395">
        <v>0</v>
      </c>
      <c r="I579" s="296">
        <v>125</v>
      </c>
      <c r="J579" s="288"/>
    </row>
    <row r="580" spans="1:10" ht="15">
      <c r="A580" s="179">
        <v>578</v>
      </c>
      <c r="B580" s="490">
        <v>41083</v>
      </c>
      <c r="C580" s="184" t="s">
        <v>283</v>
      </c>
      <c r="D580" s="546" t="s">
        <v>284</v>
      </c>
      <c r="E580" s="557" t="s">
        <v>1385</v>
      </c>
      <c r="F580" s="296">
        <v>100</v>
      </c>
      <c r="G580" s="296">
        <v>100</v>
      </c>
      <c r="H580" s="395">
        <v>0</v>
      </c>
      <c r="I580" s="296">
        <v>100</v>
      </c>
      <c r="J580" s="288"/>
    </row>
    <row r="581" spans="1:10" ht="15">
      <c r="A581" s="179">
        <v>579</v>
      </c>
      <c r="B581" s="490">
        <v>41083</v>
      </c>
      <c r="C581" s="184" t="s">
        <v>285</v>
      </c>
      <c r="D581" s="546" t="s">
        <v>286</v>
      </c>
      <c r="E581" s="557" t="s">
        <v>1385</v>
      </c>
      <c r="F581" s="296">
        <v>100</v>
      </c>
      <c r="G581" s="296">
        <v>100</v>
      </c>
      <c r="H581" s="395">
        <v>0</v>
      </c>
      <c r="I581" s="296">
        <v>100</v>
      </c>
      <c r="J581" s="288"/>
    </row>
    <row r="582" spans="1:10" ht="15">
      <c r="A582" s="179">
        <v>580</v>
      </c>
      <c r="B582" s="490">
        <v>41083</v>
      </c>
      <c r="C582" s="184" t="s">
        <v>287</v>
      </c>
      <c r="D582" s="546" t="s">
        <v>288</v>
      </c>
      <c r="E582" s="557" t="s">
        <v>1385</v>
      </c>
      <c r="F582" s="296">
        <v>125</v>
      </c>
      <c r="G582" s="296">
        <v>125</v>
      </c>
      <c r="H582" s="395">
        <v>0</v>
      </c>
      <c r="I582" s="296">
        <v>125</v>
      </c>
      <c r="J582" s="288"/>
    </row>
    <row r="583" spans="1:10" ht="15">
      <c r="A583" s="179">
        <v>581</v>
      </c>
      <c r="B583" s="490">
        <v>41083</v>
      </c>
      <c r="C583" s="184" t="s">
        <v>289</v>
      </c>
      <c r="D583" s="546" t="s">
        <v>290</v>
      </c>
      <c r="E583" s="557" t="s">
        <v>1385</v>
      </c>
      <c r="F583" s="296">
        <v>125</v>
      </c>
      <c r="G583" s="296">
        <v>125</v>
      </c>
      <c r="H583" s="395">
        <v>0</v>
      </c>
      <c r="I583" s="296">
        <v>125</v>
      </c>
      <c r="J583" s="288"/>
    </row>
    <row r="584" spans="1:10" ht="15">
      <c r="A584" s="179">
        <v>582</v>
      </c>
      <c r="B584" s="490">
        <v>41083</v>
      </c>
      <c r="C584" s="184" t="s">
        <v>1975</v>
      </c>
      <c r="D584" s="546" t="s">
        <v>291</v>
      </c>
      <c r="E584" s="557" t="s">
        <v>1385</v>
      </c>
      <c r="F584" s="296">
        <v>125</v>
      </c>
      <c r="G584" s="296">
        <v>125</v>
      </c>
      <c r="H584" s="395">
        <v>0</v>
      </c>
      <c r="I584" s="296">
        <v>125</v>
      </c>
      <c r="J584" s="288"/>
    </row>
    <row r="585" spans="1:10" ht="15">
      <c r="A585" s="179">
        <v>583</v>
      </c>
      <c r="B585" s="490">
        <v>41083</v>
      </c>
      <c r="C585" s="184" t="s">
        <v>292</v>
      </c>
      <c r="D585" s="546" t="s">
        <v>293</v>
      </c>
      <c r="E585" s="557" t="s">
        <v>1385</v>
      </c>
      <c r="F585" s="296">
        <v>125</v>
      </c>
      <c r="G585" s="296">
        <v>125</v>
      </c>
      <c r="H585" s="395">
        <v>0</v>
      </c>
      <c r="I585" s="296">
        <v>125</v>
      </c>
      <c r="J585" s="288"/>
    </row>
    <row r="586" spans="1:10" ht="15">
      <c r="A586" s="179">
        <v>584</v>
      </c>
      <c r="B586" s="490">
        <v>41083</v>
      </c>
      <c r="C586" s="184" t="s">
        <v>294</v>
      </c>
      <c r="D586" s="546" t="s">
        <v>295</v>
      </c>
      <c r="E586" s="557" t="s">
        <v>1385</v>
      </c>
      <c r="F586" s="296">
        <v>162.5</v>
      </c>
      <c r="G586" s="296">
        <v>162.5</v>
      </c>
      <c r="H586" s="395">
        <v>0</v>
      </c>
      <c r="I586" s="296">
        <v>162.5</v>
      </c>
      <c r="J586" s="288"/>
    </row>
    <row r="587" spans="1:10" ht="15">
      <c r="A587" s="179">
        <v>585</v>
      </c>
      <c r="B587" s="490">
        <v>41083</v>
      </c>
      <c r="C587" s="184" t="s">
        <v>296</v>
      </c>
      <c r="D587" s="546" t="s">
        <v>297</v>
      </c>
      <c r="E587" s="557" t="s">
        <v>1385</v>
      </c>
      <c r="F587" s="296">
        <v>125</v>
      </c>
      <c r="G587" s="296">
        <v>125</v>
      </c>
      <c r="H587" s="395">
        <v>0</v>
      </c>
      <c r="I587" s="296">
        <v>125</v>
      </c>
      <c r="J587" s="288"/>
    </row>
    <row r="588" spans="1:10" ht="15">
      <c r="A588" s="179">
        <v>586</v>
      </c>
      <c r="B588" s="490">
        <v>41083</v>
      </c>
      <c r="C588" s="184" t="s">
        <v>298</v>
      </c>
      <c r="D588" s="546" t="s">
        <v>299</v>
      </c>
      <c r="E588" s="557" t="s">
        <v>1385</v>
      </c>
      <c r="F588" s="296">
        <v>162.5</v>
      </c>
      <c r="G588" s="296">
        <v>162.5</v>
      </c>
      <c r="H588" s="395">
        <v>0</v>
      </c>
      <c r="I588" s="296">
        <v>162.5</v>
      </c>
      <c r="J588" s="288"/>
    </row>
    <row r="589" spans="1:10" ht="15">
      <c r="A589" s="179">
        <v>587</v>
      </c>
      <c r="B589" s="490">
        <v>41083</v>
      </c>
      <c r="C589" s="184" t="s">
        <v>300</v>
      </c>
      <c r="D589" s="546" t="s">
        <v>301</v>
      </c>
      <c r="E589" s="557" t="s">
        <v>1385</v>
      </c>
      <c r="F589" s="296">
        <v>162.5</v>
      </c>
      <c r="G589" s="296">
        <v>162.5</v>
      </c>
      <c r="H589" s="395">
        <v>0</v>
      </c>
      <c r="I589" s="296">
        <v>162.5</v>
      </c>
      <c r="J589" s="288"/>
    </row>
    <row r="590" spans="1:10" ht="15">
      <c r="A590" s="179">
        <v>588</v>
      </c>
      <c r="B590" s="490">
        <v>41083</v>
      </c>
      <c r="C590" s="184" t="s">
        <v>302</v>
      </c>
      <c r="D590" s="546" t="s">
        <v>303</v>
      </c>
      <c r="E590" s="557" t="s">
        <v>1385</v>
      </c>
      <c r="F590" s="296">
        <v>162.5</v>
      </c>
      <c r="G590" s="296">
        <v>162.5</v>
      </c>
      <c r="H590" s="395">
        <v>0</v>
      </c>
      <c r="I590" s="296">
        <v>162.5</v>
      </c>
      <c r="J590" s="288"/>
    </row>
    <row r="591" spans="1:10" ht="15">
      <c r="A591" s="179">
        <v>589</v>
      </c>
      <c r="B591" s="490">
        <v>41083</v>
      </c>
      <c r="C591" s="184" t="s">
        <v>304</v>
      </c>
      <c r="D591" s="546" t="s">
        <v>305</v>
      </c>
      <c r="E591" s="557" t="s">
        <v>1385</v>
      </c>
      <c r="F591" s="296">
        <v>162.5</v>
      </c>
      <c r="G591" s="296">
        <v>162.5</v>
      </c>
      <c r="H591" s="395">
        <v>0</v>
      </c>
      <c r="I591" s="296">
        <v>162.5</v>
      </c>
      <c r="J591" s="288"/>
    </row>
    <row r="592" spans="1:10" ht="15">
      <c r="A592" s="179">
        <v>590</v>
      </c>
      <c r="B592" s="490">
        <v>41083</v>
      </c>
      <c r="C592" s="184" t="s">
        <v>306</v>
      </c>
      <c r="D592" s="546" t="s">
        <v>307</v>
      </c>
      <c r="E592" s="557" t="s">
        <v>1385</v>
      </c>
      <c r="F592" s="296">
        <v>125</v>
      </c>
      <c r="G592" s="296">
        <v>125</v>
      </c>
      <c r="H592" s="395">
        <v>0</v>
      </c>
      <c r="I592" s="296">
        <v>125</v>
      </c>
      <c r="J592" s="288"/>
    </row>
    <row r="593" spans="1:10" ht="15">
      <c r="A593" s="179">
        <v>591</v>
      </c>
      <c r="B593" s="490">
        <v>41083</v>
      </c>
      <c r="C593" s="184" t="s">
        <v>308</v>
      </c>
      <c r="D593" s="546" t="s">
        <v>309</v>
      </c>
      <c r="E593" s="557" t="s">
        <v>1385</v>
      </c>
      <c r="F593" s="296">
        <v>125</v>
      </c>
      <c r="G593" s="296">
        <v>125</v>
      </c>
      <c r="H593" s="395">
        <v>0</v>
      </c>
      <c r="I593" s="296">
        <v>125</v>
      </c>
      <c r="J593" s="288"/>
    </row>
    <row r="594" spans="1:10" ht="15">
      <c r="A594" s="179">
        <v>592</v>
      </c>
      <c r="B594" s="490">
        <v>41083</v>
      </c>
      <c r="C594" s="184" t="s">
        <v>310</v>
      </c>
      <c r="D594" s="546" t="s">
        <v>311</v>
      </c>
      <c r="E594" s="557" t="s">
        <v>1385</v>
      </c>
      <c r="F594" s="296">
        <v>125</v>
      </c>
      <c r="G594" s="296">
        <v>125</v>
      </c>
      <c r="H594" s="395">
        <v>0</v>
      </c>
      <c r="I594" s="296">
        <v>125</v>
      </c>
      <c r="J594" s="288"/>
    </row>
    <row r="595" spans="1:10" ht="15">
      <c r="A595" s="179">
        <v>593</v>
      </c>
      <c r="B595" s="490">
        <v>41083</v>
      </c>
      <c r="C595" s="184" t="s">
        <v>312</v>
      </c>
      <c r="D595" s="546" t="s">
        <v>313</v>
      </c>
      <c r="E595" s="557" t="s">
        <v>1385</v>
      </c>
      <c r="F595" s="296">
        <v>100</v>
      </c>
      <c r="G595" s="296">
        <v>100</v>
      </c>
      <c r="H595" s="395">
        <v>0</v>
      </c>
      <c r="I595" s="296">
        <v>100</v>
      </c>
      <c r="J595" s="288"/>
    </row>
    <row r="596" spans="1:10" ht="15">
      <c r="A596" s="179">
        <v>594</v>
      </c>
      <c r="B596" s="490">
        <v>41083</v>
      </c>
      <c r="C596" s="184" t="s">
        <v>314</v>
      </c>
      <c r="D596" s="546" t="s">
        <v>315</v>
      </c>
      <c r="E596" s="557" t="s">
        <v>1385</v>
      </c>
      <c r="F596" s="296">
        <v>100</v>
      </c>
      <c r="G596" s="296">
        <v>100</v>
      </c>
      <c r="H596" s="395">
        <v>0</v>
      </c>
      <c r="I596" s="296">
        <v>100</v>
      </c>
      <c r="J596" s="288"/>
    </row>
    <row r="597" spans="1:10" ht="15">
      <c r="A597" s="179">
        <v>595</v>
      </c>
      <c r="B597" s="490">
        <v>41083</v>
      </c>
      <c r="C597" s="184" t="s">
        <v>316</v>
      </c>
      <c r="D597" s="546" t="s">
        <v>317</v>
      </c>
      <c r="E597" s="557" t="s">
        <v>1385</v>
      </c>
      <c r="F597" s="296">
        <v>162.5</v>
      </c>
      <c r="G597" s="296">
        <v>162.5</v>
      </c>
      <c r="H597" s="395">
        <v>0</v>
      </c>
      <c r="I597" s="296">
        <v>162.5</v>
      </c>
      <c r="J597" s="288"/>
    </row>
    <row r="598" spans="1:10" ht="15">
      <c r="A598" s="179">
        <v>596</v>
      </c>
      <c r="B598" s="490">
        <v>41083</v>
      </c>
      <c r="C598" s="184" t="s">
        <v>318</v>
      </c>
      <c r="D598" s="546" t="s">
        <v>319</v>
      </c>
      <c r="E598" s="557" t="s">
        <v>1385</v>
      </c>
      <c r="F598" s="296">
        <v>125</v>
      </c>
      <c r="G598" s="296">
        <v>125</v>
      </c>
      <c r="H598" s="395">
        <v>0</v>
      </c>
      <c r="I598" s="296">
        <v>125</v>
      </c>
      <c r="J598" s="288"/>
    </row>
    <row r="599" spans="1:10" ht="15">
      <c r="A599" s="179">
        <v>597</v>
      </c>
      <c r="B599" s="490">
        <v>41083</v>
      </c>
      <c r="C599" s="184" t="s">
        <v>320</v>
      </c>
      <c r="D599" s="546" t="s">
        <v>321</v>
      </c>
      <c r="E599" s="557" t="s">
        <v>1385</v>
      </c>
      <c r="F599" s="296">
        <v>125</v>
      </c>
      <c r="G599" s="296">
        <v>125</v>
      </c>
      <c r="H599" s="395">
        <v>0</v>
      </c>
      <c r="I599" s="296">
        <v>125</v>
      </c>
      <c r="J599" s="288"/>
    </row>
    <row r="600" spans="1:10" ht="15">
      <c r="A600" s="179">
        <v>598</v>
      </c>
      <c r="B600" s="490">
        <v>41083</v>
      </c>
      <c r="C600" s="184" t="s">
        <v>279</v>
      </c>
      <c r="D600" s="546" t="s">
        <v>322</v>
      </c>
      <c r="E600" s="557" t="s">
        <v>1385</v>
      </c>
      <c r="F600" s="296">
        <v>162.5</v>
      </c>
      <c r="G600" s="296">
        <v>162.5</v>
      </c>
      <c r="H600" s="395">
        <v>0</v>
      </c>
      <c r="I600" s="296">
        <v>162.5</v>
      </c>
      <c r="J600" s="288"/>
    </row>
    <row r="601" spans="1:10" ht="15">
      <c r="A601" s="179">
        <v>599</v>
      </c>
      <c r="B601" s="490">
        <v>41083</v>
      </c>
      <c r="C601" s="184" t="s">
        <v>323</v>
      </c>
      <c r="D601" s="546" t="s">
        <v>324</v>
      </c>
      <c r="E601" s="557" t="s">
        <v>1385</v>
      </c>
      <c r="F601" s="296">
        <v>162.5</v>
      </c>
      <c r="G601" s="296">
        <v>162.5</v>
      </c>
      <c r="H601" s="395">
        <v>0</v>
      </c>
      <c r="I601" s="296">
        <v>162.5</v>
      </c>
      <c r="J601" s="288"/>
    </row>
    <row r="602" spans="1:10" ht="15">
      <c r="A602" s="179">
        <v>600</v>
      </c>
      <c r="B602" s="490">
        <v>41083</v>
      </c>
      <c r="C602" s="184" t="s">
        <v>325</v>
      </c>
      <c r="D602" s="546" t="s">
        <v>326</v>
      </c>
      <c r="E602" s="557" t="s">
        <v>1385</v>
      </c>
      <c r="F602" s="296">
        <v>162.5</v>
      </c>
      <c r="G602" s="296">
        <v>162.5</v>
      </c>
      <c r="H602" s="395">
        <v>0</v>
      </c>
      <c r="I602" s="296">
        <v>162.5</v>
      </c>
      <c r="J602" s="288"/>
    </row>
    <row r="603" spans="1:10" ht="15">
      <c r="A603" s="179">
        <v>601</v>
      </c>
      <c r="B603" s="490">
        <v>41083</v>
      </c>
      <c r="C603" s="184" t="s">
        <v>327</v>
      </c>
      <c r="D603" s="546" t="s">
        <v>328</v>
      </c>
      <c r="E603" s="557" t="s">
        <v>1385</v>
      </c>
      <c r="F603" s="296">
        <v>125</v>
      </c>
      <c r="G603" s="296">
        <v>125</v>
      </c>
      <c r="H603" s="395">
        <v>0</v>
      </c>
      <c r="I603" s="296">
        <v>125</v>
      </c>
      <c r="J603" s="288"/>
    </row>
    <row r="604" spans="1:10" ht="15">
      <c r="A604" s="179">
        <v>602</v>
      </c>
      <c r="B604" s="490">
        <v>41083</v>
      </c>
      <c r="C604" s="184" t="s">
        <v>329</v>
      </c>
      <c r="D604" s="546" t="s">
        <v>330</v>
      </c>
      <c r="E604" s="557" t="s">
        <v>1385</v>
      </c>
      <c r="F604" s="296">
        <v>125</v>
      </c>
      <c r="G604" s="296">
        <v>125</v>
      </c>
      <c r="H604" s="395">
        <v>0</v>
      </c>
      <c r="I604" s="296">
        <v>125</v>
      </c>
      <c r="J604" s="288"/>
    </row>
    <row r="605" spans="1:10" ht="15">
      <c r="A605" s="179">
        <v>603</v>
      </c>
      <c r="B605" s="490">
        <v>41083</v>
      </c>
      <c r="C605" s="184" t="s">
        <v>331</v>
      </c>
      <c r="D605" s="546" t="s">
        <v>332</v>
      </c>
      <c r="E605" s="557" t="s">
        <v>1385</v>
      </c>
      <c r="F605" s="296">
        <v>125</v>
      </c>
      <c r="G605" s="296">
        <v>125</v>
      </c>
      <c r="H605" s="395">
        <v>0</v>
      </c>
      <c r="I605" s="296">
        <v>125</v>
      </c>
      <c r="J605" s="288"/>
    </row>
    <row r="606" spans="1:10" ht="15">
      <c r="A606" s="179">
        <v>604</v>
      </c>
      <c r="B606" s="490">
        <v>41083</v>
      </c>
      <c r="C606" s="184" t="s">
        <v>333</v>
      </c>
      <c r="D606" s="546" t="s">
        <v>334</v>
      </c>
      <c r="E606" s="557" t="s">
        <v>1385</v>
      </c>
      <c r="F606" s="296">
        <v>125</v>
      </c>
      <c r="G606" s="296">
        <v>125</v>
      </c>
      <c r="H606" s="395">
        <v>0</v>
      </c>
      <c r="I606" s="296">
        <v>125</v>
      </c>
      <c r="J606" s="288"/>
    </row>
    <row r="607" spans="1:10" ht="15">
      <c r="A607" s="179">
        <v>605</v>
      </c>
      <c r="B607" s="490">
        <v>41083</v>
      </c>
      <c r="C607" s="184" t="s">
        <v>335</v>
      </c>
      <c r="D607" s="546" t="s">
        <v>336</v>
      </c>
      <c r="E607" s="557" t="s">
        <v>1385</v>
      </c>
      <c r="F607" s="296">
        <v>125</v>
      </c>
      <c r="G607" s="296">
        <v>125</v>
      </c>
      <c r="H607" s="395">
        <v>0</v>
      </c>
      <c r="I607" s="296">
        <v>125</v>
      </c>
      <c r="J607" s="288"/>
    </row>
    <row r="608" spans="1:10" ht="15">
      <c r="A608" s="179">
        <v>606</v>
      </c>
      <c r="B608" s="490">
        <v>41083</v>
      </c>
      <c r="C608" s="184" t="s">
        <v>337</v>
      </c>
      <c r="D608" s="546" t="s">
        <v>338</v>
      </c>
      <c r="E608" s="557" t="s">
        <v>1385</v>
      </c>
      <c r="F608" s="296">
        <v>162.5</v>
      </c>
      <c r="G608" s="296">
        <v>162.5</v>
      </c>
      <c r="H608" s="395">
        <v>0</v>
      </c>
      <c r="I608" s="296">
        <v>162.5</v>
      </c>
      <c r="J608" s="288"/>
    </row>
    <row r="609" spans="1:10" ht="15">
      <c r="A609" s="179">
        <v>607</v>
      </c>
      <c r="B609" s="490">
        <v>41083</v>
      </c>
      <c r="C609" s="184" t="s">
        <v>339</v>
      </c>
      <c r="D609" s="546" t="s">
        <v>340</v>
      </c>
      <c r="E609" s="557" t="s">
        <v>1385</v>
      </c>
      <c r="F609" s="296">
        <v>162.5</v>
      </c>
      <c r="G609" s="296">
        <v>162.5</v>
      </c>
      <c r="H609" s="395">
        <v>0</v>
      </c>
      <c r="I609" s="296">
        <v>162.5</v>
      </c>
      <c r="J609" s="288"/>
    </row>
    <row r="610" spans="1:10" ht="15">
      <c r="A610" s="179">
        <v>608</v>
      </c>
      <c r="B610" s="490">
        <v>41083</v>
      </c>
      <c r="C610" s="184" t="s">
        <v>341</v>
      </c>
      <c r="D610" s="546" t="s">
        <v>342</v>
      </c>
      <c r="E610" s="557" t="s">
        <v>1385</v>
      </c>
      <c r="F610" s="296">
        <v>125</v>
      </c>
      <c r="G610" s="296">
        <v>125</v>
      </c>
      <c r="H610" s="395">
        <v>0</v>
      </c>
      <c r="I610" s="296">
        <v>125</v>
      </c>
      <c r="J610" s="288"/>
    </row>
    <row r="611" spans="1:10" ht="15">
      <c r="A611" s="179">
        <v>609</v>
      </c>
      <c r="B611" s="490">
        <v>41083</v>
      </c>
      <c r="C611" s="184" t="s">
        <v>343</v>
      </c>
      <c r="D611" s="546" t="s">
        <v>344</v>
      </c>
      <c r="E611" s="557" t="s">
        <v>1385</v>
      </c>
      <c r="F611" s="296">
        <v>125</v>
      </c>
      <c r="G611" s="296">
        <v>125</v>
      </c>
      <c r="H611" s="395">
        <v>0</v>
      </c>
      <c r="I611" s="296">
        <v>125</v>
      </c>
      <c r="J611" s="288"/>
    </row>
    <row r="612" spans="1:10" ht="15">
      <c r="A612" s="179">
        <v>610</v>
      </c>
      <c r="B612" s="490">
        <v>41083</v>
      </c>
      <c r="C612" s="184" t="s">
        <v>345</v>
      </c>
      <c r="D612" s="546" t="s">
        <v>346</v>
      </c>
      <c r="E612" s="557" t="s">
        <v>1385</v>
      </c>
      <c r="F612" s="296">
        <v>162.5</v>
      </c>
      <c r="G612" s="296">
        <v>162.5</v>
      </c>
      <c r="H612" s="395">
        <v>0</v>
      </c>
      <c r="I612" s="296">
        <v>162.5</v>
      </c>
      <c r="J612" s="288"/>
    </row>
    <row r="613" spans="1:10" ht="15">
      <c r="A613" s="179">
        <v>611</v>
      </c>
      <c r="B613" s="490">
        <v>41083</v>
      </c>
      <c r="C613" s="184" t="s">
        <v>347</v>
      </c>
      <c r="D613" s="546" t="s">
        <v>348</v>
      </c>
      <c r="E613" s="557" t="s">
        <v>1385</v>
      </c>
      <c r="F613" s="296">
        <v>162.5</v>
      </c>
      <c r="G613" s="296">
        <v>162.5</v>
      </c>
      <c r="H613" s="395">
        <v>0</v>
      </c>
      <c r="I613" s="296">
        <v>162.5</v>
      </c>
      <c r="J613" s="288"/>
    </row>
    <row r="614" spans="1:10" ht="15">
      <c r="A614" s="179">
        <v>612</v>
      </c>
      <c r="B614" s="490">
        <v>41083</v>
      </c>
      <c r="C614" s="184" t="s">
        <v>1427</v>
      </c>
      <c r="D614" s="546" t="s">
        <v>349</v>
      </c>
      <c r="E614" s="557" t="s">
        <v>1385</v>
      </c>
      <c r="F614" s="296">
        <v>162.5</v>
      </c>
      <c r="G614" s="296">
        <v>162.5</v>
      </c>
      <c r="H614" s="395">
        <v>0</v>
      </c>
      <c r="I614" s="296">
        <v>162.5</v>
      </c>
      <c r="J614" s="288"/>
    </row>
    <row r="615" spans="1:10" ht="15">
      <c r="A615" s="179">
        <v>613</v>
      </c>
      <c r="B615" s="490">
        <v>41083</v>
      </c>
      <c r="C615" s="184" t="s">
        <v>1436</v>
      </c>
      <c r="D615" s="546" t="s">
        <v>1437</v>
      </c>
      <c r="E615" s="557" t="s">
        <v>1385</v>
      </c>
      <c r="F615" s="296">
        <v>100</v>
      </c>
      <c r="G615" s="296">
        <v>100</v>
      </c>
      <c r="H615" s="395">
        <v>0</v>
      </c>
      <c r="I615" s="296">
        <v>100</v>
      </c>
      <c r="J615" s="288"/>
    </row>
    <row r="616" spans="1:10" ht="15">
      <c r="A616" s="179">
        <v>614</v>
      </c>
      <c r="B616" s="490">
        <v>41083</v>
      </c>
      <c r="C616" s="184" t="s">
        <v>350</v>
      </c>
      <c r="D616" s="546" t="s">
        <v>1401</v>
      </c>
      <c r="E616" s="557" t="s">
        <v>1385</v>
      </c>
      <c r="F616" s="296">
        <v>162.5</v>
      </c>
      <c r="G616" s="296">
        <v>162.5</v>
      </c>
      <c r="H616" s="395">
        <v>0</v>
      </c>
      <c r="I616" s="296">
        <v>162.5</v>
      </c>
      <c r="J616" s="288"/>
    </row>
    <row r="617" spans="1:10" ht="15">
      <c r="A617" s="179">
        <v>615</v>
      </c>
      <c r="B617" s="490">
        <v>41083</v>
      </c>
      <c r="C617" s="184" t="s">
        <v>1432</v>
      </c>
      <c r="D617" s="546" t="s">
        <v>1433</v>
      </c>
      <c r="E617" s="557" t="s">
        <v>1385</v>
      </c>
      <c r="F617" s="296">
        <v>162.5</v>
      </c>
      <c r="G617" s="296">
        <v>162.5</v>
      </c>
      <c r="H617" s="395">
        <v>0</v>
      </c>
      <c r="I617" s="296">
        <v>162.5</v>
      </c>
      <c r="J617" s="288"/>
    </row>
    <row r="618" spans="1:10" ht="15">
      <c r="A618" s="179">
        <v>616</v>
      </c>
      <c r="B618" s="490">
        <v>41083</v>
      </c>
      <c r="C618" s="184" t="s">
        <v>1420</v>
      </c>
      <c r="D618" s="546" t="s">
        <v>1421</v>
      </c>
      <c r="E618" s="557" t="s">
        <v>1385</v>
      </c>
      <c r="F618" s="296">
        <v>100</v>
      </c>
      <c r="G618" s="296">
        <v>100</v>
      </c>
      <c r="H618" s="395">
        <v>0</v>
      </c>
      <c r="I618" s="296">
        <v>100</v>
      </c>
      <c r="J618" s="288"/>
    </row>
    <row r="619" spans="1:10" ht="15">
      <c r="A619" s="179">
        <v>617</v>
      </c>
      <c r="B619" s="490">
        <v>41083</v>
      </c>
      <c r="C619" s="184" t="s">
        <v>1418</v>
      </c>
      <c r="D619" s="546" t="s">
        <v>1419</v>
      </c>
      <c r="E619" s="557" t="s">
        <v>1385</v>
      </c>
      <c r="F619" s="296">
        <v>100</v>
      </c>
      <c r="G619" s="296">
        <v>100</v>
      </c>
      <c r="H619" s="395">
        <v>0</v>
      </c>
      <c r="I619" s="296">
        <v>100</v>
      </c>
      <c r="J619" s="288"/>
    </row>
    <row r="620" spans="1:10" ht="15">
      <c r="A620" s="179">
        <v>618</v>
      </c>
      <c r="B620" s="490">
        <v>41083</v>
      </c>
      <c r="C620" s="184" t="s">
        <v>1426</v>
      </c>
      <c r="D620" s="546" t="s">
        <v>351</v>
      </c>
      <c r="E620" s="557" t="s">
        <v>1385</v>
      </c>
      <c r="F620" s="296">
        <v>162.5</v>
      </c>
      <c r="G620" s="296">
        <v>162.5</v>
      </c>
      <c r="H620" s="395">
        <v>0</v>
      </c>
      <c r="I620" s="296">
        <v>162.5</v>
      </c>
      <c r="J620" s="288"/>
    </row>
    <row r="621" spans="1:10" ht="15">
      <c r="A621" s="179">
        <v>619</v>
      </c>
      <c r="B621" s="490">
        <v>41083</v>
      </c>
      <c r="C621" s="184" t="s">
        <v>352</v>
      </c>
      <c r="D621" s="546" t="s">
        <v>1439</v>
      </c>
      <c r="E621" s="557" t="s">
        <v>1385</v>
      </c>
      <c r="F621" s="296">
        <v>100</v>
      </c>
      <c r="G621" s="296">
        <v>100</v>
      </c>
      <c r="H621" s="395">
        <v>0</v>
      </c>
      <c r="I621" s="296">
        <v>100</v>
      </c>
      <c r="J621" s="288"/>
    </row>
    <row r="622" spans="1:10" ht="15">
      <c r="A622" s="179">
        <v>620</v>
      </c>
      <c r="B622" s="490">
        <v>41083</v>
      </c>
      <c r="C622" s="184" t="s">
        <v>1434</v>
      </c>
      <c r="D622" s="546" t="s">
        <v>1435</v>
      </c>
      <c r="E622" s="557" t="s">
        <v>1385</v>
      </c>
      <c r="F622" s="296">
        <v>162.5</v>
      </c>
      <c r="G622" s="296">
        <v>162.5</v>
      </c>
      <c r="H622" s="395">
        <v>0</v>
      </c>
      <c r="I622" s="296">
        <v>162.5</v>
      </c>
      <c r="J622" s="288"/>
    </row>
    <row r="623" spans="1:10" ht="15">
      <c r="A623" s="179">
        <v>621</v>
      </c>
      <c r="B623" s="490">
        <v>41083</v>
      </c>
      <c r="C623" s="184" t="s">
        <v>1430</v>
      </c>
      <c r="D623" s="546" t="s">
        <v>1431</v>
      </c>
      <c r="E623" s="557" t="s">
        <v>1385</v>
      </c>
      <c r="F623" s="296">
        <v>162.5</v>
      </c>
      <c r="G623" s="296">
        <v>162.5</v>
      </c>
      <c r="H623" s="395">
        <v>0</v>
      </c>
      <c r="I623" s="296">
        <v>162.5</v>
      </c>
      <c r="J623" s="288"/>
    </row>
    <row r="624" spans="1:10" ht="15">
      <c r="A624" s="179">
        <v>622</v>
      </c>
      <c r="B624" s="490">
        <v>41083</v>
      </c>
      <c r="C624" s="184" t="s">
        <v>353</v>
      </c>
      <c r="D624" s="546" t="s">
        <v>354</v>
      </c>
      <c r="E624" s="557" t="s">
        <v>1385</v>
      </c>
      <c r="F624" s="296">
        <v>100</v>
      </c>
      <c r="G624" s="296">
        <v>100</v>
      </c>
      <c r="H624" s="395">
        <v>0</v>
      </c>
      <c r="I624" s="296">
        <v>100</v>
      </c>
      <c r="J624" s="288"/>
    </row>
    <row r="625" spans="1:10" ht="15">
      <c r="A625" s="179">
        <v>623</v>
      </c>
      <c r="B625" s="490">
        <v>41083</v>
      </c>
      <c r="C625" s="184" t="s">
        <v>355</v>
      </c>
      <c r="D625" s="546" t="s">
        <v>356</v>
      </c>
      <c r="E625" s="557" t="s">
        <v>1385</v>
      </c>
      <c r="F625" s="296">
        <v>100</v>
      </c>
      <c r="G625" s="296">
        <v>100</v>
      </c>
      <c r="H625" s="395">
        <v>0</v>
      </c>
      <c r="I625" s="296">
        <v>100</v>
      </c>
      <c r="J625" s="288"/>
    </row>
    <row r="626" spans="1:10" ht="15">
      <c r="A626" s="179">
        <v>624</v>
      </c>
      <c r="B626" s="490">
        <v>41083</v>
      </c>
      <c r="C626" s="184" t="s">
        <v>357</v>
      </c>
      <c r="D626" s="546" t="s">
        <v>358</v>
      </c>
      <c r="E626" s="557" t="s">
        <v>1385</v>
      </c>
      <c r="F626" s="296">
        <v>100</v>
      </c>
      <c r="G626" s="296">
        <v>100</v>
      </c>
      <c r="H626" s="395">
        <v>0</v>
      </c>
      <c r="I626" s="296">
        <v>100</v>
      </c>
      <c r="J626" s="288"/>
    </row>
    <row r="627" spans="1:10" ht="15">
      <c r="A627" s="179">
        <v>625</v>
      </c>
      <c r="B627" s="490">
        <v>41083</v>
      </c>
      <c r="C627" s="184" t="s">
        <v>359</v>
      </c>
      <c r="D627" s="546" t="s">
        <v>360</v>
      </c>
      <c r="E627" s="557" t="s">
        <v>1385</v>
      </c>
      <c r="F627" s="296">
        <v>100</v>
      </c>
      <c r="G627" s="296">
        <v>100</v>
      </c>
      <c r="H627" s="395">
        <v>0</v>
      </c>
      <c r="I627" s="296">
        <v>100</v>
      </c>
      <c r="J627" s="288"/>
    </row>
    <row r="628" spans="1:10" ht="15">
      <c r="A628" s="179">
        <v>626</v>
      </c>
      <c r="B628" s="490">
        <v>41083</v>
      </c>
      <c r="C628" s="184" t="s">
        <v>361</v>
      </c>
      <c r="D628" s="546" t="s">
        <v>362</v>
      </c>
      <c r="E628" s="557" t="s">
        <v>1385</v>
      </c>
      <c r="F628" s="296">
        <v>100</v>
      </c>
      <c r="G628" s="296">
        <v>100</v>
      </c>
      <c r="H628" s="395">
        <v>0</v>
      </c>
      <c r="I628" s="296">
        <v>100</v>
      </c>
      <c r="J628" s="288"/>
    </row>
    <row r="629" spans="1:10" ht="15">
      <c r="A629" s="179">
        <v>627</v>
      </c>
      <c r="B629" s="490">
        <v>41083</v>
      </c>
      <c r="C629" s="184" t="s">
        <v>363</v>
      </c>
      <c r="D629" s="546" t="s">
        <v>364</v>
      </c>
      <c r="E629" s="557" t="s">
        <v>1385</v>
      </c>
      <c r="F629" s="296">
        <v>100</v>
      </c>
      <c r="G629" s="296">
        <v>100</v>
      </c>
      <c r="H629" s="395">
        <v>0</v>
      </c>
      <c r="I629" s="296">
        <v>100</v>
      </c>
      <c r="J629" s="288"/>
    </row>
    <row r="630" spans="1:10" ht="15">
      <c r="A630" s="179">
        <v>628</v>
      </c>
      <c r="B630" s="490">
        <v>41083</v>
      </c>
      <c r="C630" s="184" t="s">
        <v>365</v>
      </c>
      <c r="D630" s="546" t="s">
        <v>366</v>
      </c>
      <c r="E630" s="557" t="s">
        <v>1385</v>
      </c>
      <c r="F630" s="296">
        <v>100</v>
      </c>
      <c r="G630" s="296">
        <v>100</v>
      </c>
      <c r="H630" s="395">
        <v>0</v>
      </c>
      <c r="I630" s="296">
        <v>100</v>
      </c>
      <c r="J630" s="288"/>
    </row>
    <row r="631" spans="1:10" ht="15">
      <c r="A631" s="179">
        <v>629</v>
      </c>
      <c r="B631" s="490">
        <v>41083</v>
      </c>
      <c r="C631" s="184" t="s">
        <v>367</v>
      </c>
      <c r="D631" s="546" t="s">
        <v>368</v>
      </c>
      <c r="E631" s="557" t="s">
        <v>1385</v>
      </c>
      <c r="F631" s="296">
        <v>100</v>
      </c>
      <c r="G631" s="296">
        <v>100</v>
      </c>
      <c r="H631" s="395">
        <v>0</v>
      </c>
      <c r="I631" s="296">
        <v>100</v>
      </c>
      <c r="J631" s="288"/>
    </row>
    <row r="632" spans="1:10" ht="15">
      <c r="A632" s="179">
        <v>630</v>
      </c>
      <c r="B632" s="490">
        <v>41083</v>
      </c>
      <c r="C632" s="184" t="s">
        <v>369</v>
      </c>
      <c r="D632" s="546" t="s">
        <v>370</v>
      </c>
      <c r="E632" s="557" t="s">
        <v>1385</v>
      </c>
      <c r="F632" s="296">
        <v>100</v>
      </c>
      <c r="G632" s="296">
        <v>100</v>
      </c>
      <c r="H632" s="395">
        <v>0</v>
      </c>
      <c r="I632" s="296">
        <v>100</v>
      </c>
      <c r="J632" s="288"/>
    </row>
    <row r="633" spans="1:10" ht="15">
      <c r="A633" s="179">
        <v>631</v>
      </c>
      <c r="B633" s="490">
        <v>41083</v>
      </c>
      <c r="C633" s="184" t="s">
        <v>371</v>
      </c>
      <c r="D633" s="546" t="s">
        <v>372</v>
      </c>
      <c r="E633" s="557" t="s">
        <v>1385</v>
      </c>
      <c r="F633" s="296">
        <v>100</v>
      </c>
      <c r="G633" s="296">
        <v>100</v>
      </c>
      <c r="H633" s="395">
        <v>0</v>
      </c>
      <c r="I633" s="296">
        <v>100</v>
      </c>
      <c r="J633" s="288"/>
    </row>
    <row r="634" spans="1:10" ht="15">
      <c r="A634" s="179">
        <v>632</v>
      </c>
      <c r="B634" s="490">
        <v>41083</v>
      </c>
      <c r="C634" s="184" t="s">
        <v>373</v>
      </c>
      <c r="D634" s="546" t="s">
        <v>374</v>
      </c>
      <c r="E634" s="557" t="s">
        <v>1385</v>
      </c>
      <c r="F634" s="296">
        <v>100</v>
      </c>
      <c r="G634" s="296">
        <v>100</v>
      </c>
      <c r="H634" s="395">
        <v>0</v>
      </c>
      <c r="I634" s="296">
        <v>100</v>
      </c>
      <c r="J634" s="288"/>
    </row>
    <row r="635" spans="1:10" ht="15">
      <c r="A635" s="179">
        <v>633</v>
      </c>
      <c r="B635" s="490">
        <v>41083</v>
      </c>
      <c r="C635" s="184" t="s">
        <v>375</v>
      </c>
      <c r="D635" s="546" t="s">
        <v>376</v>
      </c>
      <c r="E635" s="557" t="s">
        <v>1385</v>
      </c>
      <c r="F635" s="296">
        <v>100</v>
      </c>
      <c r="G635" s="296">
        <v>100</v>
      </c>
      <c r="H635" s="395">
        <v>0</v>
      </c>
      <c r="I635" s="296">
        <v>100</v>
      </c>
      <c r="J635" s="288"/>
    </row>
    <row r="636" spans="1:10" ht="15">
      <c r="A636" s="179">
        <v>634</v>
      </c>
      <c r="B636" s="490">
        <v>41083</v>
      </c>
      <c r="C636" s="184" t="s">
        <v>377</v>
      </c>
      <c r="D636" s="546" t="s">
        <v>378</v>
      </c>
      <c r="E636" s="557" t="s">
        <v>1385</v>
      </c>
      <c r="F636" s="296">
        <v>125</v>
      </c>
      <c r="G636" s="296">
        <v>125</v>
      </c>
      <c r="H636" s="395">
        <v>0</v>
      </c>
      <c r="I636" s="296">
        <v>125</v>
      </c>
      <c r="J636" s="288"/>
    </row>
    <row r="637" spans="1:10" ht="15">
      <c r="A637" s="179">
        <v>635</v>
      </c>
      <c r="B637" s="490">
        <v>41083</v>
      </c>
      <c r="C637" s="184" t="s">
        <v>379</v>
      </c>
      <c r="D637" s="546" t="s">
        <v>380</v>
      </c>
      <c r="E637" s="557" t="s">
        <v>1385</v>
      </c>
      <c r="F637" s="296">
        <v>125</v>
      </c>
      <c r="G637" s="296">
        <v>125</v>
      </c>
      <c r="H637" s="395">
        <v>0</v>
      </c>
      <c r="I637" s="296">
        <v>125</v>
      </c>
      <c r="J637" s="288"/>
    </row>
    <row r="638" spans="1:10" ht="15">
      <c r="A638" s="179">
        <v>636</v>
      </c>
      <c r="B638" s="490">
        <v>41083</v>
      </c>
      <c r="C638" s="184" t="s">
        <v>381</v>
      </c>
      <c r="D638" s="546" t="s">
        <v>382</v>
      </c>
      <c r="E638" s="557" t="s">
        <v>1385</v>
      </c>
      <c r="F638" s="296">
        <v>125</v>
      </c>
      <c r="G638" s="296">
        <v>125</v>
      </c>
      <c r="H638" s="395">
        <v>0</v>
      </c>
      <c r="I638" s="296">
        <v>125</v>
      </c>
      <c r="J638" s="288"/>
    </row>
    <row r="639" spans="1:10" ht="15">
      <c r="A639" s="179">
        <v>637</v>
      </c>
      <c r="B639" s="490">
        <v>41083</v>
      </c>
      <c r="C639" s="184" t="s">
        <v>383</v>
      </c>
      <c r="D639" s="546" t="s">
        <v>384</v>
      </c>
      <c r="E639" s="557" t="s">
        <v>1385</v>
      </c>
      <c r="F639" s="296">
        <v>125</v>
      </c>
      <c r="G639" s="296">
        <v>125</v>
      </c>
      <c r="H639" s="395">
        <v>0</v>
      </c>
      <c r="I639" s="296">
        <v>125</v>
      </c>
      <c r="J639" s="288"/>
    </row>
    <row r="640" spans="1:10" ht="15">
      <c r="A640" s="179">
        <v>638</v>
      </c>
      <c r="B640" s="490">
        <v>41083</v>
      </c>
      <c r="C640" s="184" t="s">
        <v>385</v>
      </c>
      <c r="D640" s="546" t="s">
        <v>386</v>
      </c>
      <c r="E640" s="557" t="s">
        <v>1385</v>
      </c>
      <c r="F640" s="296">
        <v>100</v>
      </c>
      <c r="G640" s="296">
        <v>100</v>
      </c>
      <c r="H640" s="395">
        <v>0</v>
      </c>
      <c r="I640" s="296">
        <v>100</v>
      </c>
      <c r="J640" s="288"/>
    </row>
    <row r="641" spans="1:10" ht="15">
      <c r="A641" s="179">
        <v>639</v>
      </c>
      <c r="B641" s="490">
        <v>41083</v>
      </c>
      <c r="C641" s="184" t="s">
        <v>387</v>
      </c>
      <c r="D641" s="546" t="s">
        <v>388</v>
      </c>
      <c r="E641" s="557" t="s">
        <v>1385</v>
      </c>
      <c r="F641" s="296">
        <v>100</v>
      </c>
      <c r="G641" s="296">
        <v>100</v>
      </c>
      <c r="H641" s="395">
        <v>0</v>
      </c>
      <c r="I641" s="296">
        <v>100</v>
      </c>
      <c r="J641" s="288"/>
    </row>
    <row r="642" spans="1:10" ht="15">
      <c r="A642" s="179">
        <v>640</v>
      </c>
      <c r="B642" s="490">
        <v>41083</v>
      </c>
      <c r="C642" s="184" t="s">
        <v>389</v>
      </c>
      <c r="D642" s="546" t="s">
        <v>390</v>
      </c>
      <c r="E642" s="557" t="s">
        <v>1385</v>
      </c>
      <c r="F642" s="296">
        <v>100</v>
      </c>
      <c r="G642" s="296">
        <v>100</v>
      </c>
      <c r="H642" s="395">
        <v>0</v>
      </c>
      <c r="I642" s="296">
        <v>100</v>
      </c>
      <c r="J642" s="288"/>
    </row>
    <row r="643" spans="1:10" ht="15">
      <c r="A643" s="179">
        <v>641</v>
      </c>
      <c r="B643" s="490">
        <v>41083</v>
      </c>
      <c r="C643" s="184" t="s">
        <v>391</v>
      </c>
      <c r="D643" s="546" t="s">
        <v>392</v>
      </c>
      <c r="E643" s="557" t="s">
        <v>1385</v>
      </c>
      <c r="F643" s="296">
        <v>100</v>
      </c>
      <c r="G643" s="296">
        <v>100</v>
      </c>
      <c r="H643" s="395">
        <v>0</v>
      </c>
      <c r="I643" s="296">
        <v>100</v>
      </c>
      <c r="J643" s="288"/>
    </row>
    <row r="644" spans="1:10" ht="15">
      <c r="A644" s="179">
        <v>642</v>
      </c>
      <c r="B644" s="490">
        <v>41083</v>
      </c>
      <c r="C644" s="184" t="s">
        <v>393</v>
      </c>
      <c r="D644" s="546" t="s">
        <v>394</v>
      </c>
      <c r="E644" s="557" t="s">
        <v>1385</v>
      </c>
      <c r="F644" s="296">
        <v>125</v>
      </c>
      <c r="G644" s="296">
        <v>125</v>
      </c>
      <c r="H644" s="395">
        <v>0</v>
      </c>
      <c r="I644" s="296">
        <v>125</v>
      </c>
      <c r="J644" s="288"/>
    </row>
    <row r="645" spans="1:10" ht="15">
      <c r="A645" s="179">
        <v>643</v>
      </c>
      <c r="B645" s="490">
        <v>41083</v>
      </c>
      <c r="C645" s="184" t="s">
        <v>395</v>
      </c>
      <c r="D645" s="546" t="s">
        <v>396</v>
      </c>
      <c r="E645" s="557" t="s">
        <v>1385</v>
      </c>
      <c r="F645" s="296">
        <v>125</v>
      </c>
      <c r="G645" s="296">
        <v>125</v>
      </c>
      <c r="H645" s="395">
        <v>0</v>
      </c>
      <c r="I645" s="296">
        <v>125</v>
      </c>
      <c r="J645" s="288"/>
    </row>
    <row r="646" spans="1:10" ht="15">
      <c r="A646" s="179">
        <v>644</v>
      </c>
      <c r="B646" s="490">
        <v>41083</v>
      </c>
      <c r="C646" s="184" t="s">
        <v>397</v>
      </c>
      <c r="D646" s="546" t="s">
        <v>398</v>
      </c>
      <c r="E646" s="557" t="s">
        <v>1385</v>
      </c>
      <c r="F646" s="296">
        <v>100</v>
      </c>
      <c r="G646" s="296">
        <v>100</v>
      </c>
      <c r="H646" s="395">
        <v>0</v>
      </c>
      <c r="I646" s="296">
        <v>100</v>
      </c>
      <c r="J646" s="288"/>
    </row>
    <row r="647" spans="1:10" ht="15">
      <c r="A647" s="179">
        <v>645</v>
      </c>
      <c r="B647" s="490">
        <v>41083</v>
      </c>
      <c r="C647" s="184" t="s">
        <v>399</v>
      </c>
      <c r="D647" s="546" t="s">
        <v>400</v>
      </c>
      <c r="E647" s="557" t="s">
        <v>1385</v>
      </c>
      <c r="F647" s="296">
        <v>100</v>
      </c>
      <c r="G647" s="296">
        <v>100</v>
      </c>
      <c r="H647" s="395">
        <v>0</v>
      </c>
      <c r="I647" s="296">
        <v>100</v>
      </c>
      <c r="J647" s="288"/>
    </row>
    <row r="648" spans="1:10" ht="15">
      <c r="A648" s="179">
        <v>646</v>
      </c>
      <c r="B648" s="490">
        <v>41083</v>
      </c>
      <c r="C648" s="184" t="s">
        <v>401</v>
      </c>
      <c r="D648" s="546" t="s">
        <v>402</v>
      </c>
      <c r="E648" s="557" t="s">
        <v>1385</v>
      </c>
      <c r="F648" s="296">
        <v>100</v>
      </c>
      <c r="G648" s="296">
        <v>100</v>
      </c>
      <c r="H648" s="395">
        <v>0</v>
      </c>
      <c r="I648" s="296">
        <v>100</v>
      </c>
      <c r="J648" s="288"/>
    </row>
    <row r="649" spans="1:10" ht="15">
      <c r="A649" s="179">
        <v>647</v>
      </c>
      <c r="B649" s="490">
        <v>41083</v>
      </c>
      <c r="C649" s="184" t="s">
        <v>403</v>
      </c>
      <c r="D649" s="546" t="s">
        <v>404</v>
      </c>
      <c r="E649" s="557" t="s">
        <v>1385</v>
      </c>
      <c r="F649" s="296">
        <v>100</v>
      </c>
      <c r="G649" s="296">
        <v>100</v>
      </c>
      <c r="H649" s="395">
        <v>0</v>
      </c>
      <c r="I649" s="296">
        <v>100</v>
      </c>
      <c r="J649" s="288"/>
    </row>
    <row r="650" spans="1:10" ht="15">
      <c r="A650" s="179">
        <v>648</v>
      </c>
      <c r="B650" s="490">
        <v>41083</v>
      </c>
      <c r="C650" s="184" t="s">
        <v>405</v>
      </c>
      <c r="D650" s="546" t="s">
        <v>406</v>
      </c>
      <c r="E650" s="557" t="s">
        <v>1385</v>
      </c>
      <c r="F650" s="296">
        <v>125</v>
      </c>
      <c r="G650" s="296">
        <v>125</v>
      </c>
      <c r="H650" s="395">
        <v>0</v>
      </c>
      <c r="I650" s="296">
        <v>125</v>
      </c>
      <c r="J650" s="288"/>
    </row>
    <row r="651" spans="1:10" ht="15">
      <c r="A651" s="179">
        <v>649</v>
      </c>
      <c r="B651" s="490">
        <v>41083</v>
      </c>
      <c r="C651" s="184" t="s">
        <v>407</v>
      </c>
      <c r="D651" s="546" t="s">
        <v>408</v>
      </c>
      <c r="E651" s="557" t="s">
        <v>1385</v>
      </c>
      <c r="F651" s="296">
        <v>125</v>
      </c>
      <c r="G651" s="296">
        <v>125</v>
      </c>
      <c r="H651" s="395">
        <v>0</v>
      </c>
      <c r="I651" s="296">
        <v>125</v>
      </c>
      <c r="J651" s="288"/>
    </row>
    <row r="652" spans="1:10" ht="15">
      <c r="A652" s="179">
        <v>650</v>
      </c>
      <c r="B652" s="490">
        <v>41083</v>
      </c>
      <c r="C652" s="184" t="s">
        <v>409</v>
      </c>
      <c r="D652" s="546" t="s">
        <v>410</v>
      </c>
      <c r="E652" s="557" t="s">
        <v>1385</v>
      </c>
      <c r="F652" s="296">
        <v>100</v>
      </c>
      <c r="G652" s="296">
        <v>100</v>
      </c>
      <c r="H652" s="395">
        <v>0</v>
      </c>
      <c r="I652" s="296">
        <v>100</v>
      </c>
      <c r="J652" s="288"/>
    </row>
    <row r="653" spans="1:10" ht="15">
      <c r="A653" s="179">
        <v>651</v>
      </c>
      <c r="B653" s="490">
        <v>41083</v>
      </c>
      <c r="C653" s="184" t="s">
        <v>411</v>
      </c>
      <c r="D653" s="546" t="s">
        <v>412</v>
      </c>
      <c r="E653" s="557" t="s">
        <v>1385</v>
      </c>
      <c r="F653" s="296">
        <v>100</v>
      </c>
      <c r="G653" s="296">
        <v>100</v>
      </c>
      <c r="H653" s="395">
        <v>0</v>
      </c>
      <c r="I653" s="296">
        <v>100</v>
      </c>
      <c r="J653" s="288"/>
    </row>
    <row r="654" spans="1:10" ht="15">
      <c r="A654" s="179">
        <v>652</v>
      </c>
      <c r="B654" s="490">
        <v>41083</v>
      </c>
      <c r="C654" s="184" t="s">
        <v>413</v>
      </c>
      <c r="D654" s="546" t="s">
        <v>414</v>
      </c>
      <c r="E654" s="557" t="s">
        <v>1385</v>
      </c>
      <c r="F654" s="296">
        <v>125</v>
      </c>
      <c r="G654" s="296">
        <v>125</v>
      </c>
      <c r="H654" s="395">
        <v>0</v>
      </c>
      <c r="I654" s="296">
        <v>125</v>
      </c>
      <c r="J654" s="288"/>
    </row>
    <row r="655" spans="1:10" ht="15">
      <c r="A655" s="179">
        <v>653</v>
      </c>
      <c r="B655" s="490">
        <v>41083</v>
      </c>
      <c r="C655" s="184" t="s">
        <v>415</v>
      </c>
      <c r="D655" s="546" t="s">
        <v>416</v>
      </c>
      <c r="E655" s="557" t="s">
        <v>1385</v>
      </c>
      <c r="F655" s="296">
        <v>125</v>
      </c>
      <c r="G655" s="296">
        <v>125</v>
      </c>
      <c r="H655" s="395">
        <v>0</v>
      </c>
      <c r="I655" s="296">
        <v>125</v>
      </c>
      <c r="J655" s="288"/>
    </row>
    <row r="656" spans="1:10" ht="15">
      <c r="A656" s="179">
        <v>654</v>
      </c>
      <c r="B656" s="490">
        <v>41083</v>
      </c>
      <c r="C656" s="184" t="s">
        <v>417</v>
      </c>
      <c r="D656" s="546" t="s">
        <v>418</v>
      </c>
      <c r="E656" s="557" t="s">
        <v>1385</v>
      </c>
      <c r="F656" s="296">
        <v>125</v>
      </c>
      <c r="G656" s="296">
        <v>125</v>
      </c>
      <c r="H656" s="395">
        <v>0</v>
      </c>
      <c r="I656" s="296">
        <v>125</v>
      </c>
      <c r="J656" s="288"/>
    </row>
    <row r="657" spans="1:10" ht="15">
      <c r="A657" s="179">
        <v>655</v>
      </c>
      <c r="B657" s="490">
        <v>41083</v>
      </c>
      <c r="C657" s="184" t="s">
        <v>419</v>
      </c>
      <c r="D657" s="546" t="s">
        <v>420</v>
      </c>
      <c r="E657" s="557" t="s">
        <v>1385</v>
      </c>
      <c r="F657" s="296">
        <v>125</v>
      </c>
      <c r="G657" s="296">
        <v>125</v>
      </c>
      <c r="H657" s="395">
        <v>0</v>
      </c>
      <c r="I657" s="296">
        <v>125</v>
      </c>
      <c r="J657" s="288"/>
    </row>
    <row r="658" spans="1:10" ht="15">
      <c r="A658" s="179">
        <v>656</v>
      </c>
      <c r="B658" s="490">
        <v>41083</v>
      </c>
      <c r="C658" s="184" t="s">
        <v>421</v>
      </c>
      <c r="D658" s="546" t="s">
        <v>422</v>
      </c>
      <c r="E658" s="557" t="s">
        <v>1385</v>
      </c>
      <c r="F658" s="296">
        <v>125</v>
      </c>
      <c r="G658" s="296">
        <v>125</v>
      </c>
      <c r="H658" s="395">
        <v>0</v>
      </c>
      <c r="I658" s="296">
        <v>125</v>
      </c>
      <c r="J658" s="288"/>
    </row>
    <row r="659" spans="1:10" ht="15">
      <c r="A659" s="179">
        <v>657</v>
      </c>
      <c r="B659" s="490">
        <v>41083</v>
      </c>
      <c r="C659" s="184" t="s">
        <v>423</v>
      </c>
      <c r="D659" s="546" t="s">
        <v>424</v>
      </c>
      <c r="E659" s="557" t="s">
        <v>1385</v>
      </c>
      <c r="F659" s="296">
        <v>125</v>
      </c>
      <c r="G659" s="296">
        <v>125</v>
      </c>
      <c r="H659" s="395">
        <v>0</v>
      </c>
      <c r="I659" s="296">
        <v>125</v>
      </c>
      <c r="J659" s="288"/>
    </row>
    <row r="660" spans="1:10" ht="15">
      <c r="A660" s="179">
        <v>658</v>
      </c>
      <c r="B660" s="490">
        <v>41083</v>
      </c>
      <c r="C660" s="184" t="s">
        <v>425</v>
      </c>
      <c r="D660" s="546" t="s">
        <v>426</v>
      </c>
      <c r="E660" s="557" t="s">
        <v>1385</v>
      </c>
      <c r="F660" s="296">
        <v>125</v>
      </c>
      <c r="G660" s="296">
        <v>125</v>
      </c>
      <c r="H660" s="395">
        <v>0</v>
      </c>
      <c r="I660" s="296">
        <v>125</v>
      </c>
      <c r="J660" s="288"/>
    </row>
    <row r="661" spans="1:10" ht="15">
      <c r="A661" s="179">
        <v>659</v>
      </c>
      <c r="B661" s="490">
        <v>41083</v>
      </c>
      <c r="C661" s="184" t="s">
        <v>427</v>
      </c>
      <c r="D661" s="546" t="s">
        <v>428</v>
      </c>
      <c r="E661" s="557" t="s">
        <v>1385</v>
      </c>
      <c r="F661" s="296">
        <v>125</v>
      </c>
      <c r="G661" s="296">
        <v>125</v>
      </c>
      <c r="H661" s="395">
        <v>0</v>
      </c>
      <c r="I661" s="296">
        <v>125</v>
      </c>
      <c r="J661" s="288"/>
    </row>
    <row r="662" spans="1:10" ht="15">
      <c r="A662" s="179">
        <v>660</v>
      </c>
      <c r="B662" s="490">
        <v>41083</v>
      </c>
      <c r="C662" s="184" t="s">
        <v>429</v>
      </c>
      <c r="D662" s="546" t="s">
        <v>430</v>
      </c>
      <c r="E662" s="557" t="s">
        <v>1385</v>
      </c>
      <c r="F662" s="296">
        <v>100</v>
      </c>
      <c r="G662" s="296">
        <v>100</v>
      </c>
      <c r="H662" s="395">
        <v>0</v>
      </c>
      <c r="I662" s="296">
        <v>100</v>
      </c>
      <c r="J662" s="288"/>
    </row>
    <row r="663" spans="1:10" ht="15">
      <c r="A663" s="179">
        <v>661</v>
      </c>
      <c r="B663" s="490">
        <v>41083</v>
      </c>
      <c r="C663" s="184" t="s">
        <v>431</v>
      </c>
      <c r="D663" s="546" t="s">
        <v>432</v>
      </c>
      <c r="E663" s="557" t="s">
        <v>1385</v>
      </c>
      <c r="F663" s="296">
        <v>100</v>
      </c>
      <c r="G663" s="296">
        <v>100</v>
      </c>
      <c r="H663" s="395">
        <v>0</v>
      </c>
      <c r="I663" s="296">
        <v>100</v>
      </c>
      <c r="J663" s="288"/>
    </row>
    <row r="664" spans="1:10" ht="15">
      <c r="A664" s="179">
        <v>662</v>
      </c>
      <c r="B664" s="490">
        <v>41085</v>
      </c>
      <c r="C664" s="184" t="s">
        <v>433</v>
      </c>
      <c r="D664" s="546" t="s">
        <v>434</v>
      </c>
      <c r="E664" s="557" t="s">
        <v>1385</v>
      </c>
      <c r="F664" s="296">
        <v>100</v>
      </c>
      <c r="G664" s="296">
        <v>100</v>
      </c>
      <c r="H664" s="395">
        <v>0</v>
      </c>
      <c r="I664" s="296">
        <v>100</v>
      </c>
      <c r="J664" s="288"/>
    </row>
    <row r="665" spans="1:10" ht="15">
      <c r="A665" s="179">
        <v>663</v>
      </c>
      <c r="B665" s="490">
        <v>41085</v>
      </c>
      <c r="C665" s="184" t="s">
        <v>2068</v>
      </c>
      <c r="D665" s="546" t="s">
        <v>435</v>
      </c>
      <c r="E665" s="557" t="s">
        <v>1385</v>
      </c>
      <c r="F665" s="296">
        <v>100</v>
      </c>
      <c r="G665" s="296">
        <v>100</v>
      </c>
      <c r="H665" s="395">
        <v>0</v>
      </c>
      <c r="I665" s="296">
        <v>100</v>
      </c>
      <c r="J665" s="288"/>
    </row>
    <row r="666" spans="1:10" ht="15">
      <c r="A666" s="179">
        <v>664</v>
      </c>
      <c r="B666" s="490">
        <v>41085</v>
      </c>
      <c r="C666" s="184" t="s">
        <v>436</v>
      </c>
      <c r="D666" s="546" t="s">
        <v>437</v>
      </c>
      <c r="E666" s="557" t="s">
        <v>1385</v>
      </c>
      <c r="F666" s="296">
        <v>100</v>
      </c>
      <c r="G666" s="296">
        <v>100</v>
      </c>
      <c r="H666" s="395">
        <v>0</v>
      </c>
      <c r="I666" s="296">
        <v>100</v>
      </c>
      <c r="J666" s="288"/>
    </row>
    <row r="667" spans="1:10" ht="15">
      <c r="A667" s="179">
        <v>665</v>
      </c>
      <c r="B667" s="490">
        <v>41085</v>
      </c>
      <c r="C667" s="184" t="s">
        <v>438</v>
      </c>
      <c r="D667" s="546" t="s">
        <v>439</v>
      </c>
      <c r="E667" s="557" t="s">
        <v>1385</v>
      </c>
      <c r="F667" s="296">
        <v>125</v>
      </c>
      <c r="G667" s="296">
        <v>125</v>
      </c>
      <c r="H667" s="395">
        <v>0</v>
      </c>
      <c r="I667" s="296">
        <v>125</v>
      </c>
      <c r="J667" s="288"/>
    </row>
    <row r="668" spans="1:10" ht="15">
      <c r="A668" s="179">
        <v>666</v>
      </c>
      <c r="B668" s="490">
        <v>41085</v>
      </c>
      <c r="C668" s="184" t="s">
        <v>2088</v>
      </c>
      <c r="D668" s="546" t="s">
        <v>2089</v>
      </c>
      <c r="E668" s="557" t="s">
        <v>1385</v>
      </c>
      <c r="F668" s="296">
        <v>125</v>
      </c>
      <c r="G668" s="296">
        <v>125</v>
      </c>
      <c r="H668" s="395">
        <v>0</v>
      </c>
      <c r="I668" s="296">
        <v>125</v>
      </c>
      <c r="J668" s="288"/>
    </row>
    <row r="669" spans="1:10" ht="15">
      <c r="A669" s="179">
        <v>667</v>
      </c>
      <c r="B669" s="490">
        <v>41085</v>
      </c>
      <c r="C669" s="184" t="s">
        <v>440</v>
      </c>
      <c r="D669" s="546" t="s">
        <v>441</v>
      </c>
      <c r="E669" s="557" t="s">
        <v>1385</v>
      </c>
      <c r="F669" s="296">
        <v>100</v>
      </c>
      <c r="G669" s="296">
        <v>100</v>
      </c>
      <c r="H669" s="395">
        <v>0</v>
      </c>
      <c r="I669" s="296">
        <v>100</v>
      </c>
      <c r="J669" s="288"/>
    </row>
    <row r="670" spans="1:10" ht="15">
      <c r="A670" s="179">
        <v>668</v>
      </c>
      <c r="B670" s="490">
        <v>41085</v>
      </c>
      <c r="C670" s="184" t="s">
        <v>442</v>
      </c>
      <c r="D670" s="546" t="s">
        <v>443</v>
      </c>
      <c r="E670" s="557" t="s">
        <v>1385</v>
      </c>
      <c r="F670" s="296">
        <v>100</v>
      </c>
      <c r="G670" s="296">
        <v>100</v>
      </c>
      <c r="H670" s="395">
        <v>0</v>
      </c>
      <c r="I670" s="296">
        <v>100</v>
      </c>
      <c r="J670" s="288"/>
    </row>
    <row r="671" spans="1:10" ht="15">
      <c r="A671" s="179">
        <v>669</v>
      </c>
      <c r="B671" s="490">
        <v>41085</v>
      </c>
      <c r="C671" s="184" t="s">
        <v>444</v>
      </c>
      <c r="D671" s="546" t="s">
        <v>445</v>
      </c>
      <c r="E671" s="557" t="s">
        <v>1385</v>
      </c>
      <c r="F671" s="296">
        <v>100</v>
      </c>
      <c r="G671" s="296">
        <v>100</v>
      </c>
      <c r="H671" s="395">
        <v>0</v>
      </c>
      <c r="I671" s="296">
        <v>100</v>
      </c>
      <c r="J671" s="288"/>
    </row>
    <row r="672" spans="1:10" ht="15">
      <c r="A672" s="179">
        <v>670</v>
      </c>
      <c r="B672" s="490">
        <v>41085</v>
      </c>
      <c r="C672" s="184" t="s">
        <v>446</v>
      </c>
      <c r="D672" s="546" t="s">
        <v>447</v>
      </c>
      <c r="E672" s="557" t="s">
        <v>1385</v>
      </c>
      <c r="F672" s="296">
        <v>100</v>
      </c>
      <c r="G672" s="296">
        <v>100</v>
      </c>
      <c r="H672" s="395">
        <v>0</v>
      </c>
      <c r="I672" s="296">
        <v>100</v>
      </c>
      <c r="J672" s="288"/>
    </row>
    <row r="673" spans="1:10" ht="15">
      <c r="A673" s="179">
        <v>671</v>
      </c>
      <c r="B673" s="490">
        <v>41085</v>
      </c>
      <c r="C673" s="184" t="s">
        <v>448</v>
      </c>
      <c r="D673" s="546" t="s">
        <v>449</v>
      </c>
      <c r="E673" s="557" t="s">
        <v>1385</v>
      </c>
      <c r="F673" s="296">
        <v>100</v>
      </c>
      <c r="G673" s="296">
        <v>100</v>
      </c>
      <c r="H673" s="395">
        <v>0</v>
      </c>
      <c r="I673" s="296">
        <v>100</v>
      </c>
      <c r="J673" s="288"/>
    </row>
    <row r="674" spans="1:10" ht="15">
      <c r="A674" s="179">
        <v>672</v>
      </c>
      <c r="B674" s="490">
        <v>41085</v>
      </c>
      <c r="C674" s="184" t="s">
        <v>450</v>
      </c>
      <c r="D674" s="546" t="s">
        <v>451</v>
      </c>
      <c r="E674" s="557" t="s">
        <v>1385</v>
      </c>
      <c r="F674" s="296">
        <v>125</v>
      </c>
      <c r="G674" s="296">
        <v>125</v>
      </c>
      <c r="H674" s="395">
        <v>0</v>
      </c>
      <c r="I674" s="296">
        <v>125</v>
      </c>
      <c r="J674" s="288"/>
    </row>
    <row r="675" spans="1:10" ht="15">
      <c r="A675" s="179">
        <v>673</v>
      </c>
      <c r="B675" s="490">
        <v>41085</v>
      </c>
      <c r="C675" s="184" t="s">
        <v>452</v>
      </c>
      <c r="D675" s="546" t="s">
        <v>453</v>
      </c>
      <c r="E675" s="557" t="s">
        <v>1385</v>
      </c>
      <c r="F675" s="296">
        <v>125</v>
      </c>
      <c r="G675" s="296">
        <v>125</v>
      </c>
      <c r="H675" s="395">
        <v>0</v>
      </c>
      <c r="I675" s="296">
        <v>125</v>
      </c>
      <c r="J675" s="288"/>
    </row>
    <row r="676" spans="1:10" ht="15">
      <c r="A676" s="179">
        <v>674</v>
      </c>
      <c r="B676" s="490">
        <v>41085</v>
      </c>
      <c r="C676" s="184" t="s">
        <v>1504</v>
      </c>
      <c r="D676" s="546" t="s">
        <v>1505</v>
      </c>
      <c r="E676" s="557" t="s">
        <v>1385</v>
      </c>
      <c r="F676" s="296">
        <v>162.5</v>
      </c>
      <c r="G676" s="296">
        <v>162.5</v>
      </c>
      <c r="H676" s="395">
        <v>0</v>
      </c>
      <c r="I676" s="296">
        <v>162.5</v>
      </c>
      <c r="J676" s="288"/>
    </row>
    <row r="677" spans="1:10" ht="15">
      <c r="A677" s="179">
        <v>675</v>
      </c>
      <c r="B677" s="490">
        <v>41085</v>
      </c>
      <c r="C677" s="184" t="s">
        <v>454</v>
      </c>
      <c r="D677" s="546" t="s">
        <v>455</v>
      </c>
      <c r="E677" s="557" t="s">
        <v>1385</v>
      </c>
      <c r="F677" s="296">
        <v>125</v>
      </c>
      <c r="G677" s="296">
        <v>125</v>
      </c>
      <c r="H677" s="395">
        <v>0</v>
      </c>
      <c r="I677" s="296">
        <v>125</v>
      </c>
      <c r="J677" s="288"/>
    </row>
    <row r="678" spans="1:10" ht="15">
      <c r="A678" s="179">
        <v>676</v>
      </c>
      <c r="B678" s="490">
        <v>41085</v>
      </c>
      <c r="C678" s="184" t="s">
        <v>456</v>
      </c>
      <c r="D678" s="546" t="s">
        <v>457</v>
      </c>
      <c r="E678" s="557" t="s">
        <v>1385</v>
      </c>
      <c r="F678" s="296">
        <v>125</v>
      </c>
      <c r="G678" s="296">
        <v>125</v>
      </c>
      <c r="H678" s="395">
        <v>0</v>
      </c>
      <c r="I678" s="296">
        <v>125</v>
      </c>
      <c r="J678" s="288"/>
    </row>
    <row r="679" spans="1:10" ht="15">
      <c r="A679" s="179">
        <v>677</v>
      </c>
      <c r="B679" s="490">
        <v>41085</v>
      </c>
      <c r="C679" s="184" t="s">
        <v>458</v>
      </c>
      <c r="D679" s="546" t="s">
        <v>459</v>
      </c>
      <c r="E679" s="557" t="s">
        <v>1385</v>
      </c>
      <c r="F679" s="296">
        <v>125</v>
      </c>
      <c r="G679" s="296">
        <v>125</v>
      </c>
      <c r="H679" s="395">
        <v>0</v>
      </c>
      <c r="I679" s="296">
        <v>125</v>
      </c>
      <c r="J679" s="288"/>
    </row>
    <row r="680" spans="1:10" ht="15">
      <c r="A680" s="179">
        <v>678</v>
      </c>
      <c r="B680" s="490">
        <v>41085</v>
      </c>
      <c r="C680" s="184" t="s">
        <v>460</v>
      </c>
      <c r="D680" s="546" t="s">
        <v>461</v>
      </c>
      <c r="E680" s="557" t="s">
        <v>1385</v>
      </c>
      <c r="F680" s="296">
        <v>125</v>
      </c>
      <c r="G680" s="296">
        <v>125</v>
      </c>
      <c r="H680" s="395">
        <v>0</v>
      </c>
      <c r="I680" s="296">
        <v>125</v>
      </c>
      <c r="J680" s="288"/>
    </row>
    <row r="681" spans="1:10" ht="15">
      <c r="A681" s="179">
        <v>679</v>
      </c>
      <c r="B681" s="490">
        <v>41085</v>
      </c>
      <c r="C681" s="184" t="s">
        <v>462</v>
      </c>
      <c r="D681" s="546" t="s">
        <v>463</v>
      </c>
      <c r="E681" s="557" t="s">
        <v>1385</v>
      </c>
      <c r="F681" s="296">
        <v>125</v>
      </c>
      <c r="G681" s="296">
        <v>125</v>
      </c>
      <c r="H681" s="395">
        <v>0</v>
      </c>
      <c r="I681" s="296">
        <v>125</v>
      </c>
      <c r="J681" s="288"/>
    </row>
    <row r="682" spans="1:10" ht="15">
      <c r="A682" s="179">
        <v>680</v>
      </c>
      <c r="B682" s="490">
        <v>41085</v>
      </c>
      <c r="C682" s="184" t="s">
        <v>464</v>
      </c>
      <c r="D682" s="546" t="s">
        <v>465</v>
      </c>
      <c r="E682" s="557" t="s">
        <v>1385</v>
      </c>
      <c r="F682" s="296">
        <v>100</v>
      </c>
      <c r="G682" s="296">
        <v>100</v>
      </c>
      <c r="H682" s="395">
        <v>0</v>
      </c>
      <c r="I682" s="296">
        <v>100</v>
      </c>
      <c r="J682" s="288"/>
    </row>
    <row r="683" spans="1:10" ht="15">
      <c r="A683" s="179">
        <v>681</v>
      </c>
      <c r="B683" s="490">
        <v>41085</v>
      </c>
      <c r="C683" s="184" t="s">
        <v>1498</v>
      </c>
      <c r="D683" s="546" t="s">
        <v>1499</v>
      </c>
      <c r="E683" s="557" t="s">
        <v>1385</v>
      </c>
      <c r="F683" s="296">
        <v>100</v>
      </c>
      <c r="G683" s="296">
        <v>100</v>
      </c>
      <c r="H683" s="395">
        <v>0</v>
      </c>
      <c r="I683" s="296">
        <v>100</v>
      </c>
      <c r="J683" s="288"/>
    </row>
    <row r="684" spans="1:10" ht="15">
      <c r="A684" s="179">
        <v>682</v>
      </c>
      <c r="B684" s="490">
        <v>41085</v>
      </c>
      <c r="C684" s="184" t="s">
        <v>466</v>
      </c>
      <c r="D684" s="546" t="s">
        <v>467</v>
      </c>
      <c r="E684" s="557" t="s">
        <v>1385</v>
      </c>
      <c r="F684" s="296">
        <v>100</v>
      </c>
      <c r="G684" s="296">
        <v>100</v>
      </c>
      <c r="H684" s="395">
        <v>0</v>
      </c>
      <c r="I684" s="296">
        <v>100</v>
      </c>
      <c r="J684" s="288"/>
    </row>
    <row r="685" spans="1:10" ht="15">
      <c r="A685" s="179">
        <v>683</v>
      </c>
      <c r="B685" s="490">
        <v>41085</v>
      </c>
      <c r="C685" s="184" t="s">
        <v>468</v>
      </c>
      <c r="D685" s="546" t="s">
        <v>469</v>
      </c>
      <c r="E685" s="557" t="s">
        <v>1385</v>
      </c>
      <c r="F685" s="296">
        <v>100</v>
      </c>
      <c r="G685" s="296">
        <v>100</v>
      </c>
      <c r="H685" s="395">
        <v>0</v>
      </c>
      <c r="I685" s="296">
        <v>100</v>
      </c>
      <c r="J685" s="288"/>
    </row>
    <row r="686" spans="1:10" ht="15">
      <c r="A686" s="179">
        <v>684</v>
      </c>
      <c r="B686" s="490">
        <v>41085</v>
      </c>
      <c r="C686" s="184" t="s">
        <v>470</v>
      </c>
      <c r="D686" s="546" t="s">
        <v>471</v>
      </c>
      <c r="E686" s="557" t="s">
        <v>1385</v>
      </c>
      <c r="F686" s="296">
        <v>100</v>
      </c>
      <c r="G686" s="296">
        <v>100</v>
      </c>
      <c r="H686" s="395">
        <v>0</v>
      </c>
      <c r="I686" s="296">
        <v>100</v>
      </c>
      <c r="J686" s="288"/>
    </row>
    <row r="687" spans="1:10" ht="15">
      <c r="A687" s="179">
        <v>685</v>
      </c>
      <c r="B687" s="490">
        <v>41085</v>
      </c>
      <c r="C687" s="184" t="s">
        <v>1524</v>
      </c>
      <c r="D687" s="546" t="s">
        <v>472</v>
      </c>
      <c r="E687" s="557" t="s">
        <v>1385</v>
      </c>
      <c r="F687" s="296">
        <v>100</v>
      </c>
      <c r="G687" s="296">
        <v>100</v>
      </c>
      <c r="H687" s="395">
        <v>0</v>
      </c>
      <c r="I687" s="296">
        <v>100</v>
      </c>
      <c r="J687" s="288"/>
    </row>
    <row r="688" spans="1:10" ht="15">
      <c r="A688" s="179">
        <v>686</v>
      </c>
      <c r="B688" s="490">
        <v>41085</v>
      </c>
      <c r="C688" s="184" t="s">
        <v>473</v>
      </c>
      <c r="D688" s="546" t="s">
        <v>1495</v>
      </c>
      <c r="E688" s="557" t="s">
        <v>1385</v>
      </c>
      <c r="F688" s="296">
        <v>125</v>
      </c>
      <c r="G688" s="296">
        <v>125</v>
      </c>
      <c r="H688" s="395">
        <v>0</v>
      </c>
      <c r="I688" s="296">
        <v>125</v>
      </c>
      <c r="J688" s="288"/>
    </row>
    <row r="689" spans="1:10" ht="15">
      <c r="A689" s="179">
        <v>687</v>
      </c>
      <c r="B689" s="490">
        <v>41085</v>
      </c>
      <c r="C689" s="184" t="s">
        <v>474</v>
      </c>
      <c r="D689" s="546" t="s">
        <v>475</v>
      </c>
      <c r="E689" s="557" t="s">
        <v>1385</v>
      </c>
      <c r="F689" s="296">
        <v>100</v>
      </c>
      <c r="G689" s="296">
        <v>100</v>
      </c>
      <c r="H689" s="395">
        <v>0</v>
      </c>
      <c r="I689" s="296">
        <v>100</v>
      </c>
      <c r="J689" s="288"/>
    </row>
    <row r="690" spans="1:10" ht="15">
      <c r="A690" s="179">
        <v>688</v>
      </c>
      <c r="B690" s="490">
        <v>41085</v>
      </c>
      <c r="C690" s="184" t="s">
        <v>476</v>
      </c>
      <c r="D690" s="546" t="s">
        <v>477</v>
      </c>
      <c r="E690" s="557" t="s">
        <v>1385</v>
      </c>
      <c r="F690" s="296">
        <v>100</v>
      </c>
      <c r="G690" s="296">
        <v>100</v>
      </c>
      <c r="H690" s="395">
        <v>0</v>
      </c>
      <c r="I690" s="296">
        <v>100</v>
      </c>
      <c r="J690" s="288"/>
    </row>
    <row r="691" spans="1:10" ht="15">
      <c r="A691" s="179">
        <v>689</v>
      </c>
      <c r="B691" s="490">
        <v>41085</v>
      </c>
      <c r="C691" s="184" t="s">
        <v>478</v>
      </c>
      <c r="D691" s="546" t="s">
        <v>479</v>
      </c>
      <c r="E691" s="557" t="s">
        <v>1385</v>
      </c>
      <c r="F691" s="296">
        <v>100</v>
      </c>
      <c r="G691" s="296">
        <v>100</v>
      </c>
      <c r="H691" s="395">
        <v>0</v>
      </c>
      <c r="I691" s="296">
        <v>100</v>
      </c>
      <c r="J691" s="288"/>
    </row>
    <row r="692" spans="1:10" ht="15">
      <c r="A692" s="179">
        <v>690</v>
      </c>
      <c r="B692" s="490">
        <v>41085</v>
      </c>
      <c r="C692" s="184" t="s">
        <v>480</v>
      </c>
      <c r="D692" s="546" t="s">
        <v>481</v>
      </c>
      <c r="E692" s="557" t="s">
        <v>1385</v>
      </c>
      <c r="F692" s="296">
        <v>125</v>
      </c>
      <c r="G692" s="296">
        <v>125</v>
      </c>
      <c r="H692" s="395">
        <v>0</v>
      </c>
      <c r="I692" s="296">
        <v>125</v>
      </c>
      <c r="J692" s="288"/>
    </row>
    <row r="693" spans="1:10" ht="15">
      <c r="A693" s="179">
        <v>691</v>
      </c>
      <c r="B693" s="490">
        <v>41085</v>
      </c>
      <c r="C693" s="184" t="s">
        <v>482</v>
      </c>
      <c r="D693" s="546" t="s">
        <v>483</v>
      </c>
      <c r="E693" s="557" t="s">
        <v>1385</v>
      </c>
      <c r="F693" s="296">
        <v>100</v>
      </c>
      <c r="G693" s="296">
        <v>100</v>
      </c>
      <c r="H693" s="395">
        <v>0</v>
      </c>
      <c r="I693" s="296">
        <v>100</v>
      </c>
      <c r="J693" s="288"/>
    </row>
    <row r="694" spans="1:10" ht="15">
      <c r="A694" s="179">
        <v>692</v>
      </c>
      <c r="B694" s="490">
        <v>41085</v>
      </c>
      <c r="C694" s="184" t="s">
        <v>484</v>
      </c>
      <c r="D694" s="546" t="s">
        <v>485</v>
      </c>
      <c r="E694" s="557" t="s">
        <v>1385</v>
      </c>
      <c r="F694" s="296">
        <v>100</v>
      </c>
      <c r="G694" s="296">
        <v>100</v>
      </c>
      <c r="H694" s="395">
        <v>0</v>
      </c>
      <c r="I694" s="296">
        <v>100</v>
      </c>
      <c r="J694" s="288"/>
    </row>
    <row r="695" spans="1:10" ht="15">
      <c r="A695" s="179">
        <v>693</v>
      </c>
      <c r="B695" s="490">
        <v>41085</v>
      </c>
      <c r="C695" s="184" t="s">
        <v>1522</v>
      </c>
      <c r="D695" s="546" t="s">
        <v>1523</v>
      </c>
      <c r="E695" s="557" t="s">
        <v>1385</v>
      </c>
      <c r="F695" s="296">
        <v>162.5</v>
      </c>
      <c r="G695" s="296">
        <v>162.5</v>
      </c>
      <c r="H695" s="395">
        <v>0</v>
      </c>
      <c r="I695" s="296">
        <v>162.5</v>
      </c>
      <c r="J695" s="288"/>
    </row>
    <row r="696" spans="1:10" ht="15">
      <c r="A696" s="179">
        <v>694</v>
      </c>
      <c r="B696" s="490">
        <v>41085</v>
      </c>
      <c r="C696" s="184" t="s">
        <v>1530</v>
      </c>
      <c r="D696" s="546" t="s">
        <v>1531</v>
      </c>
      <c r="E696" s="557" t="s">
        <v>1385</v>
      </c>
      <c r="F696" s="296">
        <v>100</v>
      </c>
      <c r="G696" s="296">
        <v>100</v>
      </c>
      <c r="H696" s="395">
        <v>0</v>
      </c>
      <c r="I696" s="296">
        <v>100</v>
      </c>
      <c r="J696" s="288"/>
    </row>
    <row r="697" spans="1:10" ht="15">
      <c r="A697" s="179">
        <v>695</v>
      </c>
      <c r="B697" s="490">
        <v>41085</v>
      </c>
      <c r="C697" s="184" t="s">
        <v>486</v>
      </c>
      <c r="D697" s="546" t="s">
        <v>487</v>
      </c>
      <c r="E697" s="557" t="s">
        <v>1385</v>
      </c>
      <c r="F697" s="296">
        <v>100</v>
      </c>
      <c r="G697" s="296">
        <v>100</v>
      </c>
      <c r="H697" s="395">
        <v>0</v>
      </c>
      <c r="I697" s="296">
        <v>100</v>
      </c>
      <c r="J697" s="288"/>
    </row>
    <row r="698" spans="1:10" ht="15">
      <c r="A698" s="179">
        <v>696</v>
      </c>
      <c r="B698" s="490">
        <v>41085</v>
      </c>
      <c r="C698" s="184" t="s">
        <v>488</v>
      </c>
      <c r="D698" s="546" t="s">
        <v>489</v>
      </c>
      <c r="E698" s="557" t="s">
        <v>1385</v>
      </c>
      <c r="F698" s="296">
        <v>125</v>
      </c>
      <c r="G698" s="296">
        <v>125</v>
      </c>
      <c r="H698" s="395">
        <v>0</v>
      </c>
      <c r="I698" s="296">
        <v>125</v>
      </c>
      <c r="J698" s="288"/>
    </row>
    <row r="699" spans="1:10" ht="15">
      <c r="A699" s="179">
        <v>697</v>
      </c>
      <c r="B699" s="490">
        <v>41085</v>
      </c>
      <c r="C699" s="184" t="s">
        <v>490</v>
      </c>
      <c r="D699" s="546" t="s">
        <v>491</v>
      </c>
      <c r="E699" s="557" t="s">
        <v>1385</v>
      </c>
      <c r="F699" s="296">
        <v>100</v>
      </c>
      <c r="G699" s="296">
        <v>100</v>
      </c>
      <c r="H699" s="395">
        <v>0</v>
      </c>
      <c r="I699" s="296">
        <v>100</v>
      </c>
      <c r="J699" s="288"/>
    </row>
    <row r="700" spans="1:10" ht="15">
      <c r="A700" s="179">
        <v>698</v>
      </c>
      <c r="B700" s="490">
        <v>41085</v>
      </c>
      <c r="C700" s="184" t="s">
        <v>492</v>
      </c>
      <c r="D700" s="546" t="s">
        <v>493</v>
      </c>
      <c r="E700" s="557" t="s">
        <v>1385</v>
      </c>
      <c r="F700" s="296">
        <v>100</v>
      </c>
      <c r="G700" s="296">
        <v>100</v>
      </c>
      <c r="H700" s="395">
        <v>0</v>
      </c>
      <c r="I700" s="296">
        <v>100</v>
      </c>
      <c r="J700" s="288"/>
    </row>
    <row r="701" spans="1:10" ht="15">
      <c r="A701" s="179">
        <v>699</v>
      </c>
      <c r="B701" s="490">
        <v>41085</v>
      </c>
      <c r="C701" s="184" t="s">
        <v>494</v>
      </c>
      <c r="D701" s="546" t="s">
        <v>495</v>
      </c>
      <c r="E701" s="557" t="s">
        <v>1385</v>
      </c>
      <c r="F701" s="296">
        <v>125</v>
      </c>
      <c r="G701" s="296">
        <v>125</v>
      </c>
      <c r="H701" s="395">
        <v>0</v>
      </c>
      <c r="I701" s="296">
        <v>125</v>
      </c>
      <c r="J701" s="288"/>
    </row>
    <row r="702" spans="1:10" ht="15">
      <c r="A702" s="179">
        <v>700</v>
      </c>
      <c r="B702" s="490">
        <v>41085</v>
      </c>
      <c r="C702" s="184" t="s">
        <v>496</v>
      </c>
      <c r="D702" s="546" t="s">
        <v>497</v>
      </c>
      <c r="E702" s="557" t="s">
        <v>1385</v>
      </c>
      <c r="F702" s="296">
        <v>100</v>
      </c>
      <c r="G702" s="296">
        <v>100</v>
      </c>
      <c r="H702" s="395">
        <v>0</v>
      </c>
      <c r="I702" s="296">
        <v>100</v>
      </c>
      <c r="J702" s="288"/>
    </row>
    <row r="703" spans="1:10" ht="15">
      <c r="A703" s="179">
        <v>701</v>
      </c>
      <c r="B703" s="490">
        <v>41085</v>
      </c>
      <c r="C703" s="184" t="s">
        <v>498</v>
      </c>
      <c r="D703" s="546" t="s">
        <v>499</v>
      </c>
      <c r="E703" s="557" t="s">
        <v>1385</v>
      </c>
      <c r="F703" s="296">
        <v>100</v>
      </c>
      <c r="G703" s="296">
        <v>100</v>
      </c>
      <c r="H703" s="395">
        <v>0</v>
      </c>
      <c r="I703" s="296">
        <v>100</v>
      </c>
      <c r="J703" s="288"/>
    </row>
    <row r="704" spans="1:10" ht="15">
      <c r="A704" s="179">
        <v>702</v>
      </c>
      <c r="B704" s="490">
        <v>41085</v>
      </c>
      <c r="C704" s="184" t="s">
        <v>500</v>
      </c>
      <c r="D704" s="546" t="s">
        <v>501</v>
      </c>
      <c r="E704" s="557" t="s">
        <v>1385</v>
      </c>
      <c r="F704" s="296">
        <v>125</v>
      </c>
      <c r="G704" s="296">
        <v>125</v>
      </c>
      <c r="H704" s="395">
        <v>0</v>
      </c>
      <c r="I704" s="296">
        <v>125</v>
      </c>
      <c r="J704" s="288"/>
    </row>
    <row r="705" spans="1:10" ht="15">
      <c r="A705" s="179">
        <v>703</v>
      </c>
      <c r="B705" s="490">
        <v>41085</v>
      </c>
      <c r="C705" s="184" t="s">
        <v>502</v>
      </c>
      <c r="D705" s="546" t="s">
        <v>503</v>
      </c>
      <c r="E705" s="557" t="s">
        <v>1385</v>
      </c>
      <c r="F705" s="296">
        <v>162.5</v>
      </c>
      <c r="G705" s="296">
        <v>162.5</v>
      </c>
      <c r="H705" s="395">
        <v>0</v>
      </c>
      <c r="I705" s="296">
        <v>162.5</v>
      </c>
      <c r="J705" s="288"/>
    </row>
    <row r="706" spans="1:10" ht="15">
      <c r="A706" s="179">
        <v>704</v>
      </c>
      <c r="B706" s="490">
        <v>41085</v>
      </c>
      <c r="C706" s="184" t="s">
        <v>504</v>
      </c>
      <c r="D706" s="546" t="s">
        <v>505</v>
      </c>
      <c r="E706" s="557" t="s">
        <v>1385</v>
      </c>
      <c r="F706" s="296">
        <v>162.5</v>
      </c>
      <c r="G706" s="296">
        <v>162.5</v>
      </c>
      <c r="H706" s="395">
        <v>0</v>
      </c>
      <c r="I706" s="296">
        <v>162.5</v>
      </c>
      <c r="J706" s="288"/>
    </row>
    <row r="707" spans="1:10" ht="15">
      <c r="A707" s="179">
        <v>705</v>
      </c>
      <c r="B707" s="490">
        <v>41085</v>
      </c>
      <c r="C707" s="184" t="s">
        <v>506</v>
      </c>
      <c r="D707" s="546" t="s">
        <v>507</v>
      </c>
      <c r="E707" s="557" t="s">
        <v>1385</v>
      </c>
      <c r="F707" s="296">
        <v>162.5</v>
      </c>
      <c r="G707" s="296">
        <v>162.5</v>
      </c>
      <c r="H707" s="395">
        <v>0</v>
      </c>
      <c r="I707" s="296">
        <v>162.5</v>
      </c>
      <c r="J707" s="288"/>
    </row>
    <row r="708" spans="1:10" ht="15">
      <c r="A708" s="179">
        <v>706</v>
      </c>
      <c r="B708" s="490">
        <v>41085</v>
      </c>
      <c r="C708" s="184" t="s">
        <v>508</v>
      </c>
      <c r="D708" s="546" t="s">
        <v>509</v>
      </c>
      <c r="E708" s="557" t="s">
        <v>1385</v>
      </c>
      <c r="F708" s="296">
        <v>125</v>
      </c>
      <c r="G708" s="296">
        <v>125</v>
      </c>
      <c r="H708" s="395">
        <v>0</v>
      </c>
      <c r="I708" s="296">
        <v>125</v>
      </c>
      <c r="J708" s="288"/>
    </row>
    <row r="709" spans="1:10" ht="15">
      <c r="A709" s="179">
        <v>707</v>
      </c>
      <c r="B709" s="490">
        <v>41085</v>
      </c>
      <c r="C709" s="184" t="s">
        <v>510</v>
      </c>
      <c r="D709" s="546" t="s">
        <v>511</v>
      </c>
      <c r="E709" s="557" t="s">
        <v>1385</v>
      </c>
      <c r="F709" s="296">
        <v>162.5</v>
      </c>
      <c r="G709" s="296">
        <v>162.5</v>
      </c>
      <c r="H709" s="395">
        <v>0</v>
      </c>
      <c r="I709" s="296">
        <v>162.5</v>
      </c>
      <c r="J709" s="288"/>
    </row>
    <row r="710" spans="1:10" ht="15">
      <c r="A710" s="179">
        <v>708</v>
      </c>
      <c r="B710" s="490">
        <v>41085</v>
      </c>
      <c r="C710" s="184" t="s">
        <v>512</v>
      </c>
      <c r="D710" s="546" t="s">
        <v>513</v>
      </c>
      <c r="E710" s="557" t="s">
        <v>1385</v>
      </c>
      <c r="F710" s="296">
        <v>162.5</v>
      </c>
      <c r="G710" s="296">
        <v>162.5</v>
      </c>
      <c r="H710" s="395">
        <v>0</v>
      </c>
      <c r="I710" s="296">
        <v>162.5</v>
      </c>
      <c r="J710" s="288"/>
    </row>
    <row r="711" spans="1:10" ht="15">
      <c r="A711" s="179">
        <v>709</v>
      </c>
      <c r="B711" s="490">
        <v>41085</v>
      </c>
      <c r="C711" s="184" t="s">
        <v>514</v>
      </c>
      <c r="D711" s="546" t="s">
        <v>515</v>
      </c>
      <c r="E711" s="557" t="s">
        <v>1385</v>
      </c>
      <c r="F711" s="296">
        <v>125</v>
      </c>
      <c r="G711" s="296">
        <v>125</v>
      </c>
      <c r="H711" s="395">
        <v>0</v>
      </c>
      <c r="I711" s="296">
        <v>125</v>
      </c>
      <c r="J711" s="288"/>
    </row>
    <row r="712" spans="1:10" ht="15">
      <c r="A712" s="179">
        <v>710</v>
      </c>
      <c r="B712" s="490">
        <v>41085</v>
      </c>
      <c r="C712" s="184" t="s">
        <v>516</v>
      </c>
      <c r="D712" s="546" t="s">
        <v>517</v>
      </c>
      <c r="E712" s="557" t="s">
        <v>1385</v>
      </c>
      <c r="F712" s="296">
        <v>162.5</v>
      </c>
      <c r="G712" s="296">
        <v>162.5</v>
      </c>
      <c r="H712" s="395">
        <v>0</v>
      </c>
      <c r="I712" s="296">
        <v>162.5</v>
      </c>
      <c r="J712" s="288"/>
    </row>
    <row r="713" spans="1:10" ht="15">
      <c r="A713" s="179">
        <v>711</v>
      </c>
      <c r="B713" s="490">
        <v>41085</v>
      </c>
      <c r="C713" s="184" t="s">
        <v>518</v>
      </c>
      <c r="D713" s="546" t="s">
        <v>519</v>
      </c>
      <c r="E713" s="557" t="s">
        <v>1385</v>
      </c>
      <c r="F713" s="296">
        <v>162.5</v>
      </c>
      <c r="G713" s="296">
        <v>162.5</v>
      </c>
      <c r="H713" s="395">
        <v>0</v>
      </c>
      <c r="I713" s="296">
        <v>162.5</v>
      </c>
      <c r="J713" s="288"/>
    </row>
    <row r="714" spans="1:10" ht="15">
      <c r="A714" s="179">
        <v>712</v>
      </c>
      <c r="B714" s="490">
        <v>41085</v>
      </c>
      <c r="C714" s="184" t="s">
        <v>520</v>
      </c>
      <c r="D714" s="546" t="s">
        <v>521</v>
      </c>
      <c r="E714" s="557" t="s">
        <v>1385</v>
      </c>
      <c r="F714" s="296">
        <v>162.5</v>
      </c>
      <c r="G714" s="296">
        <v>162.5</v>
      </c>
      <c r="H714" s="395">
        <v>0</v>
      </c>
      <c r="I714" s="296">
        <v>162.5</v>
      </c>
      <c r="J714" s="288"/>
    </row>
    <row r="715" spans="1:10" ht="15">
      <c r="A715" s="179">
        <v>713</v>
      </c>
      <c r="B715" s="490">
        <v>41085</v>
      </c>
      <c r="C715" s="184" t="s">
        <v>522</v>
      </c>
      <c r="D715" s="546" t="s">
        <v>523</v>
      </c>
      <c r="E715" s="557" t="s">
        <v>1385</v>
      </c>
      <c r="F715" s="296">
        <v>162.5</v>
      </c>
      <c r="G715" s="296">
        <v>162.5</v>
      </c>
      <c r="H715" s="395">
        <v>0</v>
      </c>
      <c r="I715" s="296">
        <v>162.5</v>
      </c>
      <c r="J715" s="288"/>
    </row>
    <row r="716" spans="1:10" ht="15">
      <c r="A716" s="179">
        <v>714</v>
      </c>
      <c r="B716" s="490">
        <v>41085</v>
      </c>
      <c r="C716" s="184" t="s">
        <v>524</v>
      </c>
      <c r="D716" s="546" t="s">
        <v>525</v>
      </c>
      <c r="E716" s="557" t="s">
        <v>1385</v>
      </c>
      <c r="F716" s="296">
        <v>162.5</v>
      </c>
      <c r="G716" s="296">
        <v>162.5</v>
      </c>
      <c r="H716" s="395">
        <v>0</v>
      </c>
      <c r="I716" s="296">
        <v>162.5</v>
      </c>
      <c r="J716" s="288"/>
    </row>
    <row r="717" spans="1:10" ht="15">
      <c r="A717" s="179">
        <v>715</v>
      </c>
      <c r="B717" s="490">
        <v>41085</v>
      </c>
      <c r="C717" s="184" t="s">
        <v>526</v>
      </c>
      <c r="D717" s="546" t="s">
        <v>527</v>
      </c>
      <c r="E717" s="557" t="s">
        <v>1385</v>
      </c>
      <c r="F717" s="296">
        <v>100</v>
      </c>
      <c r="G717" s="296">
        <v>100</v>
      </c>
      <c r="H717" s="395">
        <v>0</v>
      </c>
      <c r="I717" s="296">
        <v>100</v>
      </c>
      <c r="J717" s="288"/>
    </row>
    <row r="718" spans="1:10" ht="15">
      <c r="A718" s="179">
        <v>716</v>
      </c>
      <c r="B718" s="490">
        <v>41085</v>
      </c>
      <c r="C718" s="184" t="s">
        <v>528</v>
      </c>
      <c r="D718" s="546" t="s">
        <v>529</v>
      </c>
      <c r="E718" s="557" t="s">
        <v>1385</v>
      </c>
      <c r="F718" s="296">
        <v>125</v>
      </c>
      <c r="G718" s="296">
        <v>125</v>
      </c>
      <c r="H718" s="395">
        <v>0</v>
      </c>
      <c r="I718" s="296">
        <v>125</v>
      </c>
      <c r="J718" s="288"/>
    </row>
    <row r="719" spans="1:10" ht="15">
      <c r="A719" s="179">
        <v>717</v>
      </c>
      <c r="B719" s="490">
        <v>41085</v>
      </c>
      <c r="C719" s="184" t="s">
        <v>530</v>
      </c>
      <c r="D719" s="546" t="s">
        <v>531</v>
      </c>
      <c r="E719" s="557" t="s">
        <v>1385</v>
      </c>
      <c r="F719" s="296">
        <v>162.5</v>
      </c>
      <c r="G719" s="296">
        <v>162.5</v>
      </c>
      <c r="H719" s="395">
        <v>0</v>
      </c>
      <c r="I719" s="296">
        <v>162.5</v>
      </c>
      <c r="J719" s="288"/>
    </row>
    <row r="720" spans="1:10" ht="15">
      <c r="A720" s="179">
        <v>718</v>
      </c>
      <c r="B720" s="490">
        <v>41085</v>
      </c>
      <c r="C720" s="184" t="s">
        <v>532</v>
      </c>
      <c r="D720" s="546" t="s">
        <v>533</v>
      </c>
      <c r="E720" s="557" t="s">
        <v>1385</v>
      </c>
      <c r="F720" s="296">
        <v>162.5</v>
      </c>
      <c r="G720" s="296">
        <v>162.5</v>
      </c>
      <c r="H720" s="395">
        <v>0</v>
      </c>
      <c r="I720" s="296">
        <v>162.5</v>
      </c>
      <c r="J720" s="288"/>
    </row>
    <row r="721" spans="1:10" ht="15">
      <c r="A721" s="179">
        <v>719</v>
      </c>
      <c r="B721" s="490">
        <v>41085</v>
      </c>
      <c r="C721" s="184" t="s">
        <v>534</v>
      </c>
      <c r="D721" s="546" t="s">
        <v>535</v>
      </c>
      <c r="E721" s="557" t="s">
        <v>1385</v>
      </c>
      <c r="F721" s="296">
        <v>162.5</v>
      </c>
      <c r="G721" s="296">
        <v>162.5</v>
      </c>
      <c r="H721" s="395">
        <v>0</v>
      </c>
      <c r="I721" s="296">
        <v>162.5</v>
      </c>
      <c r="J721" s="288"/>
    </row>
    <row r="722" spans="1:10" ht="15">
      <c r="A722" s="179">
        <v>720</v>
      </c>
      <c r="B722" s="490">
        <v>41085</v>
      </c>
      <c r="C722" s="184" t="s">
        <v>536</v>
      </c>
      <c r="D722" s="546" t="s">
        <v>537</v>
      </c>
      <c r="E722" s="557" t="s">
        <v>1385</v>
      </c>
      <c r="F722" s="296">
        <v>162.5</v>
      </c>
      <c r="G722" s="296">
        <v>162.5</v>
      </c>
      <c r="H722" s="395">
        <v>0</v>
      </c>
      <c r="I722" s="296">
        <v>162.5</v>
      </c>
      <c r="J722" s="288"/>
    </row>
    <row r="723" spans="1:10" ht="15">
      <c r="A723" s="179">
        <v>721</v>
      </c>
      <c r="B723" s="490">
        <v>41085</v>
      </c>
      <c r="C723" s="184" t="s">
        <v>538</v>
      </c>
      <c r="D723" s="546" t="s">
        <v>539</v>
      </c>
      <c r="E723" s="557" t="s">
        <v>1385</v>
      </c>
      <c r="F723" s="296">
        <v>162.5</v>
      </c>
      <c r="G723" s="296">
        <v>162.5</v>
      </c>
      <c r="H723" s="395">
        <v>0</v>
      </c>
      <c r="I723" s="296">
        <v>162.5</v>
      </c>
      <c r="J723" s="288"/>
    </row>
    <row r="724" spans="1:10" ht="15">
      <c r="A724" s="179">
        <v>722</v>
      </c>
      <c r="B724" s="490">
        <v>41085</v>
      </c>
      <c r="C724" s="184" t="s">
        <v>540</v>
      </c>
      <c r="D724" s="546" t="s">
        <v>541</v>
      </c>
      <c r="E724" s="557" t="s">
        <v>1385</v>
      </c>
      <c r="F724" s="296">
        <v>162.5</v>
      </c>
      <c r="G724" s="296">
        <v>162.5</v>
      </c>
      <c r="H724" s="395">
        <v>0</v>
      </c>
      <c r="I724" s="296">
        <v>162.5</v>
      </c>
      <c r="J724" s="288"/>
    </row>
    <row r="725" spans="1:10" ht="15">
      <c r="A725" s="179">
        <v>723</v>
      </c>
      <c r="B725" s="490">
        <v>41085</v>
      </c>
      <c r="C725" s="184" t="s">
        <v>542</v>
      </c>
      <c r="D725" s="546" t="s">
        <v>543</v>
      </c>
      <c r="E725" s="557" t="s">
        <v>1385</v>
      </c>
      <c r="F725" s="296">
        <v>100</v>
      </c>
      <c r="G725" s="296">
        <v>100</v>
      </c>
      <c r="H725" s="395">
        <v>0</v>
      </c>
      <c r="I725" s="296">
        <v>100</v>
      </c>
      <c r="J725" s="288"/>
    </row>
    <row r="726" spans="1:10" ht="15">
      <c r="A726" s="179">
        <v>724</v>
      </c>
      <c r="B726" s="490">
        <v>41085</v>
      </c>
      <c r="C726" s="184" t="s">
        <v>544</v>
      </c>
      <c r="D726" s="546" t="s">
        <v>545</v>
      </c>
      <c r="E726" s="557" t="s">
        <v>1385</v>
      </c>
      <c r="F726" s="296">
        <v>162.5</v>
      </c>
      <c r="G726" s="296">
        <v>162.5</v>
      </c>
      <c r="H726" s="395">
        <v>0</v>
      </c>
      <c r="I726" s="296">
        <v>162.5</v>
      </c>
      <c r="J726" s="288"/>
    </row>
    <row r="727" spans="1:10" ht="15">
      <c r="A727" s="179">
        <v>725</v>
      </c>
      <c r="B727" s="490">
        <v>41083</v>
      </c>
      <c r="C727" s="184" t="s">
        <v>546</v>
      </c>
      <c r="D727" s="546" t="s">
        <v>547</v>
      </c>
      <c r="E727" s="557" t="s">
        <v>1385</v>
      </c>
      <c r="F727" s="296">
        <v>100</v>
      </c>
      <c r="G727" s="296">
        <v>100</v>
      </c>
      <c r="H727" s="395">
        <v>0</v>
      </c>
      <c r="I727" s="296">
        <v>100</v>
      </c>
      <c r="J727" s="288"/>
    </row>
    <row r="728" spans="1:10" ht="15">
      <c r="A728" s="179">
        <v>726</v>
      </c>
      <c r="B728" s="490">
        <v>41083</v>
      </c>
      <c r="C728" s="184" t="s">
        <v>548</v>
      </c>
      <c r="D728" s="546" t="s">
        <v>549</v>
      </c>
      <c r="E728" s="557" t="s">
        <v>1385</v>
      </c>
      <c r="F728" s="296">
        <v>100</v>
      </c>
      <c r="G728" s="296">
        <v>100</v>
      </c>
      <c r="H728" s="395">
        <v>0</v>
      </c>
      <c r="I728" s="296">
        <v>100</v>
      </c>
      <c r="J728" s="288"/>
    </row>
    <row r="729" spans="1:10" ht="15">
      <c r="A729" s="179">
        <v>727</v>
      </c>
      <c r="B729" s="490">
        <v>41083</v>
      </c>
      <c r="C729" s="184" t="s">
        <v>550</v>
      </c>
      <c r="D729" s="546" t="s">
        <v>551</v>
      </c>
      <c r="E729" s="557" t="s">
        <v>1385</v>
      </c>
      <c r="F729" s="296">
        <v>125</v>
      </c>
      <c r="G729" s="296">
        <v>125</v>
      </c>
      <c r="H729" s="395">
        <v>0</v>
      </c>
      <c r="I729" s="296">
        <v>125</v>
      </c>
      <c r="J729" s="288"/>
    </row>
    <row r="730" spans="1:10" ht="15">
      <c r="A730" s="179">
        <v>728</v>
      </c>
      <c r="B730" s="490">
        <v>41083</v>
      </c>
      <c r="C730" s="184" t="s">
        <v>552</v>
      </c>
      <c r="D730" s="546" t="s">
        <v>553</v>
      </c>
      <c r="E730" s="557" t="s">
        <v>1385</v>
      </c>
      <c r="F730" s="296">
        <v>125</v>
      </c>
      <c r="G730" s="296">
        <v>125</v>
      </c>
      <c r="H730" s="395">
        <v>0</v>
      </c>
      <c r="I730" s="296">
        <v>125</v>
      </c>
      <c r="J730" s="288"/>
    </row>
    <row r="731" spans="1:10" ht="15">
      <c r="A731" s="179">
        <v>729</v>
      </c>
      <c r="B731" s="490">
        <v>41083</v>
      </c>
      <c r="C731" s="184" t="s">
        <v>554</v>
      </c>
      <c r="D731" s="546" t="s">
        <v>555</v>
      </c>
      <c r="E731" s="557" t="s">
        <v>1385</v>
      </c>
      <c r="F731" s="296">
        <v>125</v>
      </c>
      <c r="G731" s="296">
        <v>125</v>
      </c>
      <c r="H731" s="395">
        <v>0</v>
      </c>
      <c r="I731" s="296">
        <v>125</v>
      </c>
      <c r="J731" s="288"/>
    </row>
    <row r="732" spans="1:10" ht="15">
      <c r="A732" s="179">
        <v>730</v>
      </c>
      <c r="B732" s="490">
        <v>41083</v>
      </c>
      <c r="C732" s="184" t="s">
        <v>556</v>
      </c>
      <c r="D732" s="546" t="s">
        <v>557</v>
      </c>
      <c r="E732" s="557" t="s">
        <v>1385</v>
      </c>
      <c r="F732" s="296">
        <v>125</v>
      </c>
      <c r="G732" s="296">
        <v>125</v>
      </c>
      <c r="H732" s="395">
        <v>0</v>
      </c>
      <c r="I732" s="296">
        <v>125</v>
      </c>
      <c r="J732" s="288"/>
    </row>
    <row r="733" spans="1:10" ht="15">
      <c r="A733" s="179">
        <v>731</v>
      </c>
      <c r="B733" s="490">
        <v>41083</v>
      </c>
      <c r="C733" s="184" t="s">
        <v>558</v>
      </c>
      <c r="D733" s="546" t="s">
        <v>559</v>
      </c>
      <c r="E733" s="557" t="s">
        <v>1385</v>
      </c>
      <c r="F733" s="296">
        <v>125</v>
      </c>
      <c r="G733" s="296">
        <v>125</v>
      </c>
      <c r="H733" s="395">
        <v>0</v>
      </c>
      <c r="I733" s="296">
        <v>125</v>
      </c>
      <c r="J733" s="288"/>
    </row>
    <row r="734" spans="1:10" ht="15">
      <c r="A734" s="179">
        <v>732</v>
      </c>
      <c r="B734" s="490">
        <v>41083</v>
      </c>
      <c r="C734" s="184" t="s">
        <v>560</v>
      </c>
      <c r="D734" s="546" t="s">
        <v>561</v>
      </c>
      <c r="E734" s="557" t="s">
        <v>1385</v>
      </c>
      <c r="F734" s="296">
        <v>100</v>
      </c>
      <c r="G734" s="296">
        <v>100</v>
      </c>
      <c r="H734" s="395">
        <v>0</v>
      </c>
      <c r="I734" s="296">
        <v>100</v>
      </c>
      <c r="J734" s="288"/>
    </row>
    <row r="735" spans="1:10" ht="15">
      <c r="A735" s="179">
        <v>733</v>
      </c>
      <c r="B735" s="490">
        <v>41083</v>
      </c>
      <c r="C735" s="184" t="s">
        <v>562</v>
      </c>
      <c r="D735" s="546" t="s">
        <v>563</v>
      </c>
      <c r="E735" s="557" t="s">
        <v>1385</v>
      </c>
      <c r="F735" s="296">
        <v>100</v>
      </c>
      <c r="G735" s="296">
        <v>100</v>
      </c>
      <c r="H735" s="395">
        <v>0</v>
      </c>
      <c r="I735" s="296">
        <v>100</v>
      </c>
      <c r="J735" s="288"/>
    </row>
    <row r="736" spans="1:10" ht="15">
      <c r="A736" s="179">
        <v>734</v>
      </c>
      <c r="B736" s="490">
        <v>41083</v>
      </c>
      <c r="C736" s="184" t="s">
        <v>564</v>
      </c>
      <c r="D736" s="546" t="s">
        <v>565</v>
      </c>
      <c r="E736" s="557" t="s">
        <v>1385</v>
      </c>
      <c r="F736" s="296">
        <v>100</v>
      </c>
      <c r="G736" s="296">
        <v>100</v>
      </c>
      <c r="H736" s="395">
        <v>0</v>
      </c>
      <c r="I736" s="296">
        <v>100</v>
      </c>
      <c r="J736" s="288"/>
    </row>
    <row r="737" spans="1:10" ht="15">
      <c r="A737" s="179">
        <v>735</v>
      </c>
      <c r="B737" s="490">
        <v>41083</v>
      </c>
      <c r="C737" s="184" t="s">
        <v>566</v>
      </c>
      <c r="D737" s="546" t="s">
        <v>567</v>
      </c>
      <c r="E737" s="557" t="s">
        <v>1385</v>
      </c>
      <c r="F737" s="296">
        <v>100</v>
      </c>
      <c r="G737" s="296">
        <v>100</v>
      </c>
      <c r="H737" s="395">
        <v>0</v>
      </c>
      <c r="I737" s="296">
        <v>100</v>
      </c>
      <c r="J737" s="288"/>
    </row>
    <row r="738" spans="1:10" ht="15">
      <c r="A738" s="179">
        <v>736</v>
      </c>
      <c r="B738" s="490">
        <v>41083</v>
      </c>
      <c r="C738" s="184" t="s">
        <v>568</v>
      </c>
      <c r="D738" s="546" t="s">
        <v>569</v>
      </c>
      <c r="E738" s="557" t="s">
        <v>1385</v>
      </c>
      <c r="F738" s="296">
        <v>125</v>
      </c>
      <c r="G738" s="296">
        <v>125</v>
      </c>
      <c r="H738" s="395">
        <v>0</v>
      </c>
      <c r="I738" s="296">
        <v>125</v>
      </c>
      <c r="J738" s="288"/>
    </row>
    <row r="739" spans="1:10" ht="15">
      <c r="A739" s="179">
        <v>737</v>
      </c>
      <c r="B739" s="490">
        <v>41083</v>
      </c>
      <c r="C739" s="184" t="s">
        <v>570</v>
      </c>
      <c r="D739" s="546" t="s">
        <v>571</v>
      </c>
      <c r="E739" s="557" t="s">
        <v>1385</v>
      </c>
      <c r="F739" s="296">
        <v>125</v>
      </c>
      <c r="G739" s="296">
        <v>125</v>
      </c>
      <c r="H739" s="395">
        <v>0</v>
      </c>
      <c r="I739" s="296">
        <v>125</v>
      </c>
      <c r="J739" s="288"/>
    </row>
    <row r="740" spans="1:10" ht="15">
      <c r="A740" s="179">
        <v>738</v>
      </c>
      <c r="B740" s="490">
        <v>41083</v>
      </c>
      <c r="C740" s="184" t="s">
        <v>572</v>
      </c>
      <c r="D740" s="546" t="s">
        <v>573</v>
      </c>
      <c r="E740" s="557" t="s">
        <v>1385</v>
      </c>
      <c r="F740" s="296">
        <v>162.5</v>
      </c>
      <c r="G740" s="296">
        <v>162.5</v>
      </c>
      <c r="H740" s="395">
        <v>0</v>
      </c>
      <c r="I740" s="296">
        <v>162.5</v>
      </c>
      <c r="J740" s="288"/>
    </row>
    <row r="741" spans="1:10" ht="15">
      <c r="A741" s="179">
        <v>739</v>
      </c>
      <c r="B741" s="490">
        <v>41083</v>
      </c>
      <c r="C741" s="184" t="s">
        <v>574</v>
      </c>
      <c r="D741" s="546" t="s">
        <v>575</v>
      </c>
      <c r="E741" s="557" t="s">
        <v>1385</v>
      </c>
      <c r="F741" s="296">
        <v>125</v>
      </c>
      <c r="G741" s="296">
        <v>125</v>
      </c>
      <c r="H741" s="395">
        <v>0</v>
      </c>
      <c r="I741" s="296">
        <v>125</v>
      </c>
      <c r="J741" s="288"/>
    </row>
    <row r="742" spans="1:10" ht="15">
      <c r="A742" s="179">
        <v>740</v>
      </c>
      <c r="B742" s="490">
        <v>41083</v>
      </c>
      <c r="C742" s="184" t="s">
        <v>576</v>
      </c>
      <c r="D742" s="546" t="s">
        <v>577</v>
      </c>
      <c r="E742" s="557" t="s">
        <v>1385</v>
      </c>
      <c r="F742" s="296">
        <v>125</v>
      </c>
      <c r="G742" s="296">
        <v>125</v>
      </c>
      <c r="H742" s="395">
        <v>0</v>
      </c>
      <c r="I742" s="296">
        <v>125</v>
      </c>
      <c r="J742" s="288"/>
    </row>
    <row r="743" spans="1:10" ht="15">
      <c r="A743" s="179">
        <v>741</v>
      </c>
      <c r="B743" s="490">
        <v>41083</v>
      </c>
      <c r="C743" s="184" t="s">
        <v>578</v>
      </c>
      <c r="D743" s="546" t="s">
        <v>579</v>
      </c>
      <c r="E743" s="557" t="s">
        <v>1385</v>
      </c>
      <c r="F743" s="296">
        <v>162.5</v>
      </c>
      <c r="G743" s="296">
        <v>162.5</v>
      </c>
      <c r="H743" s="395">
        <v>0</v>
      </c>
      <c r="I743" s="296">
        <v>162.5</v>
      </c>
      <c r="J743" s="288"/>
    </row>
    <row r="744" spans="1:10" ht="15">
      <c r="A744" s="179">
        <v>742</v>
      </c>
      <c r="B744" s="490">
        <v>41083</v>
      </c>
      <c r="C744" s="184" t="s">
        <v>580</v>
      </c>
      <c r="D744" s="546" t="s">
        <v>581</v>
      </c>
      <c r="E744" s="557" t="s">
        <v>1385</v>
      </c>
      <c r="F744" s="296">
        <v>162.5</v>
      </c>
      <c r="G744" s="296">
        <v>162.5</v>
      </c>
      <c r="H744" s="395">
        <v>0</v>
      </c>
      <c r="I744" s="296">
        <v>162.5</v>
      </c>
      <c r="J744" s="288"/>
    </row>
    <row r="745" spans="1:10" ht="15">
      <c r="A745" s="179">
        <v>743</v>
      </c>
      <c r="B745" s="490">
        <v>41083</v>
      </c>
      <c r="C745" s="184" t="s">
        <v>582</v>
      </c>
      <c r="D745" s="546" t="s">
        <v>583</v>
      </c>
      <c r="E745" s="557" t="s">
        <v>1385</v>
      </c>
      <c r="F745" s="296">
        <v>125</v>
      </c>
      <c r="G745" s="296">
        <v>125</v>
      </c>
      <c r="H745" s="395">
        <v>0</v>
      </c>
      <c r="I745" s="296">
        <v>125</v>
      </c>
      <c r="J745" s="288"/>
    </row>
    <row r="746" spans="1:10" ht="15">
      <c r="A746" s="179">
        <v>744</v>
      </c>
      <c r="B746" s="490">
        <v>41083</v>
      </c>
      <c r="C746" s="184" t="s">
        <v>584</v>
      </c>
      <c r="D746" s="546" t="s">
        <v>585</v>
      </c>
      <c r="E746" s="557" t="s">
        <v>1385</v>
      </c>
      <c r="F746" s="296">
        <v>125</v>
      </c>
      <c r="G746" s="296">
        <v>125</v>
      </c>
      <c r="H746" s="395">
        <v>0</v>
      </c>
      <c r="I746" s="296">
        <v>125</v>
      </c>
      <c r="J746" s="288"/>
    </row>
    <row r="747" spans="1:10" ht="15">
      <c r="A747" s="179">
        <v>745</v>
      </c>
      <c r="B747" s="490">
        <v>41083</v>
      </c>
      <c r="C747" s="184" t="s">
        <v>586</v>
      </c>
      <c r="D747" s="546" t="s">
        <v>587</v>
      </c>
      <c r="E747" s="557" t="s">
        <v>1385</v>
      </c>
      <c r="F747" s="296">
        <v>125</v>
      </c>
      <c r="G747" s="296">
        <v>125</v>
      </c>
      <c r="H747" s="395">
        <v>0</v>
      </c>
      <c r="I747" s="296">
        <v>125</v>
      </c>
      <c r="J747" s="288"/>
    </row>
    <row r="748" spans="1:10" ht="15">
      <c r="A748" s="179">
        <v>746</v>
      </c>
      <c r="B748" s="490">
        <v>41083</v>
      </c>
      <c r="C748" s="184" t="s">
        <v>588</v>
      </c>
      <c r="D748" s="546" t="s">
        <v>589</v>
      </c>
      <c r="E748" s="557" t="s">
        <v>1385</v>
      </c>
      <c r="F748" s="296">
        <v>125</v>
      </c>
      <c r="G748" s="296">
        <v>125</v>
      </c>
      <c r="H748" s="395">
        <v>0</v>
      </c>
      <c r="I748" s="296">
        <v>125</v>
      </c>
      <c r="J748" s="288"/>
    </row>
    <row r="749" spans="1:10" ht="15">
      <c r="A749" s="179">
        <v>747</v>
      </c>
      <c r="B749" s="490">
        <v>41083</v>
      </c>
      <c r="C749" s="184" t="s">
        <v>590</v>
      </c>
      <c r="D749" s="546" t="s">
        <v>591</v>
      </c>
      <c r="E749" s="557" t="s">
        <v>1385</v>
      </c>
      <c r="F749" s="296">
        <v>125</v>
      </c>
      <c r="G749" s="296">
        <v>125</v>
      </c>
      <c r="H749" s="395">
        <v>0</v>
      </c>
      <c r="I749" s="296">
        <v>125</v>
      </c>
      <c r="J749" s="288"/>
    </row>
    <row r="750" spans="1:10" ht="15">
      <c r="A750" s="179">
        <v>748</v>
      </c>
      <c r="B750" s="490">
        <v>41083</v>
      </c>
      <c r="C750" s="184" t="s">
        <v>592</v>
      </c>
      <c r="D750" s="546" t="s">
        <v>593</v>
      </c>
      <c r="E750" s="557" t="s">
        <v>1385</v>
      </c>
      <c r="F750" s="296">
        <v>125</v>
      </c>
      <c r="G750" s="296">
        <v>125</v>
      </c>
      <c r="H750" s="395">
        <v>0</v>
      </c>
      <c r="I750" s="296">
        <v>125</v>
      </c>
      <c r="J750" s="288"/>
    </row>
    <row r="751" spans="1:10" ht="15">
      <c r="A751" s="179">
        <v>749</v>
      </c>
      <c r="B751" s="490">
        <v>41083</v>
      </c>
      <c r="C751" s="184" t="s">
        <v>594</v>
      </c>
      <c r="D751" s="546" t="s">
        <v>595</v>
      </c>
      <c r="E751" s="557" t="s">
        <v>1385</v>
      </c>
      <c r="F751" s="296">
        <v>125</v>
      </c>
      <c r="G751" s="296">
        <v>125</v>
      </c>
      <c r="H751" s="395">
        <v>0</v>
      </c>
      <c r="I751" s="296">
        <v>125</v>
      </c>
      <c r="J751" s="288"/>
    </row>
    <row r="752" spans="1:10" ht="15">
      <c r="A752" s="179">
        <v>750</v>
      </c>
      <c r="B752" s="490">
        <v>41083</v>
      </c>
      <c r="C752" s="184" t="s">
        <v>596</v>
      </c>
      <c r="D752" s="546" t="s">
        <v>597</v>
      </c>
      <c r="E752" s="557" t="s">
        <v>1385</v>
      </c>
      <c r="F752" s="296">
        <v>125</v>
      </c>
      <c r="G752" s="296">
        <v>125</v>
      </c>
      <c r="H752" s="395">
        <v>0</v>
      </c>
      <c r="I752" s="296">
        <v>125</v>
      </c>
      <c r="J752" s="288"/>
    </row>
    <row r="753" spans="1:10" ht="15">
      <c r="A753" s="179">
        <v>751</v>
      </c>
      <c r="B753" s="490">
        <v>41083</v>
      </c>
      <c r="C753" s="184" t="s">
        <v>598</v>
      </c>
      <c r="D753" s="546" t="s">
        <v>599</v>
      </c>
      <c r="E753" s="557" t="s">
        <v>1385</v>
      </c>
      <c r="F753" s="296">
        <v>125</v>
      </c>
      <c r="G753" s="296">
        <v>125</v>
      </c>
      <c r="H753" s="395">
        <v>0</v>
      </c>
      <c r="I753" s="296">
        <v>125</v>
      </c>
      <c r="J753" s="288"/>
    </row>
    <row r="754" spans="1:10" ht="15">
      <c r="A754" s="179">
        <v>752</v>
      </c>
      <c r="B754" s="490">
        <v>41083</v>
      </c>
      <c r="C754" s="184" t="s">
        <v>600</v>
      </c>
      <c r="D754" s="546" t="s">
        <v>601</v>
      </c>
      <c r="E754" s="557" t="s">
        <v>1385</v>
      </c>
      <c r="F754" s="296">
        <v>125</v>
      </c>
      <c r="G754" s="296">
        <v>125</v>
      </c>
      <c r="H754" s="395">
        <v>0</v>
      </c>
      <c r="I754" s="296">
        <v>125</v>
      </c>
      <c r="J754" s="288"/>
    </row>
    <row r="755" spans="1:10" ht="15">
      <c r="A755" s="179">
        <v>753</v>
      </c>
      <c r="B755" s="490">
        <v>41083</v>
      </c>
      <c r="C755" s="184" t="s">
        <v>602</v>
      </c>
      <c r="D755" s="546" t="s">
        <v>603</v>
      </c>
      <c r="E755" s="557" t="s">
        <v>1385</v>
      </c>
      <c r="F755" s="296">
        <v>125</v>
      </c>
      <c r="G755" s="296">
        <v>125</v>
      </c>
      <c r="H755" s="395">
        <v>0</v>
      </c>
      <c r="I755" s="296">
        <v>125</v>
      </c>
      <c r="J755" s="288"/>
    </row>
    <row r="756" spans="1:10" ht="15">
      <c r="A756" s="179">
        <v>754</v>
      </c>
      <c r="B756" s="490">
        <v>41083</v>
      </c>
      <c r="C756" s="184" t="s">
        <v>604</v>
      </c>
      <c r="D756" s="546" t="s">
        <v>605</v>
      </c>
      <c r="E756" s="557" t="s">
        <v>1385</v>
      </c>
      <c r="F756" s="296">
        <v>125</v>
      </c>
      <c r="G756" s="296">
        <v>125</v>
      </c>
      <c r="H756" s="395">
        <v>0</v>
      </c>
      <c r="I756" s="296">
        <v>125</v>
      </c>
      <c r="J756" s="288"/>
    </row>
    <row r="757" spans="1:10" ht="15">
      <c r="A757" s="179">
        <v>755</v>
      </c>
      <c r="B757" s="490">
        <v>41083</v>
      </c>
      <c r="C757" s="184" t="s">
        <v>606</v>
      </c>
      <c r="D757" s="546" t="s">
        <v>607</v>
      </c>
      <c r="E757" s="557" t="s">
        <v>1385</v>
      </c>
      <c r="F757" s="296">
        <v>125</v>
      </c>
      <c r="G757" s="296">
        <v>125</v>
      </c>
      <c r="H757" s="395">
        <v>0</v>
      </c>
      <c r="I757" s="296">
        <v>125</v>
      </c>
      <c r="J757" s="288"/>
    </row>
    <row r="758" spans="1:10" ht="15">
      <c r="A758" s="179">
        <v>756</v>
      </c>
      <c r="B758" s="490">
        <v>41083</v>
      </c>
      <c r="C758" s="184" t="s">
        <v>608</v>
      </c>
      <c r="D758" s="546" t="s">
        <v>609</v>
      </c>
      <c r="E758" s="557" t="s">
        <v>1385</v>
      </c>
      <c r="F758" s="296">
        <v>162.5</v>
      </c>
      <c r="G758" s="296">
        <v>162.5</v>
      </c>
      <c r="H758" s="395">
        <v>0</v>
      </c>
      <c r="I758" s="296">
        <v>162.5</v>
      </c>
      <c r="J758" s="288"/>
    </row>
    <row r="759" spans="1:10" ht="15">
      <c r="A759" s="179">
        <v>757</v>
      </c>
      <c r="B759" s="490">
        <v>41083</v>
      </c>
      <c r="C759" s="184" t="s">
        <v>610</v>
      </c>
      <c r="D759" s="546" t="s">
        <v>611</v>
      </c>
      <c r="E759" s="557" t="s">
        <v>1385</v>
      </c>
      <c r="F759" s="296">
        <v>162.5</v>
      </c>
      <c r="G759" s="296">
        <v>162.5</v>
      </c>
      <c r="H759" s="395">
        <v>0</v>
      </c>
      <c r="I759" s="296">
        <v>162.5</v>
      </c>
      <c r="J759" s="288"/>
    </row>
    <row r="760" spans="1:10" ht="15">
      <c r="A760" s="179">
        <v>758</v>
      </c>
      <c r="B760" s="490">
        <v>41083</v>
      </c>
      <c r="C760" s="184" t="s">
        <v>612</v>
      </c>
      <c r="D760" s="546" t="s">
        <v>613</v>
      </c>
      <c r="E760" s="557" t="s">
        <v>1385</v>
      </c>
      <c r="F760" s="296">
        <v>162.5</v>
      </c>
      <c r="G760" s="296">
        <v>162.5</v>
      </c>
      <c r="H760" s="395">
        <v>0</v>
      </c>
      <c r="I760" s="296">
        <v>162.5</v>
      </c>
      <c r="J760" s="288"/>
    </row>
    <row r="761" spans="1:10" ht="15">
      <c r="A761" s="179">
        <v>759</v>
      </c>
      <c r="B761" s="490">
        <v>41083</v>
      </c>
      <c r="C761" s="184" t="s">
        <v>614</v>
      </c>
      <c r="D761" s="546" t="s">
        <v>615</v>
      </c>
      <c r="E761" s="557" t="s">
        <v>1385</v>
      </c>
      <c r="F761" s="296">
        <v>162.5</v>
      </c>
      <c r="G761" s="296">
        <v>162.5</v>
      </c>
      <c r="H761" s="395">
        <v>0</v>
      </c>
      <c r="I761" s="296">
        <v>162.5</v>
      </c>
      <c r="J761" s="288"/>
    </row>
    <row r="762" spans="1:10" ht="15">
      <c r="A762" s="179">
        <v>760</v>
      </c>
      <c r="B762" s="490">
        <v>41083</v>
      </c>
      <c r="C762" s="184" t="s">
        <v>616</v>
      </c>
      <c r="D762" s="546" t="s">
        <v>617</v>
      </c>
      <c r="E762" s="557" t="s">
        <v>1385</v>
      </c>
      <c r="F762" s="296">
        <v>162.5</v>
      </c>
      <c r="G762" s="296">
        <v>162.5</v>
      </c>
      <c r="H762" s="395">
        <v>0</v>
      </c>
      <c r="I762" s="296">
        <v>162.5</v>
      </c>
      <c r="J762" s="288"/>
    </row>
    <row r="763" spans="1:10" ht="15">
      <c r="A763" s="179">
        <v>761</v>
      </c>
      <c r="B763" s="490">
        <v>41083</v>
      </c>
      <c r="C763" s="184" t="s">
        <v>618</v>
      </c>
      <c r="D763" s="546" t="s">
        <v>619</v>
      </c>
      <c r="E763" s="557" t="s">
        <v>1385</v>
      </c>
      <c r="F763" s="296">
        <v>162.5</v>
      </c>
      <c r="G763" s="296">
        <v>162.5</v>
      </c>
      <c r="H763" s="395">
        <v>0</v>
      </c>
      <c r="I763" s="296">
        <v>162.5</v>
      </c>
      <c r="J763" s="288"/>
    </row>
    <row r="764" spans="1:10" ht="15">
      <c r="A764" s="179">
        <v>762</v>
      </c>
      <c r="B764" s="490">
        <v>41083</v>
      </c>
      <c r="C764" s="184" t="s">
        <v>620</v>
      </c>
      <c r="D764" s="546" t="s">
        <v>621</v>
      </c>
      <c r="E764" s="557" t="s">
        <v>1385</v>
      </c>
      <c r="F764" s="296">
        <v>162.5</v>
      </c>
      <c r="G764" s="296">
        <v>162.5</v>
      </c>
      <c r="H764" s="395">
        <v>0</v>
      </c>
      <c r="I764" s="296">
        <v>162.5</v>
      </c>
      <c r="J764" s="288"/>
    </row>
    <row r="765" spans="1:10" ht="15">
      <c r="A765" s="179">
        <v>763</v>
      </c>
      <c r="B765" s="490">
        <v>41083</v>
      </c>
      <c r="C765" s="184" t="s">
        <v>622</v>
      </c>
      <c r="D765" s="546" t="s">
        <v>623</v>
      </c>
      <c r="E765" s="557" t="s">
        <v>1385</v>
      </c>
      <c r="F765" s="296">
        <v>162.5</v>
      </c>
      <c r="G765" s="296">
        <v>162.5</v>
      </c>
      <c r="H765" s="395">
        <v>0</v>
      </c>
      <c r="I765" s="296">
        <v>162.5</v>
      </c>
      <c r="J765" s="288"/>
    </row>
    <row r="766" spans="1:10" ht="15">
      <c r="A766" s="179">
        <v>764</v>
      </c>
      <c r="B766" s="490">
        <v>41083</v>
      </c>
      <c r="C766" s="184" t="s">
        <v>624</v>
      </c>
      <c r="D766" s="546" t="s">
        <v>625</v>
      </c>
      <c r="E766" s="557" t="s">
        <v>1385</v>
      </c>
      <c r="F766" s="296">
        <v>162.5</v>
      </c>
      <c r="G766" s="296">
        <v>162.5</v>
      </c>
      <c r="H766" s="395">
        <v>0</v>
      </c>
      <c r="I766" s="296">
        <v>162.5</v>
      </c>
      <c r="J766" s="288"/>
    </row>
    <row r="767" spans="1:10" ht="15">
      <c r="A767" s="179">
        <v>765</v>
      </c>
      <c r="B767" s="490">
        <v>41083</v>
      </c>
      <c r="C767" s="184" t="s">
        <v>626</v>
      </c>
      <c r="D767" s="546" t="s">
        <v>627</v>
      </c>
      <c r="E767" s="557" t="s">
        <v>1385</v>
      </c>
      <c r="F767" s="296">
        <v>100</v>
      </c>
      <c r="G767" s="296">
        <v>100</v>
      </c>
      <c r="H767" s="395">
        <v>0</v>
      </c>
      <c r="I767" s="296">
        <v>100</v>
      </c>
      <c r="J767" s="288"/>
    </row>
    <row r="768" spans="1:10" ht="15">
      <c r="A768" s="179">
        <v>766</v>
      </c>
      <c r="B768" s="490">
        <v>41083</v>
      </c>
      <c r="C768" s="184" t="s">
        <v>628</v>
      </c>
      <c r="D768" s="546" t="s">
        <v>629</v>
      </c>
      <c r="E768" s="557" t="s">
        <v>1385</v>
      </c>
      <c r="F768" s="296">
        <v>100</v>
      </c>
      <c r="G768" s="296">
        <v>100</v>
      </c>
      <c r="H768" s="395">
        <v>0</v>
      </c>
      <c r="I768" s="296">
        <v>100</v>
      </c>
      <c r="J768" s="288"/>
    </row>
    <row r="769" spans="1:10" ht="15">
      <c r="A769" s="179">
        <v>767</v>
      </c>
      <c r="B769" s="490">
        <v>41083</v>
      </c>
      <c r="C769" s="184" t="s">
        <v>630</v>
      </c>
      <c r="D769" s="546" t="s">
        <v>631</v>
      </c>
      <c r="E769" s="557" t="s">
        <v>1385</v>
      </c>
      <c r="F769" s="296">
        <v>162.5</v>
      </c>
      <c r="G769" s="296">
        <v>162.5</v>
      </c>
      <c r="H769" s="395">
        <v>0</v>
      </c>
      <c r="I769" s="296">
        <v>162.5</v>
      </c>
      <c r="J769" s="288"/>
    </row>
    <row r="770" spans="1:10" ht="15">
      <c r="A770" s="179">
        <v>768</v>
      </c>
      <c r="B770" s="490">
        <v>41083</v>
      </c>
      <c r="C770" s="184" t="s">
        <v>632</v>
      </c>
      <c r="D770" s="546" t="s">
        <v>633</v>
      </c>
      <c r="E770" s="557" t="s">
        <v>1385</v>
      </c>
      <c r="F770" s="296">
        <v>162.5</v>
      </c>
      <c r="G770" s="296">
        <v>162.5</v>
      </c>
      <c r="H770" s="395">
        <v>0</v>
      </c>
      <c r="I770" s="296">
        <v>162.5</v>
      </c>
      <c r="J770" s="288"/>
    </row>
    <row r="771" spans="1:10" ht="15">
      <c r="A771" s="179">
        <v>769</v>
      </c>
      <c r="B771" s="490">
        <v>41083</v>
      </c>
      <c r="C771" s="184" t="s">
        <v>634</v>
      </c>
      <c r="D771" s="546" t="s">
        <v>635</v>
      </c>
      <c r="E771" s="557" t="s">
        <v>1385</v>
      </c>
      <c r="F771" s="296">
        <v>162.5</v>
      </c>
      <c r="G771" s="296">
        <v>162.5</v>
      </c>
      <c r="H771" s="395">
        <v>0</v>
      </c>
      <c r="I771" s="296">
        <v>162.5</v>
      </c>
      <c r="J771" s="288"/>
    </row>
    <row r="772" spans="1:10" ht="15">
      <c r="A772" s="179">
        <v>770</v>
      </c>
      <c r="B772" s="490">
        <v>41083</v>
      </c>
      <c r="C772" s="184" t="s">
        <v>636</v>
      </c>
      <c r="D772" s="546" t="s">
        <v>637</v>
      </c>
      <c r="E772" s="557" t="s">
        <v>1385</v>
      </c>
      <c r="F772" s="296">
        <v>162.5</v>
      </c>
      <c r="G772" s="296">
        <v>162.5</v>
      </c>
      <c r="H772" s="395">
        <v>0</v>
      </c>
      <c r="I772" s="296">
        <v>162.5</v>
      </c>
      <c r="J772" s="288"/>
    </row>
    <row r="773" spans="1:10" ht="15">
      <c r="A773" s="179">
        <v>771</v>
      </c>
      <c r="B773" s="490">
        <v>41083</v>
      </c>
      <c r="C773" s="184" t="s">
        <v>638</v>
      </c>
      <c r="D773" s="546" t="s">
        <v>639</v>
      </c>
      <c r="E773" s="557" t="s">
        <v>1385</v>
      </c>
      <c r="F773" s="296">
        <v>162.5</v>
      </c>
      <c r="G773" s="296">
        <v>162.5</v>
      </c>
      <c r="H773" s="395">
        <v>0</v>
      </c>
      <c r="I773" s="296">
        <v>162.5</v>
      </c>
      <c r="J773" s="288"/>
    </row>
    <row r="774" spans="1:10" ht="15">
      <c r="A774" s="179">
        <v>772</v>
      </c>
      <c r="B774" s="490">
        <v>41083</v>
      </c>
      <c r="C774" s="184" t="s">
        <v>640</v>
      </c>
      <c r="D774" s="546" t="s">
        <v>641</v>
      </c>
      <c r="E774" s="557" t="s">
        <v>1385</v>
      </c>
      <c r="F774" s="296">
        <v>162.5</v>
      </c>
      <c r="G774" s="296">
        <v>162.5</v>
      </c>
      <c r="H774" s="395">
        <v>0</v>
      </c>
      <c r="I774" s="296">
        <v>162.5</v>
      </c>
      <c r="J774" s="288"/>
    </row>
    <row r="775" spans="1:10" ht="15">
      <c r="A775" s="179">
        <v>773</v>
      </c>
      <c r="B775" s="490">
        <v>41083</v>
      </c>
      <c r="C775" s="184" t="s">
        <v>642</v>
      </c>
      <c r="D775" s="546" t="s">
        <v>643</v>
      </c>
      <c r="E775" s="557" t="s">
        <v>1385</v>
      </c>
      <c r="F775" s="296">
        <v>162.5</v>
      </c>
      <c r="G775" s="296">
        <v>162.5</v>
      </c>
      <c r="H775" s="395">
        <v>0</v>
      </c>
      <c r="I775" s="296">
        <v>162.5</v>
      </c>
      <c r="J775" s="288"/>
    </row>
    <row r="776" spans="1:10" ht="15">
      <c r="A776" s="179">
        <v>774</v>
      </c>
      <c r="B776" s="490">
        <v>41083</v>
      </c>
      <c r="C776" s="184" t="s">
        <v>644</v>
      </c>
      <c r="D776" s="546" t="s">
        <v>645</v>
      </c>
      <c r="E776" s="557" t="s">
        <v>1385</v>
      </c>
      <c r="F776" s="296">
        <v>162.5</v>
      </c>
      <c r="G776" s="296">
        <v>162.5</v>
      </c>
      <c r="H776" s="395">
        <v>0</v>
      </c>
      <c r="I776" s="296">
        <v>162.5</v>
      </c>
      <c r="J776" s="288"/>
    </row>
    <row r="777" spans="1:10" ht="15">
      <c r="A777" s="179">
        <v>775</v>
      </c>
      <c r="B777" s="490">
        <v>41085</v>
      </c>
      <c r="C777" s="184" t="s">
        <v>646</v>
      </c>
      <c r="D777" s="546" t="s">
        <v>647</v>
      </c>
      <c r="E777" s="557" t="s">
        <v>1385</v>
      </c>
      <c r="F777" s="296">
        <v>100</v>
      </c>
      <c r="G777" s="296">
        <v>100</v>
      </c>
      <c r="H777" s="395">
        <v>0</v>
      </c>
      <c r="I777" s="296">
        <v>100</v>
      </c>
      <c r="J777" s="288"/>
    </row>
    <row r="778" spans="1:10" ht="15">
      <c r="A778" s="179">
        <v>776</v>
      </c>
      <c r="B778" s="490">
        <v>41085</v>
      </c>
      <c r="C778" s="184" t="s">
        <v>648</v>
      </c>
      <c r="D778" s="546" t="s">
        <v>649</v>
      </c>
      <c r="E778" s="557" t="s">
        <v>1385</v>
      </c>
      <c r="F778" s="296">
        <v>100</v>
      </c>
      <c r="G778" s="296">
        <v>100</v>
      </c>
      <c r="H778" s="395">
        <v>0</v>
      </c>
      <c r="I778" s="296">
        <v>100</v>
      </c>
      <c r="J778" s="288"/>
    </row>
    <row r="779" spans="1:10" ht="15">
      <c r="A779" s="179">
        <v>777</v>
      </c>
      <c r="B779" s="490">
        <v>41086</v>
      </c>
      <c r="C779" s="184" t="s">
        <v>650</v>
      </c>
      <c r="D779" s="546" t="s">
        <v>651</v>
      </c>
      <c r="E779" s="557" t="s">
        <v>1385</v>
      </c>
      <c r="F779" s="296">
        <v>100</v>
      </c>
      <c r="G779" s="296">
        <v>100</v>
      </c>
      <c r="H779" s="395">
        <v>0</v>
      </c>
      <c r="I779" s="296">
        <v>100</v>
      </c>
      <c r="J779" s="288"/>
    </row>
    <row r="780" spans="1:10" ht="15">
      <c r="A780" s="179">
        <v>778</v>
      </c>
      <c r="B780" s="490">
        <v>41086</v>
      </c>
      <c r="C780" s="184" t="s">
        <v>652</v>
      </c>
      <c r="D780" s="546" t="s">
        <v>653</v>
      </c>
      <c r="E780" s="557" t="s">
        <v>1385</v>
      </c>
      <c r="F780" s="296">
        <v>100</v>
      </c>
      <c r="G780" s="296">
        <v>100</v>
      </c>
      <c r="H780" s="395">
        <v>0</v>
      </c>
      <c r="I780" s="296">
        <v>100</v>
      </c>
      <c r="J780" s="288"/>
    </row>
    <row r="781" spans="1:10" ht="15">
      <c r="A781" s="179">
        <v>779</v>
      </c>
      <c r="B781" s="490">
        <v>41089</v>
      </c>
      <c r="C781" s="184" t="s">
        <v>654</v>
      </c>
      <c r="D781" s="546" t="s">
        <v>655</v>
      </c>
      <c r="E781" s="557" t="s">
        <v>1385</v>
      </c>
      <c r="F781" s="296">
        <v>200</v>
      </c>
      <c r="G781" s="296">
        <v>200</v>
      </c>
      <c r="H781" s="395">
        <v>0</v>
      </c>
      <c r="I781" s="296">
        <v>200</v>
      </c>
      <c r="J781" s="288"/>
    </row>
    <row r="782" spans="1:10" ht="15">
      <c r="A782" s="179">
        <v>780</v>
      </c>
      <c r="B782" s="490">
        <v>41088</v>
      </c>
      <c r="C782" s="184" t="s">
        <v>656</v>
      </c>
      <c r="D782" s="546" t="s">
        <v>1529</v>
      </c>
      <c r="E782" s="557" t="s">
        <v>1385</v>
      </c>
      <c r="F782" s="296">
        <v>100</v>
      </c>
      <c r="G782" s="296">
        <v>100</v>
      </c>
      <c r="H782" s="395">
        <v>0</v>
      </c>
      <c r="I782" s="296">
        <v>100</v>
      </c>
      <c r="J782" s="288"/>
    </row>
    <row r="783" spans="1:10" ht="15">
      <c r="A783" s="179">
        <v>781</v>
      </c>
      <c r="B783" s="490">
        <v>41088</v>
      </c>
      <c r="C783" s="184" t="s">
        <v>657</v>
      </c>
      <c r="D783" s="546" t="s">
        <v>658</v>
      </c>
      <c r="E783" s="557" t="s">
        <v>1385</v>
      </c>
      <c r="F783" s="296">
        <v>100</v>
      </c>
      <c r="G783" s="296">
        <v>100</v>
      </c>
      <c r="H783" s="395">
        <v>0</v>
      </c>
      <c r="I783" s="296">
        <v>100</v>
      </c>
      <c r="J783" s="288"/>
    </row>
    <row r="784" spans="1:10" ht="15">
      <c r="A784" s="179">
        <v>782</v>
      </c>
      <c r="B784" s="490">
        <v>41088</v>
      </c>
      <c r="C784" s="184" t="s">
        <v>659</v>
      </c>
      <c r="D784" s="546" t="s">
        <v>660</v>
      </c>
      <c r="E784" s="557" t="s">
        <v>1385</v>
      </c>
      <c r="F784" s="296">
        <v>100</v>
      </c>
      <c r="G784" s="296">
        <v>100</v>
      </c>
      <c r="H784" s="395">
        <v>0</v>
      </c>
      <c r="I784" s="296">
        <v>100</v>
      </c>
      <c r="J784" s="288"/>
    </row>
    <row r="785" spans="1:10" ht="15">
      <c r="A785" s="179">
        <v>783</v>
      </c>
      <c r="B785" s="490">
        <v>41088</v>
      </c>
      <c r="C785" s="184" t="s">
        <v>661</v>
      </c>
      <c r="D785" s="546" t="s">
        <v>662</v>
      </c>
      <c r="E785" s="557" t="s">
        <v>1385</v>
      </c>
      <c r="F785" s="296">
        <v>225</v>
      </c>
      <c r="G785" s="296">
        <v>225</v>
      </c>
      <c r="H785" s="395">
        <v>0</v>
      </c>
      <c r="I785" s="296">
        <v>225</v>
      </c>
      <c r="J785" s="288"/>
    </row>
    <row r="786" spans="1:10" ht="15">
      <c r="A786" s="179">
        <v>784</v>
      </c>
      <c r="B786" s="490">
        <v>41085</v>
      </c>
      <c r="C786" s="184" t="s">
        <v>663</v>
      </c>
      <c r="D786" s="546" t="s">
        <v>664</v>
      </c>
      <c r="E786" s="557" t="s">
        <v>1385</v>
      </c>
      <c r="F786" s="296">
        <v>100</v>
      </c>
      <c r="G786" s="296">
        <v>100</v>
      </c>
      <c r="H786" s="395">
        <v>0</v>
      </c>
      <c r="I786" s="296">
        <v>100</v>
      </c>
      <c r="J786" s="288"/>
    </row>
    <row r="787" spans="1:10" ht="15">
      <c r="A787" s="179">
        <v>785</v>
      </c>
      <c r="B787" s="490">
        <v>41085</v>
      </c>
      <c r="C787" s="184" t="s">
        <v>665</v>
      </c>
      <c r="D787" s="546" t="s">
        <v>666</v>
      </c>
      <c r="E787" s="557" t="s">
        <v>1385</v>
      </c>
      <c r="F787" s="296">
        <v>100</v>
      </c>
      <c r="G787" s="296">
        <v>100</v>
      </c>
      <c r="H787" s="395">
        <v>0</v>
      </c>
      <c r="I787" s="296">
        <v>100</v>
      </c>
      <c r="J787" s="288"/>
    </row>
    <row r="788" spans="1:10" ht="15">
      <c r="A788" s="179">
        <v>786</v>
      </c>
      <c r="B788" s="490">
        <v>41085</v>
      </c>
      <c r="C788" s="184" t="s">
        <v>667</v>
      </c>
      <c r="D788" s="546" t="s">
        <v>668</v>
      </c>
      <c r="E788" s="557" t="s">
        <v>1385</v>
      </c>
      <c r="F788" s="296">
        <v>100</v>
      </c>
      <c r="G788" s="296">
        <v>100</v>
      </c>
      <c r="H788" s="395">
        <v>0</v>
      </c>
      <c r="I788" s="296">
        <v>100</v>
      </c>
      <c r="J788" s="288"/>
    </row>
    <row r="789" spans="1:10" ht="15">
      <c r="A789" s="179">
        <v>787</v>
      </c>
      <c r="B789" s="490">
        <v>41085</v>
      </c>
      <c r="C789" s="184" t="s">
        <v>1526</v>
      </c>
      <c r="D789" s="546" t="s">
        <v>1527</v>
      </c>
      <c r="E789" s="557" t="s">
        <v>1385</v>
      </c>
      <c r="F789" s="296">
        <v>100</v>
      </c>
      <c r="G789" s="296">
        <v>100</v>
      </c>
      <c r="H789" s="395">
        <v>0</v>
      </c>
      <c r="I789" s="296">
        <v>100</v>
      </c>
      <c r="J789" s="288"/>
    </row>
    <row r="790" spans="1:10" ht="15">
      <c r="A790" s="179">
        <v>788</v>
      </c>
      <c r="B790" s="490">
        <v>41085</v>
      </c>
      <c r="C790" s="184" t="s">
        <v>669</v>
      </c>
      <c r="D790" s="546" t="s">
        <v>670</v>
      </c>
      <c r="E790" s="557" t="s">
        <v>1385</v>
      </c>
      <c r="F790" s="296">
        <v>100</v>
      </c>
      <c r="G790" s="296">
        <v>100</v>
      </c>
      <c r="H790" s="395">
        <v>0</v>
      </c>
      <c r="I790" s="296">
        <v>100</v>
      </c>
      <c r="J790" s="288"/>
    </row>
    <row r="791" spans="1:10" ht="15">
      <c r="A791" s="179">
        <v>789</v>
      </c>
      <c r="B791" s="490">
        <v>41088</v>
      </c>
      <c r="C791" s="184" t="s">
        <v>476</v>
      </c>
      <c r="D791" s="546" t="s">
        <v>671</v>
      </c>
      <c r="E791" s="557" t="s">
        <v>1385</v>
      </c>
      <c r="F791" s="296">
        <v>200</v>
      </c>
      <c r="G791" s="296">
        <v>200</v>
      </c>
      <c r="H791" s="395">
        <v>0</v>
      </c>
      <c r="I791" s="296">
        <v>200</v>
      </c>
      <c r="J791" s="288"/>
    </row>
    <row r="792" spans="1:10" ht="15">
      <c r="A792" s="179">
        <v>790</v>
      </c>
      <c r="B792" s="490">
        <v>41088</v>
      </c>
      <c r="C792" s="184" t="s">
        <v>474</v>
      </c>
      <c r="D792" s="546" t="s">
        <v>475</v>
      </c>
      <c r="E792" s="557" t="s">
        <v>1385</v>
      </c>
      <c r="F792" s="296">
        <v>200</v>
      </c>
      <c r="G792" s="296">
        <v>200</v>
      </c>
      <c r="H792" s="395">
        <v>0</v>
      </c>
      <c r="I792" s="296">
        <v>200</v>
      </c>
      <c r="J792" s="288"/>
    </row>
    <row r="793" spans="1:10" ht="15">
      <c r="A793" s="179">
        <v>791</v>
      </c>
      <c r="B793" s="490">
        <v>41086</v>
      </c>
      <c r="C793" s="184" t="s">
        <v>672</v>
      </c>
      <c r="D793" s="546" t="s">
        <v>673</v>
      </c>
      <c r="E793" s="557" t="s">
        <v>1385</v>
      </c>
      <c r="F793" s="296">
        <v>125</v>
      </c>
      <c r="G793" s="296">
        <v>125</v>
      </c>
      <c r="H793" s="395">
        <v>0</v>
      </c>
      <c r="I793" s="296">
        <v>125</v>
      </c>
      <c r="J793" s="288"/>
    </row>
    <row r="794" spans="1:10" ht="15">
      <c r="A794" s="179">
        <v>792</v>
      </c>
      <c r="B794" s="490">
        <v>41083</v>
      </c>
      <c r="C794" s="184" t="s">
        <v>674</v>
      </c>
      <c r="D794" s="546" t="s">
        <v>675</v>
      </c>
      <c r="E794" s="557" t="s">
        <v>1385</v>
      </c>
      <c r="F794" s="296">
        <v>100</v>
      </c>
      <c r="G794" s="296">
        <v>100</v>
      </c>
      <c r="H794" s="395">
        <v>0</v>
      </c>
      <c r="I794" s="296">
        <v>100</v>
      </c>
      <c r="J794" s="288"/>
    </row>
    <row r="795" spans="1:10" ht="15">
      <c r="A795" s="179">
        <v>793</v>
      </c>
      <c r="B795" s="490">
        <v>41083</v>
      </c>
      <c r="C795" s="184" t="s">
        <v>676</v>
      </c>
      <c r="D795" s="546" t="s">
        <v>677</v>
      </c>
      <c r="E795" s="557" t="s">
        <v>1385</v>
      </c>
      <c r="F795" s="296">
        <v>100</v>
      </c>
      <c r="G795" s="296">
        <v>100</v>
      </c>
      <c r="H795" s="395">
        <v>0</v>
      </c>
      <c r="I795" s="296">
        <v>100</v>
      </c>
      <c r="J795" s="288"/>
    </row>
    <row r="796" spans="1:10" ht="15">
      <c r="A796" s="179">
        <v>794</v>
      </c>
      <c r="B796" s="490">
        <v>41083</v>
      </c>
      <c r="C796" s="184" t="s">
        <v>678</v>
      </c>
      <c r="D796" s="546" t="s">
        <v>679</v>
      </c>
      <c r="E796" s="557" t="s">
        <v>1385</v>
      </c>
      <c r="F796" s="296">
        <v>100</v>
      </c>
      <c r="G796" s="296">
        <v>100</v>
      </c>
      <c r="H796" s="395">
        <v>0</v>
      </c>
      <c r="I796" s="296">
        <v>100</v>
      </c>
      <c r="J796" s="288"/>
    </row>
    <row r="797" spans="1:10" ht="15">
      <c r="A797" s="179">
        <v>795</v>
      </c>
      <c r="B797" s="490">
        <v>41083</v>
      </c>
      <c r="C797" s="184" t="s">
        <v>680</v>
      </c>
      <c r="D797" s="546" t="s">
        <v>681</v>
      </c>
      <c r="E797" s="557" t="s">
        <v>1385</v>
      </c>
      <c r="F797" s="296">
        <v>100</v>
      </c>
      <c r="G797" s="296">
        <v>100</v>
      </c>
      <c r="H797" s="395">
        <v>0</v>
      </c>
      <c r="I797" s="296">
        <v>100</v>
      </c>
      <c r="J797" s="288"/>
    </row>
    <row r="798" spans="1:10" ht="15">
      <c r="A798" s="179">
        <v>796</v>
      </c>
      <c r="B798" s="490">
        <v>41083</v>
      </c>
      <c r="C798" s="184" t="s">
        <v>682</v>
      </c>
      <c r="D798" s="546" t="s">
        <v>683</v>
      </c>
      <c r="E798" s="557" t="s">
        <v>1385</v>
      </c>
      <c r="F798" s="296">
        <v>100</v>
      </c>
      <c r="G798" s="296">
        <v>100</v>
      </c>
      <c r="H798" s="395">
        <v>0</v>
      </c>
      <c r="I798" s="296">
        <v>100</v>
      </c>
      <c r="J798" s="288"/>
    </row>
    <row r="799" spans="1:10" ht="15">
      <c r="A799" s="179">
        <v>797</v>
      </c>
      <c r="B799" s="490">
        <v>41083</v>
      </c>
      <c r="C799" s="184" t="s">
        <v>355</v>
      </c>
      <c r="D799" s="546" t="s">
        <v>684</v>
      </c>
      <c r="E799" s="557" t="s">
        <v>1385</v>
      </c>
      <c r="F799" s="296">
        <v>100</v>
      </c>
      <c r="G799" s="296">
        <v>100</v>
      </c>
      <c r="H799" s="395">
        <v>0</v>
      </c>
      <c r="I799" s="296">
        <v>100</v>
      </c>
      <c r="J799" s="288"/>
    </row>
    <row r="800" spans="1:10" ht="15">
      <c r="A800" s="179">
        <v>798</v>
      </c>
      <c r="B800" s="490">
        <v>41083</v>
      </c>
      <c r="C800" s="184" t="s">
        <v>685</v>
      </c>
      <c r="D800" s="546" t="s">
        <v>686</v>
      </c>
      <c r="E800" s="557" t="s">
        <v>1385</v>
      </c>
      <c r="F800" s="296">
        <v>100</v>
      </c>
      <c r="G800" s="296">
        <v>100</v>
      </c>
      <c r="H800" s="395">
        <v>0</v>
      </c>
      <c r="I800" s="296">
        <v>100</v>
      </c>
      <c r="J800" s="288"/>
    </row>
    <row r="801" spans="1:10" ht="15">
      <c r="A801" s="179">
        <v>799</v>
      </c>
      <c r="B801" s="490">
        <v>41083</v>
      </c>
      <c r="C801" s="184" t="s">
        <v>687</v>
      </c>
      <c r="D801" s="546" t="s">
        <v>688</v>
      </c>
      <c r="E801" s="557" t="s">
        <v>1385</v>
      </c>
      <c r="F801" s="296">
        <v>100</v>
      </c>
      <c r="G801" s="296">
        <v>100</v>
      </c>
      <c r="H801" s="395">
        <v>0</v>
      </c>
      <c r="I801" s="296">
        <v>100</v>
      </c>
      <c r="J801" s="288"/>
    </row>
    <row r="802" spans="1:10" ht="15">
      <c r="A802" s="179">
        <v>800</v>
      </c>
      <c r="B802" s="490">
        <v>41083</v>
      </c>
      <c r="C802" s="184" t="s">
        <v>689</v>
      </c>
      <c r="D802" s="546" t="s">
        <v>690</v>
      </c>
      <c r="E802" s="557" t="s">
        <v>1385</v>
      </c>
      <c r="F802" s="296">
        <v>100</v>
      </c>
      <c r="G802" s="296">
        <v>100</v>
      </c>
      <c r="H802" s="395">
        <v>0</v>
      </c>
      <c r="I802" s="296">
        <v>100</v>
      </c>
      <c r="J802" s="288"/>
    </row>
    <row r="803" spans="1:10" ht="15">
      <c r="A803" s="179">
        <v>801</v>
      </c>
      <c r="B803" s="490">
        <v>41083</v>
      </c>
      <c r="C803" s="184" t="s">
        <v>691</v>
      </c>
      <c r="D803" s="546" t="s">
        <v>692</v>
      </c>
      <c r="E803" s="557" t="s">
        <v>1385</v>
      </c>
      <c r="F803" s="296">
        <v>100</v>
      </c>
      <c r="G803" s="296">
        <v>100</v>
      </c>
      <c r="H803" s="395">
        <v>0</v>
      </c>
      <c r="I803" s="296">
        <v>100</v>
      </c>
      <c r="J803" s="288"/>
    </row>
    <row r="804" spans="1:10" ht="15">
      <c r="A804" s="179">
        <v>802</v>
      </c>
      <c r="B804" s="490">
        <v>41083</v>
      </c>
      <c r="C804" s="184" t="s">
        <v>693</v>
      </c>
      <c r="D804" s="546" t="s">
        <v>694</v>
      </c>
      <c r="E804" s="557" t="s">
        <v>1385</v>
      </c>
      <c r="F804" s="296">
        <v>125</v>
      </c>
      <c r="G804" s="296">
        <v>125</v>
      </c>
      <c r="H804" s="395">
        <v>0</v>
      </c>
      <c r="I804" s="296">
        <v>125</v>
      </c>
      <c r="J804" s="288"/>
    </row>
    <row r="805" spans="1:10" ht="15">
      <c r="A805" s="179">
        <v>803</v>
      </c>
      <c r="B805" s="490">
        <v>41083</v>
      </c>
      <c r="C805" s="184" t="s">
        <v>695</v>
      </c>
      <c r="D805" s="546" t="s">
        <v>696</v>
      </c>
      <c r="E805" s="557" t="s">
        <v>1385</v>
      </c>
      <c r="F805" s="296">
        <v>125</v>
      </c>
      <c r="G805" s="296">
        <v>125</v>
      </c>
      <c r="H805" s="395">
        <v>0</v>
      </c>
      <c r="I805" s="296">
        <v>125</v>
      </c>
      <c r="J805" s="288"/>
    </row>
    <row r="806" spans="1:10" ht="15">
      <c r="A806" s="179">
        <v>804</v>
      </c>
      <c r="B806" s="490">
        <v>41083</v>
      </c>
      <c r="C806" s="184" t="s">
        <v>697</v>
      </c>
      <c r="D806" s="546" t="s">
        <v>698</v>
      </c>
      <c r="E806" s="557" t="s">
        <v>1385</v>
      </c>
      <c r="F806" s="296">
        <v>100</v>
      </c>
      <c r="G806" s="296">
        <v>100</v>
      </c>
      <c r="H806" s="395">
        <v>0</v>
      </c>
      <c r="I806" s="296">
        <v>100</v>
      </c>
      <c r="J806" s="288"/>
    </row>
    <row r="807" spans="1:10" ht="15">
      <c r="A807" s="179">
        <v>805</v>
      </c>
      <c r="B807" s="490">
        <v>41083</v>
      </c>
      <c r="C807" s="184" t="s">
        <v>699</v>
      </c>
      <c r="D807" s="546" t="s">
        <v>700</v>
      </c>
      <c r="E807" s="557" t="s">
        <v>1385</v>
      </c>
      <c r="F807" s="296">
        <v>100</v>
      </c>
      <c r="G807" s="296">
        <v>100</v>
      </c>
      <c r="H807" s="395">
        <v>0</v>
      </c>
      <c r="I807" s="296">
        <v>100</v>
      </c>
      <c r="J807" s="288"/>
    </row>
    <row r="808" spans="1:10" ht="15">
      <c r="A808" s="179">
        <v>806</v>
      </c>
      <c r="B808" s="490">
        <v>41083</v>
      </c>
      <c r="C808" s="184" t="s">
        <v>701</v>
      </c>
      <c r="D808" s="546" t="s">
        <v>702</v>
      </c>
      <c r="E808" s="557" t="s">
        <v>1385</v>
      </c>
      <c r="F808" s="296">
        <v>125</v>
      </c>
      <c r="G808" s="296">
        <v>125</v>
      </c>
      <c r="H808" s="395">
        <v>0</v>
      </c>
      <c r="I808" s="296">
        <v>125</v>
      </c>
      <c r="J808" s="288"/>
    </row>
    <row r="809" spans="1:10" ht="15">
      <c r="A809" s="179">
        <v>807</v>
      </c>
      <c r="B809" s="490">
        <v>41083</v>
      </c>
      <c r="C809" s="184" t="s">
        <v>703</v>
      </c>
      <c r="D809" s="546" t="s">
        <v>704</v>
      </c>
      <c r="E809" s="557" t="s">
        <v>1385</v>
      </c>
      <c r="F809" s="296">
        <v>125</v>
      </c>
      <c r="G809" s="296">
        <v>125</v>
      </c>
      <c r="H809" s="395">
        <v>0</v>
      </c>
      <c r="I809" s="296">
        <v>125</v>
      </c>
      <c r="J809" s="288"/>
    </row>
    <row r="810" spans="1:10" ht="15">
      <c r="A810" s="179">
        <v>808</v>
      </c>
      <c r="B810" s="490">
        <v>41083</v>
      </c>
      <c r="C810" s="184" t="s">
        <v>705</v>
      </c>
      <c r="D810" s="546" t="s">
        <v>706</v>
      </c>
      <c r="E810" s="557" t="s">
        <v>1385</v>
      </c>
      <c r="F810" s="296">
        <v>100</v>
      </c>
      <c r="G810" s="296">
        <v>100</v>
      </c>
      <c r="H810" s="395">
        <v>0</v>
      </c>
      <c r="I810" s="296">
        <v>100</v>
      </c>
      <c r="J810" s="288"/>
    </row>
    <row r="811" spans="1:10" ht="15">
      <c r="A811" s="179">
        <v>809</v>
      </c>
      <c r="B811" s="490">
        <v>41083</v>
      </c>
      <c r="C811" s="184" t="s">
        <v>707</v>
      </c>
      <c r="D811" s="546" t="s">
        <v>708</v>
      </c>
      <c r="E811" s="557" t="s">
        <v>1385</v>
      </c>
      <c r="F811" s="296">
        <v>100</v>
      </c>
      <c r="G811" s="296">
        <v>100</v>
      </c>
      <c r="H811" s="395">
        <v>0</v>
      </c>
      <c r="I811" s="296">
        <v>100</v>
      </c>
      <c r="J811" s="288"/>
    </row>
    <row r="812" spans="1:10" ht="15">
      <c r="A812" s="179">
        <v>810</v>
      </c>
      <c r="B812" s="490">
        <v>41083</v>
      </c>
      <c r="C812" s="184" t="s">
        <v>709</v>
      </c>
      <c r="D812" s="546" t="s">
        <v>710</v>
      </c>
      <c r="E812" s="557" t="s">
        <v>1385</v>
      </c>
      <c r="F812" s="296">
        <v>125</v>
      </c>
      <c r="G812" s="296">
        <v>125</v>
      </c>
      <c r="H812" s="395">
        <v>0</v>
      </c>
      <c r="I812" s="296">
        <v>125</v>
      </c>
      <c r="J812" s="288"/>
    </row>
    <row r="813" spans="1:10" ht="15">
      <c r="A813" s="179">
        <v>811</v>
      </c>
      <c r="B813" s="490">
        <v>41083</v>
      </c>
      <c r="C813" s="184" t="s">
        <v>711</v>
      </c>
      <c r="D813" s="546" t="s">
        <v>712</v>
      </c>
      <c r="E813" s="557" t="s">
        <v>1385</v>
      </c>
      <c r="F813" s="296">
        <v>125</v>
      </c>
      <c r="G813" s="296">
        <v>125</v>
      </c>
      <c r="H813" s="395">
        <v>0</v>
      </c>
      <c r="I813" s="296">
        <v>125</v>
      </c>
      <c r="J813" s="288"/>
    </row>
    <row r="814" spans="1:10" ht="15">
      <c r="A814" s="179">
        <v>812</v>
      </c>
      <c r="B814" s="490">
        <v>41083</v>
      </c>
      <c r="C814" s="184" t="s">
        <v>713</v>
      </c>
      <c r="D814" s="546" t="s">
        <v>714</v>
      </c>
      <c r="E814" s="557" t="s">
        <v>1385</v>
      </c>
      <c r="F814" s="296">
        <v>125</v>
      </c>
      <c r="G814" s="296">
        <v>125</v>
      </c>
      <c r="H814" s="395">
        <v>0</v>
      </c>
      <c r="I814" s="296">
        <v>125</v>
      </c>
      <c r="J814" s="288"/>
    </row>
    <row r="815" spans="1:10" ht="15">
      <c r="A815" s="179">
        <v>813</v>
      </c>
      <c r="B815" s="490">
        <v>41083</v>
      </c>
      <c r="C815" s="184" t="s">
        <v>715</v>
      </c>
      <c r="D815" s="546" t="s">
        <v>716</v>
      </c>
      <c r="E815" s="557" t="s">
        <v>1385</v>
      </c>
      <c r="F815" s="296">
        <v>125</v>
      </c>
      <c r="G815" s="296">
        <v>125</v>
      </c>
      <c r="H815" s="395">
        <v>0</v>
      </c>
      <c r="I815" s="296">
        <v>125</v>
      </c>
      <c r="J815" s="288"/>
    </row>
    <row r="816" spans="1:10" ht="15">
      <c r="A816" s="179">
        <v>814</v>
      </c>
      <c r="B816" s="490">
        <v>41083</v>
      </c>
      <c r="C816" s="184" t="s">
        <v>717</v>
      </c>
      <c r="D816" s="546" t="s">
        <v>718</v>
      </c>
      <c r="E816" s="557" t="s">
        <v>1385</v>
      </c>
      <c r="F816" s="296">
        <v>100</v>
      </c>
      <c r="G816" s="296">
        <v>100</v>
      </c>
      <c r="H816" s="395">
        <v>0</v>
      </c>
      <c r="I816" s="296">
        <v>100</v>
      </c>
      <c r="J816" s="288"/>
    </row>
    <row r="817" spans="1:10" ht="15">
      <c r="A817" s="179">
        <v>815</v>
      </c>
      <c r="B817" s="490">
        <v>41083</v>
      </c>
      <c r="C817" s="184" t="s">
        <v>719</v>
      </c>
      <c r="D817" s="546" t="s">
        <v>720</v>
      </c>
      <c r="E817" s="557" t="s">
        <v>1385</v>
      </c>
      <c r="F817" s="296">
        <v>100</v>
      </c>
      <c r="G817" s="296">
        <v>100</v>
      </c>
      <c r="H817" s="395">
        <v>0</v>
      </c>
      <c r="I817" s="296">
        <v>100</v>
      </c>
      <c r="J817" s="288"/>
    </row>
    <row r="818" spans="1:10" ht="15">
      <c r="A818" s="179">
        <v>816</v>
      </c>
      <c r="B818" s="490">
        <v>41083</v>
      </c>
      <c r="C818" s="184" t="s">
        <v>721</v>
      </c>
      <c r="D818" s="546" t="s">
        <v>722</v>
      </c>
      <c r="E818" s="557" t="s">
        <v>1385</v>
      </c>
      <c r="F818" s="296">
        <v>125</v>
      </c>
      <c r="G818" s="296">
        <v>125</v>
      </c>
      <c r="H818" s="395">
        <v>0</v>
      </c>
      <c r="I818" s="296">
        <v>125</v>
      </c>
      <c r="J818" s="288"/>
    </row>
    <row r="819" spans="1:10" ht="15">
      <c r="A819" s="179">
        <v>817</v>
      </c>
      <c r="B819" s="490">
        <v>41083</v>
      </c>
      <c r="C819" s="184" t="s">
        <v>723</v>
      </c>
      <c r="D819" s="546" t="s">
        <v>724</v>
      </c>
      <c r="E819" s="557" t="s">
        <v>1385</v>
      </c>
      <c r="F819" s="296">
        <v>125</v>
      </c>
      <c r="G819" s="296">
        <v>125</v>
      </c>
      <c r="H819" s="395">
        <v>0</v>
      </c>
      <c r="I819" s="296">
        <v>125</v>
      </c>
      <c r="J819" s="288"/>
    </row>
    <row r="820" spans="1:10" ht="15">
      <c r="A820" s="179">
        <v>818</v>
      </c>
      <c r="B820" s="490">
        <v>41083</v>
      </c>
      <c r="C820" s="184" t="s">
        <v>725</v>
      </c>
      <c r="D820" s="546" t="s">
        <v>726</v>
      </c>
      <c r="E820" s="557" t="s">
        <v>1385</v>
      </c>
      <c r="F820" s="296">
        <v>100</v>
      </c>
      <c r="G820" s="296">
        <v>100</v>
      </c>
      <c r="H820" s="395">
        <v>0</v>
      </c>
      <c r="I820" s="296">
        <v>100</v>
      </c>
      <c r="J820" s="288"/>
    </row>
    <row r="821" spans="1:10" ht="15">
      <c r="A821" s="179">
        <v>819</v>
      </c>
      <c r="B821" s="490">
        <v>41083</v>
      </c>
      <c r="C821" s="184" t="s">
        <v>727</v>
      </c>
      <c r="D821" s="546" t="s">
        <v>728</v>
      </c>
      <c r="E821" s="557" t="s">
        <v>1385</v>
      </c>
      <c r="F821" s="296">
        <v>125</v>
      </c>
      <c r="G821" s="296">
        <v>125</v>
      </c>
      <c r="H821" s="395">
        <v>0</v>
      </c>
      <c r="I821" s="296">
        <v>125</v>
      </c>
      <c r="J821" s="288"/>
    </row>
    <row r="822" spans="1:10" ht="15">
      <c r="A822" s="179">
        <v>820</v>
      </c>
      <c r="B822" s="490">
        <v>41083</v>
      </c>
      <c r="C822" s="184" t="s">
        <v>729</v>
      </c>
      <c r="D822" s="546" t="s">
        <v>730</v>
      </c>
      <c r="E822" s="557" t="s">
        <v>1385</v>
      </c>
      <c r="F822" s="296">
        <v>125</v>
      </c>
      <c r="G822" s="296">
        <v>125</v>
      </c>
      <c r="H822" s="395">
        <v>0</v>
      </c>
      <c r="I822" s="296">
        <v>125</v>
      </c>
      <c r="J822" s="288"/>
    </row>
    <row r="823" spans="1:10" ht="15">
      <c r="A823" s="179">
        <v>821</v>
      </c>
      <c r="B823" s="490">
        <v>41083</v>
      </c>
      <c r="C823" s="184" t="s">
        <v>731</v>
      </c>
      <c r="D823" s="546" t="s">
        <v>732</v>
      </c>
      <c r="E823" s="557" t="s">
        <v>1385</v>
      </c>
      <c r="F823" s="296">
        <v>100</v>
      </c>
      <c r="G823" s="296">
        <v>100</v>
      </c>
      <c r="H823" s="395">
        <v>0</v>
      </c>
      <c r="I823" s="296">
        <v>100</v>
      </c>
      <c r="J823" s="288"/>
    </row>
    <row r="824" spans="1:10" ht="15">
      <c r="A824" s="179">
        <v>822</v>
      </c>
      <c r="B824" s="490">
        <v>41083</v>
      </c>
      <c r="C824" s="184" t="s">
        <v>733</v>
      </c>
      <c r="D824" s="546" t="s">
        <v>734</v>
      </c>
      <c r="E824" s="557" t="s">
        <v>1385</v>
      </c>
      <c r="F824" s="296">
        <v>100</v>
      </c>
      <c r="G824" s="296">
        <v>100</v>
      </c>
      <c r="H824" s="395">
        <v>0</v>
      </c>
      <c r="I824" s="296">
        <v>100</v>
      </c>
      <c r="J824" s="288"/>
    </row>
    <row r="825" spans="1:10" ht="15">
      <c r="A825" s="179">
        <v>823</v>
      </c>
      <c r="B825" s="490">
        <v>41083</v>
      </c>
      <c r="C825" s="184" t="s">
        <v>735</v>
      </c>
      <c r="D825" s="546" t="s">
        <v>736</v>
      </c>
      <c r="E825" s="557" t="s">
        <v>1385</v>
      </c>
      <c r="F825" s="296">
        <v>100</v>
      </c>
      <c r="G825" s="296">
        <v>100</v>
      </c>
      <c r="H825" s="395">
        <v>0</v>
      </c>
      <c r="I825" s="296">
        <v>100</v>
      </c>
      <c r="J825" s="288"/>
    </row>
    <row r="826" spans="1:10" ht="15">
      <c r="A826" s="179">
        <v>824</v>
      </c>
      <c r="B826" s="490">
        <v>41083</v>
      </c>
      <c r="C826" s="184" t="s">
        <v>737</v>
      </c>
      <c r="D826" s="546" t="s">
        <v>738</v>
      </c>
      <c r="E826" s="557" t="s">
        <v>1385</v>
      </c>
      <c r="F826" s="296">
        <v>100</v>
      </c>
      <c r="G826" s="296">
        <v>100</v>
      </c>
      <c r="H826" s="395">
        <v>0</v>
      </c>
      <c r="I826" s="296">
        <v>100</v>
      </c>
      <c r="J826" s="288"/>
    </row>
    <row r="827" spans="1:10" ht="15">
      <c r="A827" s="179">
        <v>825</v>
      </c>
      <c r="B827" s="490">
        <v>41083</v>
      </c>
      <c r="C827" s="184" t="s">
        <v>739</v>
      </c>
      <c r="D827" s="546" t="s">
        <v>740</v>
      </c>
      <c r="E827" s="557" t="s">
        <v>1385</v>
      </c>
      <c r="F827" s="296">
        <v>125</v>
      </c>
      <c r="G827" s="296">
        <v>125</v>
      </c>
      <c r="H827" s="395">
        <v>0</v>
      </c>
      <c r="I827" s="296">
        <v>125</v>
      </c>
      <c r="J827" s="288"/>
    </row>
    <row r="828" spans="1:10" ht="15">
      <c r="A828" s="179">
        <v>826</v>
      </c>
      <c r="B828" s="490">
        <v>41083</v>
      </c>
      <c r="C828" s="184" t="s">
        <v>741</v>
      </c>
      <c r="D828" s="546" t="s">
        <v>742</v>
      </c>
      <c r="E828" s="557" t="s">
        <v>1385</v>
      </c>
      <c r="F828" s="296">
        <v>125</v>
      </c>
      <c r="G828" s="296">
        <v>125</v>
      </c>
      <c r="H828" s="395">
        <v>0</v>
      </c>
      <c r="I828" s="296">
        <v>125</v>
      </c>
      <c r="J828" s="288"/>
    </row>
    <row r="829" spans="1:10" ht="15">
      <c r="A829" s="179">
        <v>827</v>
      </c>
      <c r="B829" s="490">
        <v>41083</v>
      </c>
      <c r="C829" s="184" t="s">
        <v>743</v>
      </c>
      <c r="D829" s="546" t="s">
        <v>744</v>
      </c>
      <c r="E829" s="557" t="s">
        <v>1385</v>
      </c>
      <c r="F829" s="296">
        <v>125</v>
      </c>
      <c r="G829" s="296">
        <v>125</v>
      </c>
      <c r="H829" s="395">
        <v>0</v>
      </c>
      <c r="I829" s="296">
        <v>125</v>
      </c>
      <c r="J829" s="288"/>
    </row>
    <row r="830" spans="1:10" ht="15">
      <c r="A830" s="179">
        <v>828</v>
      </c>
      <c r="B830" s="490">
        <v>41083</v>
      </c>
      <c r="C830" s="184" t="s">
        <v>468</v>
      </c>
      <c r="D830" s="546" t="s">
        <v>469</v>
      </c>
      <c r="E830" s="557" t="s">
        <v>1385</v>
      </c>
      <c r="F830" s="296">
        <v>100</v>
      </c>
      <c r="G830" s="296">
        <v>100</v>
      </c>
      <c r="H830" s="395">
        <v>0</v>
      </c>
      <c r="I830" s="296">
        <v>100</v>
      </c>
      <c r="J830" s="288"/>
    </row>
    <row r="831" spans="1:10" ht="15">
      <c r="A831" s="179">
        <v>829</v>
      </c>
      <c r="B831" s="490">
        <v>41083</v>
      </c>
      <c r="C831" s="184" t="s">
        <v>1494</v>
      </c>
      <c r="D831" s="546" t="s">
        <v>1495</v>
      </c>
      <c r="E831" s="557" t="s">
        <v>1385</v>
      </c>
      <c r="F831" s="296">
        <v>125</v>
      </c>
      <c r="G831" s="296">
        <v>125</v>
      </c>
      <c r="H831" s="395">
        <v>0</v>
      </c>
      <c r="I831" s="296">
        <v>125</v>
      </c>
      <c r="J831" s="288"/>
    </row>
    <row r="832" spans="1:10" ht="15">
      <c r="A832" s="179">
        <v>830</v>
      </c>
      <c r="B832" s="490">
        <v>41083</v>
      </c>
      <c r="C832" s="184" t="s">
        <v>1522</v>
      </c>
      <c r="D832" s="546" t="s">
        <v>1523</v>
      </c>
      <c r="E832" s="557" t="s">
        <v>1385</v>
      </c>
      <c r="F832" s="296">
        <v>162.5</v>
      </c>
      <c r="G832" s="296">
        <v>162.5</v>
      </c>
      <c r="H832" s="395">
        <v>0</v>
      </c>
      <c r="I832" s="296">
        <v>162.5</v>
      </c>
      <c r="J832" s="288"/>
    </row>
    <row r="833" spans="1:10" ht="15">
      <c r="A833" s="179">
        <v>831</v>
      </c>
      <c r="B833" s="490">
        <v>41083</v>
      </c>
      <c r="C833" s="184" t="s">
        <v>745</v>
      </c>
      <c r="D833" s="546" t="s">
        <v>453</v>
      </c>
      <c r="E833" s="557" t="s">
        <v>1385</v>
      </c>
      <c r="F833" s="296">
        <v>125</v>
      </c>
      <c r="G833" s="296">
        <v>125</v>
      </c>
      <c r="H833" s="395">
        <v>0</v>
      </c>
      <c r="I833" s="296">
        <v>125</v>
      </c>
      <c r="J833" s="288"/>
    </row>
    <row r="834" spans="1:10" ht="15">
      <c r="A834" s="179">
        <v>832</v>
      </c>
      <c r="B834" s="490">
        <v>41085</v>
      </c>
      <c r="C834" s="184" t="s">
        <v>746</v>
      </c>
      <c r="D834" s="546" t="s">
        <v>2073</v>
      </c>
      <c r="E834" s="557" t="s">
        <v>1385</v>
      </c>
      <c r="F834" s="296">
        <v>100</v>
      </c>
      <c r="G834" s="296">
        <v>100</v>
      </c>
      <c r="H834" s="395">
        <v>0</v>
      </c>
      <c r="I834" s="296">
        <v>100</v>
      </c>
      <c r="J834" s="288"/>
    </row>
    <row r="835" spans="1:10" ht="15">
      <c r="A835" s="179">
        <v>833</v>
      </c>
      <c r="B835" s="490">
        <v>41085</v>
      </c>
      <c r="C835" s="184" t="s">
        <v>2088</v>
      </c>
      <c r="D835" s="546" t="s">
        <v>2089</v>
      </c>
      <c r="E835" s="557" t="s">
        <v>1385</v>
      </c>
      <c r="F835" s="296">
        <v>125</v>
      </c>
      <c r="G835" s="296">
        <v>125</v>
      </c>
      <c r="H835" s="395">
        <v>0</v>
      </c>
      <c r="I835" s="296">
        <v>125</v>
      </c>
      <c r="J835" s="288"/>
    </row>
    <row r="836" spans="1:10" ht="15">
      <c r="A836" s="179">
        <v>834</v>
      </c>
      <c r="B836" s="490">
        <v>41087</v>
      </c>
      <c r="C836" s="184" t="s">
        <v>480</v>
      </c>
      <c r="D836" s="546" t="s">
        <v>481</v>
      </c>
      <c r="E836" s="557" t="s">
        <v>1385</v>
      </c>
      <c r="F836" s="296">
        <v>125</v>
      </c>
      <c r="G836" s="296">
        <v>125</v>
      </c>
      <c r="H836" s="395">
        <v>0</v>
      </c>
      <c r="I836" s="296">
        <v>125</v>
      </c>
      <c r="J836" s="288"/>
    </row>
    <row r="837" spans="1:10" ht="15">
      <c r="A837" s="179">
        <v>835</v>
      </c>
      <c r="B837" s="490">
        <v>41085</v>
      </c>
      <c r="C837" s="184" t="s">
        <v>464</v>
      </c>
      <c r="D837" s="546" t="s">
        <v>465</v>
      </c>
      <c r="E837" s="557" t="s">
        <v>1385</v>
      </c>
      <c r="F837" s="296">
        <v>100</v>
      </c>
      <c r="G837" s="296">
        <v>100</v>
      </c>
      <c r="H837" s="395">
        <v>0</v>
      </c>
      <c r="I837" s="296">
        <v>100</v>
      </c>
      <c r="J837" s="288"/>
    </row>
    <row r="838" spans="1:10" ht="15">
      <c r="A838" s="179">
        <v>836</v>
      </c>
      <c r="B838" s="490">
        <v>41085</v>
      </c>
      <c r="C838" s="184" t="s">
        <v>438</v>
      </c>
      <c r="D838" s="546" t="s">
        <v>439</v>
      </c>
      <c r="E838" s="557" t="s">
        <v>1385</v>
      </c>
      <c r="F838" s="296">
        <v>125</v>
      </c>
      <c r="G838" s="296">
        <v>125</v>
      </c>
      <c r="H838" s="395">
        <v>0</v>
      </c>
      <c r="I838" s="296">
        <v>125</v>
      </c>
      <c r="J838" s="288"/>
    </row>
    <row r="839" spans="1:10" ht="15">
      <c r="A839" s="179">
        <v>837</v>
      </c>
      <c r="B839" s="490">
        <v>41085</v>
      </c>
      <c r="C839" s="184" t="s">
        <v>486</v>
      </c>
      <c r="D839" s="546" t="s">
        <v>487</v>
      </c>
      <c r="E839" s="557" t="s">
        <v>1385</v>
      </c>
      <c r="F839" s="296">
        <v>100</v>
      </c>
      <c r="G839" s="296">
        <v>100</v>
      </c>
      <c r="H839" s="395">
        <v>0</v>
      </c>
      <c r="I839" s="296">
        <v>100</v>
      </c>
      <c r="J839" s="288"/>
    </row>
    <row r="840" spans="1:10" ht="15">
      <c r="A840" s="179">
        <v>838</v>
      </c>
      <c r="B840" s="490">
        <v>41086</v>
      </c>
      <c r="C840" s="184" t="s">
        <v>478</v>
      </c>
      <c r="D840" s="546" t="s">
        <v>479</v>
      </c>
      <c r="E840" s="557" t="s">
        <v>1385</v>
      </c>
      <c r="F840" s="296">
        <v>100</v>
      </c>
      <c r="G840" s="296">
        <v>100</v>
      </c>
      <c r="H840" s="395">
        <v>0</v>
      </c>
      <c r="I840" s="296">
        <v>100</v>
      </c>
      <c r="J840" s="288"/>
    </row>
    <row r="841" spans="1:10" ht="15">
      <c r="A841" s="179">
        <v>839</v>
      </c>
      <c r="B841" s="490">
        <v>41085</v>
      </c>
      <c r="C841" s="184" t="s">
        <v>436</v>
      </c>
      <c r="D841" s="546" t="s">
        <v>437</v>
      </c>
      <c r="E841" s="557" t="s">
        <v>1385</v>
      </c>
      <c r="F841" s="296">
        <v>100</v>
      </c>
      <c r="G841" s="296">
        <v>100</v>
      </c>
      <c r="H841" s="395">
        <v>0</v>
      </c>
      <c r="I841" s="296">
        <v>100</v>
      </c>
      <c r="J841" s="288"/>
    </row>
    <row r="842" spans="1:10" ht="15">
      <c r="A842" s="179">
        <v>840</v>
      </c>
      <c r="B842" s="490">
        <v>41085</v>
      </c>
      <c r="C842" s="184" t="s">
        <v>2068</v>
      </c>
      <c r="D842" s="546" t="s">
        <v>747</v>
      </c>
      <c r="E842" s="557" t="s">
        <v>1385</v>
      </c>
      <c r="F842" s="296">
        <v>100</v>
      </c>
      <c r="G842" s="296">
        <v>100</v>
      </c>
      <c r="H842" s="395">
        <v>0</v>
      </c>
      <c r="I842" s="296">
        <v>100</v>
      </c>
      <c r="J842" s="288"/>
    </row>
    <row r="843" spans="1:10" ht="15">
      <c r="A843" s="179">
        <v>841</v>
      </c>
      <c r="B843" s="490">
        <v>41085</v>
      </c>
      <c r="C843" s="184" t="s">
        <v>1498</v>
      </c>
      <c r="D843" s="546" t="s">
        <v>1499</v>
      </c>
      <c r="E843" s="557" t="s">
        <v>1385</v>
      </c>
      <c r="F843" s="296">
        <v>100</v>
      </c>
      <c r="G843" s="296">
        <v>100</v>
      </c>
      <c r="H843" s="395">
        <v>0</v>
      </c>
      <c r="I843" s="296">
        <v>100</v>
      </c>
      <c r="J843" s="288"/>
    </row>
    <row r="844" spans="1:10" ht="15">
      <c r="A844" s="179">
        <v>842</v>
      </c>
      <c r="B844" s="490">
        <v>41085</v>
      </c>
      <c r="C844" s="184" t="s">
        <v>444</v>
      </c>
      <c r="D844" s="546" t="s">
        <v>748</v>
      </c>
      <c r="E844" s="557" t="s">
        <v>1385</v>
      </c>
      <c r="F844" s="296">
        <v>100</v>
      </c>
      <c r="G844" s="296">
        <v>100</v>
      </c>
      <c r="H844" s="395">
        <v>0</v>
      </c>
      <c r="I844" s="296">
        <v>100</v>
      </c>
      <c r="J844" s="288"/>
    </row>
    <row r="845" spans="1:10" ht="15">
      <c r="A845" s="179">
        <v>843</v>
      </c>
      <c r="B845" s="490">
        <v>41085</v>
      </c>
      <c r="C845" s="184" t="s">
        <v>442</v>
      </c>
      <c r="D845" s="546" t="s">
        <v>443</v>
      </c>
      <c r="E845" s="557" t="s">
        <v>1385</v>
      </c>
      <c r="F845" s="296">
        <v>100</v>
      </c>
      <c r="G845" s="296">
        <v>100</v>
      </c>
      <c r="H845" s="395">
        <v>0</v>
      </c>
      <c r="I845" s="296">
        <v>100</v>
      </c>
      <c r="J845" s="288"/>
    </row>
    <row r="846" spans="1:10" ht="15">
      <c r="A846" s="179">
        <v>844</v>
      </c>
      <c r="B846" s="490">
        <v>41085</v>
      </c>
      <c r="C846" s="184" t="s">
        <v>470</v>
      </c>
      <c r="D846" s="546" t="s">
        <v>471</v>
      </c>
      <c r="E846" s="557" t="s">
        <v>1385</v>
      </c>
      <c r="F846" s="296">
        <v>100</v>
      </c>
      <c r="G846" s="296">
        <v>100</v>
      </c>
      <c r="H846" s="395">
        <v>0</v>
      </c>
      <c r="I846" s="296">
        <v>100</v>
      </c>
      <c r="J846" s="288"/>
    </row>
    <row r="847" spans="1:10" ht="15">
      <c r="A847" s="179">
        <v>845</v>
      </c>
      <c r="B847" s="490">
        <v>41085</v>
      </c>
      <c r="C847" s="184" t="s">
        <v>482</v>
      </c>
      <c r="D847" s="546" t="s">
        <v>483</v>
      </c>
      <c r="E847" s="557" t="s">
        <v>1385</v>
      </c>
      <c r="F847" s="296">
        <v>100</v>
      </c>
      <c r="G847" s="296">
        <v>100</v>
      </c>
      <c r="H847" s="395">
        <v>0</v>
      </c>
      <c r="I847" s="296">
        <v>100</v>
      </c>
      <c r="J847" s="288"/>
    </row>
    <row r="848" spans="1:10" ht="15">
      <c r="A848" s="179">
        <v>846</v>
      </c>
      <c r="B848" s="490">
        <v>41085</v>
      </c>
      <c r="C848" s="184" t="s">
        <v>448</v>
      </c>
      <c r="D848" s="546" t="s">
        <v>449</v>
      </c>
      <c r="E848" s="557" t="s">
        <v>1385</v>
      </c>
      <c r="F848" s="296">
        <v>100</v>
      </c>
      <c r="G848" s="296">
        <v>100</v>
      </c>
      <c r="H848" s="395">
        <v>0</v>
      </c>
      <c r="I848" s="296">
        <v>100</v>
      </c>
      <c r="J848" s="288"/>
    </row>
    <row r="849" spans="1:10" ht="15">
      <c r="A849" s="179">
        <v>847</v>
      </c>
      <c r="B849" s="490">
        <v>41085</v>
      </c>
      <c r="C849" s="184" t="s">
        <v>446</v>
      </c>
      <c r="D849" s="546" t="s">
        <v>749</v>
      </c>
      <c r="E849" s="557" t="s">
        <v>1385</v>
      </c>
      <c r="F849" s="296">
        <v>100</v>
      </c>
      <c r="G849" s="296">
        <v>100</v>
      </c>
      <c r="H849" s="395">
        <v>0</v>
      </c>
      <c r="I849" s="296">
        <v>100</v>
      </c>
      <c r="J849" s="288"/>
    </row>
    <row r="850" spans="1:10" ht="15">
      <c r="A850" s="179">
        <v>848</v>
      </c>
      <c r="B850" s="490">
        <v>41085</v>
      </c>
      <c r="C850" s="184" t="s">
        <v>462</v>
      </c>
      <c r="D850" s="546" t="s">
        <v>463</v>
      </c>
      <c r="E850" s="557" t="s">
        <v>1385</v>
      </c>
      <c r="F850" s="296">
        <v>125</v>
      </c>
      <c r="G850" s="296">
        <v>125</v>
      </c>
      <c r="H850" s="395">
        <v>0</v>
      </c>
      <c r="I850" s="296">
        <v>125</v>
      </c>
      <c r="J850" s="288"/>
    </row>
    <row r="851" spans="1:10" ht="15">
      <c r="A851" s="179">
        <v>849</v>
      </c>
      <c r="B851" s="490">
        <v>41085</v>
      </c>
      <c r="C851" s="184" t="s">
        <v>750</v>
      </c>
      <c r="D851" s="546" t="s">
        <v>461</v>
      </c>
      <c r="E851" s="557" t="s">
        <v>1385</v>
      </c>
      <c r="F851" s="296">
        <v>125</v>
      </c>
      <c r="G851" s="296">
        <v>125</v>
      </c>
      <c r="H851" s="395">
        <v>0</v>
      </c>
      <c r="I851" s="296">
        <v>125</v>
      </c>
      <c r="J851" s="288"/>
    </row>
    <row r="852" spans="1:10" ht="15">
      <c r="A852" s="179">
        <v>850</v>
      </c>
      <c r="B852" s="490">
        <v>41085</v>
      </c>
      <c r="C852" s="184" t="s">
        <v>458</v>
      </c>
      <c r="D852" s="546" t="s">
        <v>459</v>
      </c>
      <c r="E852" s="557" t="s">
        <v>1385</v>
      </c>
      <c r="F852" s="296">
        <v>125</v>
      </c>
      <c r="G852" s="296">
        <v>125</v>
      </c>
      <c r="H852" s="395">
        <v>0</v>
      </c>
      <c r="I852" s="296">
        <v>125</v>
      </c>
      <c r="J852" s="288"/>
    </row>
    <row r="853" spans="1:10" ht="15">
      <c r="A853" s="179">
        <v>851</v>
      </c>
      <c r="B853" s="490">
        <v>41085</v>
      </c>
      <c r="C853" s="184" t="s">
        <v>456</v>
      </c>
      <c r="D853" s="546" t="s">
        <v>457</v>
      </c>
      <c r="E853" s="557" t="s">
        <v>1385</v>
      </c>
      <c r="F853" s="296">
        <v>125</v>
      </c>
      <c r="G853" s="296">
        <v>125</v>
      </c>
      <c r="H853" s="395">
        <v>0</v>
      </c>
      <c r="I853" s="296">
        <v>125</v>
      </c>
      <c r="J853" s="288"/>
    </row>
    <row r="854" spans="1:10" ht="15">
      <c r="A854" s="179">
        <v>852</v>
      </c>
      <c r="B854" s="490">
        <v>41085</v>
      </c>
      <c r="C854" s="184" t="s">
        <v>484</v>
      </c>
      <c r="D854" s="546" t="s">
        <v>485</v>
      </c>
      <c r="E854" s="557" t="s">
        <v>1385</v>
      </c>
      <c r="F854" s="296">
        <v>100</v>
      </c>
      <c r="G854" s="296">
        <v>100</v>
      </c>
      <c r="H854" s="395">
        <v>0</v>
      </c>
      <c r="I854" s="296">
        <v>100</v>
      </c>
      <c r="J854" s="288"/>
    </row>
    <row r="855" spans="1:10" ht="15">
      <c r="A855" s="179">
        <v>853</v>
      </c>
      <c r="B855" s="490">
        <v>41085</v>
      </c>
      <c r="C855" s="184" t="s">
        <v>1524</v>
      </c>
      <c r="D855" s="546" t="s">
        <v>1525</v>
      </c>
      <c r="E855" s="557" t="s">
        <v>1385</v>
      </c>
      <c r="F855" s="296">
        <v>100</v>
      </c>
      <c r="G855" s="296">
        <v>100</v>
      </c>
      <c r="H855" s="395">
        <v>0</v>
      </c>
      <c r="I855" s="296">
        <v>100</v>
      </c>
      <c r="J855" s="288"/>
    </row>
    <row r="856" spans="1:10" ht="15">
      <c r="A856" s="179">
        <v>854</v>
      </c>
      <c r="B856" s="490">
        <v>41085</v>
      </c>
      <c r="C856" s="184" t="s">
        <v>1504</v>
      </c>
      <c r="D856" s="546" t="s">
        <v>1505</v>
      </c>
      <c r="E856" s="557" t="s">
        <v>1385</v>
      </c>
      <c r="F856" s="296">
        <v>162.5</v>
      </c>
      <c r="G856" s="296">
        <v>162.5</v>
      </c>
      <c r="H856" s="395">
        <v>0</v>
      </c>
      <c r="I856" s="296">
        <v>162.5</v>
      </c>
      <c r="J856" s="288"/>
    </row>
    <row r="857" spans="1:10" ht="15">
      <c r="A857" s="179">
        <v>855</v>
      </c>
      <c r="B857" s="490">
        <v>41085</v>
      </c>
      <c r="C857" s="184" t="s">
        <v>751</v>
      </c>
      <c r="D857" s="546" t="s">
        <v>451</v>
      </c>
      <c r="E857" s="557" t="s">
        <v>1385</v>
      </c>
      <c r="F857" s="296">
        <v>125</v>
      </c>
      <c r="G857" s="296">
        <v>125</v>
      </c>
      <c r="H857" s="395">
        <v>0</v>
      </c>
      <c r="I857" s="296">
        <v>125</v>
      </c>
      <c r="J857" s="288"/>
    </row>
    <row r="858" spans="1:10" ht="15">
      <c r="A858" s="179">
        <v>856</v>
      </c>
      <c r="B858" s="490">
        <v>41085</v>
      </c>
      <c r="C858" s="184" t="s">
        <v>752</v>
      </c>
      <c r="D858" s="546" t="s">
        <v>434</v>
      </c>
      <c r="E858" s="557" t="s">
        <v>1385</v>
      </c>
      <c r="F858" s="296">
        <v>100</v>
      </c>
      <c r="G858" s="296">
        <v>100</v>
      </c>
      <c r="H858" s="395">
        <v>0</v>
      </c>
      <c r="I858" s="296">
        <v>100</v>
      </c>
      <c r="J858" s="288"/>
    </row>
    <row r="859" spans="1:10" ht="15">
      <c r="A859" s="179">
        <v>857</v>
      </c>
      <c r="B859" s="490">
        <v>41085</v>
      </c>
      <c r="C859" s="184" t="s">
        <v>753</v>
      </c>
      <c r="D859" s="546" t="s">
        <v>1531</v>
      </c>
      <c r="E859" s="557" t="s">
        <v>1385</v>
      </c>
      <c r="F859" s="296">
        <v>100</v>
      </c>
      <c r="G859" s="296">
        <v>100</v>
      </c>
      <c r="H859" s="395">
        <v>0</v>
      </c>
      <c r="I859" s="296">
        <v>100</v>
      </c>
      <c r="J859" s="288"/>
    </row>
    <row r="860" spans="1:10" ht="15">
      <c r="A860" s="179">
        <v>858</v>
      </c>
      <c r="B860" s="490">
        <v>41085</v>
      </c>
      <c r="C860" s="184" t="s">
        <v>454</v>
      </c>
      <c r="D860" s="546" t="s">
        <v>455</v>
      </c>
      <c r="E860" s="557" t="s">
        <v>1385</v>
      </c>
      <c r="F860" s="296">
        <v>125</v>
      </c>
      <c r="G860" s="296">
        <v>125</v>
      </c>
      <c r="H860" s="395">
        <v>0</v>
      </c>
      <c r="I860" s="296">
        <v>125</v>
      </c>
      <c r="J860" s="288"/>
    </row>
    <row r="861" spans="1:10" ht="15">
      <c r="A861" s="179">
        <v>859</v>
      </c>
      <c r="B861" s="490">
        <v>41085</v>
      </c>
      <c r="C861" s="184" t="s">
        <v>754</v>
      </c>
      <c r="D861" s="546" t="s">
        <v>467</v>
      </c>
      <c r="E861" s="557" t="s">
        <v>1385</v>
      </c>
      <c r="F861" s="296">
        <v>100</v>
      </c>
      <c r="G861" s="296">
        <v>100</v>
      </c>
      <c r="H861" s="395">
        <v>0</v>
      </c>
      <c r="I861" s="296">
        <v>100</v>
      </c>
      <c r="J861" s="288"/>
    </row>
    <row r="862" spans="1:10" ht="15">
      <c r="A862" s="179">
        <v>860</v>
      </c>
      <c r="B862" s="490">
        <v>41080</v>
      </c>
      <c r="C862" s="184" t="s">
        <v>755</v>
      </c>
      <c r="D862" s="546" t="s">
        <v>756</v>
      </c>
      <c r="E862" s="557" t="s">
        <v>1385</v>
      </c>
      <c r="F862" s="296">
        <v>162.5</v>
      </c>
      <c r="G862" s="296">
        <v>162.5</v>
      </c>
      <c r="H862" s="395">
        <v>0</v>
      </c>
      <c r="I862" s="296">
        <v>162.5</v>
      </c>
      <c r="J862" s="288"/>
    </row>
    <row r="863" spans="1:10" ht="15">
      <c r="A863" s="179">
        <v>861</v>
      </c>
      <c r="B863" s="491">
        <v>41100</v>
      </c>
      <c r="C863" s="184" t="s">
        <v>757</v>
      </c>
      <c r="D863" s="547" t="s">
        <v>758</v>
      </c>
      <c r="E863" s="558" t="s">
        <v>759</v>
      </c>
      <c r="F863" s="297">
        <v>1853.5</v>
      </c>
      <c r="G863" s="297">
        <v>1853.5</v>
      </c>
      <c r="H863" s="395">
        <v>0</v>
      </c>
      <c r="I863" s="297">
        <v>1853.5</v>
      </c>
      <c r="J863" s="288"/>
    </row>
    <row r="864" spans="1:10" ht="16.5" customHeight="1">
      <c r="A864" s="179">
        <v>862</v>
      </c>
      <c r="B864" s="491">
        <v>40940</v>
      </c>
      <c r="C864" s="184" t="s">
        <v>760</v>
      </c>
      <c r="D864" s="548" t="s">
        <v>761</v>
      </c>
      <c r="E864" s="294" t="s">
        <v>762</v>
      </c>
      <c r="F864" s="296">
        <v>772.98</v>
      </c>
      <c r="G864" s="296">
        <v>772.98</v>
      </c>
      <c r="H864" s="395">
        <v>0</v>
      </c>
      <c r="I864" s="296">
        <v>772.98</v>
      </c>
      <c r="J864" s="288"/>
    </row>
    <row r="865" spans="1:10" s="583" customFormat="1" ht="16.5" customHeight="1">
      <c r="A865" s="575">
        <v>863</v>
      </c>
      <c r="B865" s="576">
        <v>41061</v>
      </c>
      <c r="C865" s="577" t="s">
        <v>765</v>
      </c>
      <c r="D865" s="578" t="s">
        <v>766</v>
      </c>
      <c r="E865" s="579" t="s">
        <v>767</v>
      </c>
      <c r="F865" s="580">
        <v>4081.5800000000017</v>
      </c>
      <c r="G865" s="580">
        <v>4081.5800000000017</v>
      </c>
      <c r="H865" s="581">
        <v>0</v>
      </c>
      <c r="I865" s="580">
        <v>4081.5800000000017</v>
      </c>
      <c r="J865" s="582"/>
    </row>
    <row r="866" spans="1:10" s="583" customFormat="1" ht="15.75" customHeight="1">
      <c r="A866" s="575">
        <v>865</v>
      </c>
      <c r="B866" s="576">
        <v>40947</v>
      </c>
      <c r="C866" s="577" t="s">
        <v>769</v>
      </c>
      <c r="D866" s="578" t="s">
        <v>770</v>
      </c>
      <c r="E866" s="579" t="s">
        <v>771</v>
      </c>
      <c r="F866" s="580">
        <v>139660.5</v>
      </c>
      <c r="G866" s="580">
        <v>139660.5</v>
      </c>
      <c r="H866" s="581">
        <v>0</v>
      </c>
      <c r="I866" s="580">
        <v>139660.5</v>
      </c>
      <c r="J866" s="582"/>
    </row>
    <row r="867" spans="1:10" ht="15.75">
      <c r="A867" s="179">
        <v>867</v>
      </c>
      <c r="B867" s="493" t="s">
        <v>772</v>
      </c>
      <c r="C867" s="184" t="s">
        <v>773</v>
      </c>
      <c r="D867" s="548" t="s">
        <v>774</v>
      </c>
      <c r="E867" s="294" t="s">
        <v>775</v>
      </c>
      <c r="F867" s="296">
        <v>113.428</v>
      </c>
      <c r="G867" s="296">
        <v>113.428</v>
      </c>
      <c r="H867" s="395">
        <v>0</v>
      </c>
      <c r="I867" s="296">
        <v>113.428</v>
      </c>
      <c r="J867" s="288"/>
    </row>
    <row r="868" spans="1:10" ht="15.75">
      <c r="A868" s="179">
        <v>868</v>
      </c>
      <c r="B868" s="493" t="s">
        <v>772</v>
      </c>
      <c r="C868" s="184" t="s">
        <v>776</v>
      </c>
      <c r="D868" s="548" t="s">
        <v>777</v>
      </c>
      <c r="E868" s="294" t="s">
        <v>775</v>
      </c>
      <c r="F868" s="296">
        <v>143.428</v>
      </c>
      <c r="G868" s="296">
        <v>143.428</v>
      </c>
      <c r="H868" s="395">
        <v>0</v>
      </c>
      <c r="I868" s="296">
        <v>143.428</v>
      </c>
      <c r="J868" s="288"/>
    </row>
    <row r="869" spans="1:10" ht="15.75">
      <c r="A869" s="179">
        <v>869</v>
      </c>
      <c r="B869" s="493" t="s">
        <v>772</v>
      </c>
      <c r="C869" s="184" t="s">
        <v>778</v>
      </c>
      <c r="D869" s="548" t="s">
        <v>779</v>
      </c>
      <c r="E869" s="294" t="s">
        <v>775</v>
      </c>
      <c r="F869" s="296">
        <v>113.428</v>
      </c>
      <c r="G869" s="296">
        <v>113.428</v>
      </c>
      <c r="H869" s="395">
        <v>0</v>
      </c>
      <c r="I869" s="296">
        <v>113.428</v>
      </c>
      <c r="J869" s="288"/>
    </row>
    <row r="870" spans="1:10" ht="15.75">
      <c r="A870" s="179">
        <v>870</v>
      </c>
      <c r="B870" s="493" t="s">
        <v>780</v>
      </c>
      <c r="C870" s="184" t="s">
        <v>781</v>
      </c>
      <c r="D870" s="548" t="s">
        <v>782</v>
      </c>
      <c r="E870" s="294" t="s">
        <v>775</v>
      </c>
      <c r="F870" s="296">
        <v>105</v>
      </c>
      <c r="G870" s="296">
        <v>105</v>
      </c>
      <c r="H870" s="395">
        <v>0</v>
      </c>
      <c r="I870" s="296">
        <v>105</v>
      </c>
      <c r="J870" s="288"/>
    </row>
    <row r="871" spans="1:10" ht="15.75">
      <c r="A871" s="179">
        <v>871</v>
      </c>
      <c r="B871" s="493" t="s">
        <v>783</v>
      </c>
      <c r="C871" s="184" t="s">
        <v>784</v>
      </c>
      <c r="D871" s="548" t="s">
        <v>785</v>
      </c>
      <c r="E871" s="294" t="s">
        <v>775</v>
      </c>
      <c r="F871" s="296">
        <v>15</v>
      </c>
      <c r="G871" s="296">
        <v>15</v>
      </c>
      <c r="H871" s="395">
        <v>0</v>
      </c>
      <c r="I871" s="296">
        <v>15</v>
      </c>
      <c r="J871" s="288"/>
    </row>
    <row r="872" spans="1:10" ht="15.75">
      <c r="A872" s="179">
        <v>872</v>
      </c>
      <c r="B872" s="493" t="s">
        <v>783</v>
      </c>
      <c r="C872" s="184" t="s">
        <v>786</v>
      </c>
      <c r="D872" s="548" t="s">
        <v>787</v>
      </c>
      <c r="E872" s="294" t="s">
        <v>775</v>
      </c>
      <c r="F872" s="296">
        <v>15</v>
      </c>
      <c r="G872" s="296">
        <v>15</v>
      </c>
      <c r="H872" s="395">
        <v>0</v>
      </c>
      <c r="I872" s="296">
        <v>15</v>
      </c>
      <c r="J872" s="288"/>
    </row>
    <row r="873" spans="1:10" ht="15.75">
      <c r="A873" s="179">
        <v>873</v>
      </c>
      <c r="B873" s="493" t="s">
        <v>788</v>
      </c>
      <c r="C873" s="184" t="s">
        <v>789</v>
      </c>
      <c r="D873" s="548" t="s">
        <v>790</v>
      </c>
      <c r="E873" s="294" t="s">
        <v>775</v>
      </c>
      <c r="F873" s="296">
        <v>30</v>
      </c>
      <c r="G873" s="296">
        <v>30</v>
      </c>
      <c r="H873" s="395">
        <v>0</v>
      </c>
      <c r="I873" s="296">
        <v>30</v>
      </c>
      <c r="J873" s="288"/>
    </row>
    <row r="874" spans="1:10" ht="15.75">
      <c r="A874" s="179">
        <v>874</v>
      </c>
      <c r="B874" s="493" t="s">
        <v>791</v>
      </c>
      <c r="C874" s="184" t="s">
        <v>792</v>
      </c>
      <c r="D874" s="548" t="s">
        <v>793</v>
      </c>
      <c r="E874" s="294" t="s">
        <v>775</v>
      </c>
      <c r="F874" s="296">
        <v>15</v>
      </c>
      <c r="G874" s="296">
        <v>15</v>
      </c>
      <c r="H874" s="395">
        <v>0</v>
      </c>
      <c r="I874" s="296">
        <v>15</v>
      </c>
      <c r="J874" s="288"/>
    </row>
    <row r="875" spans="1:10" ht="15.75">
      <c r="A875" s="179">
        <v>875</v>
      </c>
      <c r="B875" s="493" t="s">
        <v>791</v>
      </c>
      <c r="C875" s="184" t="s">
        <v>794</v>
      </c>
      <c r="D875" s="548" t="s">
        <v>795</v>
      </c>
      <c r="E875" s="294" t="s">
        <v>775</v>
      </c>
      <c r="F875" s="296">
        <v>15</v>
      </c>
      <c r="G875" s="296">
        <v>15</v>
      </c>
      <c r="H875" s="395">
        <v>0</v>
      </c>
      <c r="I875" s="296">
        <v>15</v>
      </c>
      <c r="J875" s="288"/>
    </row>
    <row r="876" spans="1:10" ht="21.75" customHeight="1">
      <c r="A876" s="179">
        <v>876</v>
      </c>
      <c r="B876" s="493" t="s">
        <v>791</v>
      </c>
      <c r="C876" s="184" t="s">
        <v>796</v>
      </c>
      <c r="D876" s="548" t="s">
        <v>797</v>
      </c>
      <c r="E876" s="294" t="s">
        <v>775</v>
      </c>
      <c r="F876" s="296">
        <v>15</v>
      </c>
      <c r="G876" s="296">
        <v>15</v>
      </c>
      <c r="H876" s="395">
        <v>0</v>
      </c>
      <c r="I876" s="296">
        <v>15</v>
      </c>
      <c r="J876" s="288"/>
    </row>
    <row r="877" spans="1:10" ht="15">
      <c r="A877" s="179">
        <v>877</v>
      </c>
      <c r="B877" s="492">
        <v>41072</v>
      </c>
      <c r="C877" s="184" t="s">
        <v>798</v>
      </c>
      <c r="D877" s="549" t="s">
        <v>799</v>
      </c>
      <c r="E877" s="294" t="s">
        <v>768</v>
      </c>
      <c r="F877" s="296">
        <v>183.33</v>
      </c>
      <c r="G877" s="296">
        <v>183.33</v>
      </c>
      <c r="H877" s="395">
        <v>0</v>
      </c>
      <c r="I877" s="296">
        <v>183.33</v>
      </c>
      <c r="J877" s="288"/>
    </row>
    <row r="878" spans="1:10" ht="15">
      <c r="A878" s="179">
        <v>878</v>
      </c>
      <c r="B878" s="492">
        <v>41120</v>
      </c>
      <c r="C878" s="450" t="s">
        <v>800</v>
      </c>
      <c r="D878" s="550" t="s">
        <v>801</v>
      </c>
      <c r="E878" s="451" t="s">
        <v>802</v>
      </c>
      <c r="F878" s="296">
        <v>450</v>
      </c>
      <c r="G878" s="296">
        <v>450</v>
      </c>
      <c r="H878" s="395">
        <v>0</v>
      </c>
      <c r="I878" s="296">
        <v>450</v>
      </c>
      <c r="J878" s="288"/>
    </row>
    <row r="879" spans="1:10" ht="15.75" customHeight="1">
      <c r="A879" s="179">
        <v>880</v>
      </c>
      <c r="B879" s="492">
        <v>41121</v>
      </c>
      <c r="C879" s="450" t="s">
        <v>763</v>
      </c>
      <c r="D879" s="550" t="s">
        <v>764</v>
      </c>
      <c r="E879" s="452" t="s">
        <v>803</v>
      </c>
      <c r="F879" s="296">
        <v>6699.87</v>
      </c>
      <c r="G879" s="296">
        <v>6699.87</v>
      </c>
      <c r="H879" s="395">
        <v>0</v>
      </c>
      <c r="I879" s="296">
        <v>6699.87</v>
      </c>
      <c r="J879" s="288"/>
    </row>
    <row r="880" spans="1:10" ht="25.5">
      <c r="A880" s="179">
        <v>886</v>
      </c>
      <c r="B880" s="492" t="s">
        <v>827</v>
      </c>
      <c r="C880" s="454" t="s">
        <v>828</v>
      </c>
      <c r="D880" s="551" t="s">
        <v>829</v>
      </c>
      <c r="E880" s="294" t="s">
        <v>2295</v>
      </c>
      <c r="F880" s="455">
        <v>1</v>
      </c>
      <c r="G880" s="455">
        <v>1</v>
      </c>
      <c r="H880" s="395">
        <v>0</v>
      </c>
      <c r="I880" s="455">
        <v>1</v>
      </c>
      <c r="J880" s="288"/>
    </row>
    <row r="881" spans="1:10" ht="25.5">
      <c r="A881" s="179">
        <v>887</v>
      </c>
      <c r="B881" s="492" t="s">
        <v>827</v>
      </c>
      <c r="C881" s="454" t="s">
        <v>828</v>
      </c>
      <c r="D881" s="551" t="s">
        <v>829</v>
      </c>
      <c r="E881" s="294" t="s">
        <v>2295</v>
      </c>
      <c r="F881" s="455">
        <v>0.5</v>
      </c>
      <c r="G881" s="455">
        <v>0.5</v>
      </c>
      <c r="H881" s="395">
        <v>0</v>
      </c>
      <c r="I881" s="455">
        <v>0.5</v>
      </c>
      <c r="J881" s="288"/>
    </row>
    <row r="882" spans="1:10" ht="25.5">
      <c r="A882" s="179">
        <v>888</v>
      </c>
      <c r="B882" s="492" t="s">
        <v>827</v>
      </c>
      <c r="C882" s="454" t="s">
        <v>828</v>
      </c>
      <c r="D882" s="551" t="s">
        <v>829</v>
      </c>
      <c r="E882" s="294" t="s">
        <v>2295</v>
      </c>
      <c r="F882" s="455">
        <v>77.5</v>
      </c>
      <c r="G882" s="455">
        <v>77.5</v>
      </c>
      <c r="H882" s="395">
        <v>0</v>
      </c>
      <c r="I882" s="455">
        <v>77.5</v>
      </c>
      <c r="J882" s="288"/>
    </row>
    <row r="883" spans="1:10" ht="15">
      <c r="A883" s="179">
        <v>889</v>
      </c>
      <c r="B883" s="492" t="s">
        <v>831</v>
      </c>
      <c r="C883" s="450" t="s">
        <v>769</v>
      </c>
      <c r="D883" s="551" t="s">
        <v>770</v>
      </c>
      <c r="E883" s="294" t="s">
        <v>832</v>
      </c>
      <c r="F883" s="455">
        <v>5817.87</v>
      </c>
      <c r="G883" s="455">
        <v>5817.87</v>
      </c>
      <c r="H883" s="395">
        <v>0</v>
      </c>
      <c r="I883" s="455">
        <v>5817.87</v>
      </c>
      <c r="J883" s="288"/>
    </row>
    <row r="884" spans="1:10" ht="25.5">
      <c r="A884" s="179">
        <v>890</v>
      </c>
      <c r="B884" s="492" t="s">
        <v>833</v>
      </c>
      <c r="C884" s="454" t="s">
        <v>828</v>
      </c>
      <c r="D884" s="551" t="s">
        <v>829</v>
      </c>
      <c r="E884" s="294" t="s">
        <v>2295</v>
      </c>
      <c r="F884" s="455">
        <v>1</v>
      </c>
      <c r="G884" s="455">
        <v>1</v>
      </c>
      <c r="H884" s="395">
        <v>0</v>
      </c>
      <c r="I884" s="455">
        <v>1</v>
      </c>
      <c r="J884" s="288"/>
    </row>
    <row r="885" spans="1:10" ht="25.5">
      <c r="A885" s="179">
        <v>891</v>
      </c>
      <c r="B885" s="492" t="s">
        <v>833</v>
      </c>
      <c r="C885" s="454" t="s">
        <v>828</v>
      </c>
      <c r="D885" s="551" t="s">
        <v>829</v>
      </c>
      <c r="E885" s="294" t="s">
        <v>2295</v>
      </c>
      <c r="F885" s="455">
        <v>0.5</v>
      </c>
      <c r="G885" s="455">
        <v>0.5</v>
      </c>
      <c r="H885" s="395">
        <v>0</v>
      </c>
      <c r="I885" s="455">
        <v>0.5</v>
      </c>
      <c r="J885" s="288"/>
    </row>
    <row r="886" spans="1:10" ht="25.5">
      <c r="A886" s="179">
        <v>892</v>
      </c>
      <c r="B886" s="492" t="s">
        <v>833</v>
      </c>
      <c r="C886" s="454" t="s">
        <v>828</v>
      </c>
      <c r="D886" s="551" t="s">
        <v>829</v>
      </c>
      <c r="E886" s="294" t="s">
        <v>2295</v>
      </c>
      <c r="F886" s="455">
        <v>77.5</v>
      </c>
      <c r="G886" s="455">
        <v>77.5</v>
      </c>
      <c r="H886" s="395">
        <v>0</v>
      </c>
      <c r="I886" s="455">
        <v>77.5</v>
      </c>
      <c r="J886" s="288"/>
    </row>
    <row r="887" spans="1:10" ht="15">
      <c r="A887" s="179">
        <v>893</v>
      </c>
      <c r="B887" s="492" t="s">
        <v>821</v>
      </c>
      <c r="C887" s="456" t="s">
        <v>834</v>
      </c>
      <c r="D887" s="551" t="s">
        <v>835</v>
      </c>
      <c r="E887" s="294" t="s">
        <v>836</v>
      </c>
      <c r="F887" s="455">
        <v>45</v>
      </c>
      <c r="G887" s="455">
        <v>45</v>
      </c>
      <c r="H887" s="395">
        <v>0</v>
      </c>
      <c r="I887" s="455">
        <v>45</v>
      </c>
      <c r="J887" s="288"/>
    </row>
    <row r="888" spans="1:10" ht="15">
      <c r="A888" s="179">
        <v>894</v>
      </c>
      <c r="B888" s="492" t="s">
        <v>837</v>
      </c>
      <c r="C888" s="454" t="s">
        <v>769</v>
      </c>
      <c r="D888" s="551" t="s">
        <v>770</v>
      </c>
      <c r="E888" s="294" t="s">
        <v>832</v>
      </c>
      <c r="F888" s="455">
        <v>2000</v>
      </c>
      <c r="G888" s="455">
        <v>2000</v>
      </c>
      <c r="H888" s="395">
        <v>0</v>
      </c>
      <c r="I888" s="455">
        <v>2000</v>
      </c>
      <c r="J888" s="288"/>
    </row>
    <row r="889" spans="1:10" ht="25.5">
      <c r="A889" s="179">
        <v>895</v>
      </c>
      <c r="B889" s="492" t="s">
        <v>822</v>
      </c>
      <c r="C889" s="454" t="s">
        <v>828</v>
      </c>
      <c r="D889" s="551" t="s">
        <v>829</v>
      </c>
      <c r="E889" s="294" t="s">
        <v>2295</v>
      </c>
      <c r="F889" s="455">
        <v>3.5</v>
      </c>
      <c r="G889" s="455">
        <v>3.5</v>
      </c>
      <c r="H889" s="395">
        <v>0</v>
      </c>
      <c r="I889" s="455">
        <v>3.5</v>
      </c>
      <c r="J889" s="288"/>
    </row>
    <row r="890" spans="1:10" ht="25.5">
      <c r="A890" s="179">
        <v>896</v>
      </c>
      <c r="B890" s="492" t="s">
        <v>822</v>
      </c>
      <c r="C890" s="454" t="s">
        <v>828</v>
      </c>
      <c r="D890" s="551" t="s">
        <v>829</v>
      </c>
      <c r="E890" s="294" t="s">
        <v>2295</v>
      </c>
      <c r="F890" s="455">
        <v>1.5</v>
      </c>
      <c r="G890" s="455">
        <v>1.5</v>
      </c>
      <c r="H890" s="395">
        <v>0</v>
      </c>
      <c r="I890" s="455">
        <v>1.5</v>
      </c>
      <c r="J890" s="288"/>
    </row>
    <row r="891" spans="1:10" ht="15">
      <c r="A891" s="179">
        <v>897</v>
      </c>
      <c r="B891" s="494" t="s">
        <v>820</v>
      </c>
      <c r="C891" s="454" t="s">
        <v>844</v>
      </c>
      <c r="D891" s="551"/>
      <c r="E891" s="294" t="s">
        <v>843</v>
      </c>
      <c r="F891" s="455">
        <v>23442.05</v>
      </c>
      <c r="G891" s="455">
        <v>23442.05</v>
      </c>
      <c r="H891" s="395"/>
      <c r="I891" s="455">
        <v>23442.05</v>
      </c>
      <c r="J891" s="288"/>
    </row>
    <row r="892" spans="1:10" ht="15">
      <c r="A892" s="179">
        <v>898</v>
      </c>
      <c r="B892" s="495" t="s">
        <v>838</v>
      </c>
      <c r="C892" s="454" t="s">
        <v>839</v>
      </c>
      <c r="D892" s="500"/>
      <c r="E892" s="294" t="s">
        <v>840</v>
      </c>
      <c r="F892" s="296">
        <v>16387.13</v>
      </c>
      <c r="G892" s="296">
        <v>16387.13</v>
      </c>
      <c r="H892" s="395">
        <v>0</v>
      </c>
      <c r="I892" s="296">
        <v>16387.13</v>
      </c>
      <c r="J892" s="288"/>
    </row>
    <row r="893" spans="1:10" ht="15">
      <c r="A893" s="179">
        <v>899</v>
      </c>
      <c r="B893" s="495" t="s">
        <v>894</v>
      </c>
      <c r="C893" s="454" t="s">
        <v>888</v>
      </c>
      <c r="D893" s="552" t="s">
        <v>896</v>
      </c>
      <c r="E893" s="294" t="s">
        <v>901</v>
      </c>
      <c r="F893" s="296">
        <f>15+30+30</f>
        <v>75</v>
      </c>
      <c r="G893" s="296">
        <f>15+30+30</f>
        <v>75</v>
      </c>
      <c r="H893" s="395">
        <v>0</v>
      </c>
      <c r="I893" s="296">
        <f>15+30+30</f>
        <v>75</v>
      </c>
      <c r="J893" s="288"/>
    </row>
    <row r="894" spans="1:10" ht="15">
      <c r="A894" s="179">
        <v>900</v>
      </c>
      <c r="B894" s="495" t="s">
        <v>894</v>
      </c>
      <c r="C894" s="454" t="s">
        <v>889</v>
      </c>
      <c r="D894" s="552" t="s">
        <v>897</v>
      </c>
      <c r="E894" s="294" t="s">
        <v>901</v>
      </c>
      <c r="F894" s="296">
        <f>15+30+30</f>
        <v>75</v>
      </c>
      <c r="G894" s="296">
        <f>15+30+30</f>
        <v>75</v>
      </c>
      <c r="H894" s="395">
        <v>0</v>
      </c>
      <c r="I894" s="296">
        <f>15+30+30</f>
        <v>75</v>
      </c>
      <c r="J894" s="288"/>
    </row>
    <row r="895" spans="1:10" ht="15">
      <c r="A895" s="179">
        <v>901</v>
      </c>
      <c r="B895" s="495" t="s">
        <v>894</v>
      </c>
      <c r="C895" s="454" t="s">
        <v>890</v>
      </c>
      <c r="D895" s="552" t="s">
        <v>898</v>
      </c>
      <c r="E895" s="294" t="s">
        <v>901</v>
      </c>
      <c r="F895" s="296">
        <f>15+30</f>
        <v>45</v>
      </c>
      <c r="G895" s="296">
        <f>15+30</f>
        <v>45</v>
      </c>
      <c r="H895" s="395">
        <v>0</v>
      </c>
      <c r="I895" s="296">
        <f>15+30</f>
        <v>45</v>
      </c>
      <c r="J895" s="288"/>
    </row>
    <row r="896" spans="1:10" ht="15">
      <c r="A896" s="179">
        <v>902</v>
      </c>
      <c r="B896" s="495" t="s">
        <v>894</v>
      </c>
      <c r="C896" s="454" t="s">
        <v>786</v>
      </c>
      <c r="D896" s="552" t="s">
        <v>899</v>
      </c>
      <c r="E896" s="294" t="s">
        <v>901</v>
      </c>
      <c r="F896" s="296">
        <v>30</v>
      </c>
      <c r="G896" s="296">
        <v>30</v>
      </c>
      <c r="H896" s="395">
        <v>0</v>
      </c>
      <c r="I896" s="296">
        <v>30</v>
      </c>
      <c r="J896" s="288"/>
    </row>
    <row r="897" spans="1:10" ht="15">
      <c r="A897" s="179">
        <v>903</v>
      </c>
      <c r="B897" s="495" t="s">
        <v>894</v>
      </c>
      <c r="C897" s="454" t="s">
        <v>781</v>
      </c>
      <c r="D897" s="552" t="s">
        <v>900</v>
      </c>
      <c r="E897" s="294" t="s">
        <v>901</v>
      </c>
      <c r="F897" s="296">
        <v>30</v>
      </c>
      <c r="G897" s="296">
        <v>30</v>
      </c>
      <c r="H897" s="395">
        <v>0</v>
      </c>
      <c r="I897" s="296">
        <v>30</v>
      </c>
      <c r="J897" s="288"/>
    </row>
    <row r="898" spans="1:10" ht="15">
      <c r="A898" s="179">
        <v>904</v>
      </c>
      <c r="B898" s="496" t="s">
        <v>892</v>
      </c>
      <c r="C898" s="487" t="s">
        <v>891</v>
      </c>
      <c r="D898" s="553" t="s">
        <v>895</v>
      </c>
      <c r="E898" s="294" t="s">
        <v>893</v>
      </c>
      <c r="F898" s="296">
        <v>200</v>
      </c>
      <c r="G898" s="296">
        <v>200</v>
      </c>
      <c r="H898" s="395">
        <v>0</v>
      </c>
      <c r="I898" s="296">
        <v>200</v>
      </c>
      <c r="J898" s="288"/>
    </row>
    <row r="899" spans="1:10" ht="25.5">
      <c r="A899" s="179">
        <v>905</v>
      </c>
      <c r="B899" s="495" t="s">
        <v>902</v>
      </c>
      <c r="C899" s="454" t="s">
        <v>828</v>
      </c>
      <c r="D899" s="551" t="s">
        <v>829</v>
      </c>
      <c r="E899" s="294" t="s">
        <v>2295</v>
      </c>
      <c r="F899" s="453">
        <v>0.5</v>
      </c>
      <c r="G899" s="453">
        <v>0.5</v>
      </c>
      <c r="H899" s="395">
        <v>0</v>
      </c>
      <c r="I899" s="453">
        <v>0.5</v>
      </c>
      <c r="J899" s="288"/>
    </row>
    <row r="900" spans="1:10" ht="25.5">
      <c r="A900" s="179">
        <v>906</v>
      </c>
      <c r="B900" s="495" t="s">
        <v>902</v>
      </c>
      <c r="C900" s="454" t="s">
        <v>828</v>
      </c>
      <c r="D900" s="551" t="s">
        <v>829</v>
      </c>
      <c r="E900" s="294" t="s">
        <v>2295</v>
      </c>
      <c r="F900" s="453">
        <v>5</v>
      </c>
      <c r="G900" s="453">
        <v>5</v>
      </c>
      <c r="H900" s="395">
        <v>0</v>
      </c>
      <c r="I900" s="453">
        <v>5</v>
      </c>
      <c r="J900" s="288"/>
    </row>
    <row r="901" spans="1:10" ht="25.5">
      <c r="A901" s="179">
        <v>907</v>
      </c>
      <c r="B901" s="495" t="s">
        <v>902</v>
      </c>
      <c r="C901" s="454" t="s">
        <v>828</v>
      </c>
      <c r="D901" s="551" t="s">
        <v>829</v>
      </c>
      <c r="E901" s="294" t="s">
        <v>2295</v>
      </c>
      <c r="F901" s="453">
        <v>42</v>
      </c>
      <c r="G901" s="453">
        <v>42</v>
      </c>
      <c r="H901" s="395">
        <v>0</v>
      </c>
      <c r="I901" s="453">
        <v>42</v>
      </c>
      <c r="J901" s="288"/>
    </row>
    <row r="902" spans="1:10" ht="69" customHeight="1">
      <c r="A902" s="179">
        <v>908</v>
      </c>
      <c r="B902" s="495" t="s">
        <v>902</v>
      </c>
      <c r="C902" s="454" t="s">
        <v>828</v>
      </c>
      <c r="D902" s="551" t="s">
        <v>829</v>
      </c>
      <c r="E902" s="294" t="s">
        <v>830</v>
      </c>
      <c r="F902" s="453">
        <v>1.5</v>
      </c>
      <c r="G902" s="453">
        <v>1.5</v>
      </c>
      <c r="H902" s="395">
        <v>0</v>
      </c>
      <c r="I902" s="453">
        <v>1.5</v>
      </c>
      <c r="J902" s="288"/>
    </row>
    <row r="903" spans="1:10" ht="15">
      <c r="A903" s="179">
        <v>909</v>
      </c>
      <c r="B903" s="454" t="s">
        <v>2294</v>
      </c>
      <c r="C903" s="454" t="s">
        <v>2291</v>
      </c>
      <c r="D903" s="454" t="s">
        <v>2293</v>
      </c>
      <c r="E903" s="454" t="s">
        <v>830</v>
      </c>
      <c r="F903" s="453">
        <f>7746.33-1549.27</f>
        <v>6197.0599999999995</v>
      </c>
      <c r="G903" s="453">
        <f>7746.33-1549.27</f>
        <v>6197.0599999999995</v>
      </c>
      <c r="H903" s="453">
        <v>0</v>
      </c>
      <c r="I903" s="453">
        <f>7746.33-1549.27</f>
        <v>6197.0599999999995</v>
      </c>
      <c r="J903" s="288"/>
    </row>
    <row r="904" spans="1:10" ht="15">
      <c r="A904" s="179">
        <v>910</v>
      </c>
      <c r="B904" s="454" t="s">
        <v>2349</v>
      </c>
      <c r="C904" s="454" t="s">
        <v>2348</v>
      </c>
      <c r="D904" s="454" t="s">
        <v>2347</v>
      </c>
      <c r="E904" s="454" t="s">
        <v>2346</v>
      </c>
      <c r="F904" s="453">
        <v>40</v>
      </c>
      <c r="G904" s="453">
        <v>40</v>
      </c>
      <c r="H904" s="453">
        <v>0</v>
      </c>
      <c r="I904" s="453">
        <v>40</v>
      </c>
      <c r="J904" s="288"/>
    </row>
    <row r="905" spans="1:10" ht="25.5">
      <c r="A905" s="179">
        <v>911</v>
      </c>
      <c r="B905" s="454" t="s">
        <v>2292</v>
      </c>
      <c r="C905" s="454" t="s">
        <v>2350</v>
      </c>
      <c r="D905" s="454" t="s">
        <v>2351</v>
      </c>
      <c r="E905" s="454" t="s">
        <v>2352</v>
      </c>
      <c r="F905" s="453">
        <v>20.190000000000001</v>
      </c>
      <c r="G905" s="453">
        <v>20.190000000000001</v>
      </c>
      <c r="H905" s="453">
        <v>0</v>
      </c>
      <c r="I905" s="453">
        <v>20.190000000000001</v>
      </c>
      <c r="J905" s="288"/>
    </row>
    <row r="906" spans="1:10" ht="15">
      <c r="A906" s="288"/>
      <c r="B906" s="497"/>
      <c r="C906" s="288"/>
      <c r="D906" s="288"/>
      <c r="E906" s="288"/>
      <c r="F906" s="559">
        <f>SUM(F9:F905)</f>
        <v>325973.34400000004</v>
      </c>
      <c r="G906" s="302"/>
      <c r="H906" s="302"/>
      <c r="I906" s="302"/>
      <c r="J906" s="288"/>
    </row>
    <row r="907" spans="1:10" ht="15">
      <c r="A907" s="288"/>
      <c r="B907" s="498" t="s">
        <v>1010</v>
      </c>
      <c r="C907" s="288"/>
      <c r="D907" s="288"/>
      <c r="E907" s="288"/>
      <c r="F907" s="301"/>
      <c r="G907" s="302"/>
      <c r="H907" s="302"/>
      <c r="I907" s="584"/>
      <c r="J907" s="288"/>
    </row>
    <row r="908" spans="1:10" ht="15">
      <c r="A908" s="288"/>
      <c r="B908" s="497"/>
      <c r="C908" s="288"/>
      <c r="D908" s="288"/>
      <c r="E908" s="288"/>
      <c r="F908" s="303"/>
      <c r="G908" s="302"/>
      <c r="H908" s="302"/>
      <c r="I908" s="303"/>
      <c r="J908" s="288"/>
    </row>
    <row r="909" spans="1:10" ht="15">
      <c r="A909" s="288"/>
      <c r="B909" s="497"/>
      <c r="C909" s="304"/>
      <c r="D909" s="288"/>
      <c r="E909" s="288"/>
      <c r="F909" s="305"/>
      <c r="G909" s="305"/>
      <c r="H909" s="308"/>
      <c r="I909" s="306"/>
      <c r="J909" s="288"/>
    </row>
    <row r="910" spans="1:10" ht="15">
      <c r="A910" s="298"/>
      <c r="B910" s="497"/>
      <c r="C910" s="307" t="s">
        <v>1170</v>
      </c>
      <c r="D910" s="288"/>
      <c r="E910" s="288"/>
      <c r="F910" s="308" t="s">
        <v>1175</v>
      </c>
      <c r="G910" s="300"/>
      <c r="H910" s="300"/>
      <c r="I910" s="306"/>
      <c r="J910" s="288"/>
    </row>
    <row r="911" spans="1:10" ht="15">
      <c r="A911" s="298"/>
      <c r="B911" s="497"/>
      <c r="C911" s="288"/>
      <c r="D911" s="288"/>
      <c r="E911" s="288"/>
      <c r="F911" s="302" t="s">
        <v>1171</v>
      </c>
      <c r="G911" s="302"/>
      <c r="H911" s="302"/>
      <c r="I911" s="303"/>
      <c r="J911" s="288"/>
    </row>
    <row r="912" spans="1:10" ht="15">
      <c r="A912" s="298"/>
      <c r="B912" s="497"/>
      <c r="C912" s="309" t="s">
        <v>1042</v>
      </c>
      <c r="D912" s="298"/>
      <c r="E912" s="298"/>
      <c r="F912" s="303"/>
      <c r="G912" s="310"/>
      <c r="H912" s="310"/>
      <c r="I912" s="303"/>
      <c r="J912" s="298"/>
    </row>
    <row r="913" spans="1:10" ht="15">
      <c r="A913" s="288"/>
      <c r="B913" s="497"/>
      <c r="C913" s="288"/>
      <c r="D913" s="288"/>
      <c r="E913" s="288"/>
      <c r="F913" s="302"/>
      <c r="G913" s="302"/>
      <c r="H913" s="302"/>
      <c r="I913" s="302"/>
      <c r="J913" s="288"/>
    </row>
    <row r="914" spans="1:10" ht="15">
      <c r="A914" s="288"/>
      <c r="B914" s="497"/>
      <c r="C914" s="288"/>
      <c r="D914" s="288"/>
      <c r="E914" s="288"/>
      <c r="F914" s="302"/>
      <c r="G914" s="302"/>
      <c r="H914" s="302"/>
      <c r="I914" s="302"/>
      <c r="J914" s="288"/>
    </row>
    <row r="915" spans="1:10" ht="15">
      <c r="A915" s="288"/>
      <c r="B915" s="497"/>
      <c r="C915" s="288"/>
      <c r="D915" s="288"/>
      <c r="E915" s="288"/>
      <c r="F915" s="302"/>
      <c r="G915" s="302"/>
      <c r="H915" s="302"/>
      <c r="I915" s="302"/>
      <c r="J915" s="288"/>
    </row>
    <row r="916" spans="1:10" ht="15">
      <c r="A916" s="288"/>
      <c r="B916" s="497"/>
      <c r="C916" s="288"/>
      <c r="D916" s="288"/>
      <c r="E916" s="288"/>
      <c r="F916" s="302"/>
      <c r="G916" s="302"/>
      <c r="H916" s="302"/>
      <c r="I916" s="302"/>
      <c r="J916" s="288"/>
    </row>
    <row r="917" spans="1:10" ht="15">
      <c r="A917" s="288"/>
      <c r="B917" s="497"/>
      <c r="C917" s="288"/>
      <c r="D917" s="288"/>
      <c r="E917" s="288"/>
      <c r="F917" s="302"/>
      <c r="G917" s="302"/>
      <c r="H917" s="302"/>
      <c r="I917" s="302"/>
      <c r="J917" s="288"/>
    </row>
    <row r="918" spans="1:10" ht="15">
      <c r="A918" s="288"/>
      <c r="B918" s="497"/>
      <c r="C918" s="288"/>
      <c r="D918" s="288"/>
      <c r="E918" s="288"/>
      <c r="F918" s="302"/>
      <c r="G918" s="302"/>
      <c r="H918" s="302"/>
      <c r="I918" s="302"/>
      <c r="J918" s="288"/>
    </row>
    <row r="919" spans="1:10" ht="15">
      <c r="A919" s="288"/>
      <c r="B919" s="497"/>
      <c r="C919" s="288"/>
      <c r="D919" s="288"/>
      <c r="E919" s="288"/>
      <c r="F919" s="302"/>
      <c r="G919" s="302"/>
      <c r="H919" s="302"/>
      <c r="I919" s="302"/>
      <c r="J919" s="288"/>
    </row>
    <row r="920" spans="1:10" ht="15">
      <c r="A920" s="288"/>
      <c r="B920" s="497"/>
      <c r="C920" s="288"/>
      <c r="D920" s="288"/>
      <c r="E920" s="288"/>
      <c r="F920" s="302"/>
      <c r="G920" s="302"/>
      <c r="H920" s="302"/>
      <c r="I920" s="302"/>
      <c r="J920" s="288"/>
    </row>
    <row r="921" spans="1:10" ht="15">
      <c r="A921" s="288"/>
      <c r="B921" s="497"/>
      <c r="C921" s="288"/>
      <c r="D921" s="288"/>
      <c r="E921" s="288"/>
      <c r="F921" s="302"/>
      <c r="G921" s="302"/>
      <c r="H921" s="302"/>
      <c r="I921" s="302"/>
      <c r="J921" s="288"/>
    </row>
    <row r="922" spans="1:10" ht="15">
      <c r="A922" s="288"/>
      <c r="B922" s="497"/>
      <c r="C922" s="288"/>
      <c r="D922" s="288"/>
      <c r="E922" s="288"/>
      <c r="F922" s="302"/>
      <c r="G922" s="302"/>
      <c r="H922" s="302"/>
      <c r="I922" s="302"/>
      <c r="J922" s="288"/>
    </row>
    <row r="923" spans="1:10" ht="15">
      <c r="A923" s="288"/>
      <c r="B923" s="497"/>
      <c r="C923" s="288"/>
      <c r="D923" s="288"/>
      <c r="E923" s="288"/>
      <c r="F923" s="302"/>
      <c r="G923" s="302"/>
      <c r="H923" s="302"/>
      <c r="I923" s="302"/>
      <c r="J923" s="288"/>
    </row>
    <row r="924" spans="1:10" ht="15">
      <c r="A924" s="288"/>
      <c r="B924" s="497"/>
      <c r="C924" s="288"/>
      <c r="D924" s="288"/>
      <c r="E924" s="288"/>
      <c r="F924" s="302"/>
      <c r="G924" s="302"/>
      <c r="H924" s="302"/>
      <c r="I924" s="302"/>
      <c r="J924" s="288"/>
    </row>
    <row r="925" spans="1:10" ht="15">
      <c r="A925" s="288"/>
      <c r="B925" s="497"/>
      <c r="C925" s="288"/>
      <c r="D925" s="288"/>
      <c r="E925" s="288"/>
      <c r="F925" s="302"/>
      <c r="G925" s="302"/>
      <c r="H925" s="302"/>
      <c r="I925" s="302"/>
      <c r="J925" s="288"/>
    </row>
    <row r="926" spans="1:10" ht="15">
      <c r="A926" s="288"/>
      <c r="B926" s="497"/>
      <c r="C926" s="288"/>
      <c r="D926" s="288"/>
      <c r="E926" s="288"/>
      <c r="F926" s="302"/>
      <c r="G926" s="302"/>
      <c r="H926" s="302"/>
      <c r="I926" s="302"/>
      <c r="J926" s="288"/>
    </row>
  </sheetData>
  <autoFilter ref="A8:J905"/>
  <mergeCells count="1">
    <mergeCell ref="I2:J2"/>
  </mergeCells>
  <phoneticPr fontId="38" type="noConversion"/>
  <pageMargins left="0.7" right="0.7" top="0.75" bottom="0.75" header="0.3" footer="0.3"/>
  <pageSetup scale="4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Normal="100" zoomScaleSheetLayoutView="70" workbookViewId="0">
      <selection activeCell="L12" sqref="L12"/>
    </sheetView>
  </sheetViews>
  <sheetFormatPr defaultRowHeight="12.75"/>
  <cols>
    <col min="1" max="1" width="2.7109375" style="200" customWidth="1"/>
    <col min="2" max="2" width="9" style="200" customWidth="1"/>
    <col min="3" max="3" width="23.42578125" style="200" customWidth="1"/>
    <col min="4" max="4" width="13.28515625" style="200" customWidth="1"/>
    <col min="5" max="5" width="9.5703125" style="200" customWidth="1"/>
    <col min="6" max="6" width="11.5703125" style="200" customWidth="1"/>
    <col min="7" max="7" width="12.28515625" style="200" customWidth="1"/>
    <col min="8" max="8" width="15.28515625" style="200" customWidth="1"/>
    <col min="9" max="9" width="17.5703125" style="200" customWidth="1"/>
    <col min="10" max="11" width="12.42578125" style="200" customWidth="1"/>
    <col min="12" max="12" width="23.5703125" style="200" customWidth="1"/>
    <col min="13" max="13" width="18.5703125" style="200" customWidth="1"/>
    <col min="14" max="14" width="0.85546875" style="200" customWidth="1"/>
    <col min="15" max="16384" width="9.140625" style="200"/>
  </cols>
  <sheetData>
    <row r="1" spans="1:14" ht="13.5">
      <c r="A1" s="197" t="s">
        <v>1366</v>
      </c>
      <c r="B1" s="198"/>
      <c r="C1" s="198"/>
      <c r="D1" s="198"/>
      <c r="E1" s="198"/>
      <c r="F1" s="198"/>
      <c r="G1" s="198"/>
      <c r="H1" s="198"/>
      <c r="I1" s="201"/>
      <c r="J1" s="251"/>
      <c r="K1" s="251"/>
      <c r="L1" s="251"/>
      <c r="M1" s="251" t="s">
        <v>1323</v>
      </c>
      <c r="N1" s="201"/>
    </row>
    <row r="2" spans="1:14" ht="15">
      <c r="A2" s="201" t="s">
        <v>1222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198"/>
      <c r="M2" s="596" t="s">
        <v>2296</v>
      </c>
      <c r="N2" s="597"/>
    </row>
    <row r="3" spans="1:14">
      <c r="A3" s="201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1"/>
    </row>
    <row r="4" spans="1:14" ht="15">
      <c r="A4" s="128" t="s">
        <v>1176</v>
      </c>
      <c r="B4" s="198"/>
      <c r="C4" s="198"/>
      <c r="D4" s="202"/>
      <c r="E4" s="252"/>
      <c r="F4" s="202"/>
      <c r="G4" s="199"/>
      <c r="H4" s="199"/>
      <c r="I4" s="199"/>
      <c r="J4" s="199"/>
      <c r="K4" s="199"/>
      <c r="L4" s="198"/>
      <c r="M4" s="199"/>
      <c r="N4" s="201"/>
    </row>
    <row r="5" spans="1:14" ht="15">
      <c r="A5" s="203"/>
      <c r="B5" s="223" t="s">
        <v>1382</v>
      </c>
      <c r="C5" s="223"/>
      <c r="D5" s="223"/>
      <c r="E5" s="204"/>
      <c r="F5" s="204"/>
      <c r="G5" s="204"/>
      <c r="H5" s="204"/>
      <c r="I5" s="204"/>
      <c r="J5" s="204"/>
      <c r="K5" s="204"/>
      <c r="L5" s="204"/>
      <c r="M5" s="204"/>
      <c r="N5" s="201"/>
    </row>
    <row r="6" spans="1:14" ht="13.5" thickBot="1">
      <c r="A6" s="253"/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01"/>
    </row>
    <row r="7" spans="1:14" ht="51">
      <c r="A7" s="254" t="s">
        <v>967</v>
      </c>
      <c r="B7" s="255" t="s">
        <v>1324</v>
      </c>
      <c r="C7" s="255" t="s">
        <v>1325</v>
      </c>
      <c r="D7" s="256" t="s">
        <v>1326</v>
      </c>
      <c r="E7" s="256" t="s">
        <v>1177</v>
      </c>
      <c r="F7" s="256" t="s">
        <v>1327</v>
      </c>
      <c r="G7" s="256" t="s">
        <v>1328</v>
      </c>
      <c r="H7" s="255" t="s">
        <v>1329</v>
      </c>
      <c r="I7" s="257" t="s">
        <v>1330</v>
      </c>
      <c r="J7" s="257" t="s">
        <v>1331</v>
      </c>
      <c r="K7" s="258" t="s">
        <v>1332</v>
      </c>
      <c r="L7" s="258" t="s">
        <v>1333</v>
      </c>
      <c r="M7" s="256" t="s">
        <v>1323</v>
      </c>
      <c r="N7" s="201"/>
    </row>
    <row r="8" spans="1:14">
      <c r="A8" s="206">
        <v>1</v>
      </c>
      <c r="B8" s="207">
        <v>2</v>
      </c>
      <c r="C8" s="207">
        <v>3</v>
      </c>
      <c r="D8" s="208">
        <v>4</v>
      </c>
      <c r="E8" s="208">
        <v>5</v>
      </c>
      <c r="F8" s="208">
        <v>6</v>
      </c>
      <c r="G8" s="208">
        <v>7</v>
      </c>
      <c r="H8" s="208">
        <v>8</v>
      </c>
      <c r="I8" s="208">
        <v>9</v>
      </c>
      <c r="J8" s="208">
        <v>10</v>
      </c>
      <c r="K8" s="208">
        <v>11</v>
      </c>
      <c r="L8" s="208">
        <v>12</v>
      </c>
      <c r="M8" s="208">
        <v>13</v>
      </c>
      <c r="N8" s="201"/>
    </row>
    <row r="9" spans="1:14" ht="15">
      <c r="A9" s="209">
        <v>1</v>
      </c>
      <c r="B9" s="210"/>
      <c r="C9" s="259"/>
      <c r="D9" s="209"/>
      <c r="E9" s="209"/>
      <c r="F9" s="209"/>
      <c r="G9" s="209"/>
      <c r="H9" s="209"/>
      <c r="I9" s="209"/>
      <c r="J9" s="209"/>
      <c r="K9" s="209"/>
      <c r="L9" s="209"/>
      <c r="M9" s="260" t="str">
        <f t="shared" ref="M9:M33" si="0">IF(ISBLANK(B9),"",$M$2)</f>
        <v/>
      </c>
      <c r="N9" s="201"/>
    </row>
    <row r="10" spans="1:14" ht="15">
      <c r="A10" s="209">
        <v>2</v>
      </c>
      <c r="B10" s="210"/>
      <c r="C10" s="259"/>
      <c r="D10" s="209"/>
      <c r="E10" s="209"/>
      <c r="F10" s="209"/>
      <c r="G10" s="209"/>
      <c r="H10" s="209"/>
      <c r="I10" s="209"/>
      <c r="J10" s="209"/>
      <c r="K10" s="209"/>
      <c r="L10" s="209"/>
      <c r="M10" s="260" t="str">
        <f t="shared" si="0"/>
        <v/>
      </c>
      <c r="N10" s="201"/>
    </row>
    <row r="11" spans="1:14" ht="15">
      <c r="A11" s="209">
        <v>3</v>
      </c>
      <c r="B11" s="210"/>
      <c r="C11" s="259"/>
      <c r="D11" s="209"/>
      <c r="E11" s="209"/>
      <c r="F11" s="209"/>
      <c r="G11" s="209"/>
      <c r="H11" s="209"/>
      <c r="I11" s="209"/>
      <c r="J11" s="209"/>
      <c r="K11" s="209"/>
      <c r="L11" s="209"/>
      <c r="M11" s="260" t="str">
        <f t="shared" si="0"/>
        <v/>
      </c>
      <c r="N11" s="201"/>
    </row>
    <row r="12" spans="1:14" ht="15">
      <c r="A12" s="209">
        <v>4</v>
      </c>
      <c r="B12" s="210"/>
      <c r="C12" s="259"/>
      <c r="D12" s="209"/>
      <c r="E12" s="209"/>
      <c r="F12" s="209"/>
      <c r="G12" s="209"/>
      <c r="H12" s="209"/>
      <c r="I12" s="209"/>
      <c r="J12" s="209"/>
      <c r="K12" s="209"/>
      <c r="L12" s="209"/>
      <c r="M12" s="260" t="str">
        <f t="shared" si="0"/>
        <v/>
      </c>
      <c r="N12" s="201"/>
    </row>
    <row r="13" spans="1:14" ht="15">
      <c r="A13" s="209">
        <v>5</v>
      </c>
      <c r="B13" s="210"/>
      <c r="C13" s="259"/>
      <c r="D13" s="209"/>
      <c r="E13" s="209"/>
      <c r="F13" s="209"/>
      <c r="G13" s="209"/>
      <c r="H13" s="209"/>
      <c r="I13" s="209"/>
      <c r="J13" s="209"/>
      <c r="K13" s="209"/>
      <c r="L13" s="209"/>
      <c r="M13" s="260" t="str">
        <f t="shared" si="0"/>
        <v/>
      </c>
      <c r="N13" s="201"/>
    </row>
    <row r="14" spans="1:14" ht="15">
      <c r="A14" s="209">
        <v>6</v>
      </c>
      <c r="B14" s="210"/>
      <c r="C14" s="259"/>
      <c r="D14" s="209"/>
      <c r="E14" s="209"/>
      <c r="F14" s="209"/>
      <c r="G14" s="209"/>
      <c r="H14" s="209"/>
      <c r="I14" s="209"/>
      <c r="J14" s="209"/>
      <c r="K14" s="209"/>
      <c r="L14" s="209"/>
      <c r="M14" s="260" t="str">
        <f t="shared" si="0"/>
        <v/>
      </c>
      <c r="N14" s="201"/>
    </row>
    <row r="15" spans="1:14" ht="15">
      <c r="A15" s="209">
        <v>7</v>
      </c>
      <c r="B15" s="210"/>
      <c r="C15" s="259"/>
      <c r="D15" s="209"/>
      <c r="E15" s="209"/>
      <c r="F15" s="209"/>
      <c r="G15" s="209"/>
      <c r="H15" s="209"/>
      <c r="I15" s="209"/>
      <c r="J15" s="209"/>
      <c r="K15" s="209"/>
      <c r="L15" s="209"/>
      <c r="M15" s="260" t="str">
        <f t="shared" si="0"/>
        <v/>
      </c>
      <c r="N15" s="201"/>
    </row>
    <row r="16" spans="1:14" ht="15">
      <c r="A16" s="209">
        <v>8</v>
      </c>
      <c r="B16" s="210"/>
      <c r="C16" s="259"/>
      <c r="D16" s="209"/>
      <c r="E16" s="209"/>
      <c r="F16" s="209"/>
      <c r="G16" s="209"/>
      <c r="H16" s="209"/>
      <c r="I16" s="209"/>
      <c r="J16" s="209"/>
      <c r="K16" s="209"/>
      <c r="L16" s="209"/>
      <c r="M16" s="260" t="str">
        <f t="shared" si="0"/>
        <v/>
      </c>
      <c r="N16" s="201"/>
    </row>
    <row r="17" spans="1:14" ht="15">
      <c r="A17" s="209">
        <v>9</v>
      </c>
      <c r="B17" s="210"/>
      <c r="C17" s="259"/>
      <c r="D17" s="209"/>
      <c r="E17" s="209"/>
      <c r="F17" s="209"/>
      <c r="G17" s="209"/>
      <c r="H17" s="209"/>
      <c r="I17" s="209"/>
      <c r="J17" s="209"/>
      <c r="K17" s="209"/>
      <c r="L17" s="209"/>
      <c r="M17" s="260" t="str">
        <f t="shared" si="0"/>
        <v/>
      </c>
      <c r="N17" s="201"/>
    </row>
    <row r="18" spans="1:14" ht="15">
      <c r="A18" s="209">
        <v>10</v>
      </c>
      <c r="B18" s="210"/>
      <c r="C18" s="259"/>
      <c r="D18" s="209"/>
      <c r="E18" s="209"/>
      <c r="F18" s="209"/>
      <c r="G18" s="209"/>
      <c r="H18" s="209"/>
      <c r="I18" s="209"/>
      <c r="J18" s="209"/>
      <c r="K18" s="209"/>
      <c r="L18" s="209"/>
      <c r="M18" s="260" t="str">
        <f t="shared" si="0"/>
        <v/>
      </c>
      <c r="N18" s="201"/>
    </row>
    <row r="19" spans="1:14" ht="15">
      <c r="A19" s="209">
        <v>11</v>
      </c>
      <c r="B19" s="210"/>
      <c r="C19" s="259"/>
      <c r="D19" s="209"/>
      <c r="E19" s="209"/>
      <c r="F19" s="209"/>
      <c r="G19" s="209"/>
      <c r="H19" s="209"/>
      <c r="I19" s="209"/>
      <c r="J19" s="209"/>
      <c r="K19" s="209"/>
      <c r="L19" s="209"/>
      <c r="M19" s="260" t="str">
        <f t="shared" si="0"/>
        <v/>
      </c>
      <c r="N19" s="201"/>
    </row>
    <row r="20" spans="1:14" ht="15">
      <c r="A20" s="209">
        <v>12</v>
      </c>
      <c r="B20" s="210"/>
      <c r="C20" s="259"/>
      <c r="D20" s="209"/>
      <c r="E20" s="209"/>
      <c r="F20" s="209"/>
      <c r="G20" s="209"/>
      <c r="H20" s="209"/>
      <c r="I20" s="209"/>
      <c r="J20" s="209"/>
      <c r="K20" s="209"/>
      <c r="L20" s="209"/>
      <c r="M20" s="260" t="str">
        <f t="shared" si="0"/>
        <v/>
      </c>
      <c r="N20" s="201"/>
    </row>
    <row r="21" spans="1:14" ht="15">
      <c r="A21" s="209">
        <v>13</v>
      </c>
      <c r="B21" s="210"/>
      <c r="C21" s="259"/>
      <c r="D21" s="209"/>
      <c r="E21" s="209"/>
      <c r="F21" s="209"/>
      <c r="G21" s="209"/>
      <c r="H21" s="209"/>
      <c r="I21" s="209"/>
      <c r="J21" s="209"/>
      <c r="K21" s="209"/>
      <c r="L21" s="209"/>
      <c r="M21" s="260" t="str">
        <f t="shared" si="0"/>
        <v/>
      </c>
      <c r="N21" s="201"/>
    </row>
    <row r="22" spans="1:14" ht="15">
      <c r="A22" s="209">
        <v>14</v>
      </c>
      <c r="B22" s="210"/>
      <c r="C22" s="259"/>
      <c r="D22" s="209"/>
      <c r="E22" s="209"/>
      <c r="F22" s="209"/>
      <c r="G22" s="209"/>
      <c r="H22" s="209"/>
      <c r="I22" s="209"/>
      <c r="J22" s="209"/>
      <c r="K22" s="209"/>
      <c r="L22" s="209"/>
      <c r="M22" s="260" t="str">
        <f t="shared" si="0"/>
        <v/>
      </c>
      <c r="N22" s="201"/>
    </row>
    <row r="23" spans="1:14" ht="15">
      <c r="A23" s="209">
        <v>15</v>
      </c>
      <c r="B23" s="210"/>
      <c r="C23" s="259"/>
      <c r="D23" s="209"/>
      <c r="E23" s="209"/>
      <c r="F23" s="209"/>
      <c r="G23" s="209"/>
      <c r="H23" s="209"/>
      <c r="I23" s="209"/>
      <c r="J23" s="209"/>
      <c r="K23" s="209"/>
      <c r="L23" s="209"/>
      <c r="M23" s="260" t="str">
        <f t="shared" si="0"/>
        <v/>
      </c>
      <c r="N23" s="201"/>
    </row>
    <row r="24" spans="1:14" ht="15">
      <c r="A24" s="209">
        <v>16</v>
      </c>
      <c r="B24" s="210"/>
      <c r="C24" s="259"/>
      <c r="D24" s="209"/>
      <c r="E24" s="209"/>
      <c r="F24" s="209"/>
      <c r="G24" s="209"/>
      <c r="H24" s="209"/>
      <c r="I24" s="209"/>
      <c r="J24" s="209"/>
      <c r="K24" s="209"/>
      <c r="L24" s="209"/>
      <c r="M24" s="260" t="str">
        <f t="shared" si="0"/>
        <v/>
      </c>
      <c r="N24" s="201"/>
    </row>
    <row r="25" spans="1:14" ht="15">
      <c r="A25" s="209">
        <v>17</v>
      </c>
      <c r="B25" s="210"/>
      <c r="C25" s="259"/>
      <c r="D25" s="209"/>
      <c r="E25" s="209"/>
      <c r="F25" s="209"/>
      <c r="G25" s="209"/>
      <c r="H25" s="209"/>
      <c r="I25" s="209"/>
      <c r="J25" s="209"/>
      <c r="K25" s="209"/>
      <c r="L25" s="209"/>
      <c r="M25" s="260" t="str">
        <f t="shared" si="0"/>
        <v/>
      </c>
      <c r="N25" s="201"/>
    </row>
    <row r="26" spans="1:14" ht="15">
      <c r="A26" s="209">
        <v>18</v>
      </c>
      <c r="B26" s="210"/>
      <c r="C26" s="259"/>
      <c r="D26" s="209"/>
      <c r="E26" s="209"/>
      <c r="F26" s="209"/>
      <c r="G26" s="209"/>
      <c r="H26" s="209"/>
      <c r="I26" s="209"/>
      <c r="J26" s="209"/>
      <c r="K26" s="209"/>
      <c r="L26" s="209"/>
      <c r="M26" s="260" t="str">
        <f t="shared" si="0"/>
        <v/>
      </c>
      <c r="N26" s="201"/>
    </row>
    <row r="27" spans="1:14" ht="15">
      <c r="A27" s="209">
        <v>19</v>
      </c>
      <c r="B27" s="210"/>
      <c r="C27" s="259"/>
      <c r="D27" s="209"/>
      <c r="E27" s="209"/>
      <c r="F27" s="209"/>
      <c r="G27" s="209"/>
      <c r="H27" s="209"/>
      <c r="I27" s="209"/>
      <c r="J27" s="209"/>
      <c r="K27" s="209"/>
      <c r="L27" s="209"/>
      <c r="M27" s="260" t="str">
        <f t="shared" si="0"/>
        <v/>
      </c>
      <c r="N27" s="201"/>
    </row>
    <row r="28" spans="1:14" ht="15">
      <c r="A28" s="209">
        <v>20</v>
      </c>
      <c r="B28" s="210"/>
      <c r="C28" s="259"/>
      <c r="D28" s="209"/>
      <c r="E28" s="209"/>
      <c r="F28" s="209"/>
      <c r="G28" s="209"/>
      <c r="H28" s="209"/>
      <c r="I28" s="209"/>
      <c r="J28" s="209"/>
      <c r="K28" s="209"/>
      <c r="L28" s="209"/>
      <c r="M28" s="260" t="str">
        <f t="shared" si="0"/>
        <v/>
      </c>
      <c r="N28" s="201"/>
    </row>
    <row r="29" spans="1:14" ht="15">
      <c r="A29" s="209">
        <v>21</v>
      </c>
      <c r="B29" s="210"/>
      <c r="C29" s="259"/>
      <c r="D29" s="209"/>
      <c r="E29" s="209"/>
      <c r="F29" s="209"/>
      <c r="G29" s="209"/>
      <c r="H29" s="209"/>
      <c r="I29" s="209"/>
      <c r="J29" s="209"/>
      <c r="K29" s="209"/>
      <c r="L29" s="209"/>
      <c r="M29" s="260" t="str">
        <f t="shared" si="0"/>
        <v/>
      </c>
      <c r="N29" s="201"/>
    </row>
    <row r="30" spans="1:14" ht="15">
      <c r="A30" s="209">
        <v>22</v>
      </c>
      <c r="B30" s="210"/>
      <c r="C30" s="259"/>
      <c r="D30" s="209"/>
      <c r="E30" s="209"/>
      <c r="F30" s="209"/>
      <c r="G30" s="209"/>
      <c r="H30" s="209"/>
      <c r="I30" s="209"/>
      <c r="J30" s="209"/>
      <c r="K30" s="209"/>
      <c r="L30" s="209"/>
      <c r="M30" s="260" t="str">
        <f t="shared" si="0"/>
        <v/>
      </c>
      <c r="N30" s="201"/>
    </row>
    <row r="31" spans="1:14" ht="15">
      <c r="A31" s="209">
        <v>23</v>
      </c>
      <c r="B31" s="210"/>
      <c r="C31" s="259"/>
      <c r="D31" s="209"/>
      <c r="E31" s="209"/>
      <c r="F31" s="209"/>
      <c r="G31" s="209"/>
      <c r="H31" s="209"/>
      <c r="I31" s="209"/>
      <c r="J31" s="209"/>
      <c r="K31" s="209"/>
      <c r="L31" s="209"/>
      <c r="M31" s="260" t="str">
        <f t="shared" si="0"/>
        <v/>
      </c>
      <c r="N31" s="201"/>
    </row>
    <row r="32" spans="1:14" ht="15">
      <c r="A32" s="209">
        <v>24</v>
      </c>
      <c r="B32" s="210"/>
      <c r="C32" s="259"/>
      <c r="D32" s="209"/>
      <c r="E32" s="209"/>
      <c r="F32" s="209"/>
      <c r="G32" s="209"/>
      <c r="H32" s="209"/>
      <c r="I32" s="209"/>
      <c r="J32" s="209"/>
      <c r="K32" s="209"/>
      <c r="L32" s="209"/>
      <c r="M32" s="260" t="str">
        <f t="shared" si="0"/>
        <v/>
      </c>
      <c r="N32" s="201"/>
    </row>
    <row r="33" spans="1:14" ht="15">
      <c r="A33" s="261" t="s">
        <v>1183</v>
      </c>
      <c r="B33" s="210"/>
      <c r="C33" s="259"/>
      <c r="D33" s="209"/>
      <c r="E33" s="209"/>
      <c r="F33" s="209"/>
      <c r="G33" s="209"/>
      <c r="H33" s="209"/>
      <c r="I33" s="209"/>
      <c r="J33" s="209"/>
      <c r="K33" s="209"/>
      <c r="L33" s="209"/>
      <c r="M33" s="260" t="str">
        <f t="shared" si="0"/>
        <v/>
      </c>
      <c r="N33" s="201"/>
    </row>
    <row r="34" spans="1:14" s="216" customFormat="1"/>
    <row r="37" spans="1:14" s="21" customFormat="1" ht="15">
      <c r="B37" s="211" t="s">
        <v>1010</v>
      </c>
    </row>
    <row r="38" spans="1:14" s="21" customFormat="1" ht="15">
      <c r="B38" s="211"/>
    </row>
    <row r="39" spans="1:14" s="21" customFormat="1" ht="15">
      <c r="C39" s="213"/>
      <c r="D39" s="212"/>
      <c r="E39" s="212"/>
      <c r="H39" s="213"/>
      <c r="I39" s="213"/>
      <c r="J39" s="212"/>
      <c r="K39" s="212"/>
      <c r="L39" s="212"/>
    </row>
    <row r="40" spans="1:14" s="21" customFormat="1" ht="15">
      <c r="C40" s="214" t="s">
        <v>1170</v>
      </c>
      <c r="D40" s="212"/>
      <c r="E40" s="212"/>
      <c r="H40" s="211" t="s">
        <v>1224</v>
      </c>
      <c r="M40" s="212"/>
    </row>
    <row r="41" spans="1:14" s="21" customFormat="1" ht="15">
      <c r="C41" s="214" t="s">
        <v>1042</v>
      </c>
      <c r="D41" s="212"/>
      <c r="E41" s="212"/>
      <c r="H41" s="215" t="s">
        <v>1171</v>
      </c>
      <c r="M41" s="212"/>
    </row>
    <row r="42" spans="1:14" ht="15">
      <c r="C42" s="214"/>
      <c r="F42" s="215"/>
      <c r="J42" s="217"/>
      <c r="K42" s="217"/>
      <c r="L42" s="217"/>
      <c r="M42" s="217"/>
    </row>
    <row r="43" spans="1:14" ht="15">
      <c r="C43" s="214"/>
    </row>
  </sheetData>
  <sheetProtection insertColumns="0" insertRows="0" deleteRows="0"/>
  <mergeCells count="1">
    <mergeCell ref="M2:N2"/>
  </mergeCells>
  <phoneticPr fontId="38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1121</v>
      </c>
      <c r="C1" t="s">
        <v>1101</v>
      </c>
      <c r="E1" t="s">
        <v>1130</v>
      </c>
      <c r="G1" t="s">
        <v>1140</v>
      </c>
    </row>
    <row r="2" spans="1:7" ht="15">
      <c r="A2" s="46">
        <v>40907</v>
      </c>
      <c r="C2" t="s">
        <v>1102</v>
      </c>
      <c r="E2" t="s">
        <v>1135</v>
      </c>
      <c r="G2" s="55" t="s">
        <v>1141</v>
      </c>
    </row>
    <row r="3" spans="1:7" ht="15">
      <c r="A3" s="46">
        <v>40908</v>
      </c>
      <c r="C3" t="s">
        <v>1103</v>
      </c>
      <c r="E3" t="s">
        <v>1136</v>
      </c>
      <c r="G3" s="55" t="s">
        <v>1142</v>
      </c>
    </row>
    <row r="4" spans="1:7" ht="15">
      <c r="A4" s="46">
        <v>40909</v>
      </c>
      <c r="C4" t="s">
        <v>1104</v>
      </c>
      <c r="E4" t="s">
        <v>1137</v>
      </c>
      <c r="G4" s="55" t="s">
        <v>1143</v>
      </c>
    </row>
    <row r="5" spans="1:7">
      <c r="A5" s="46">
        <v>40910</v>
      </c>
      <c r="C5" t="s">
        <v>1105</v>
      </c>
      <c r="E5" t="s">
        <v>1138</v>
      </c>
    </row>
    <row r="6" spans="1:7">
      <c r="A6" s="46">
        <v>40911</v>
      </c>
      <c r="C6" t="s">
        <v>1106</v>
      </c>
    </row>
    <row r="7" spans="1:7">
      <c r="A7" s="46">
        <v>40912</v>
      </c>
      <c r="C7" t="s">
        <v>1107</v>
      </c>
    </row>
    <row r="8" spans="1:7">
      <c r="A8" s="46">
        <v>40913</v>
      </c>
      <c r="C8" t="s">
        <v>1108</v>
      </c>
    </row>
    <row r="9" spans="1:7">
      <c r="A9" s="46">
        <v>40914</v>
      </c>
      <c r="C9" t="s">
        <v>1109</v>
      </c>
    </row>
    <row r="10" spans="1:7">
      <c r="A10" s="46">
        <v>40915</v>
      </c>
      <c r="C10" t="s">
        <v>1110</v>
      </c>
    </row>
    <row r="11" spans="1:7">
      <c r="A11" s="46">
        <v>40916</v>
      </c>
      <c r="C11" t="s">
        <v>1111</v>
      </c>
    </row>
    <row r="12" spans="1:7">
      <c r="A12" s="46">
        <v>40917</v>
      </c>
      <c r="C12" t="s">
        <v>1112</v>
      </c>
    </row>
    <row r="13" spans="1:7">
      <c r="A13" s="46">
        <v>40918</v>
      </c>
      <c r="C13" t="s">
        <v>1113</v>
      </c>
    </row>
    <row r="14" spans="1:7">
      <c r="A14" s="46">
        <v>40919</v>
      </c>
      <c r="C14" t="s">
        <v>1114</v>
      </c>
    </row>
    <row r="15" spans="1:7">
      <c r="A15" s="46">
        <v>40920</v>
      </c>
      <c r="C15" t="s">
        <v>1115</v>
      </c>
    </row>
    <row r="16" spans="1:7">
      <c r="A16" s="46">
        <v>40921</v>
      </c>
      <c r="C16" t="s">
        <v>1116</v>
      </c>
    </row>
    <row r="17" spans="1:3">
      <c r="A17" s="46">
        <v>40922</v>
      </c>
      <c r="C17" t="s">
        <v>1117</v>
      </c>
    </row>
    <row r="18" spans="1:3">
      <c r="A18" s="46">
        <v>40923</v>
      </c>
      <c r="C18" t="s">
        <v>1118</v>
      </c>
    </row>
    <row r="19" spans="1:3">
      <c r="A19" s="46">
        <v>40924</v>
      </c>
      <c r="C19" t="s">
        <v>1119</v>
      </c>
    </row>
    <row r="20" spans="1:3">
      <c r="A20" s="46">
        <v>40925</v>
      </c>
      <c r="C20" t="s">
        <v>1120</v>
      </c>
    </row>
    <row r="21" spans="1:3">
      <c r="A21" s="46">
        <v>40926</v>
      </c>
    </row>
    <row r="22" spans="1:3">
      <c r="A22" s="46">
        <v>40927</v>
      </c>
    </row>
    <row r="23" spans="1:3">
      <c r="A23" s="46">
        <v>40928</v>
      </c>
    </row>
    <row r="24" spans="1:3">
      <c r="A24" s="46">
        <v>40929</v>
      </c>
    </row>
    <row r="25" spans="1:3">
      <c r="A25" s="46">
        <v>40930</v>
      </c>
    </row>
    <row r="26" spans="1:3">
      <c r="A26" s="46">
        <v>40931</v>
      </c>
    </row>
    <row r="27" spans="1:3">
      <c r="A27" s="46">
        <v>40932</v>
      </c>
    </row>
    <row r="28" spans="1:3">
      <c r="A28" s="46">
        <v>40933</v>
      </c>
    </row>
    <row r="29" spans="1:3">
      <c r="A29" s="46">
        <v>40934</v>
      </c>
    </row>
    <row r="30" spans="1:3">
      <c r="A30" s="46">
        <v>40935</v>
      </c>
    </row>
    <row r="31" spans="1:3">
      <c r="A31" s="46">
        <v>40936</v>
      </c>
    </row>
    <row r="32" spans="1:3">
      <c r="A32" s="46">
        <v>40937</v>
      </c>
    </row>
    <row r="33" spans="1:1">
      <c r="A33" s="46">
        <v>40938</v>
      </c>
    </row>
    <row r="34" spans="1:1">
      <c r="A34" s="46">
        <v>40939</v>
      </c>
    </row>
    <row r="35" spans="1:1">
      <c r="A35" s="46">
        <v>40941</v>
      </c>
    </row>
    <row r="36" spans="1:1">
      <c r="A36" s="46">
        <v>40942</v>
      </c>
    </row>
    <row r="37" spans="1:1">
      <c r="A37" s="46">
        <v>40943</v>
      </c>
    </row>
    <row r="38" spans="1:1">
      <c r="A38" s="46">
        <v>40944</v>
      </c>
    </row>
    <row r="39" spans="1:1">
      <c r="A39" s="46">
        <v>40945</v>
      </c>
    </row>
    <row r="40" spans="1:1">
      <c r="A40" s="46">
        <v>40946</v>
      </c>
    </row>
    <row r="41" spans="1:1">
      <c r="A41" s="46">
        <v>40947</v>
      </c>
    </row>
    <row r="42" spans="1:1">
      <c r="A42" s="46">
        <v>40948</v>
      </c>
    </row>
    <row r="43" spans="1:1">
      <c r="A43" s="46">
        <v>40949</v>
      </c>
    </row>
    <row r="44" spans="1:1">
      <c r="A44" s="46">
        <v>40950</v>
      </c>
    </row>
    <row r="45" spans="1:1">
      <c r="A45" s="46">
        <v>40951</v>
      </c>
    </row>
    <row r="46" spans="1:1">
      <c r="A46" s="46">
        <v>40952</v>
      </c>
    </row>
    <row r="47" spans="1:1">
      <c r="A47" s="46">
        <v>40953</v>
      </c>
    </row>
    <row r="48" spans="1:1">
      <c r="A48" s="46">
        <v>40954</v>
      </c>
    </row>
    <row r="49" spans="1:1">
      <c r="A49" s="46">
        <v>40955</v>
      </c>
    </row>
    <row r="50" spans="1:1">
      <c r="A50" s="46">
        <v>40956</v>
      </c>
    </row>
    <row r="51" spans="1:1">
      <c r="A51" s="46">
        <v>40957</v>
      </c>
    </row>
    <row r="52" spans="1:1">
      <c r="A52" s="46">
        <v>40958</v>
      </c>
    </row>
    <row r="53" spans="1:1">
      <c r="A53" s="46">
        <v>40959</v>
      </c>
    </row>
    <row r="54" spans="1:1">
      <c r="A54" s="46">
        <v>40960</v>
      </c>
    </row>
    <row r="55" spans="1:1">
      <c r="A55" s="46">
        <v>40961</v>
      </c>
    </row>
    <row r="56" spans="1:1">
      <c r="A56" s="46">
        <v>40962</v>
      </c>
    </row>
    <row r="57" spans="1:1">
      <c r="A57" s="46">
        <v>40963</v>
      </c>
    </row>
    <row r="58" spans="1:1">
      <c r="A58" s="46">
        <v>40964</v>
      </c>
    </row>
    <row r="59" spans="1:1">
      <c r="A59" s="46">
        <v>40965</v>
      </c>
    </row>
    <row r="60" spans="1:1">
      <c r="A60" s="46">
        <v>40966</v>
      </c>
    </row>
    <row r="61" spans="1:1">
      <c r="A61" s="46">
        <v>40967</v>
      </c>
    </row>
    <row r="62" spans="1:1">
      <c r="A62" s="46">
        <v>40968</v>
      </c>
    </row>
    <row r="63" spans="1:1">
      <c r="A63" s="46">
        <v>40969</v>
      </c>
    </row>
    <row r="64" spans="1:1">
      <c r="A64" s="46">
        <v>40970</v>
      </c>
    </row>
    <row r="65" spans="1:1">
      <c r="A65" s="46">
        <v>40971</v>
      </c>
    </row>
    <row r="66" spans="1:1">
      <c r="A66" s="46">
        <v>40972</v>
      </c>
    </row>
    <row r="67" spans="1:1">
      <c r="A67" s="46">
        <v>40973</v>
      </c>
    </row>
    <row r="68" spans="1:1">
      <c r="A68" s="46">
        <v>40974</v>
      </c>
    </row>
    <row r="69" spans="1:1">
      <c r="A69" s="46">
        <v>40975</v>
      </c>
    </row>
    <row r="70" spans="1:1">
      <c r="A70" s="46">
        <v>40976</v>
      </c>
    </row>
    <row r="71" spans="1:1">
      <c r="A71" s="46">
        <v>40977</v>
      </c>
    </row>
    <row r="72" spans="1:1">
      <c r="A72" s="46">
        <v>40978</v>
      </c>
    </row>
    <row r="73" spans="1:1">
      <c r="A73" s="46">
        <v>40979</v>
      </c>
    </row>
    <row r="74" spans="1:1">
      <c r="A74" s="46">
        <v>40980</v>
      </c>
    </row>
    <row r="75" spans="1:1">
      <c r="A75" s="46">
        <v>40981</v>
      </c>
    </row>
    <row r="76" spans="1:1">
      <c r="A76" s="46">
        <v>40982</v>
      </c>
    </row>
    <row r="77" spans="1:1">
      <c r="A77" s="46">
        <v>40983</v>
      </c>
    </row>
    <row r="78" spans="1:1">
      <c r="A78" s="46">
        <v>40984</v>
      </c>
    </row>
    <row r="79" spans="1:1">
      <c r="A79" s="46">
        <v>40985</v>
      </c>
    </row>
    <row r="80" spans="1:1">
      <c r="A80" s="46">
        <v>40986</v>
      </c>
    </row>
    <row r="81" spans="1:1">
      <c r="A81" s="46">
        <v>40987</v>
      </c>
    </row>
    <row r="82" spans="1:1">
      <c r="A82" s="46">
        <v>40988</v>
      </c>
    </row>
    <row r="83" spans="1:1">
      <c r="A83" s="46">
        <v>40989</v>
      </c>
    </row>
    <row r="84" spans="1:1">
      <c r="A84" s="46">
        <v>40990</v>
      </c>
    </row>
    <row r="85" spans="1:1">
      <c r="A85" s="46">
        <v>40991</v>
      </c>
    </row>
    <row r="86" spans="1:1">
      <c r="A86" s="46">
        <v>40992</v>
      </c>
    </row>
    <row r="87" spans="1:1">
      <c r="A87" s="46">
        <v>40993</v>
      </c>
    </row>
    <row r="88" spans="1:1">
      <c r="A88" s="46">
        <v>40994</v>
      </c>
    </row>
    <row r="89" spans="1:1">
      <c r="A89" s="46">
        <v>40995</v>
      </c>
    </row>
    <row r="90" spans="1:1">
      <c r="A90" s="46">
        <v>40996</v>
      </c>
    </row>
    <row r="91" spans="1:1">
      <c r="A91" s="46">
        <v>40997</v>
      </c>
    </row>
    <row r="92" spans="1:1">
      <c r="A92" s="46">
        <v>40998</v>
      </c>
    </row>
    <row r="93" spans="1:1">
      <c r="A93" s="46">
        <v>40999</v>
      </c>
    </row>
    <row r="94" spans="1:1">
      <c r="A94" s="46">
        <v>41000</v>
      </c>
    </row>
    <row r="95" spans="1:1">
      <c r="A95" s="46">
        <v>41001</v>
      </c>
    </row>
    <row r="96" spans="1:1">
      <c r="A96" s="46">
        <v>41002</v>
      </c>
    </row>
    <row r="97" spans="1:1">
      <c r="A97" s="46">
        <v>41003</v>
      </c>
    </row>
    <row r="98" spans="1:1">
      <c r="A98" s="46">
        <v>41004</v>
      </c>
    </row>
    <row r="99" spans="1:1">
      <c r="A99" s="46">
        <v>41005</v>
      </c>
    </row>
    <row r="100" spans="1:1">
      <c r="A100" s="46">
        <v>41006</v>
      </c>
    </row>
    <row r="101" spans="1:1">
      <c r="A101" s="46">
        <v>41007</v>
      </c>
    </row>
    <row r="102" spans="1:1">
      <c r="A102" s="46">
        <v>41008</v>
      </c>
    </row>
    <row r="103" spans="1:1">
      <c r="A103" s="46">
        <v>41009</v>
      </c>
    </row>
    <row r="104" spans="1:1">
      <c r="A104" s="46">
        <v>41010</v>
      </c>
    </row>
    <row r="105" spans="1:1">
      <c r="A105" s="46">
        <v>41011</v>
      </c>
    </row>
    <row r="106" spans="1:1">
      <c r="A106" s="46">
        <v>41012</v>
      </c>
    </row>
    <row r="107" spans="1:1">
      <c r="A107" s="46">
        <v>41013</v>
      </c>
    </row>
    <row r="108" spans="1:1">
      <c r="A108" s="46">
        <v>41014</v>
      </c>
    </row>
    <row r="109" spans="1:1">
      <c r="A109" s="46">
        <v>41015</v>
      </c>
    </row>
    <row r="110" spans="1:1">
      <c r="A110" s="46">
        <v>41016</v>
      </c>
    </row>
    <row r="111" spans="1:1">
      <c r="A111" s="46">
        <v>41017</v>
      </c>
    </row>
    <row r="112" spans="1:1">
      <c r="A112" s="46">
        <v>41018</v>
      </c>
    </row>
    <row r="113" spans="1:1">
      <c r="A113" s="46">
        <v>41019</v>
      </c>
    </row>
    <row r="114" spans="1:1">
      <c r="A114" s="46">
        <v>41020</v>
      </c>
    </row>
    <row r="115" spans="1:1">
      <c r="A115" s="46">
        <v>41021</v>
      </c>
    </row>
    <row r="116" spans="1:1">
      <c r="A116" s="46">
        <v>41022</v>
      </c>
    </row>
    <row r="117" spans="1:1">
      <c r="A117" s="46">
        <v>41023</v>
      </c>
    </row>
    <row r="118" spans="1:1">
      <c r="A118" s="46">
        <v>41024</v>
      </c>
    </row>
    <row r="119" spans="1:1">
      <c r="A119" s="46">
        <v>41025</v>
      </c>
    </row>
    <row r="120" spans="1:1">
      <c r="A120" s="46">
        <v>41026</v>
      </c>
    </row>
    <row r="121" spans="1:1">
      <c r="A121" s="46">
        <v>41027</v>
      </c>
    </row>
    <row r="122" spans="1:1">
      <c r="A122" s="46">
        <v>41028</v>
      </c>
    </row>
    <row r="123" spans="1:1">
      <c r="A123" s="46">
        <v>41029</v>
      </c>
    </row>
    <row r="124" spans="1:1">
      <c r="A124" s="46">
        <v>41030</v>
      </c>
    </row>
    <row r="125" spans="1:1">
      <c r="A125" s="46">
        <v>41031</v>
      </c>
    </row>
    <row r="126" spans="1:1">
      <c r="A126" s="46">
        <v>41032</v>
      </c>
    </row>
    <row r="127" spans="1:1">
      <c r="A127" s="46">
        <v>41033</v>
      </c>
    </row>
    <row r="128" spans="1:1">
      <c r="A128" s="46">
        <v>41034</v>
      </c>
    </row>
    <row r="129" spans="1:1">
      <c r="A129" s="46">
        <v>41035</v>
      </c>
    </row>
    <row r="130" spans="1:1">
      <c r="A130" s="46">
        <v>41036</v>
      </c>
    </row>
    <row r="131" spans="1:1">
      <c r="A131" s="46">
        <v>41037</v>
      </c>
    </row>
    <row r="132" spans="1:1">
      <c r="A132" s="46">
        <v>41038</v>
      </c>
    </row>
    <row r="133" spans="1:1">
      <c r="A133" s="46">
        <v>41039</v>
      </c>
    </row>
    <row r="134" spans="1:1">
      <c r="A134" s="46">
        <v>41040</v>
      </c>
    </row>
    <row r="135" spans="1:1">
      <c r="A135" s="46">
        <v>41041</v>
      </c>
    </row>
    <row r="136" spans="1:1">
      <c r="A136" s="46">
        <v>41042</v>
      </c>
    </row>
    <row r="137" spans="1:1">
      <c r="A137" s="46">
        <v>41043</v>
      </c>
    </row>
    <row r="138" spans="1:1">
      <c r="A138" s="46">
        <v>41044</v>
      </c>
    </row>
    <row r="139" spans="1:1">
      <c r="A139" s="46">
        <v>41045</v>
      </c>
    </row>
    <row r="140" spans="1:1">
      <c r="A140" s="46">
        <v>41046</v>
      </c>
    </row>
    <row r="141" spans="1:1">
      <c r="A141" s="46">
        <v>41047</v>
      </c>
    </row>
    <row r="142" spans="1:1">
      <c r="A142" s="46">
        <v>41048</v>
      </c>
    </row>
    <row r="143" spans="1:1">
      <c r="A143" s="46">
        <v>41049</v>
      </c>
    </row>
    <row r="144" spans="1:1">
      <c r="A144" s="46">
        <v>41050</v>
      </c>
    </row>
    <row r="145" spans="1:1">
      <c r="A145" s="46">
        <v>41051</v>
      </c>
    </row>
    <row r="146" spans="1:1">
      <c r="A146" s="46">
        <v>41052</v>
      </c>
    </row>
    <row r="147" spans="1:1">
      <c r="A147" s="46">
        <v>41053</v>
      </c>
    </row>
    <row r="148" spans="1:1">
      <c r="A148" s="46">
        <v>41054</v>
      </c>
    </row>
    <row r="149" spans="1:1">
      <c r="A149" s="46">
        <v>41055</v>
      </c>
    </row>
    <row r="150" spans="1:1">
      <c r="A150" s="46">
        <v>41056</v>
      </c>
    </row>
    <row r="151" spans="1:1">
      <c r="A151" s="46">
        <v>41057</v>
      </c>
    </row>
    <row r="152" spans="1:1">
      <c r="A152" s="46">
        <v>41058</v>
      </c>
    </row>
    <row r="153" spans="1:1">
      <c r="A153" s="46">
        <v>41059</v>
      </c>
    </row>
    <row r="154" spans="1:1">
      <c r="A154" s="46">
        <v>41060</v>
      </c>
    </row>
    <row r="155" spans="1:1">
      <c r="A155" s="46">
        <v>41061</v>
      </c>
    </row>
    <row r="156" spans="1:1">
      <c r="A156" s="46">
        <v>41062</v>
      </c>
    </row>
    <row r="157" spans="1:1">
      <c r="A157" s="46">
        <v>41063</v>
      </c>
    </row>
    <row r="158" spans="1:1">
      <c r="A158" s="46">
        <v>41064</v>
      </c>
    </row>
    <row r="159" spans="1:1">
      <c r="A159" s="46">
        <v>41065</v>
      </c>
    </row>
    <row r="160" spans="1:1">
      <c r="A160" s="46">
        <v>41066</v>
      </c>
    </row>
    <row r="161" spans="1:1">
      <c r="A161" s="46">
        <v>41067</v>
      </c>
    </row>
    <row r="162" spans="1:1">
      <c r="A162" s="46">
        <v>41068</v>
      </c>
    </row>
    <row r="163" spans="1:1">
      <c r="A163" s="46">
        <v>41069</v>
      </c>
    </row>
    <row r="164" spans="1:1">
      <c r="A164" s="46">
        <v>41070</v>
      </c>
    </row>
    <row r="165" spans="1:1">
      <c r="A165" s="46">
        <v>41071</v>
      </c>
    </row>
    <row r="166" spans="1:1">
      <c r="A166" s="46">
        <v>41072</v>
      </c>
    </row>
    <row r="167" spans="1:1">
      <c r="A167" s="46">
        <v>41073</v>
      </c>
    </row>
    <row r="168" spans="1:1">
      <c r="A168" s="46">
        <v>41074</v>
      </c>
    </row>
    <row r="169" spans="1:1">
      <c r="A169" s="46">
        <v>41075</v>
      </c>
    </row>
    <row r="170" spans="1:1">
      <c r="A170" s="46">
        <v>41076</v>
      </c>
    </row>
    <row r="171" spans="1:1">
      <c r="A171" s="46">
        <v>41077</v>
      </c>
    </row>
    <row r="172" spans="1:1">
      <c r="A172" s="46">
        <v>41078</v>
      </c>
    </row>
    <row r="173" spans="1:1">
      <c r="A173" s="46">
        <v>41079</v>
      </c>
    </row>
    <row r="174" spans="1:1">
      <c r="A174" s="46">
        <v>41080</v>
      </c>
    </row>
    <row r="175" spans="1:1">
      <c r="A175" s="46">
        <v>41081</v>
      </c>
    </row>
    <row r="176" spans="1:1">
      <c r="A176" s="46">
        <v>41082</v>
      </c>
    </row>
    <row r="177" spans="1:1">
      <c r="A177" s="46">
        <v>41083</v>
      </c>
    </row>
    <row r="178" spans="1:1">
      <c r="A178" s="46">
        <v>41084</v>
      </c>
    </row>
    <row r="179" spans="1:1">
      <c r="A179" s="46">
        <v>41085</v>
      </c>
    </row>
    <row r="180" spans="1:1">
      <c r="A180" s="46">
        <v>41086</v>
      </c>
    </row>
    <row r="181" spans="1:1">
      <c r="A181" s="46">
        <v>41087</v>
      </c>
    </row>
    <row r="182" spans="1:1">
      <c r="A182" s="46">
        <v>41088</v>
      </c>
    </row>
    <row r="183" spans="1:1">
      <c r="A183" s="46">
        <v>41089</v>
      </c>
    </row>
    <row r="184" spans="1:1">
      <c r="A184" s="46">
        <v>41090</v>
      </c>
    </row>
    <row r="185" spans="1:1">
      <c r="A185" s="46">
        <v>41091</v>
      </c>
    </row>
    <row r="186" spans="1:1">
      <c r="A186" s="46">
        <v>41092</v>
      </c>
    </row>
    <row r="187" spans="1:1">
      <c r="A187" s="46">
        <v>41093</v>
      </c>
    </row>
    <row r="188" spans="1:1">
      <c r="A188" s="46">
        <v>41094</v>
      </c>
    </row>
    <row r="189" spans="1:1">
      <c r="A189" s="46">
        <v>41095</v>
      </c>
    </row>
    <row r="190" spans="1:1">
      <c r="A190" s="46">
        <v>41096</v>
      </c>
    </row>
    <row r="191" spans="1:1">
      <c r="A191" s="46">
        <v>41097</v>
      </c>
    </row>
    <row r="192" spans="1:1">
      <c r="A192" s="46">
        <v>41098</v>
      </c>
    </row>
    <row r="193" spans="1:1">
      <c r="A193" s="46">
        <v>41099</v>
      </c>
    </row>
    <row r="194" spans="1:1">
      <c r="A194" s="46">
        <v>41100</v>
      </c>
    </row>
    <row r="195" spans="1:1">
      <c r="A195" s="46">
        <v>41101</v>
      </c>
    </row>
    <row r="196" spans="1:1">
      <c r="A196" s="46">
        <v>41102</v>
      </c>
    </row>
    <row r="197" spans="1:1">
      <c r="A197" s="46">
        <v>41103</v>
      </c>
    </row>
    <row r="198" spans="1:1">
      <c r="A198" s="46">
        <v>41104</v>
      </c>
    </row>
    <row r="199" spans="1:1">
      <c r="A199" s="46">
        <v>41105</v>
      </c>
    </row>
    <row r="200" spans="1:1">
      <c r="A200" s="46">
        <v>41106</v>
      </c>
    </row>
    <row r="201" spans="1:1">
      <c r="A201" s="46">
        <v>41107</v>
      </c>
    </row>
    <row r="202" spans="1:1">
      <c r="A202" s="46">
        <v>41108</v>
      </c>
    </row>
    <row r="203" spans="1:1">
      <c r="A203" s="46">
        <v>41109</v>
      </c>
    </row>
    <row r="204" spans="1:1">
      <c r="A204" s="46">
        <v>41110</v>
      </c>
    </row>
    <row r="205" spans="1:1">
      <c r="A205" s="46">
        <v>41111</v>
      </c>
    </row>
    <row r="206" spans="1:1">
      <c r="A206" s="46">
        <v>41112</v>
      </c>
    </row>
    <row r="207" spans="1:1">
      <c r="A207" s="46">
        <v>41113</v>
      </c>
    </row>
    <row r="208" spans="1:1">
      <c r="A208" s="46">
        <v>41114</v>
      </c>
    </row>
    <row r="209" spans="1:1">
      <c r="A209" s="46">
        <v>41115</v>
      </c>
    </row>
    <row r="210" spans="1:1">
      <c r="A210" s="46">
        <v>41116</v>
      </c>
    </row>
    <row r="211" spans="1:1">
      <c r="A211" s="46">
        <v>41117</v>
      </c>
    </row>
    <row r="212" spans="1:1">
      <c r="A212" s="46">
        <v>41118</v>
      </c>
    </row>
    <row r="213" spans="1:1">
      <c r="A213" s="46">
        <v>41119</v>
      </c>
    </row>
    <row r="214" spans="1:1">
      <c r="A214" s="46">
        <v>41120</v>
      </c>
    </row>
    <row r="215" spans="1:1">
      <c r="A215" s="46">
        <v>41121</v>
      </c>
    </row>
    <row r="216" spans="1:1">
      <c r="A216" s="46">
        <v>41122</v>
      </c>
    </row>
    <row r="217" spans="1:1">
      <c r="A217" s="46">
        <v>41123</v>
      </c>
    </row>
    <row r="218" spans="1:1">
      <c r="A218" s="46">
        <v>41124</v>
      </c>
    </row>
    <row r="219" spans="1:1">
      <c r="A219" s="46">
        <v>41125</v>
      </c>
    </row>
    <row r="220" spans="1:1">
      <c r="A220" s="46">
        <v>41126</v>
      </c>
    </row>
    <row r="221" spans="1:1">
      <c r="A221" s="46">
        <v>41127</v>
      </c>
    </row>
    <row r="222" spans="1:1">
      <c r="A222" s="46">
        <v>41128</v>
      </c>
    </row>
    <row r="223" spans="1:1">
      <c r="A223" s="46">
        <v>41129</v>
      </c>
    </row>
    <row r="224" spans="1:1">
      <c r="A224" s="46">
        <v>41130</v>
      </c>
    </row>
    <row r="225" spans="1:1">
      <c r="A225" s="46">
        <v>41131</v>
      </c>
    </row>
    <row r="226" spans="1:1">
      <c r="A226" s="46">
        <v>41132</v>
      </c>
    </row>
    <row r="227" spans="1:1">
      <c r="A227" s="46">
        <v>41133</v>
      </c>
    </row>
    <row r="228" spans="1:1">
      <c r="A228" s="46">
        <v>41134</v>
      </c>
    </row>
    <row r="229" spans="1:1">
      <c r="A229" s="46">
        <v>41135</v>
      </c>
    </row>
    <row r="230" spans="1:1">
      <c r="A230" s="46">
        <v>41136</v>
      </c>
    </row>
    <row r="231" spans="1:1">
      <c r="A231" s="46">
        <v>41137</v>
      </c>
    </row>
    <row r="232" spans="1:1">
      <c r="A232" s="46">
        <v>41138</v>
      </c>
    </row>
    <row r="233" spans="1:1">
      <c r="A233" s="46">
        <v>41139</v>
      </c>
    </row>
    <row r="234" spans="1:1">
      <c r="A234" s="46">
        <v>41140</v>
      </c>
    </row>
    <row r="235" spans="1:1">
      <c r="A235" s="46">
        <v>41141</v>
      </c>
    </row>
    <row r="236" spans="1:1">
      <c r="A236" s="46">
        <v>41142</v>
      </c>
    </row>
    <row r="237" spans="1:1">
      <c r="A237" s="46">
        <v>41143</v>
      </c>
    </row>
    <row r="238" spans="1:1">
      <c r="A238" s="46">
        <v>41144</v>
      </c>
    </row>
    <row r="239" spans="1:1">
      <c r="A239" s="46">
        <v>41145</v>
      </c>
    </row>
    <row r="240" spans="1:1">
      <c r="A240" s="46">
        <v>41146</v>
      </c>
    </row>
    <row r="241" spans="1:1">
      <c r="A241" s="46">
        <v>41147</v>
      </c>
    </row>
    <row r="242" spans="1:1">
      <c r="A242" s="46">
        <v>41148</v>
      </c>
    </row>
    <row r="243" spans="1:1">
      <c r="A243" s="46">
        <v>41149</v>
      </c>
    </row>
    <row r="244" spans="1:1">
      <c r="A244" s="46">
        <v>41150</v>
      </c>
    </row>
    <row r="245" spans="1:1">
      <c r="A245" s="46">
        <v>41151</v>
      </c>
    </row>
    <row r="246" spans="1:1">
      <c r="A246" s="46">
        <v>41152</v>
      </c>
    </row>
    <row r="247" spans="1:1">
      <c r="A247" s="46">
        <v>41153</v>
      </c>
    </row>
    <row r="248" spans="1:1">
      <c r="A248" s="46">
        <v>41154</v>
      </c>
    </row>
    <row r="249" spans="1:1">
      <c r="A249" s="46">
        <v>41155</v>
      </c>
    </row>
    <row r="250" spans="1:1">
      <c r="A250" s="46">
        <v>41156</v>
      </c>
    </row>
    <row r="251" spans="1:1">
      <c r="A251" s="46">
        <v>41157</v>
      </c>
    </row>
    <row r="252" spans="1:1">
      <c r="A252" s="46">
        <v>41158</v>
      </c>
    </row>
    <row r="253" spans="1:1">
      <c r="A253" s="46">
        <v>41159</v>
      </c>
    </row>
    <row r="254" spans="1:1">
      <c r="A254" s="46">
        <v>41160</v>
      </c>
    </row>
    <row r="255" spans="1:1">
      <c r="A255" s="46">
        <v>41161</v>
      </c>
    </row>
    <row r="256" spans="1:1">
      <c r="A256" s="46">
        <v>41162</v>
      </c>
    </row>
    <row r="257" spans="1:1">
      <c r="A257" s="46">
        <v>41163</v>
      </c>
    </row>
    <row r="258" spans="1:1">
      <c r="A258" s="46">
        <v>41164</v>
      </c>
    </row>
    <row r="259" spans="1:1">
      <c r="A259" s="46">
        <v>41165</v>
      </c>
    </row>
    <row r="260" spans="1:1">
      <c r="A260" s="46">
        <v>41166</v>
      </c>
    </row>
    <row r="261" spans="1:1">
      <c r="A261" s="46">
        <v>41167</v>
      </c>
    </row>
    <row r="262" spans="1:1">
      <c r="A262" s="46">
        <v>41168</v>
      </c>
    </row>
    <row r="263" spans="1:1">
      <c r="A263" s="46">
        <v>41169</v>
      </c>
    </row>
    <row r="264" spans="1:1">
      <c r="A264" s="46">
        <v>41170</v>
      </c>
    </row>
    <row r="265" spans="1:1">
      <c r="A265" s="46">
        <v>41171</v>
      </c>
    </row>
    <row r="266" spans="1:1">
      <c r="A266" s="46">
        <v>41172</v>
      </c>
    </row>
    <row r="267" spans="1:1">
      <c r="A267" s="46">
        <v>41173</v>
      </c>
    </row>
    <row r="268" spans="1:1">
      <c r="A268" s="46">
        <v>41174</v>
      </c>
    </row>
    <row r="269" spans="1:1">
      <c r="A269" s="46">
        <v>41175</v>
      </c>
    </row>
    <row r="270" spans="1:1">
      <c r="A270" s="46">
        <v>41176</v>
      </c>
    </row>
    <row r="271" spans="1:1">
      <c r="A271" s="46">
        <v>41177</v>
      </c>
    </row>
    <row r="272" spans="1:1">
      <c r="A272" s="46">
        <v>41178</v>
      </c>
    </row>
    <row r="273" spans="1:1">
      <c r="A273" s="46">
        <v>41179</v>
      </c>
    </row>
    <row r="274" spans="1:1">
      <c r="A274" s="46">
        <v>41180</v>
      </c>
    </row>
    <row r="275" spans="1:1">
      <c r="A275" s="46">
        <v>41181</v>
      </c>
    </row>
    <row r="276" spans="1:1">
      <c r="A276" s="46">
        <v>41182</v>
      </c>
    </row>
    <row r="277" spans="1:1">
      <c r="A277" s="46">
        <v>41183</v>
      </c>
    </row>
    <row r="278" spans="1:1">
      <c r="A278" s="46">
        <v>41184</v>
      </c>
    </row>
    <row r="279" spans="1:1">
      <c r="A279" s="46">
        <v>41185</v>
      </c>
    </row>
    <row r="280" spans="1:1">
      <c r="A280" s="46">
        <v>41186</v>
      </c>
    </row>
    <row r="281" spans="1:1">
      <c r="A281" s="46">
        <v>41187</v>
      </c>
    </row>
    <row r="282" spans="1:1">
      <c r="A282" s="46">
        <v>41188</v>
      </c>
    </row>
    <row r="283" spans="1:1">
      <c r="A283" s="46">
        <v>41189</v>
      </c>
    </row>
    <row r="284" spans="1:1">
      <c r="A284" s="46">
        <v>41190</v>
      </c>
    </row>
    <row r="285" spans="1:1">
      <c r="A285" s="46">
        <v>41191</v>
      </c>
    </row>
    <row r="286" spans="1:1">
      <c r="A286" s="46">
        <v>41192</v>
      </c>
    </row>
    <row r="287" spans="1:1">
      <c r="A287" s="46">
        <v>41193</v>
      </c>
    </row>
    <row r="288" spans="1:1">
      <c r="A288" s="46">
        <v>41194</v>
      </c>
    </row>
    <row r="289" spans="1:1">
      <c r="A289" s="46">
        <v>41195</v>
      </c>
    </row>
    <row r="290" spans="1:1">
      <c r="A290" s="46">
        <v>41196</v>
      </c>
    </row>
    <row r="291" spans="1:1">
      <c r="A291" s="46">
        <v>41197</v>
      </c>
    </row>
    <row r="292" spans="1:1">
      <c r="A292" s="46">
        <v>41198</v>
      </c>
    </row>
    <row r="293" spans="1:1">
      <c r="A293" s="46">
        <v>41199</v>
      </c>
    </row>
    <row r="294" spans="1:1">
      <c r="A294" s="46">
        <v>41200</v>
      </c>
    </row>
    <row r="295" spans="1:1">
      <c r="A295" s="46">
        <v>41201</v>
      </c>
    </row>
    <row r="296" spans="1:1">
      <c r="A296" s="46">
        <v>41202</v>
      </c>
    </row>
    <row r="297" spans="1:1">
      <c r="A297" s="46">
        <v>41203</v>
      </c>
    </row>
    <row r="298" spans="1:1">
      <c r="A298" s="46">
        <v>41204</v>
      </c>
    </row>
    <row r="299" spans="1:1">
      <c r="A299" s="46">
        <v>41205</v>
      </c>
    </row>
    <row r="300" spans="1:1">
      <c r="A300" s="46">
        <v>41206</v>
      </c>
    </row>
    <row r="301" spans="1:1">
      <c r="A301" s="46">
        <v>41207</v>
      </c>
    </row>
    <row r="302" spans="1:1">
      <c r="A302" s="46">
        <v>41208</v>
      </c>
    </row>
    <row r="303" spans="1:1">
      <c r="A303" s="46">
        <v>41209</v>
      </c>
    </row>
    <row r="304" spans="1:1">
      <c r="A304" s="46">
        <v>41210</v>
      </c>
    </row>
    <row r="305" spans="1:1">
      <c r="A305" s="46">
        <v>41211</v>
      </c>
    </row>
    <row r="306" spans="1:1">
      <c r="A306" s="46">
        <v>41212</v>
      </c>
    </row>
    <row r="307" spans="1:1">
      <c r="A307" s="46">
        <v>41213</v>
      </c>
    </row>
    <row r="308" spans="1:1">
      <c r="A308" s="46">
        <v>41214</v>
      </c>
    </row>
    <row r="309" spans="1:1">
      <c r="A309" s="46">
        <v>41215</v>
      </c>
    </row>
    <row r="310" spans="1:1">
      <c r="A310" s="46">
        <v>41216</v>
      </c>
    </row>
    <row r="311" spans="1:1">
      <c r="A311" s="46">
        <v>41217</v>
      </c>
    </row>
    <row r="312" spans="1:1">
      <c r="A312" s="46">
        <v>41218</v>
      </c>
    </row>
    <row r="313" spans="1:1">
      <c r="A313" s="46">
        <v>41219</v>
      </c>
    </row>
    <row r="314" spans="1:1">
      <c r="A314" s="46">
        <v>41220</v>
      </c>
    </row>
    <row r="315" spans="1:1">
      <c r="A315" s="46">
        <v>41221</v>
      </c>
    </row>
    <row r="316" spans="1:1">
      <c r="A316" s="46">
        <v>41222</v>
      </c>
    </row>
    <row r="317" spans="1:1">
      <c r="A317" s="46">
        <v>41223</v>
      </c>
    </row>
    <row r="318" spans="1:1">
      <c r="A318" s="46">
        <v>41224</v>
      </c>
    </row>
    <row r="319" spans="1:1">
      <c r="A319" s="46">
        <v>41225</v>
      </c>
    </row>
    <row r="320" spans="1:1">
      <c r="A320" s="46">
        <v>41226</v>
      </c>
    </row>
    <row r="321" spans="1:1">
      <c r="A321" s="46">
        <v>41227</v>
      </c>
    </row>
    <row r="322" spans="1:1">
      <c r="A322" s="46">
        <v>41228</v>
      </c>
    </row>
    <row r="323" spans="1:1">
      <c r="A323" s="46">
        <v>41229</v>
      </c>
    </row>
    <row r="324" spans="1:1">
      <c r="A324" s="46">
        <v>41230</v>
      </c>
    </row>
    <row r="325" spans="1:1">
      <c r="A325" s="46">
        <v>41231</v>
      </c>
    </row>
    <row r="326" spans="1:1">
      <c r="A326" s="46">
        <v>41232</v>
      </c>
    </row>
    <row r="327" spans="1:1">
      <c r="A327" s="46">
        <v>41233</v>
      </c>
    </row>
    <row r="328" spans="1:1">
      <c r="A328" s="46">
        <v>41234</v>
      </c>
    </row>
    <row r="329" spans="1:1">
      <c r="A329" s="46">
        <v>41235</v>
      </c>
    </row>
    <row r="330" spans="1:1">
      <c r="A330" s="46">
        <v>41236</v>
      </c>
    </row>
    <row r="331" spans="1:1">
      <c r="A331" s="46">
        <v>41237</v>
      </c>
    </row>
    <row r="332" spans="1:1">
      <c r="A332" s="46">
        <v>41238</v>
      </c>
    </row>
    <row r="333" spans="1:1">
      <c r="A333" s="46">
        <v>41239</v>
      </c>
    </row>
    <row r="334" spans="1:1">
      <c r="A334" s="46">
        <v>41240</v>
      </c>
    </row>
    <row r="335" spans="1:1">
      <c r="A335" s="46">
        <v>41241</v>
      </c>
    </row>
    <row r="336" spans="1:1">
      <c r="A336" s="46">
        <v>41242</v>
      </c>
    </row>
    <row r="337" spans="1:1">
      <c r="A337" s="46">
        <v>41243</v>
      </c>
    </row>
    <row r="338" spans="1:1">
      <c r="A338" s="46">
        <v>41244</v>
      </c>
    </row>
    <row r="339" spans="1:1">
      <c r="A339" s="46">
        <v>41245</v>
      </c>
    </row>
    <row r="340" spans="1:1">
      <c r="A340" s="46">
        <v>41246</v>
      </c>
    </row>
    <row r="341" spans="1:1">
      <c r="A341" s="46">
        <v>41247</v>
      </c>
    </row>
    <row r="342" spans="1:1">
      <c r="A342" s="46">
        <v>41248</v>
      </c>
    </row>
    <row r="343" spans="1:1">
      <c r="A343" s="46">
        <v>41249</v>
      </c>
    </row>
    <row r="344" spans="1:1">
      <c r="A344" s="46">
        <v>41250</v>
      </c>
    </row>
    <row r="345" spans="1:1">
      <c r="A345" s="46">
        <v>41251</v>
      </c>
    </row>
    <row r="346" spans="1:1">
      <c r="A346" s="46">
        <v>41252</v>
      </c>
    </row>
    <row r="347" spans="1:1">
      <c r="A347" s="46">
        <v>41253</v>
      </c>
    </row>
    <row r="348" spans="1:1">
      <c r="A348" s="46">
        <v>41254</v>
      </c>
    </row>
    <row r="349" spans="1:1">
      <c r="A349" s="46">
        <v>41255</v>
      </c>
    </row>
    <row r="350" spans="1:1">
      <c r="A350" s="46">
        <v>41256</v>
      </c>
    </row>
    <row r="351" spans="1:1">
      <c r="A351" s="46">
        <v>41257</v>
      </c>
    </row>
    <row r="352" spans="1:1">
      <c r="A352" s="46">
        <v>41258</v>
      </c>
    </row>
    <row r="353" spans="1:1">
      <c r="A353" s="46">
        <v>41259</v>
      </c>
    </row>
    <row r="354" spans="1:1">
      <c r="A354" s="46">
        <v>41260</v>
      </c>
    </row>
    <row r="355" spans="1:1">
      <c r="A355" s="46">
        <v>41261</v>
      </c>
    </row>
    <row r="356" spans="1:1">
      <c r="A356" s="46">
        <v>41262</v>
      </c>
    </row>
    <row r="357" spans="1:1">
      <c r="A357" s="46">
        <v>41263</v>
      </c>
    </row>
    <row r="358" spans="1:1">
      <c r="A358" s="46">
        <v>41264</v>
      </c>
    </row>
    <row r="359" spans="1:1">
      <c r="A359" s="46">
        <v>41265</v>
      </c>
    </row>
    <row r="360" spans="1:1">
      <c r="A360" s="46">
        <v>41266</v>
      </c>
    </row>
    <row r="361" spans="1:1">
      <c r="A361" s="46">
        <v>41267</v>
      </c>
    </row>
    <row r="362" spans="1:1">
      <c r="A362" s="46">
        <v>41268</v>
      </c>
    </row>
    <row r="363" spans="1:1">
      <c r="A363" s="46">
        <v>41269</v>
      </c>
    </row>
    <row r="364" spans="1:1">
      <c r="A364" s="46">
        <v>41270</v>
      </c>
    </row>
    <row r="365" spans="1:1">
      <c r="A365" s="46">
        <v>41271</v>
      </c>
    </row>
    <row r="366" spans="1:1">
      <c r="A366" s="46">
        <v>41272</v>
      </c>
    </row>
    <row r="367" spans="1:1">
      <c r="A367" s="46">
        <v>41273</v>
      </c>
    </row>
    <row r="368" spans="1:1">
      <c r="A368" s="46">
        <v>41274</v>
      </c>
    </row>
    <row r="369" spans="1:1">
      <c r="A369" s="46">
        <v>41275</v>
      </c>
    </row>
    <row r="370" spans="1:1">
      <c r="A370" s="46">
        <v>41276</v>
      </c>
    </row>
    <row r="371" spans="1:1">
      <c r="A371" s="46">
        <v>41277</v>
      </c>
    </row>
    <row r="372" spans="1:1">
      <c r="A372" s="46">
        <v>41278</v>
      </c>
    </row>
    <row r="373" spans="1:1">
      <c r="A373" s="46">
        <v>41279</v>
      </c>
    </row>
    <row r="374" spans="1:1">
      <c r="A374" s="46">
        <v>41280</v>
      </c>
    </row>
    <row r="375" spans="1:1">
      <c r="A375" s="46">
        <v>41281</v>
      </c>
    </row>
    <row r="376" spans="1:1">
      <c r="A376" s="46">
        <v>41282</v>
      </c>
    </row>
    <row r="377" spans="1:1">
      <c r="A377" s="46">
        <v>41283</v>
      </c>
    </row>
    <row r="378" spans="1:1">
      <c r="A378" s="46">
        <v>41284</v>
      </c>
    </row>
    <row r="379" spans="1:1">
      <c r="A379" s="46">
        <v>41285</v>
      </c>
    </row>
    <row r="380" spans="1:1">
      <c r="A380" s="46">
        <v>41286</v>
      </c>
    </row>
    <row r="381" spans="1:1">
      <c r="A381" s="46">
        <v>41287</v>
      </c>
    </row>
    <row r="382" spans="1:1">
      <c r="A382" s="46">
        <v>41288</v>
      </c>
    </row>
    <row r="383" spans="1:1">
      <c r="A383" s="46">
        <v>41289</v>
      </c>
    </row>
    <row r="384" spans="1:1">
      <c r="A384" s="46">
        <v>41290</v>
      </c>
    </row>
    <row r="385" spans="1:1">
      <c r="A385" s="46">
        <v>41291</v>
      </c>
    </row>
    <row r="386" spans="1:1">
      <c r="A386" s="46">
        <v>41292</v>
      </c>
    </row>
    <row r="387" spans="1:1">
      <c r="A387" s="46">
        <v>41293</v>
      </c>
    </row>
    <row r="388" spans="1:1">
      <c r="A388" s="46">
        <v>41294</v>
      </c>
    </row>
    <row r="389" spans="1:1">
      <c r="A389" s="46">
        <v>41295</v>
      </c>
    </row>
    <row r="390" spans="1:1">
      <c r="A390" s="46">
        <v>41296</v>
      </c>
    </row>
    <row r="391" spans="1:1">
      <c r="A391" s="46">
        <v>41297</v>
      </c>
    </row>
    <row r="392" spans="1:1">
      <c r="A392" s="46">
        <v>41298</v>
      </c>
    </row>
    <row r="393" spans="1:1">
      <c r="A393" s="46">
        <v>41299</v>
      </c>
    </row>
    <row r="394" spans="1:1">
      <c r="A394" s="46">
        <v>41300</v>
      </c>
    </row>
    <row r="395" spans="1:1">
      <c r="A395" s="46">
        <v>41301</v>
      </c>
    </row>
    <row r="396" spans="1:1">
      <c r="A396" s="46">
        <v>41302</v>
      </c>
    </row>
    <row r="397" spans="1:1">
      <c r="A397" s="46">
        <v>41303</v>
      </c>
    </row>
    <row r="398" spans="1:1">
      <c r="A398" s="46">
        <v>41304</v>
      </c>
    </row>
    <row r="399" spans="1:1">
      <c r="A399" s="46">
        <v>41305</v>
      </c>
    </row>
    <row r="400" spans="1:1">
      <c r="A400" s="46">
        <v>41306</v>
      </c>
    </row>
    <row r="401" spans="1:1">
      <c r="A401" s="46">
        <v>41307</v>
      </c>
    </row>
    <row r="402" spans="1:1">
      <c r="A402" s="46">
        <v>41308</v>
      </c>
    </row>
    <row r="403" spans="1:1">
      <c r="A403" s="46">
        <v>41309</v>
      </c>
    </row>
    <row r="404" spans="1:1">
      <c r="A404" s="46">
        <v>41310</v>
      </c>
    </row>
    <row r="405" spans="1:1">
      <c r="A405" s="46">
        <v>41311</v>
      </c>
    </row>
    <row r="406" spans="1:1">
      <c r="A406" s="46">
        <v>41312</v>
      </c>
    </row>
    <row r="407" spans="1:1">
      <c r="A407" s="46">
        <v>41313</v>
      </c>
    </row>
    <row r="408" spans="1:1">
      <c r="A408" s="46">
        <v>41314</v>
      </c>
    </row>
    <row r="409" spans="1:1">
      <c r="A409" s="46">
        <v>41315</v>
      </c>
    </row>
    <row r="410" spans="1:1">
      <c r="A410" s="46">
        <v>41316</v>
      </c>
    </row>
    <row r="411" spans="1:1">
      <c r="A411" s="46">
        <v>41317</v>
      </c>
    </row>
    <row r="412" spans="1:1">
      <c r="A412" s="46">
        <v>41318</v>
      </c>
    </row>
    <row r="413" spans="1:1">
      <c r="A413" s="46">
        <v>41319</v>
      </c>
    </row>
    <row r="414" spans="1:1">
      <c r="A414" s="46">
        <v>41320</v>
      </c>
    </row>
    <row r="415" spans="1:1">
      <c r="A415" s="46">
        <v>41321</v>
      </c>
    </row>
    <row r="416" spans="1:1">
      <c r="A416" s="46">
        <v>41322</v>
      </c>
    </row>
    <row r="417" spans="1:1">
      <c r="A417" s="46">
        <v>41323</v>
      </c>
    </row>
    <row r="418" spans="1:1">
      <c r="A418" s="46">
        <v>41324</v>
      </c>
    </row>
    <row r="419" spans="1:1">
      <c r="A419" s="46">
        <v>41325</v>
      </c>
    </row>
    <row r="420" spans="1:1">
      <c r="A420" s="46">
        <v>41326</v>
      </c>
    </row>
    <row r="421" spans="1:1">
      <c r="A421" s="46">
        <v>41327</v>
      </c>
    </row>
    <row r="422" spans="1:1">
      <c r="A422" s="46">
        <v>41328</v>
      </c>
    </row>
    <row r="423" spans="1:1">
      <c r="A423" s="46">
        <v>41329</v>
      </c>
    </row>
    <row r="424" spans="1:1">
      <c r="A424" s="46">
        <v>41330</v>
      </c>
    </row>
    <row r="425" spans="1:1">
      <c r="A425" s="46">
        <v>41331</v>
      </c>
    </row>
    <row r="426" spans="1:1">
      <c r="A426" s="46">
        <v>41332</v>
      </c>
    </row>
    <row r="427" spans="1:1">
      <c r="A427" s="46">
        <v>41333</v>
      </c>
    </row>
    <row r="428" spans="1:1">
      <c r="A428" s="46">
        <v>41334</v>
      </c>
    </row>
    <row r="429" spans="1:1">
      <c r="A429" s="46">
        <v>41335</v>
      </c>
    </row>
    <row r="430" spans="1:1">
      <c r="A430" s="46">
        <v>41336</v>
      </c>
    </row>
    <row r="431" spans="1:1">
      <c r="A431" s="46">
        <v>41337</v>
      </c>
    </row>
    <row r="432" spans="1:1">
      <c r="A432" s="46">
        <v>41338</v>
      </c>
    </row>
    <row r="433" spans="1:1">
      <c r="A433" s="46">
        <v>41339</v>
      </c>
    </row>
    <row r="434" spans="1:1">
      <c r="A434" s="46">
        <v>41340</v>
      </c>
    </row>
    <row r="435" spans="1:1">
      <c r="A435" s="46">
        <v>41341</v>
      </c>
    </row>
    <row r="436" spans="1:1">
      <c r="A436" s="46">
        <v>41342</v>
      </c>
    </row>
    <row r="437" spans="1:1">
      <c r="A437" s="46">
        <v>41343</v>
      </c>
    </row>
    <row r="438" spans="1:1">
      <c r="A438" s="46">
        <v>41344</v>
      </c>
    </row>
    <row r="439" spans="1:1">
      <c r="A439" s="46">
        <v>41345</v>
      </c>
    </row>
    <row r="440" spans="1:1">
      <c r="A440" s="46">
        <v>41346</v>
      </c>
    </row>
    <row r="441" spans="1:1">
      <c r="A441" s="46">
        <v>41347</v>
      </c>
    </row>
    <row r="442" spans="1:1">
      <c r="A442" s="46">
        <v>41348</v>
      </c>
    </row>
    <row r="443" spans="1:1">
      <c r="A443" s="46">
        <v>41349</v>
      </c>
    </row>
    <row r="444" spans="1:1">
      <c r="A444" s="46">
        <v>41350</v>
      </c>
    </row>
    <row r="445" spans="1:1">
      <c r="A445" s="46">
        <v>41351</v>
      </c>
    </row>
    <row r="446" spans="1:1">
      <c r="A446" s="46">
        <v>41352</v>
      </c>
    </row>
    <row r="447" spans="1:1">
      <c r="A447" s="46">
        <v>41353</v>
      </c>
    </row>
    <row r="448" spans="1:1">
      <c r="A448" s="46">
        <v>41354</v>
      </c>
    </row>
    <row r="449" spans="1:1">
      <c r="A449" s="46">
        <v>41355</v>
      </c>
    </row>
    <row r="450" spans="1:1">
      <c r="A450" s="46">
        <v>41356</v>
      </c>
    </row>
    <row r="451" spans="1:1">
      <c r="A451" s="46">
        <v>41357</v>
      </c>
    </row>
    <row r="452" spans="1:1">
      <c r="A452" s="46">
        <v>41358</v>
      </c>
    </row>
    <row r="453" spans="1:1">
      <c r="A453" s="46">
        <v>41359</v>
      </c>
    </row>
    <row r="454" spans="1:1">
      <c r="A454" s="46">
        <v>41360</v>
      </c>
    </row>
    <row r="455" spans="1:1">
      <c r="A455" s="46">
        <v>41361</v>
      </c>
    </row>
    <row r="456" spans="1:1">
      <c r="A456" s="46">
        <v>41362</v>
      </c>
    </row>
    <row r="457" spans="1:1">
      <c r="A457" s="46">
        <v>41363</v>
      </c>
    </row>
    <row r="458" spans="1:1">
      <c r="A458" s="46">
        <v>41364</v>
      </c>
    </row>
    <row r="459" spans="1:1">
      <c r="A459" s="46">
        <v>41365</v>
      </c>
    </row>
    <row r="460" spans="1:1">
      <c r="A460" s="46">
        <v>41366</v>
      </c>
    </row>
    <row r="461" spans="1:1">
      <c r="A461" s="46">
        <v>41367</v>
      </c>
    </row>
    <row r="462" spans="1:1">
      <c r="A462" s="46">
        <v>41368</v>
      </c>
    </row>
    <row r="463" spans="1:1">
      <c r="A463" s="46">
        <v>41369</v>
      </c>
    </row>
    <row r="464" spans="1:1">
      <c r="A464" s="46">
        <v>41370</v>
      </c>
    </row>
    <row r="465" spans="1:1">
      <c r="A465" s="46">
        <v>41371</v>
      </c>
    </row>
    <row r="466" spans="1:1">
      <c r="A466" s="46">
        <v>41372</v>
      </c>
    </row>
    <row r="467" spans="1:1">
      <c r="A467" s="46">
        <v>41373</v>
      </c>
    </row>
    <row r="468" spans="1:1">
      <c r="A468" s="46">
        <v>41374</v>
      </c>
    </row>
    <row r="469" spans="1:1">
      <c r="A469" s="46">
        <v>41375</v>
      </c>
    </row>
    <row r="470" spans="1:1">
      <c r="A470" s="46">
        <v>41376</v>
      </c>
    </row>
    <row r="471" spans="1:1">
      <c r="A471" s="46">
        <v>41377</v>
      </c>
    </row>
    <row r="472" spans="1:1">
      <c r="A472" s="46">
        <v>41378</v>
      </c>
    </row>
    <row r="473" spans="1:1">
      <c r="A473" s="46">
        <v>41379</v>
      </c>
    </row>
    <row r="474" spans="1:1">
      <c r="A474" s="46">
        <v>41380</v>
      </c>
    </row>
    <row r="475" spans="1:1">
      <c r="A475" s="46">
        <v>41381</v>
      </c>
    </row>
    <row r="476" spans="1:1">
      <c r="A476" s="46">
        <v>41382</v>
      </c>
    </row>
    <row r="477" spans="1:1">
      <c r="A477" s="46">
        <v>41383</v>
      </c>
    </row>
    <row r="478" spans="1:1">
      <c r="A478" s="46">
        <v>41384</v>
      </c>
    </row>
    <row r="479" spans="1:1">
      <c r="A479" s="46">
        <v>41385</v>
      </c>
    </row>
    <row r="480" spans="1:1">
      <c r="A480" s="46">
        <v>41386</v>
      </c>
    </row>
    <row r="481" spans="1:1">
      <c r="A481" s="46">
        <v>41387</v>
      </c>
    </row>
    <row r="482" spans="1:1">
      <c r="A482" s="46">
        <v>41388</v>
      </c>
    </row>
    <row r="483" spans="1:1">
      <c r="A483" s="46">
        <v>41389</v>
      </c>
    </row>
    <row r="484" spans="1:1">
      <c r="A484" s="46">
        <v>41390</v>
      </c>
    </row>
    <row r="485" spans="1:1">
      <c r="A485" s="46">
        <v>41391</v>
      </c>
    </row>
    <row r="486" spans="1:1">
      <c r="A486" s="46">
        <v>41392</v>
      </c>
    </row>
    <row r="487" spans="1:1">
      <c r="A487" s="46">
        <v>41393</v>
      </c>
    </row>
    <row r="488" spans="1:1">
      <c r="A488" s="46">
        <v>41394</v>
      </c>
    </row>
    <row r="489" spans="1:1">
      <c r="A489" s="46">
        <v>41395</v>
      </c>
    </row>
    <row r="490" spans="1:1">
      <c r="A490" s="46">
        <v>41396</v>
      </c>
    </row>
    <row r="491" spans="1:1">
      <c r="A491" s="46">
        <v>41397</v>
      </c>
    </row>
    <row r="492" spans="1:1">
      <c r="A492" s="46">
        <v>41398</v>
      </c>
    </row>
    <row r="493" spans="1:1">
      <c r="A493" s="46">
        <v>41399</v>
      </c>
    </row>
    <row r="494" spans="1:1">
      <c r="A494" s="46">
        <v>41400</v>
      </c>
    </row>
    <row r="495" spans="1:1">
      <c r="A495" s="46">
        <v>41401</v>
      </c>
    </row>
    <row r="496" spans="1:1">
      <c r="A496" s="46">
        <v>41402</v>
      </c>
    </row>
    <row r="497" spans="1:1">
      <c r="A497" s="46">
        <v>41403</v>
      </c>
    </row>
    <row r="498" spans="1:1">
      <c r="A498" s="46">
        <v>41404</v>
      </c>
    </row>
    <row r="499" spans="1:1">
      <c r="A499" s="46">
        <v>41405</v>
      </c>
    </row>
    <row r="500" spans="1:1">
      <c r="A500" s="46">
        <v>41406</v>
      </c>
    </row>
    <row r="501" spans="1:1">
      <c r="A501" s="46">
        <v>41407</v>
      </c>
    </row>
    <row r="502" spans="1:1">
      <c r="A502" s="46">
        <v>41408</v>
      </c>
    </row>
    <row r="503" spans="1:1">
      <c r="A503" s="46">
        <v>41409</v>
      </c>
    </row>
    <row r="504" spans="1:1">
      <c r="A504" s="46">
        <v>41410</v>
      </c>
    </row>
    <row r="505" spans="1:1">
      <c r="A505" s="46">
        <v>41411</v>
      </c>
    </row>
    <row r="506" spans="1:1">
      <c r="A506" s="46">
        <v>41412</v>
      </c>
    </row>
    <row r="507" spans="1:1">
      <c r="A507" s="46">
        <v>41413</v>
      </c>
    </row>
    <row r="508" spans="1:1">
      <c r="A508" s="46">
        <v>41414</v>
      </c>
    </row>
    <row r="509" spans="1:1">
      <c r="A509" s="46">
        <v>41415</v>
      </c>
    </row>
    <row r="510" spans="1:1">
      <c r="A510" s="46">
        <v>41416</v>
      </c>
    </row>
    <row r="511" spans="1:1">
      <c r="A511" s="46">
        <v>41417</v>
      </c>
    </row>
    <row r="512" spans="1:1">
      <c r="A512" s="46">
        <v>41418</v>
      </c>
    </row>
    <row r="513" spans="1:1">
      <c r="A513" s="46">
        <v>41419</v>
      </c>
    </row>
    <row r="514" spans="1:1">
      <c r="A514" s="46">
        <v>41420</v>
      </c>
    </row>
    <row r="515" spans="1:1">
      <c r="A515" s="46">
        <v>41421</v>
      </c>
    </row>
    <row r="516" spans="1:1">
      <c r="A516" s="46">
        <v>41422</v>
      </c>
    </row>
    <row r="517" spans="1:1">
      <c r="A517" s="46">
        <v>41423</v>
      </c>
    </row>
    <row r="518" spans="1:1">
      <c r="A518" s="46">
        <v>41424</v>
      </c>
    </row>
    <row r="519" spans="1:1">
      <c r="A519" s="46">
        <v>41425</v>
      </c>
    </row>
    <row r="520" spans="1:1">
      <c r="A520" s="46">
        <v>41426</v>
      </c>
    </row>
    <row r="521" spans="1:1">
      <c r="A521" s="46">
        <v>41427</v>
      </c>
    </row>
    <row r="522" spans="1:1">
      <c r="A522" s="46">
        <v>41428</v>
      </c>
    </row>
    <row r="523" spans="1:1">
      <c r="A523" s="46">
        <v>41429</v>
      </c>
    </row>
    <row r="524" spans="1:1">
      <c r="A524" s="46">
        <v>41430</v>
      </c>
    </row>
    <row r="525" spans="1:1">
      <c r="A525" s="46">
        <v>41431</v>
      </c>
    </row>
    <row r="526" spans="1:1">
      <c r="A526" s="46">
        <v>41432</v>
      </c>
    </row>
    <row r="527" spans="1:1">
      <c r="A527" s="46">
        <v>41433</v>
      </c>
    </row>
    <row r="528" spans="1:1">
      <c r="A528" s="46">
        <v>41434</v>
      </c>
    </row>
    <row r="529" spans="1:1">
      <c r="A529" s="46">
        <v>41435</v>
      </c>
    </row>
    <row r="530" spans="1:1">
      <c r="A530" s="46">
        <v>41436</v>
      </c>
    </row>
    <row r="531" spans="1:1">
      <c r="A531" s="46">
        <v>41437</v>
      </c>
    </row>
    <row r="532" spans="1:1">
      <c r="A532" s="46">
        <v>41438</v>
      </c>
    </row>
    <row r="533" spans="1:1">
      <c r="A533" s="46">
        <v>41439</v>
      </c>
    </row>
    <row r="534" spans="1:1">
      <c r="A534" s="46">
        <v>41440</v>
      </c>
    </row>
    <row r="535" spans="1:1">
      <c r="A535" s="46">
        <v>41441</v>
      </c>
    </row>
    <row r="536" spans="1:1">
      <c r="A536" s="46">
        <v>41442</v>
      </c>
    </row>
    <row r="537" spans="1:1">
      <c r="A537" s="46">
        <v>41443</v>
      </c>
    </row>
    <row r="538" spans="1:1">
      <c r="A538" s="46">
        <v>41444</v>
      </c>
    </row>
    <row r="539" spans="1:1">
      <c r="A539" s="46">
        <v>41445</v>
      </c>
    </row>
    <row r="540" spans="1:1">
      <c r="A540" s="46">
        <v>41446</v>
      </c>
    </row>
    <row r="541" spans="1:1">
      <c r="A541" s="46">
        <v>41447</v>
      </c>
    </row>
    <row r="542" spans="1:1">
      <c r="A542" s="46">
        <v>41448</v>
      </c>
    </row>
    <row r="543" spans="1:1">
      <c r="A543" s="46">
        <v>41449</v>
      </c>
    </row>
    <row r="544" spans="1:1">
      <c r="A544" s="46">
        <v>41450</v>
      </c>
    </row>
    <row r="545" spans="1:1">
      <c r="A545" s="46">
        <v>41451</v>
      </c>
    </row>
    <row r="546" spans="1:1">
      <c r="A546" s="46">
        <v>41452</v>
      </c>
    </row>
    <row r="547" spans="1:1">
      <c r="A547" s="46">
        <v>41453</v>
      </c>
    </row>
    <row r="548" spans="1:1">
      <c r="A548" s="46">
        <v>41454</v>
      </c>
    </row>
    <row r="549" spans="1:1">
      <c r="A549" s="46">
        <v>41455</v>
      </c>
    </row>
    <row r="550" spans="1:1">
      <c r="A550" s="46">
        <v>41456</v>
      </c>
    </row>
    <row r="551" spans="1:1">
      <c r="A551" s="46">
        <v>41457</v>
      </c>
    </row>
    <row r="552" spans="1:1">
      <c r="A552" s="46">
        <v>41458</v>
      </c>
    </row>
    <row r="553" spans="1:1">
      <c r="A553" s="46">
        <v>41459</v>
      </c>
    </row>
    <row r="554" spans="1:1">
      <c r="A554" s="46">
        <v>41460</v>
      </c>
    </row>
    <row r="555" spans="1:1">
      <c r="A555" s="46">
        <v>41461</v>
      </c>
    </row>
    <row r="556" spans="1:1">
      <c r="A556" s="46">
        <v>41462</v>
      </c>
    </row>
    <row r="557" spans="1:1">
      <c r="A557" s="46">
        <v>41463</v>
      </c>
    </row>
    <row r="558" spans="1:1">
      <c r="A558" s="46">
        <v>41464</v>
      </c>
    </row>
    <row r="559" spans="1:1">
      <c r="A559" s="46">
        <v>41465</v>
      </c>
    </row>
    <row r="560" spans="1:1">
      <c r="A560" s="46">
        <v>41466</v>
      </c>
    </row>
    <row r="561" spans="1:1">
      <c r="A561" s="46">
        <v>41467</v>
      </c>
    </row>
    <row r="562" spans="1:1">
      <c r="A562" s="46">
        <v>41468</v>
      </c>
    </row>
    <row r="563" spans="1:1">
      <c r="A563" s="46">
        <v>41469</v>
      </c>
    </row>
    <row r="564" spans="1:1">
      <c r="A564" s="46">
        <v>41470</v>
      </c>
    </row>
    <row r="565" spans="1:1">
      <c r="A565" s="46">
        <v>41471</v>
      </c>
    </row>
    <row r="566" spans="1:1">
      <c r="A566" s="46">
        <v>41472</v>
      </c>
    </row>
    <row r="567" spans="1:1">
      <c r="A567" s="46">
        <v>41473</v>
      </c>
    </row>
    <row r="568" spans="1:1">
      <c r="A568" s="46">
        <v>41474</v>
      </c>
    </row>
    <row r="569" spans="1:1">
      <c r="A569" s="46">
        <v>41475</v>
      </c>
    </row>
    <row r="570" spans="1:1">
      <c r="A570" s="46">
        <v>41476</v>
      </c>
    </row>
    <row r="571" spans="1:1">
      <c r="A571" s="46">
        <v>41477</v>
      </c>
    </row>
    <row r="572" spans="1:1">
      <c r="A572" s="46">
        <v>41478</v>
      </c>
    </row>
    <row r="573" spans="1:1">
      <c r="A573" s="46">
        <v>41479</v>
      </c>
    </row>
    <row r="574" spans="1:1">
      <c r="A574" s="46">
        <v>41480</v>
      </c>
    </row>
    <row r="575" spans="1:1">
      <c r="A575" s="46">
        <v>41481</v>
      </c>
    </row>
    <row r="576" spans="1:1">
      <c r="A576" s="46">
        <v>41482</v>
      </c>
    </row>
    <row r="577" spans="1:1">
      <c r="A577" s="46">
        <v>41483</v>
      </c>
    </row>
    <row r="578" spans="1:1">
      <c r="A578" s="46">
        <v>41484</v>
      </c>
    </row>
    <row r="579" spans="1:1">
      <c r="A579" s="46">
        <v>41485</v>
      </c>
    </row>
    <row r="580" spans="1:1">
      <c r="A580" s="46">
        <v>41486</v>
      </c>
    </row>
    <row r="581" spans="1:1">
      <c r="A581" s="46">
        <v>41487</v>
      </c>
    </row>
    <row r="582" spans="1:1">
      <c r="A582" s="46">
        <v>41488</v>
      </c>
    </row>
    <row r="583" spans="1:1">
      <c r="A583" s="46">
        <v>41489</v>
      </c>
    </row>
    <row r="584" spans="1:1">
      <c r="A584" s="46">
        <v>41490</v>
      </c>
    </row>
    <row r="585" spans="1:1">
      <c r="A585" s="46">
        <v>41491</v>
      </c>
    </row>
    <row r="586" spans="1:1">
      <c r="A586" s="46">
        <v>41492</v>
      </c>
    </row>
    <row r="587" spans="1:1">
      <c r="A587" s="46">
        <v>41493</v>
      </c>
    </row>
    <row r="588" spans="1:1">
      <c r="A588" s="46">
        <v>41494</v>
      </c>
    </row>
    <row r="589" spans="1:1">
      <c r="A589" s="46">
        <v>41495</v>
      </c>
    </row>
    <row r="590" spans="1:1">
      <c r="A590" s="46">
        <v>41496</v>
      </c>
    </row>
    <row r="591" spans="1:1">
      <c r="A591" s="46">
        <v>41497</v>
      </c>
    </row>
    <row r="592" spans="1:1">
      <c r="A592" s="46">
        <v>41498</v>
      </c>
    </row>
    <row r="593" spans="1:1">
      <c r="A593" s="46">
        <v>41499</v>
      </c>
    </row>
    <row r="594" spans="1:1">
      <c r="A594" s="46">
        <v>41500</v>
      </c>
    </row>
    <row r="595" spans="1:1">
      <c r="A595" s="46">
        <v>41501</v>
      </c>
    </row>
    <row r="596" spans="1:1">
      <c r="A596" s="46">
        <v>41502</v>
      </c>
    </row>
    <row r="597" spans="1:1">
      <c r="A597" s="46">
        <v>41503</v>
      </c>
    </row>
    <row r="598" spans="1:1">
      <c r="A598" s="46">
        <v>41504</v>
      </c>
    </row>
    <row r="599" spans="1:1">
      <c r="A599" s="46">
        <v>41505</v>
      </c>
    </row>
    <row r="600" spans="1:1">
      <c r="A600" s="46">
        <v>41506</v>
      </c>
    </row>
    <row r="601" spans="1:1">
      <c r="A601" s="46">
        <v>41507</v>
      </c>
    </row>
    <row r="602" spans="1:1">
      <c r="A602" s="46">
        <v>41508</v>
      </c>
    </row>
    <row r="603" spans="1:1">
      <c r="A603" s="46">
        <v>41509</v>
      </c>
    </row>
    <row r="604" spans="1:1">
      <c r="A604" s="46">
        <v>41510</v>
      </c>
    </row>
    <row r="605" spans="1:1">
      <c r="A605" s="46">
        <v>41511</v>
      </c>
    </row>
    <row r="606" spans="1:1">
      <c r="A606" s="46">
        <v>41512</v>
      </c>
    </row>
    <row r="607" spans="1:1">
      <c r="A607" s="46">
        <v>41513</v>
      </c>
    </row>
    <row r="608" spans="1:1">
      <c r="A608" s="46">
        <v>41514</v>
      </c>
    </row>
    <row r="609" spans="1:1">
      <c r="A609" s="46">
        <v>41515</v>
      </c>
    </row>
    <row r="610" spans="1:1">
      <c r="A610" s="46">
        <v>41516</v>
      </c>
    </row>
    <row r="611" spans="1:1">
      <c r="A611" s="46">
        <v>41517</v>
      </c>
    </row>
    <row r="612" spans="1:1">
      <c r="A612" s="46">
        <v>41518</v>
      </c>
    </row>
    <row r="613" spans="1:1">
      <c r="A613" s="46">
        <v>41519</v>
      </c>
    </row>
    <row r="614" spans="1:1">
      <c r="A614" s="46">
        <v>41520</v>
      </c>
    </row>
    <row r="615" spans="1:1">
      <c r="A615" s="46">
        <v>41521</v>
      </c>
    </row>
    <row r="616" spans="1:1">
      <c r="A616" s="46">
        <v>41522</v>
      </c>
    </row>
    <row r="617" spans="1:1">
      <c r="A617" s="46">
        <v>41523</v>
      </c>
    </row>
    <row r="618" spans="1:1">
      <c r="A618" s="46">
        <v>41524</v>
      </c>
    </row>
    <row r="619" spans="1:1">
      <c r="A619" s="46">
        <v>41525</v>
      </c>
    </row>
    <row r="620" spans="1:1">
      <c r="A620" s="46">
        <v>41526</v>
      </c>
    </row>
    <row r="621" spans="1:1">
      <c r="A621" s="46">
        <v>41527</v>
      </c>
    </row>
    <row r="622" spans="1:1">
      <c r="A622" s="46">
        <v>41528</v>
      </c>
    </row>
    <row r="623" spans="1:1">
      <c r="A623" s="46">
        <v>41529</v>
      </c>
    </row>
    <row r="624" spans="1:1">
      <c r="A624" s="46">
        <v>41530</v>
      </c>
    </row>
    <row r="625" spans="1:1">
      <c r="A625" s="46">
        <v>41531</v>
      </c>
    </row>
    <row r="626" spans="1:1">
      <c r="A626" s="46">
        <v>41532</v>
      </c>
    </row>
    <row r="627" spans="1:1">
      <c r="A627" s="46">
        <v>41533</v>
      </c>
    </row>
    <row r="628" spans="1:1">
      <c r="A628" s="46">
        <v>41534</v>
      </c>
    </row>
    <row r="629" spans="1:1">
      <c r="A629" s="46">
        <v>41535</v>
      </c>
    </row>
    <row r="630" spans="1:1">
      <c r="A630" s="46">
        <v>41536</v>
      </c>
    </row>
    <row r="631" spans="1:1">
      <c r="A631" s="46">
        <v>41537</v>
      </c>
    </row>
    <row r="632" spans="1:1">
      <c r="A632" s="46">
        <v>41538</v>
      </c>
    </row>
    <row r="633" spans="1:1">
      <c r="A633" s="46">
        <v>41539</v>
      </c>
    </row>
    <row r="634" spans="1:1">
      <c r="A634" s="46">
        <v>41540</v>
      </c>
    </row>
    <row r="635" spans="1:1">
      <c r="A635" s="46">
        <v>41541</v>
      </c>
    </row>
    <row r="636" spans="1:1">
      <c r="A636" s="46">
        <v>41542</v>
      </c>
    </row>
    <row r="637" spans="1:1">
      <c r="A637" s="46">
        <v>41543</v>
      </c>
    </row>
    <row r="638" spans="1:1">
      <c r="A638" s="46">
        <v>41544</v>
      </c>
    </row>
    <row r="639" spans="1:1">
      <c r="A639" s="46">
        <v>41545</v>
      </c>
    </row>
    <row r="640" spans="1:1">
      <c r="A640" s="46">
        <v>41546</v>
      </c>
    </row>
    <row r="641" spans="1:1">
      <c r="A641" s="46">
        <v>41547</v>
      </c>
    </row>
    <row r="642" spans="1:1">
      <c r="A642" s="46">
        <v>41548</v>
      </c>
    </row>
    <row r="643" spans="1:1">
      <c r="A643" s="46">
        <v>41549</v>
      </c>
    </row>
    <row r="644" spans="1:1">
      <c r="A644" s="46">
        <v>41550</v>
      </c>
    </row>
    <row r="645" spans="1:1">
      <c r="A645" s="46">
        <v>41551</v>
      </c>
    </row>
    <row r="646" spans="1:1">
      <c r="A646" s="46">
        <v>41552</v>
      </c>
    </row>
    <row r="647" spans="1:1">
      <c r="A647" s="46">
        <v>41553</v>
      </c>
    </row>
    <row r="648" spans="1:1">
      <c r="A648" s="46">
        <v>41554</v>
      </c>
    </row>
    <row r="649" spans="1:1">
      <c r="A649" s="46">
        <v>41555</v>
      </c>
    </row>
    <row r="650" spans="1:1">
      <c r="A650" s="46">
        <v>41556</v>
      </c>
    </row>
    <row r="651" spans="1:1">
      <c r="A651" s="46">
        <v>41557</v>
      </c>
    </row>
    <row r="652" spans="1:1">
      <c r="A652" s="46">
        <v>41558</v>
      </c>
    </row>
    <row r="653" spans="1:1">
      <c r="A653" s="46">
        <v>41559</v>
      </c>
    </row>
    <row r="654" spans="1:1">
      <c r="A654" s="46">
        <v>41560</v>
      </c>
    </row>
    <row r="655" spans="1:1">
      <c r="A655" s="46">
        <v>41561</v>
      </c>
    </row>
    <row r="656" spans="1:1">
      <c r="A656" s="46">
        <v>41562</v>
      </c>
    </row>
    <row r="657" spans="1:1">
      <c r="A657" s="46">
        <v>41563</v>
      </c>
    </row>
    <row r="658" spans="1:1">
      <c r="A658" s="46">
        <v>41564</v>
      </c>
    </row>
    <row r="659" spans="1:1">
      <c r="A659" s="46">
        <v>41565</v>
      </c>
    </row>
    <row r="660" spans="1:1">
      <c r="A660" s="46">
        <v>41566</v>
      </c>
    </row>
    <row r="661" spans="1:1">
      <c r="A661" s="46">
        <v>41567</v>
      </c>
    </row>
    <row r="662" spans="1:1">
      <c r="A662" s="46">
        <v>41568</v>
      </c>
    </row>
    <row r="663" spans="1:1">
      <c r="A663" s="46">
        <v>41569</v>
      </c>
    </row>
    <row r="664" spans="1:1">
      <c r="A664" s="46">
        <v>41570</v>
      </c>
    </row>
    <row r="665" spans="1:1">
      <c r="A665" s="46">
        <v>41571</v>
      </c>
    </row>
    <row r="666" spans="1:1">
      <c r="A666" s="46">
        <v>41572</v>
      </c>
    </row>
    <row r="667" spans="1:1">
      <c r="A667" s="46">
        <v>41573</v>
      </c>
    </row>
    <row r="668" spans="1:1">
      <c r="A668" s="46">
        <v>41574</v>
      </c>
    </row>
    <row r="669" spans="1:1">
      <c r="A669" s="46">
        <v>41575</v>
      </c>
    </row>
    <row r="670" spans="1:1">
      <c r="A670" s="46">
        <v>41576</v>
      </c>
    </row>
    <row r="671" spans="1:1">
      <c r="A671" s="46">
        <v>41577</v>
      </c>
    </row>
    <row r="672" spans="1:1">
      <c r="A672" s="46">
        <v>41578</v>
      </c>
    </row>
    <row r="673" spans="1:1">
      <c r="A673" s="46">
        <v>41579</v>
      </c>
    </row>
    <row r="674" spans="1:1">
      <c r="A674" s="46">
        <v>41580</v>
      </c>
    </row>
    <row r="675" spans="1:1">
      <c r="A675" s="46">
        <v>41581</v>
      </c>
    </row>
    <row r="676" spans="1:1">
      <c r="A676" s="46">
        <v>41582</v>
      </c>
    </row>
    <row r="677" spans="1:1">
      <c r="A677" s="46">
        <v>41583</v>
      </c>
    </row>
    <row r="678" spans="1:1">
      <c r="A678" s="46">
        <v>41584</v>
      </c>
    </row>
    <row r="679" spans="1:1">
      <c r="A679" s="46">
        <v>41585</v>
      </c>
    </row>
    <row r="680" spans="1:1">
      <c r="A680" s="46">
        <v>41586</v>
      </c>
    </row>
    <row r="681" spans="1:1">
      <c r="A681" s="46">
        <v>41587</v>
      </c>
    </row>
    <row r="682" spans="1:1">
      <c r="A682" s="46">
        <v>41588</v>
      </c>
    </row>
    <row r="683" spans="1:1">
      <c r="A683" s="46">
        <v>41589</v>
      </c>
    </row>
    <row r="684" spans="1:1">
      <c r="A684" s="46">
        <v>41590</v>
      </c>
    </row>
    <row r="685" spans="1:1">
      <c r="A685" s="46">
        <v>41591</v>
      </c>
    </row>
    <row r="686" spans="1:1">
      <c r="A686" s="46">
        <v>41592</v>
      </c>
    </row>
    <row r="687" spans="1:1">
      <c r="A687" s="46">
        <v>41593</v>
      </c>
    </row>
    <row r="688" spans="1:1">
      <c r="A688" s="46">
        <v>41594</v>
      </c>
    </row>
    <row r="689" spans="1:1">
      <c r="A689" s="46">
        <v>41595</v>
      </c>
    </row>
    <row r="690" spans="1:1">
      <c r="A690" s="46">
        <v>41596</v>
      </c>
    </row>
    <row r="691" spans="1:1">
      <c r="A691" s="46">
        <v>41597</v>
      </c>
    </row>
    <row r="692" spans="1:1">
      <c r="A692" s="46">
        <v>41598</v>
      </c>
    </row>
    <row r="693" spans="1:1">
      <c r="A693" s="46">
        <v>41599</v>
      </c>
    </row>
    <row r="694" spans="1:1">
      <c r="A694" s="46">
        <v>41600</v>
      </c>
    </row>
    <row r="695" spans="1:1">
      <c r="A695" s="46">
        <v>41601</v>
      </c>
    </row>
    <row r="696" spans="1:1">
      <c r="A696" s="46">
        <v>41602</v>
      </c>
    </row>
    <row r="697" spans="1:1">
      <c r="A697" s="46">
        <v>41603</v>
      </c>
    </row>
    <row r="698" spans="1:1">
      <c r="A698" s="46">
        <v>41604</v>
      </c>
    </row>
    <row r="699" spans="1:1">
      <c r="A699" s="46">
        <v>41605</v>
      </c>
    </row>
    <row r="700" spans="1:1">
      <c r="A700" s="46">
        <v>41606</v>
      </c>
    </row>
    <row r="701" spans="1:1">
      <c r="A701" s="46">
        <v>41607</v>
      </c>
    </row>
    <row r="702" spans="1:1">
      <c r="A702" s="46">
        <v>41608</v>
      </c>
    </row>
    <row r="703" spans="1:1">
      <c r="A703" s="46">
        <v>41609</v>
      </c>
    </row>
    <row r="704" spans="1:1">
      <c r="A704" s="46">
        <v>41610</v>
      </c>
    </row>
    <row r="705" spans="1:1">
      <c r="A705" s="46">
        <v>41611</v>
      </c>
    </row>
    <row r="706" spans="1:1">
      <c r="A706" s="46">
        <v>41612</v>
      </c>
    </row>
    <row r="707" spans="1:1">
      <c r="A707" s="46">
        <v>41613</v>
      </c>
    </row>
    <row r="708" spans="1:1">
      <c r="A708" s="46">
        <v>41614</v>
      </c>
    </row>
    <row r="709" spans="1:1">
      <c r="A709" s="46">
        <v>41615</v>
      </c>
    </row>
    <row r="710" spans="1:1">
      <c r="A710" s="46">
        <v>41616</v>
      </c>
    </row>
    <row r="711" spans="1:1">
      <c r="A711" s="46">
        <v>41617</v>
      </c>
    </row>
    <row r="712" spans="1:1">
      <c r="A712" s="46">
        <v>41618</v>
      </c>
    </row>
    <row r="713" spans="1:1">
      <c r="A713" s="46">
        <v>41619</v>
      </c>
    </row>
    <row r="714" spans="1:1">
      <c r="A714" s="46">
        <v>41620</v>
      </c>
    </row>
    <row r="715" spans="1:1">
      <c r="A715" s="46">
        <v>41621</v>
      </c>
    </row>
    <row r="716" spans="1:1">
      <c r="A716" s="46">
        <v>41622</v>
      </c>
    </row>
    <row r="717" spans="1:1">
      <c r="A717" s="46">
        <v>41623</v>
      </c>
    </row>
    <row r="718" spans="1:1">
      <c r="A718" s="46">
        <v>41624</v>
      </c>
    </row>
    <row r="719" spans="1:1">
      <c r="A719" s="46">
        <v>41625</v>
      </c>
    </row>
    <row r="720" spans="1:1">
      <c r="A720" s="46">
        <v>41626</v>
      </c>
    </row>
    <row r="721" spans="1:1">
      <c r="A721" s="46">
        <v>41627</v>
      </c>
    </row>
    <row r="722" spans="1:1">
      <c r="A722" s="46">
        <v>41628</v>
      </c>
    </row>
    <row r="723" spans="1:1">
      <c r="A723" s="46">
        <v>41629</v>
      </c>
    </row>
    <row r="724" spans="1:1">
      <c r="A724" s="46">
        <v>41630</v>
      </c>
    </row>
    <row r="725" spans="1:1">
      <c r="A725" s="46">
        <v>41631</v>
      </c>
    </row>
    <row r="726" spans="1:1">
      <c r="A726" s="46">
        <v>41632</v>
      </c>
    </row>
    <row r="727" spans="1:1">
      <c r="A727" s="46">
        <v>41633</v>
      </c>
    </row>
    <row r="728" spans="1:1">
      <c r="A728" s="46">
        <v>41634</v>
      </c>
    </row>
    <row r="729" spans="1:1">
      <c r="A729" s="46">
        <v>41635</v>
      </c>
    </row>
    <row r="730" spans="1:1">
      <c r="A730" s="46">
        <v>41636</v>
      </c>
    </row>
    <row r="731" spans="1:1">
      <c r="A731" s="46">
        <v>41637</v>
      </c>
    </row>
    <row r="732" spans="1:1">
      <c r="A732" s="46">
        <v>41638</v>
      </c>
    </row>
    <row r="733" spans="1:1">
      <c r="A733" s="46">
        <v>41639</v>
      </c>
    </row>
  </sheetData>
  <phoneticPr fontId="38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2.75"/>
  <sheetData/>
  <phoneticPr fontId="3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1" t="s">
        <v>1174</v>
      </c>
      <c r="B1" s="241"/>
      <c r="C1" s="593" t="s">
        <v>1013</v>
      </c>
      <c r="D1" s="593"/>
      <c r="E1" s="127"/>
    </row>
    <row r="2" spans="1:12" s="6" customFormat="1">
      <c r="A2" s="73" t="s">
        <v>1043</v>
      </c>
      <c r="B2" s="241"/>
      <c r="C2" s="591" t="s">
        <v>2296</v>
      </c>
      <c r="D2" s="592"/>
      <c r="E2" s="127"/>
    </row>
    <row r="3" spans="1:12" s="6" customFormat="1">
      <c r="A3" s="73"/>
      <c r="B3" s="241"/>
      <c r="C3" s="72"/>
      <c r="D3" s="72"/>
      <c r="E3" s="127"/>
    </row>
    <row r="4" spans="1:12" s="2" customFormat="1">
      <c r="A4" s="74" t="str">
        <f>'ფორმა N2'!A4</f>
        <v>ანგარიშვალდებული პირის დასახელება:</v>
      </c>
      <c r="B4" s="242"/>
      <c r="C4" s="73"/>
      <c r="D4" s="73"/>
      <c r="E4" s="122"/>
      <c r="L4" s="6"/>
    </row>
    <row r="5" spans="1:12" s="2" customFormat="1">
      <c r="A5" s="223" t="s">
        <v>1382</v>
      </c>
      <c r="B5" s="223"/>
      <c r="C5" s="223"/>
      <c r="D5" s="45"/>
      <c r="E5" s="122"/>
    </row>
    <row r="6" spans="1:12" s="2" customFormat="1">
      <c r="A6" s="74"/>
      <c r="B6" s="242"/>
      <c r="C6" s="73"/>
      <c r="D6" s="73"/>
      <c r="E6" s="122"/>
    </row>
    <row r="7" spans="1:12" s="6" customFormat="1" ht="18">
      <c r="A7" s="97"/>
      <c r="B7" s="126"/>
      <c r="C7" s="75"/>
      <c r="D7" s="75"/>
      <c r="E7" s="127"/>
    </row>
    <row r="8" spans="1:12" s="6" customFormat="1" ht="30">
      <c r="A8" s="118" t="s">
        <v>967</v>
      </c>
      <c r="B8" s="76" t="s">
        <v>1153</v>
      </c>
      <c r="C8" s="76" t="s">
        <v>969</v>
      </c>
      <c r="D8" s="76" t="s">
        <v>970</v>
      </c>
      <c r="E8" s="127"/>
      <c r="F8" s="20"/>
    </row>
    <row r="9" spans="1:12" s="7" customFormat="1">
      <c r="A9" s="239">
        <v>1</v>
      </c>
      <c r="B9" s="239" t="s">
        <v>968</v>
      </c>
      <c r="C9" s="82">
        <f>SUM(C10,C25)</f>
        <v>0</v>
      </c>
      <c r="D9" s="82">
        <f>SUM(D10,D25)</f>
        <v>0</v>
      </c>
      <c r="E9" s="127"/>
    </row>
    <row r="10" spans="1:12" s="7" customFormat="1">
      <c r="A10" s="84">
        <v>1.1000000000000001</v>
      </c>
      <c r="B10" s="84" t="s">
        <v>983</v>
      </c>
      <c r="C10" s="82">
        <f>SUM(C11,C12,C15,C18,C24)</f>
        <v>0</v>
      </c>
      <c r="D10" s="82">
        <f>SUM(D11,D12,D15,D18,D23,D24)</f>
        <v>0</v>
      </c>
      <c r="E10" s="127"/>
    </row>
    <row r="11" spans="1:12" s="9" customFormat="1" ht="18">
      <c r="A11" s="85" t="s">
        <v>933</v>
      </c>
      <c r="B11" s="85" t="s">
        <v>982</v>
      </c>
      <c r="C11" s="8"/>
      <c r="D11" s="8"/>
      <c r="E11" s="127"/>
    </row>
    <row r="12" spans="1:12" s="10" customFormat="1">
      <c r="A12" s="85" t="s">
        <v>934</v>
      </c>
      <c r="B12" s="85" t="s">
        <v>1213</v>
      </c>
      <c r="C12" s="119">
        <f>SUM(C13:C14)</f>
        <v>0</v>
      </c>
      <c r="D12" s="119">
        <f>SUM(D13:D14)</f>
        <v>0</v>
      </c>
      <c r="E12" s="127"/>
    </row>
    <row r="13" spans="1:12" s="3" customFormat="1">
      <c r="A13" s="94" t="s">
        <v>984</v>
      </c>
      <c r="B13" s="94" t="s">
        <v>1216</v>
      </c>
      <c r="C13" s="8"/>
      <c r="D13" s="8"/>
      <c r="E13" s="127"/>
    </row>
    <row r="14" spans="1:12" s="3" customFormat="1">
      <c r="A14" s="94" t="s">
        <v>1012</v>
      </c>
      <c r="B14" s="94" t="s">
        <v>1000</v>
      </c>
      <c r="C14" s="8"/>
      <c r="D14" s="8"/>
      <c r="E14" s="127"/>
    </row>
    <row r="15" spans="1:12" s="3" customFormat="1">
      <c r="A15" s="85" t="s">
        <v>985</v>
      </c>
      <c r="B15" s="85" t="s">
        <v>986</v>
      </c>
      <c r="C15" s="119">
        <f>SUM(C16:C17)</f>
        <v>0</v>
      </c>
      <c r="D15" s="119">
        <f>SUM(D16:D17)</f>
        <v>0</v>
      </c>
      <c r="E15" s="127"/>
    </row>
    <row r="16" spans="1:12" s="3" customFormat="1">
      <c r="A16" s="94" t="s">
        <v>987</v>
      </c>
      <c r="B16" s="94" t="s">
        <v>989</v>
      </c>
      <c r="C16" s="8"/>
      <c r="D16" s="8"/>
      <c r="E16" s="127"/>
    </row>
    <row r="17" spans="1:5" s="3" customFormat="1" ht="30">
      <c r="A17" s="94" t="s">
        <v>988</v>
      </c>
      <c r="B17" s="94" t="s">
        <v>1014</v>
      </c>
      <c r="C17" s="8"/>
      <c r="D17" s="8"/>
      <c r="E17" s="127"/>
    </row>
    <row r="18" spans="1:5" s="3" customFormat="1">
      <c r="A18" s="85" t="s">
        <v>990</v>
      </c>
      <c r="B18" s="85" t="s">
        <v>1320</v>
      </c>
      <c r="C18" s="119">
        <f>SUM(C19:C22)</f>
        <v>0</v>
      </c>
      <c r="D18" s="119">
        <f>SUM(D19:D22)</f>
        <v>0</v>
      </c>
      <c r="E18" s="127"/>
    </row>
    <row r="19" spans="1:5" s="3" customFormat="1">
      <c r="A19" s="94" t="s">
        <v>991</v>
      </c>
      <c r="B19" s="94" t="s">
        <v>992</v>
      </c>
      <c r="C19" s="8"/>
      <c r="D19" s="8"/>
      <c r="E19" s="127"/>
    </row>
    <row r="20" spans="1:5" s="3" customFormat="1" ht="30">
      <c r="A20" s="94" t="s">
        <v>995</v>
      </c>
      <c r="B20" s="94" t="s">
        <v>993</v>
      </c>
      <c r="C20" s="8"/>
      <c r="D20" s="8"/>
      <c r="E20" s="127"/>
    </row>
    <row r="21" spans="1:5" s="3" customFormat="1">
      <c r="A21" s="94" t="s">
        <v>996</v>
      </c>
      <c r="B21" s="94" t="s">
        <v>994</v>
      </c>
      <c r="C21" s="8"/>
      <c r="D21" s="8"/>
      <c r="E21" s="127"/>
    </row>
    <row r="22" spans="1:5" s="3" customFormat="1">
      <c r="A22" s="94" t="s">
        <v>997</v>
      </c>
      <c r="B22" s="94" t="s">
        <v>1345</v>
      </c>
      <c r="C22" s="8"/>
      <c r="D22" s="8"/>
      <c r="E22" s="127"/>
    </row>
    <row r="23" spans="1:5" s="3" customFormat="1">
      <c r="A23" s="85" t="s">
        <v>998</v>
      </c>
      <c r="B23" s="85" t="s">
        <v>1346</v>
      </c>
      <c r="C23" s="263"/>
      <c r="D23" s="8"/>
      <c r="E23" s="127"/>
    </row>
    <row r="24" spans="1:5" s="3" customFormat="1">
      <c r="A24" s="85" t="s">
        <v>1155</v>
      </c>
      <c r="B24" s="85" t="s">
        <v>1352</v>
      </c>
      <c r="C24" s="8"/>
      <c r="D24" s="8"/>
      <c r="E24" s="127"/>
    </row>
    <row r="25" spans="1:5" s="3" customFormat="1">
      <c r="A25" s="84">
        <v>1.2</v>
      </c>
      <c r="B25" s="239" t="s">
        <v>999</v>
      </c>
      <c r="C25" s="82">
        <f>SUM(C26,C30)</f>
        <v>0</v>
      </c>
      <c r="D25" s="82">
        <f>SUM(D26,D30)</f>
        <v>0</v>
      </c>
      <c r="E25" s="127"/>
    </row>
    <row r="26" spans="1:5">
      <c r="A26" s="85" t="s">
        <v>935</v>
      </c>
      <c r="B26" s="85" t="s">
        <v>1216</v>
      </c>
      <c r="C26" s="119">
        <f>SUM(C27:C29)</f>
        <v>0</v>
      </c>
      <c r="D26" s="119">
        <f>SUM(D27:D29)</f>
        <v>0</v>
      </c>
      <c r="E26" s="127"/>
    </row>
    <row r="27" spans="1:5">
      <c r="A27" s="240" t="s">
        <v>1001</v>
      </c>
      <c r="B27" s="94" t="s">
        <v>1214</v>
      </c>
      <c r="C27" s="8"/>
      <c r="D27" s="8"/>
      <c r="E27" s="127"/>
    </row>
    <row r="28" spans="1:5">
      <c r="A28" s="240" t="s">
        <v>1002</v>
      </c>
      <c r="B28" s="94" t="s">
        <v>1217</v>
      </c>
      <c r="C28" s="8"/>
      <c r="D28" s="8"/>
      <c r="E28" s="127"/>
    </row>
    <row r="29" spans="1:5">
      <c r="A29" s="240" t="s">
        <v>1355</v>
      </c>
      <c r="B29" s="94" t="s">
        <v>1215</v>
      </c>
      <c r="C29" s="8"/>
      <c r="D29" s="8"/>
      <c r="E29" s="127"/>
    </row>
    <row r="30" spans="1:5">
      <c r="A30" s="85" t="s">
        <v>936</v>
      </c>
      <c r="B30" s="262" t="s">
        <v>1353</v>
      </c>
      <c r="C30" s="8"/>
      <c r="D30" s="8"/>
      <c r="E30" s="127"/>
    </row>
    <row r="31" spans="1:5" s="22" customFormat="1" ht="12.75">
      <c r="B31" s="243"/>
    </row>
    <row r="32" spans="1:5" s="2" customFormat="1">
      <c r="A32" s="1"/>
      <c r="B32" s="244"/>
      <c r="E32" s="5"/>
    </row>
    <row r="33" spans="1:9" s="2" customFormat="1">
      <c r="B33" s="244"/>
      <c r="E33" s="5"/>
    </row>
    <row r="34" spans="1:9">
      <c r="A34" s="1"/>
    </row>
    <row r="35" spans="1:9">
      <c r="A35" s="2"/>
    </row>
    <row r="36" spans="1:9" s="2" customFormat="1">
      <c r="A36" s="63" t="s">
        <v>1010</v>
      </c>
      <c r="B36" s="244"/>
      <c r="E36" s="5"/>
    </row>
    <row r="37" spans="1:9" s="2" customFormat="1">
      <c r="B37" s="244"/>
      <c r="E37"/>
      <c r="F37"/>
      <c r="G37"/>
      <c r="H37"/>
      <c r="I37"/>
    </row>
    <row r="38" spans="1:9" s="2" customFormat="1">
      <c r="B38" s="244"/>
      <c r="D38" s="12"/>
      <c r="E38"/>
      <c r="F38"/>
      <c r="G38"/>
      <c r="H38"/>
      <c r="I38"/>
    </row>
    <row r="39" spans="1:9" s="2" customFormat="1">
      <c r="A39"/>
      <c r="B39" s="246" t="s">
        <v>1349</v>
      </c>
      <c r="D39" s="12"/>
      <c r="E39"/>
      <c r="F39"/>
      <c r="G39"/>
      <c r="H39"/>
      <c r="I39"/>
    </row>
    <row r="40" spans="1:9" s="2" customFormat="1">
      <c r="A40"/>
      <c r="B40" s="244" t="s">
        <v>1172</v>
      </c>
      <c r="D40" s="12"/>
      <c r="E40"/>
      <c r="F40"/>
      <c r="G40"/>
      <c r="H40"/>
      <c r="I40"/>
    </row>
    <row r="41" spans="1:9" customFormat="1" ht="12.75">
      <c r="B41" s="247" t="s">
        <v>1042</v>
      </c>
    </row>
    <row r="42" spans="1:9" customFormat="1" ht="12.75">
      <c r="B42" s="248"/>
    </row>
  </sheetData>
  <mergeCells count="2">
    <mergeCell ref="C1:D1"/>
    <mergeCell ref="C2:D2"/>
  </mergeCells>
  <phoneticPr fontId="38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90"/>
  <sheetViews>
    <sheetView showGridLines="0" zoomScaleNormal="100" zoomScaleSheetLayoutView="70" workbookViewId="0">
      <selection activeCell="D11" sqref="D11"/>
    </sheetView>
  </sheetViews>
  <sheetFormatPr defaultRowHeight="15"/>
  <cols>
    <col min="1" max="1" width="15.85546875" style="428" customWidth="1"/>
    <col min="2" max="2" width="68.140625" style="428" customWidth="1"/>
    <col min="3" max="3" width="22.28515625" style="428" customWidth="1"/>
    <col min="4" max="4" width="19.42578125" style="445" customWidth="1"/>
    <col min="5" max="5" width="21.28515625" style="428" customWidth="1"/>
    <col min="6" max="16384" width="9.140625" style="428"/>
  </cols>
  <sheetData>
    <row r="1" spans="1:4" s="423" customFormat="1">
      <c r="A1" s="432" t="s">
        <v>1310</v>
      </c>
      <c r="B1" s="287"/>
      <c r="C1" s="287"/>
      <c r="D1" s="287" t="s">
        <v>1013</v>
      </c>
    </row>
    <row r="2" spans="1:4" s="423" customFormat="1">
      <c r="A2" s="432" t="s">
        <v>1311</v>
      </c>
      <c r="B2" s="287"/>
      <c r="C2" s="287"/>
      <c r="D2" s="574" t="s">
        <v>2296</v>
      </c>
    </row>
    <row r="3" spans="1:4" s="423" customFormat="1">
      <c r="A3" s="432" t="s">
        <v>1312</v>
      </c>
      <c r="B3" s="287"/>
      <c r="C3" s="287"/>
      <c r="D3" s="273"/>
    </row>
    <row r="4" spans="1:4" s="423" customFormat="1">
      <c r="A4" s="433" t="s">
        <v>1043</v>
      </c>
      <c r="B4" s="287"/>
      <c r="C4" s="287"/>
      <c r="D4" s="273"/>
    </row>
    <row r="5" spans="1:4" s="423" customFormat="1">
      <c r="A5" s="433"/>
      <c r="B5" s="287"/>
      <c r="C5" s="287"/>
      <c r="D5" s="273"/>
    </row>
    <row r="6" spans="1:4">
      <c r="A6" s="434" t="str">
        <f>'[1]ფორმა N2'!A4</f>
        <v>ანგარიშვალდებული პირის დასახელება:</v>
      </c>
      <c r="B6" s="434"/>
      <c r="C6" s="434"/>
      <c r="D6" s="435"/>
    </row>
    <row r="7" spans="1:4">
      <c r="A7" s="436" t="s">
        <v>1382</v>
      </c>
      <c r="B7" s="436"/>
      <c r="C7" s="436"/>
      <c r="D7" s="437"/>
    </row>
    <row r="8" spans="1:4">
      <c r="A8" s="434"/>
      <c r="B8" s="434"/>
      <c r="C8" s="434"/>
      <c r="D8" s="435"/>
    </row>
    <row r="9" spans="1:4" s="423" customFormat="1" ht="15.75" customHeight="1">
      <c r="A9" s="287"/>
      <c r="B9" s="287"/>
      <c r="C9" s="287"/>
      <c r="D9" s="287"/>
    </row>
    <row r="10" spans="1:4" s="423" customFormat="1">
      <c r="A10" s="438" t="s">
        <v>967</v>
      </c>
      <c r="B10" s="439" t="s">
        <v>914</v>
      </c>
      <c r="C10" s="439" t="s">
        <v>913</v>
      </c>
      <c r="D10" s="439" t="s">
        <v>912</v>
      </c>
    </row>
    <row r="11" spans="1:4" s="440" customFormat="1">
      <c r="A11" s="239">
        <v>1</v>
      </c>
      <c r="B11" s="239" t="s">
        <v>960</v>
      </c>
      <c r="C11" s="471">
        <v>21913.47</v>
      </c>
      <c r="D11" s="471">
        <f>D12+D15+D55+D58+D59+D60</f>
        <v>96133.16</v>
      </c>
    </row>
    <row r="12" spans="1:4" s="585" customFormat="1" ht="18">
      <c r="A12" s="84">
        <v>1.1000000000000001</v>
      </c>
      <c r="B12" s="84" t="s">
        <v>961</v>
      </c>
      <c r="C12" s="471">
        <v>7000</v>
      </c>
      <c r="D12" s="472">
        <f>SUM(D13:D14)</f>
        <v>7000</v>
      </c>
    </row>
    <row r="13" spans="1:4" s="441" customFormat="1">
      <c r="A13" s="85" t="s">
        <v>933</v>
      </c>
      <c r="B13" s="85" t="s">
        <v>962</v>
      </c>
      <c r="C13" s="472">
        <v>7000</v>
      </c>
      <c r="D13" s="472">
        <v>7000</v>
      </c>
    </row>
    <row r="14" spans="1:4" s="442" customFormat="1">
      <c r="A14" s="85" t="s">
        <v>934</v>
      </c>
      <c r="B14" s="85" t="s">
        <v>903</v>
      </c>
      <c r="C14" s="471"/>
      <c r="D14" s="473"/>
    </row>
    <row r="15" spans="1:4" s="440" customFormat="1">
      <c r="A15" s="84">
        <v>1.2</v>
      </c>
      <c r="B15" s="84" t="s">
        <v>963</v>
      </c>
      <c r="C15" s="471">
        <v>14294.050000000001</v>
      </c>
      <c r="D15" s="474">
        <f>D16+D19+D31+D32+D33+D34+D37+D38+D44+D45+D46+D47+D48+D52+D53+D54</f>
        <v>89133.16</v>
      </c>
    </row>
    <row r="16" spans="1:4" s="442" customFormat="1">
      <c r="A16" s="85" t="s">
        <v>935</v>
      </c>
      <c r="B16" s="85" t="s">
        <v>904</v>
      </c>
      <c r="C16" s="472">
        <v>385</v>
      </c>
      <c r="D16" s="472">
        <f>SUM(D17:D18)</f>
        <v>385</v>
      </c>
    </row>
    <row r="17" spans="1:4" s="442" customFormat="1">
      <c r="A17" s="94" t="s">
        <v>1001</v>
      </c>
      <c r="B17" s="94" t="s">
        <v>964</v>
      </c>
      <c r="C17" s="472">
        <v>385</v>
      </c>
      <c r="D17" s="473">
        <v>385</v>
      </c>
    </row>
    <row r="18" spans="1:4" s="442" customFormat="1">
      <c r="A18" s="94" t="s">
        <v>1002</v>
      </c>
      <c r="B18" s="94" t="s">
        <v>965</v>
      </c>
      <c r="C18" s="472">
        <v>0</v>
      </c>
      <c r="D18" s="475"/>
    </row>
    <row r="19" spans="1:4" s="442" customFormat="1">
      <c r="A19" s="85" t="s">
        <v>936</v>
      </c>
      <c r="B19" s="85" t="s">
        <v>905</v>
      </c>
      <c r="C19" s="472">
        <v>3517.3600000000006</v>
      </c>
      <c r="D19" s="472">
        <f>SUM(D20:D25,D30)</f>
        <v>7327.87</v>
      </c>
    </row>
    <row r="20" spans="1:4" s="443" customFormat="1" ht="30">
      <c r="A20" s="94" t="s">
        <v>915</v>
      </c>
      <c r="B20" s="94" t="s">
        <v>1154</v>
      </c>
      <c r="C20" s="472">
        <v>1348.8200000000006</v>
      </c>
      <c r="D20" s="476">
        <v>5219.5199999999995</v>
      </c>
    </row>
    <row r="21" spans="1:4" s="443" customFormat="1">
      <c r="A21" s="94" t="s">
        <v>916</v>
      </c>
      <c r="B21" s="94" t="s">
        <v>917</v>
      </c>
      <c r="C21" s="472"/>
      <c r="D21" s="476"/>
    </row>
    <row r="22" spans="1:4" s="443" customFormat="1" ht="30">
      <c r="A22" s="94" t="s">
        <v>1186</v>
      </c>
      <c r="B22" s="94" t="s">
        <v>925</v>
      </c>
      <c r="C22" s="472"/>
      <c r="D22" s="424"/>
    </row>
    <row r="23" spans="1:4" s="443" customFormat="1" ht="16.5" customHeight="1">
      <c r="A23" s="94" t="s">
        <v>1187</v>
      </c>
      <c r="B23" s="94" t="s">
        <v>918</v>
      </c>
      <c r="C23" s="472">
        <v>1930.67</v>
      </c>
      <c r="D23" s="424">
        <v>1910.48</v>
      </c>
    </row>
    <row r="24" spans="1:4" s="443" customFormat="1" ht="16.5" customHeight="1">
      <c r="A24" s="94" t="s">
        <v>1188</v>
      </c>
      <c r="B24" s="94" t="s">
        <v>919</v>
      </c>
      <c r="C24" s="472"/>
      <c r="D24" s="476"/>
    </row>
    <row r="25" spans="1:4" s="443" customFormat="1" ht="16.5" customHeight="1">
      <c r="A25" s="94" t="s">
        <v>1189</v>
      </c>
      <c r="B25" s="94" t="s">
        <v>920</v>
      </c>
      <c r="C25" s="472">
        <v>197.87</v>
      </c>
      <c r="D25" s="472">
        <f>D26+D27+D28+D29</f>
        <v>197.87</v>
      </c>
    </row>
    <row r="26" spans="1:4" s="443" customFormat="1" ht="16.5" customHeight="1">
      <c r="A26" s="240" t="s">
        <v>1190</v>
      </c>
      <c r="B26" s="240" t="s">
        <v>921</v>
      </c>
      <c r="C26" s="472">
        <v>168.97</v>
      </c>
      <c r="D26" s="424">
        <v>168.97</v>
      </c>
    </row>
    <row r="27" spans="1:4" s="443" customFormat="1" ht="16.5" customHeight="1">
      <c r="A27" s="240" t="s">
        <v>1191</v>
      </c>
      <c r="B27" s="240" t="s">
        <v>922</v>
      </c>
      <c r="C27" s="472">
        <v>26.4</v>
      </c>
      <c r="D27" s="424">
        <v>26.4</v>
      </c>
    </row>
    <row r="28" spans="1:4" s="443" customFormat="1" ht="16.5" customHeight="1">
      <c r="A28" s="240" t="s">
        <v>1192</v>
      </c>
      <c r="B28" s="240" t="s">
        <v>923</v>
      </c>
      <c r="C28" s="472"/>
      <c r="D28" s="586"/>
    </row>
    <row r="29" spans="1:4" s="443" customFormat="1" ht="16.5" customHeight="1">
      <c r="A29" s="240" t="s">
        <v>1193</v>
      </c>
      <c r="B29" s="240" t="s">
        <v>926</v>
      </c>
      <c r="C29" s="472">
        <v>2.5</v>
      </c>
      <c r="D29" s="476">
        <v>2.5</v>
      </c>
    </row>
    <row r="30" spans="1:4" s="443" customFormat="1" ht="16.5" customHeight="1">
      <c r="A30" s="94" t="s">
        <v>1194</v>
      </c>
      <c r="B30" s="94" t="s">
        <v>924</v>
      </c>
      <c r="C30" s="472">
        <v>40</v>
      </c>
      <c r="D30" s="453"/>
    </row>
    <row r="31" spans="1:4" s="442" customFormat="1" ht="16.5" customHeight="1">
      <c r="A31" s="85" t="s">
        <v>937</v>
      </c>
      <c r="B31" s="85" t="s">
        <v>906</v>
      </c>
      <c r="C31" s="472"/>
      <c r="D31" s="473"/>
    </row>
    <row r="32" spans="1:4" s="442" customFormat="1" ht="16.5" customHeight="1">
      <c r="A32" s="85" t="s">
        <v>938</v>
      </c>
      <c r="B32" s="85" t="s">
        <v>907</v>
      </c>
      <c r="C32" s="472"/>
      <c r="D32" s="475"/>
    </row>
    <row r="33" spans="1:4" s="442" customFormat="1" ht="16.5" customHeight="1">
      <c r="A33" s="85" t="s">
        <v>939</v>
      </c>
      <c r="B33" s="85" t="s">
        <v>908</v>
      </c>
      <c r="C33" s="472"/>
      <c r="D33" s="475"/>
    </row>
    <row r="34" spans="1:4" s="442" customFormat="1" ht="30">
      <c r="A34" s="85" t="s">
        <v>940</v>
      </c>
      <c r="B34" s="85" t="s">
        <v>966</v>
      </c>
      <c r="C34" s="472">
        <v>619.41999999999996</v>
      </c>
      <c r="D34" s="453">
        <f>D35+D36</f>
        <v>619.41999999999996</v>
      </c>
    </row>
    <row r="35" spans="1:4" s="442" customFormat="1" ht="16.5" customHeight="1">
      <c r="A35" s="94" t="s">
        <v>1195</v>
      </c>
      <c r="B35" s="94" t="s">
        <v>959</v>
      </c>
      <c r="C35" s="471">
        <v>410</v>
      </c>
      <c r="D35" s="475">
        <v>410</v>
      </c>
    </row>
    <row r="36" spans="1:4" s="442" customFormat="1" ht="16.5" customHeight="1">
      <c r="A36" s="94" t="s">
        <v>1196</v>
      </c>
      <c r="B36" s="94" t="s">
        <v>958</v>
      </c>
      <c r="C36" s="472">
        <v>209.42</v>
      </c>
      <c r="D36" s="473">
        <v>209.42</v>
      </c>
    </row>
    <row r="37" spans="1:4" s="442" customFormat="1" ht="16.5" customHeight="1">
      <c r="A37" s="85" t="s">
        <v>941</v>
      </c>
      <c r="B37" s="85" t="s">
        <v>952</v>
      </c>
      <c r="C37" s="472">
        <v>79.329999999999984</v>
      </c>
      <c r="D37" s="424">
        <v>79.329999999999984</v>
      </c>
    </row>
    <row r="38" spans="1:4" s="442" customFormat="1" ht="16.5" customHeight="1">
      <c r="A38" s="85" t="s">
        <v>942</v>
      </c>
      <c r="B38" s="85" t="s">
        <v>1313</v>
      </c>
      <c r="C38" s="471"/>
      <c r="D38" s="472">
        <f>D39+D40+D41+D42+D43</f>
        <v>24663.600000000002</v>
      </c>
    </row>
    <row r="39" spans="1:4" s="442" customFormat="1" ht="16.5" customHeight="1">
      <c r="A39" s="94" t="s">
        <v>1260</v>
      </c>
      <c r="B39" s="94" t="s">
        <v>1264</v>
      </c>
      <c r="C39" s="471"/>
      <c r="D39" s="473">
        <v>24663.600000000002</v>
      </c>
    </row>
    <row r="40" spans="1:4" s="442" customFormat="1" ht="16.5" customHeight="1">
      <c r="A40" s="94" t="s">
        <v>1261</v>
      </c>
      <c r="B40" s="94" t="s">
        <v>1265</v>
      </c>
      <c r="C40" s="471"/>
      <c r="D40" s="473"/>
    </row>
    <row r="41" spans="1:4" s="442" customFormat="1" ht="16.5" customHeight="1">
      <c r="A41" s="94" t="s">
        <v>1262</v>
      </c>
      <c r="B41" s="94" t="s">
        <v>1268</v>
      </c>
      <c r="C41" s="471"/>
      <c r="D41" s="475"/>
    </row>
    <row r="42" spans="1:4" s="442" customFormat="1" ht="16.5" customHeight="1">
      <c r="A42" s="94" t="s">
        <v>1267</v>
      </c>
      <c r="B42" s="94" t="s">
        <v>1269</v>
      </c>
      <c r="C42" s="471"/>
      <c r="D42" s="475"/>
    </row>
    <row r="43" spans="1:4" s="442" customFormat="1" ht="16.5" customHeight="1">
      <c r="A43" s="94" t="s">
        <v>1270</v>
      </c>
      <c r="B43" s="94" t="s">
        <v>1266</v>
      </c>
      <c r="C43" s="471"/>
      <c r="D43" s="473"/>
    </row>
    <row r="44" spans="1:4" s="442" customFormat="1" ht="30">
      <c r="A44" s="85" t="s">
        <v>943</v>
      </c>
      <c r="B44" s="85" t="s">
        <v>931</v>
      </c>
      <c r="C44" s="471"/>
      <c r="D44" s="477"/>
    </row>
    <row r="45" spans="1:4" s="442" customFormat="1" ht="16.5" customHeight="1">
      <c r="A45" s="85" t="s">
        <v>944</v>
      </c>
      <c r="B45" s="85" t="s">
        <v>927</v>
      </c>
      <c r="C45" s="471"/>
      <c r="D45" s="424"/>
    </row>
    <row r="46" spans="1:4" s="442" customFormat="1" ht="16.5" customHeight="1">
      <c r="A46" s="85" t="s">
        <v>945</v>
      </c>
      <c r="B46" s="85" t="s">
        <v>823</v>
      </c>
      <c r="C46" s="471"/>
      <c r="D46" s="478"/>
    </row>
    <row r="47" spans="1:4" s="442" customFormat="1" ht="16.5" customHeight="1">
      <c r="A47" s="85" t="s">
        <v>946</v>
      </c>
      <c r="B47" s="85" t="s">
        <v>929</v>
      </c>
      <c r="C47" s="471"/>
      <c r="D47" s="475"/>
    </row>
    <row r="48" spans="1:4" s="442" customFormat="1" ht="16.5" customHeight="1">
      <c r="A48" s="85" t="s">
        <v>947</v>
      </c>
      <c r="B48" s="85" t="s">
        <v>1314</v>
      </c>
      <c r="C48" s="471">
        <v>8442.94</v>
      </c>
      <c r="D48" s="474">
        <f>SUM(D49:D51)</f>
        <v>54807.94</v>
      </c>
    </row>
    <row r="49" spans="1:4" s="442" customFormat="1" ht="16.5" customHeight="1">
      <c r="A49" s="94" t="s">
        <v>1275</v>
      </c>
      <c r="B49" s="94" t="s">
        <v>1278</v>
      </c>
      <c r="C49" s="472">
        <v>8442.94</v>
      </c>
      <c r="D49" s="424">
        <v>8442.94</v>
      </c>
    </row>
    <row r="50" spans="1:4" s="442" customFormat="1" ht="16.5" customHeight="1">
      <c r="A50" s="94" t="s">
        <v>1276</v>
      </c>
      <c r="B50" s="94" t="s">
        <v>1277</v>
      </c>
      <c r="C50" s="472"/>
      <c r="D50" s="453">
        <v>38510</v>
      </c>
    </row>
    <row r="51" spans="1:4" s="442" customFormat="1" ht="16.5" customHeight="1">
      <c r="A51" s="94" t="s">
        <v>1279</v>
      </c>
      <c r="B51" s="94" t="s">
        <v>1381</v>
      </c>
      <c r="C51" s="472"/>
      <c r="D51" s="424">
        <v>7855</v>
      </c>
    </row>
    <row r="52" spans="1:4" s="442" customFormat="1" ht="30">
      <c r="A52" s="85" t="s">
        <v>948</v>
      </c>
      <c r="B52" s="85" t="s">
        <v>932</v>
      </c>
      <c r="C52" s="471">
        <v>1250</v>
      </c>
      <c r="D52" s="475">
        <v>1250</v>
      </c>
    </row>
    <row r="53" spans="1:4" s="442" customFormat="1" ht="16.5" customHeight="1">
      <c r="A53" s="85" t="s">
        <v>949</v>
      </c>
      <c r="B53" s="85" t="s">
        <v>909</v>
      </c>
      <c r="C53" s="472">
        <v>0</v>
      </c>
      <c r="D53" s="475">
        <v>0</v>
      </c>
    </row>
    <row r="54" spans="1:4" s="442" customFormat="1" ht="16.5" customHeight="1">
      <c r="A54" s="85" t="s">
        <v>824</v>
      </c>
      <c r="B54" s="85" t="s">
        <v>825</v>
      </c>
      <c r="C54" s="472">
        <v>0</v>
      </c>
      <c r="D54" s="473">
        <v>0</v>
      </c>
    </row>
    <row r="55" spans="1:4" s="442" customFormat="1" ht="30">
      <c r="A55" s="84">
        <v>1.3</v>
      </c>
      <c r="B55" s="84" t="s">
        <v>1318</v>
      </c>
      <c r="C55" s="472">
        <v>0</v>
      </c>
      <c r="D55" s="474">
        <f>SUM(D56:D57)</f>
        <v>0</v>
      </c>
    </row>
    <row r="56" spans="1:4" s="442" customFormat="1" ht="30">
      <c r="A56" s="85" t="s">
        <v>953</v>
      </c>
      <c r="B56" s="85" t="s">
        <v>951</v>
      </c>
      <c r="C56" s="471"/>
      <c r="D56" s="473"/>
    </row>
    <row r="57" spans="1:4" s="442" customFormat="1" ht="16.5" customHeight="1">
      <c r="A57" s="85" t="s">
        <v>954</v>
      </c>
      <c r="B57" s="85" t="s">
        <v>950</v>
      </c>
      <c r="C57" s="471"/>
      <c r="D57" s="475"/>
    </row>
    <row r="58" spans="1:4" s="442" customFormat="1">
      <c r="A58" s="84">
        <v>1.4</v>
      </c>
      <c r="B58" s="84" t="s">
        <v>1319</v>
      </c>
      <c r="C58" s="471"/>
      <c r="D58" s="475"/>
    </row>
    <row r="59" spans="1:4" s="443" customFormat="1">
      <c r="A59" s="84">
        <v>1.5</v>
      </c>
      <c r="B59" s="84" t="s">
        <v>910</v>
      </c>
      <c r="C59" s="471"/>
      <c r="D59" s="476"/>
    </row>
    <row r="60" spans="1:4" s="443" customFormat="1">
      <c r="A60" s="84">
        <v>1.6</v>
      </c>
      <c r="B60" s="425" t="s">
        <v>911</v>
      </c>
      <c r="C60" s="479">
        <v>0</v>
      </c>
      <c r="D60" s="479">
        <f>SUM(D61:D66)</f>
        <v>0</v>
      </c>
    </row>
    <row r="61" spans="1:4" s="443" customFormat="1">
      <c r="A61" s="85" t="s">
        <v>1202</v>
      </c>
      <c r="B61" s="426" t="s">
        <v>955</v>
      </c>
      <c r="C61" s="472"/>
      <c r="D61" s="424"/>
    </row>
    <row r="62" spans="1:4" s="443" customFormat="1" ht="30">
      <c r="A62" s="85" t="s">
        <v>1203</v>
      </c>
      <c r="B62" s="426" t="s">
        <v>957</v>
      </c>
      <c r="C62" s="472">
        <v>0</v>
      </c>
      <c r="D62" s="476">
        <v>0</v>
      </c>
    </row>
    <row r="63" spans="1:4" s="443" customFormat="1">
      <c r="A63" s="85" t="s">
        <v>1204</v>
      </c>
      <c r="B63" s="426" t="s">
        <v>956</v>
      </c>
      <c r="C63" s="471"/>
      <c r="D63" s="424"/>
    </row>
    <row r="64" spans="1:4" s="443" customFormat="1">
      <c r="A64" s="85" t="s">
        <v>1205</v>
      </c>
      <c r="B64" s="426" t="s">
        <v>930</v>
      </c>
      <c r="C64" s="471"/>
      <c r="D64" s="480"/>
    </row>
    <row r="65" spans="1:4" s="443" customFormat="1">
      <c r="A65" s="85" t="s">
        <v>1242</v>
      </c>
      <c r="B65" s="426" t="s">
        <v>1243</v>
      </c>
      <c r="C65" s="471"/>
      <c r="D65" s="476"/>
    </row>
    <row r="66" spans="1:4" s="443" customFormat="1">
      <c r="A66" s="85" t="s">
        <v>841</v>
      </c>
      <c r="B66" s="426" t="s">
        <v>842</v>
      </c>
      <c r="C66" s="471"/>
      <c r="D66" s="476"/>
    </row>
    <row r="67" spans="1:4">
      <c r="A67" s="239">
        <v>2</v>
      </c>
      <c r="B67" s="239" t="s">
        <v>1315</v>
      </c>
      <c r="C67" s="471">
        <v>0</v>
      </c>
      <c r="D67" s="480">
        <v>0</v>
      </c>
    </row>
    <row r="68" spans="1:4">
      <c r="A68" s="95">
        <v>2.1</v>
      </c>
      <c r="B68" s="429" t="s">
        <v>1003</v>
      </c>
      <c r="C68" s="471"/>
      <c r="D68" s="480"/>
    </row>
    <row r="69" spans="1:4">
      <c r="A69" s="95">
        <v>2.2000000000000002</v>
      </c>
      <c r="B69" s="429" t="s">
        <v>1316</v>
      </c>
      <c r="C69" s="471"/>
      <c r="D69" s="480"/>
    </row>
    <row r="70" spans="1:4">
      <c r="A70" s="95">
        <v>2.2999999999999998</v>
      </c>
      <c r="B70" s="429" t="s">
        <v>1007</v>
      </c>
      <c r="C70" s="471"/>
      <c r="D70" s="480"/>
    </row>
    <row r="71" spans="1:4">
      <c r="A71" s="95">
        <v>2.4</v>
      </c>
      <c r="B71" s="429" t="s">
        <v>1006</v>
      </c>
      <c r="C71" s="471"/>
      <c r="D71" s="480"/>
    </row>
    <row r="72" spans="1:4">
      <c r="A72" s="95">
        <v>2.5</v>
      </c>
      <c r="B72" s="429" t="s">
        <v>1317</v>
      </c>
      <c r="C72" s="471"/>
      <c r="D72" s="480"/>
    </row>
    <row r="73" spans="1:4">
      <c r="A73" s="95">
        <v>2.6</v>
      </c>
      <c r="B73" s="429" t="s">
        <v>1004</v>
      </c>
      <c r="C73" s="471"/>
      <c r="D73" s="480"/>
    </row>
    <row r="74" spans="1:4">
      <c r="A74" s="95">
        <v>2.7</v>
      </c>
      <c r="B74" s="429" t="s">
        <v>1005</v>
      </c>
      <c r="C74" s="471"/>
      <c r="D74" s="480"/>
    </row>
    <row r="75" spans="1:4">
      <c r="A75" s="239">
        <v>3</v>
      </c>
      <c r="B75" s="239" t="s">
        <v>1350</v>
      </c>
      <c r="C75" s="471"/>
      <c r="D75" s="479"/>
    </row>
    <row r="76" spans="1:4">
      <c r="A76" s="239">
        <v>4</v>
      </c>
      <c r="B76" s="239" t="s">
        <v>1156</v>
      </c>
      <c r="C76" s="471">
        <v>0</v>
      </c>
      <c r="D76" s="479">
        <f>SUM(D77:D78)</f>
        <v>0</v>
      </c>
    </row>
    <row r="77" spans="1:4">
      <c r="A77" s="95">
        <v>4.0999999999999996</v>
      </c>
      <c r="B77" s="95" t="s">
        <v>1157</v>
      </c>
      <c r="C77" s="471"/>
      <c r="D77" s="480"/>
    </row>
    <row r="78" spans="1:4">
      <c r="A78" s="95">
        <v>4.2</v>
      </c>
      <c r="B78" s="95" t="s">
        <v>1158</v>
      </c>
      <c r="C78" s="471"/>
      <c r="D78" s="480"/>
    </row>
    <row r="79" spans="1:4">
      <c r="A79" s="239">
        <v>5</v>
      </c>
      <c r="B79" s="239" t="s">
        <v>1184</v>
      </c>
      <c r="C79" s="471"/>
      <c r="D79" s="480"/>
    </row>
    <row r="80" spans="1:4">
      <c r="B80" s="444"/>
      <c r="C80" s="444"/>
    </row>
    <row r="82" spans="1:4">
      <c r="B82" s="444"/>
      <c r="C82" s="444"/>
    </row>
    <row r="83" spans="1:4" s="430" customFormat="1" ht="12.75">
      <c r="D83" s="446"/>
    </row>
    <row r="84" spans="1:4">
      <c r="A84" s="447" t="s">
        <v>1010</v>
      </c>
    </row>
    <row r="87" spans="1:4">
      <c r="A87" s="431"/>
      <c r="B87" s="447" t="s">
        <v>1347</v>
      </c>
      <c r="C87" s="447"/>
    </row>
    <row r="88" spans="1:4">
      <c r="A88" s="431"/>
      <c r="B88" s="428" t="s">
        <v>1348</v>
      </c>
    </row>
    <row r="89" spans="1:4" s="431" customFormat="1" ht="12.75">
      <c r="B89" s="448" t="s">
        <v>1042</v>
      </c>
      <c r="C89" s="448"/>
      <c r="D89" s="449"/>
    </row>
    <row r="90" spans="1:4" s="430" customFormat="1" ht="12.75">
      <c r="D90" s="446"/>
    </row>
  </sheetData>
  <phoneticPr fontId="38" type="noConversion"/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3"/>
  <sheetViews>
    <sheetView showGridLines="0" zoomScaleNormal="100" zoomScaleSheetLayoutView="70" workbookViewId="0">
      <selection activeCell="B29" sqref="B29"/>
    </sheetView>
  </sheetViews>
  <sheetFormatPr defaultRowHeight="15"/>
  <cols>
    <col min="1" max="1" width="15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1" t="s">
        <v>1232</v>
      </c>
      <c r="B1" s="74"/>
      <c r="C1" s="593" t="s">
        <v>1013</v>
      </c>
      <c r="D1" s="593"/>
      <c r="E1" s="88"/>
    </row>
    <row r="2" spans="1:5" s="6" customFormat="1">
      <c r="A2" s="71" t="s">
        <v>1233</v>
      </c>
      <c r="B2" s="74"/>
      <c r="C2" s="591" t="s">
        <v>2296</v>
      </c>
      <c r="D2" s="592"/>
      <c r="E2" s="88"/>
    </row>
    <row r="3" spans="1:5" s="6" customFormat="1">
      <c r="A3" s="73" t="s">
        <v>1043</v>
      </c>
      <c r="B3" s="71"/>
      <c r="C3" s="72"/>
      <c r="D3" s="72"/>
      <c r="E3" s="88"/>
    </row>
    <row r="4" spans="1:5" s="6" customFormat="1">
      <c r="A4" s="73"/>
      <c r="B4" s="73"/>
      <c r="C4" s="72"/>
      <c r="D4" s="72"/>
      <c r="E4" s="88"/>
    </row>
    <row r="5" spans="1:5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>
      <c r="A6" s="223" t="s">
        <v>1382</v>
      </c>
      <c r="B6" s="223"/>
      <c r="C6" s="223"/>
      <c r="D6" s="78"/>
      <c r="E6" s="89"/>
    </row>
    <row r="7" spans="1:5">
      <c r="A7" s="74"/>
      <c r="B7" s="74"/>
      <c r="C7" s="73"/>
      <c r="D7" s="73"/>
      <c r="E7" s="89"/>
    </row>
    <row r="8" spans="1:5" s="6" customFormat="1">
      <c r="A8" s="97"/>
      <c r="B8" s="97"/>
      <c r="C8" s="75"/>
      <c r="D8" s="75"/>
      <c r="E8" s="88"/>
    </row>
    <row r="9" spans="1:5" s="6" customFormat="1" ht="30">
      <c r="A9" s="86" t="s">
        <v>967</v>
      </c>
      <c r="B9" s="86" t="s">
        <v>1238</v>
      </c>
      <c r="C9" s="76" t="s">
        <v>913</v>
      </c>
      <c r="D9" s="76" t="s">
        <v>912</v>
      </c>
      <c r="E9" s="88"/>
    </row>
    <row r="10" spans="1:5" s="9" customFormat="1" ht="18">
      <c r="A10" s="527" t="s">
        <v>1194</v>
      </c>
      <c r="B10" s="454" t="s">
        <v>2346</v>
      </c>
      <c r="C10" s="530">
        <v>40</v>
      </c>
      <c r="D10" s="530">
        <v>0</v>
      </c>
      <c r="E10" s="90"/>
    </row>
    <row r="11" spans="1:5" s="10" customFormat="1">
      <c r="A11" s="95"/>
      <c r="B11" s="529"/>
      <c r="C11" s="530"/>
      <c r="D11" s="530"/>
      <c r="E11" s="91"/>
    </row>
    <row r="12" spans="1:5" s="10" customFormat="1">
      <c r="A12" s="95"/>
      <c r="B12" s="529"/>
      <c r="C12" s="530"/>
      <c r="D12" s="530"/>
      <c r="E12" s="91"/>
    </row>
    <row r="13" spans="1:5" s="10" customFormat="1">
      <c r="A13" s="95"/>
      <c r="B13" s="502"/>
      <c r="C13" s="503"/>
      <c r="D13" s="504"/>
      <c r="E13" s="91"/>
    </row>
    <row r="14" spans="1:5" s="10" customFormat="1">
      <c r="A14" s="95"/>
      <c r="B14" s="299"/>
      <c r="D14" s="4"/>
      <c r="E14" s="91"/>
    </row>
    <row r="15" spans="1:5" s="10" customFormat="1">
      <c r="A15" s="95"/>
      <c r="B15" s="40"/>
      <c r="C15" s="4"/>
      <c r="D15" s="4"/>
      <c r="E15" s="91"/>
    </row>
    <row r="16" spans="1:5" s="10" customFormat="1">
      <c r="A16" s="95"/>
      <c r="B16" s="84"/>
      <c r="C16" s="4"/>
      <c r="D16" s="4"/>
      <c r="E16" s="91"/>
    </row>
    <row r="17" spans="1:9" s="10" customFormat="1" ht="17.25" customHeight="1">
      <c r="A17" s="95"/>
      <c r="B17" s="84"/>
      <c r="C17" s="4"/>
      <c r="D17" s="4"/>
      <c r="E17" s="91"/>
    </row>
    <row r="18" spans="1:9" s="10" customFormat="1" ht="18" customHeight="1">
      <c r="A18" s="95"/>
      <c r="B18" s="84"/>
      <c r="C18" s="4"/>
      <c r="D18" s="4"/>
      <c r="E18" s="91"/>
    </row>
    <row r="19" spans="1:9">
      <c r="A19" s="96"/>
      <c r="B19" s="96" t="s">
        <v>1241</v>
      </c>
      <c r="C19" s="83">
        <f>C10+C11+C12</f>
        <v>40</v>
      </c>
      <c r="D19" s="83">
        <f>D10+D11+D12</f>
        <v>0</v>
      </c>
      <c r="E19" s="93"/>
    </row>
    <row r="20" spans="1:9">
      <c r="A20" s="38"/>
      <c r="B20" s="38"/>
    </row>
    <row r="21" spans="1:9">
      <c r="A21" s="249" t="s">
        <v>1339</v>
      </c>
      <c r="E21" s="5"/>
    </row>
    <row r="22" spans="1:9">
      <c r="A22" s="2" t="s">
        <v>1340</v>
      </c>
    </row>
    <row r="23" spans="1:9">
      <c r="A23" s="219" t="s">
        <v>1341</v>
      </c>
    </row>
    <row r="24" spans="1:9">
      <c r="A24" s="219"/>
    </row>
    <row r="25" spans="1:9">
      <c r="A25" s="219" t="s">
        <v>1256</v>
      </c>
    </row>
    <row r="26" spans="1:9" s="22" customFormat="1" ht="12.75"/>
    <row r="27" spans="1:9">
      <c r="A27" s="63" t="s">
        <v>1010</v>
      </c>
      <c r="E27" s="5"/>
    </row>
    <row r="28" spans="1:9">
      <c r="E28"/>
      <c r="F28"/>
      <c r="G28"/>
      <c r="H28"/>
      <c r="I28"/>
    </row>
    <row r="29" spans="1:9">
      <c r="D29" s="12"/>
      <c r="E29"/>
      <c r="F29"/>
      <c r="G29"/>
      <c r="H29"/>
      <c r="I29"/>
    </row>
    <row r="30" spans="1:9">
      <c r="A30" s="63"/>
      <c r="B30" s="63" t="s">
        <v>1173</v>
      </c>
      <c r="D30" s="12"/>
      <c r="E30"/>
      <c r="F30"/>
      <c r="G30"/>
      <c r="H30"/>
      <c r="I30"/>
    </row>
    <row r="31" spans="1:9">
      <c r="B31" s="2" t="s">
        <v>1172</v>
      </c>
      <c r="D31" s="12"/>
      <c r="E31"/>
      <c r="F31"/>
      <c r="G31"/>
      <c r="H31"/>
      <c r="I31"/>
    </row>
    <row r="32" spans="1:9" customFormat="1" ht="12.75">
      <c r="A32" s="58"/>
      <c r="B32" s="58" t="s">
        <v>1042</v>
      </c>
    </row>
    <row r="33" s="22" customFormat="1" ht="12.75"/>
  </sheetData>
  <mergeCells count="2">
    <mergeCell ref="C1:D1"/>
    <mergeCell ref="C2:D2"/>
  </mergeCells>
  <phoneticPr fontId="38" type="noConversion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6.140625" style="21" customWidth="1"/>
    <col min="4" max="4" width="13.28515625" style="21" customWidth="1"/>
    <col min="5" max="5" width="7.85546875" style="21" customWidth="1"/>
    <col min="6" max="16384" width="9.140625" style="21"/>
  </cols>
  <sheetData>
    <row r="1" spans="1:12">
      <c r="A1" s="71" t="s">
        <v>1207</v>
      </c>
      <c r="B1" s="128"/>
      <c r="C1" s="593" t="s">
        <v>1013</v>
      </c>
      <c r="D1" s="593"/>
      <c r="E1" s="158"/>
    </row>
    <row r="2" spans="1:12">
      <c r="A2" s="73" t="s">
        <v>1043</v>
      </c>
      <c r="B2" s="128"/>
      <c r="C2" s="591" t="s">
        <v>2296</v>
      </c>
      <c r="D2" s="592"/>
      <c r="E2" s="158"/>
    </row>
    <row r="3" spans="1:12">
      <c r="A3" s="73"/>
      <c r="B3" s="128"/>
      <c r="C3" s="72"/>
      <c r="D3" s="72"/>
      <c r="E3" s="158"/>
    </row>
    <row r="4" spans="1:12" s="2" customFormat="1">
      <c r="A4" s="74" t="str">
        <f>'ფორმა N2'!A4</f>
        <v>ანგარიშვალდებული პირის დასახელება:</v>
      </c>
      <c r="B4" s="74"/>
      <c r="C4" s="73"/>
      <c r="D4" s="73"/>
      <c r="E4" s="122"/>
      <c r="L4" s="21"/>
    </row>
    <row r="5" spans="1:12" s="2" customFormat="1">
      <c r="A5" s="223" t="s">
        <v>1382</v>
      </c>
      <c r="B5" s="223"/>
      <c r="C5" s="223"/>
      <c r="D5" s="45"/>
      <c r="E5" s="122"/>
    </row>
    <row r="6" spans="1:12" s="2" customFormat="1">
      <c r="A6" s="74"/>
      <c r="B6" s="74"/>
      <c r="C6" s="73"/>
      <c r="D6" s="73"/>
      <c r="E6" s="122"/>
    </row>
    <row r="7" spans="1:12" s="6" customFormat="1">
      <c r="A7" s="97"/>
      <c r="B7" s="97"/>
      <c r="C7" s="75"/>
      <c r="D7" s="75"/>
      <c r="E7" s="159"/>
    </row>
    <row r="8" spans="1:12" s="6" customFormat="1" ht="30">
      <c r="A8" s="118" t="s">
        <v>967</v>
      </c>
      <c r="B8" s="76" t="s">
        <v>914</v>
      </c>
      <c r="C8" s="76" t="s">
        <v>913</v>
      </c>
      <c r="D8" s="76" t="s">
        <v>912</v>
      </c>
      <c r="E8" s="159"/>
    </row>
    <row r="9" spans="1:12" s="9" customFormat="1" ht="18">
      <c r="A9" s="13">
        <v>1</v>
      </c>
      <c r="B9" s="13" t="s">
        <v>960</v>
      </c>
      <c r="C9" s="79">
        <f>SUM(C10,C13,C52,C55,C56,C57,C74,C75)</f>
        <v>0</v>
      </c>
      <c r="D9" s="79">
        <f>SUM(D10,D13,D52,D55,D56,D57,D63,D70,D71,D75)</f>
        <v>0</v>
      </c>
      <c r="E9" s="160"/>
    </row>
    <row r="10" spans="1:12" s="9" customFormat="1" ht="18">
      <c r="A10" s="14">
        <v>1.1000000000000001</v>
      </c>
      <c r="B10" s="14" t="s">
        <v>961</v>
      </c>
      <c r="C10" s="421">
        <f>SUM(C11:C12)</f>
        <v>0</v>
      </c>
      <c r="D10" s="421">
        <f>SUM(D11:D12)</f>
        <v>0</v>
      </c>
      <c r="E10" s="160"/>
    </row>
    <row r="11" spans="1:12" s="9" customFormat="1" ht="16.5" customHeight="1">
      <c r="A11" s="16" t="s">
        <v>933</v>
      </c>
      <c r="B11" s="16" t="s">
        <v>962</v>
      </c>
      <c r="C11" s="29"/>
      <c r="D11" s="28"/>
      <c r="E11" s="160"/>
    </row>
    <row r="12" spans="1:12" ht="16.5" customHeight="1">
      <c r="A12" s="16" t="s">
        <v>934</v>
      </c>
      <c r="B12" s="16" t="s">
        <v>903</v>
      </c>
      <c r="C12" s="27"/>
      <c r="D12" s="28"/>
      <c r="E12" s="158"/>
    </row>
    <row r="13" spans="1:12">
      <c r="A13" s="14">
        <v>1.2</v>
      </c>
      <c r="B13" s="14" t="s">
        <v>963</v>
      </c>
      <c r="C13" s="81">
        <f>SUM(C14,C17,C29:C32,C35,C36,C42,C43,C44,C45,C46,C50,C51)</f>
        <v>0</v>
      </c>
      <c r="D13" s="81">
        <f>SUM(D14,D17,D29:D32,D35,D36,D42,D43,D44,D45,D46,D50,D51)</f>
        <v>0</v>
      </c>
      <c r="E13" s="158"/>
    </row>
    <row r="14" spans="1:12">
      <c r="A14" s="16" t="s">
        <v>935</v>
      </c>
      <c r="B14" s="16" t="s">
        <v>904</v>
      </c>
      <c r="C14" s="419">
        <f>SUM(C15:C16)</f>
        <v>0</v>
      </c>
      <c r="D14" s="419">
        <f>SUM(D15:D16)</f>
        <v>0</v>
      </c>
      <c r="E14" s="158"/>
    </row>
    <row r="15" spans="1:12" ht="17.25" customHeight="1">
      <c r="A15" s="17" t="s">
        <v>1001</v>
      </c>
      <c r="B15" s="17" t="s">
        <v>964</v>
      </c>
      <c r="C15" s="412"/>
      <c r="D15" s="412"/>
      <c r="E15" s="158"/>
    </row>
    <row r="16" spans="1:12" ht="17.25" customHeight="1">
      <c r="A16" s="17" t="s">
        <v>1002</v>
      </c>
      <c r="B16" s="17" t="s">
        <v>965</v>
      </c>
      <c r="D16" s="30"/>
      <c r="E16" s="158"/>
    </row>
    <row r="17" spans="1:5">
      <c r="A17" s="16" t="s">
        <v>936</v>
      </c>
      <c r="B17" s="16" t="s">
        <v>905</v>
      </c>
      <c r="C17" s="81">
        <f>SUM(C18:C23,C28)</f>
        <v>0</v>
      </c>
      <c r="D17" s="80">
        <f>SUM(D18:D23,D28)</f>
        <v>0</v>
      </c>
      <c r="E17" s="158"/>
    </row>
    <row r="18" spans="1:5" ht="30">
      <c r="A18" s="17" t="s">
        <v>915</v>
      </c>
      <c r="B18" s="17" t="s">
        <v>1154</v>
      </c>
      <c r="C18" s="31"/>
      <c r="D18" s="32"/>
      <c r="E18" s="158"/>
    </row>
    <row r="19" spans="1:5">
      <c r="A19" s="17" t="s">
        <v>916</v>
      </c>
      <c r="B19" s="17" t="s">
        <v>917</v>
      </c>
      <c r="C19" s="31"/>
      <c r="D19" s="33"/>
      <c r="E19" s="158"/>
    </row>
    <row r="20" spans="1:5" ht="30">
      <c r="A20" s="17" t="s">
        <v>1186</v>
      </c>
      <c r="B20" s="17" t="s">
        <v>925</v>
      </c>
      <c r="C20" s="31"/>
      <c r="D20" s="34"/>
      <c r="E20" s="158"/>
    </row>
    <row r="21" spans="1:5">
      <c r="A21" s="17" t="s">
        <v>1187</v>
      </c>
      <c r="B21" s="17" t="s">
        <v>918</v>
      </c>
      <c r="C21" s="31"/>
      <c r="D21" s="34"/>
      <c r="E21" s="158"/>
    </row>
    <row r="22" spans="1:5">
      <c r="A22" s="17" t="s">
        <v>1188</v>
      </c>
      <c r="B22" s="17" t="s">
        <v>919</v>
      </c>
      <c r="C22" s="31"/>
      <c r="D22" s="34"/>
      <c r="E22" s="158"/>
    </row>
    <row r="23" spans="1:5">
      <c r="A23" s="17" t="s">
        <v>1189</v>
      </c>
      <c r="B23" s="17" t="s">
        <v>920</v>
      </c>
      <c r="C23" s="416">
        <f>SUM(C24:C27)</f>
        <v>0</v>
      </c>
      <c r="D23" s="129">
        <f>SUM(D24:D27)</f>
        <v>0</v>
      </c>
      <c r="E23" s="158"/>
    </row>
    <row r="24" spans="1:5" ht="16.5" customHeight="1">
      <c r="A24" s="18" t="s">
        <v>1190</v>
      </c>
      <c r="B24" s="18" t="s">
        <v>921</v>
      </c>
      <c r="C24" s="31"/>
      <c r="D24" s="34"/>
      <c r="E24" s="158"/>
    </row>
    <row r="25" spans="1:5" ht="16.5" customHeight="1">
      <c r="A25" s="18" t="s">
        <v>1191</v>
      </c>
      <c r="B25" s="18" t="s">
        <v>922</v>
      </c>
      <c r="C25" s="31"/>
      <c r="D25" s="34"/>
      <c r="E25" s="158"/>
    </row>
    <row r="26" spans="1:5" ht="16.5" customHeight="1">
      <c r="A26" s="18" t="s">
        <v>1192</v>
      </c>
      <c r="B26" s="18" t="s">
        <v>923</v>
      </c>
      <c r="C26" s="31"/>
      <c r="D26" s="34"/>
      <c r="E26" s="158"/>
    </row>
    <row r="27" spans="1:5" ht="16.5" customHeight="1">
      <c r="A27" s="18" t="s">
        <v>1193</v>
      </c>
      <c r="B27" s="18" t="s">
        <v>926</v>
      </c>
      <c r="C27" s="31"/>
      <c r="D27" s="35"/>
      <c r="E27" s="158"/>
    </row>
    <row r="28" spans="1:5">
      <c r="A28" s="17" t="s">
        <v>1194</v>
      </c>
      <c r="B28" s="17" t="s">
        <v>924</v>
      </c>
      <c r="C28" s="31"/>
      <c r="D28" s="35"/>
      <c r="E28" s="158"/>
    </row>
    <row r="29" spans="1:5" ht="15.75">
      <c r="A29" s="16" t="s">
        <v>937</v>
      </c>
      <c r="B29" s="16" t="s">
        <v>906</v>
      </c>
      <c r="C29" s="412"/>
      <c r="D29" s="412"/>
      <c r="E29" s="158"/>
    </row>
    <row r="30" spans="1:5">
      <c r="A30" s="16" t="s">
        <v>938</v>
      </c>
      <c r="B30" s="16" t="s">
        <v>907</v>
      </c>
      <c r="C30" s="27"/>
      <c r="D30" s="28"/>
      <c r="E30" s="158"/>
    </row>
    <row r="31" spans="1:5">
      <c r="A31" s="16" t="s">
        <v>939</v>
      </c>
      <c r="B31" s="16" t="s">
        <v>908</v>
      </c>
      <c r="C31" s="27"/>
      <c r="D31" s="28"/>
      <c r="E31" s="158"/>
    </row>
    <row r="32" spans="1:5" ht="30">
      <c r="A32" s="16" t="s">
        <v>940</v>
      </c>
      <c r="B32" s="16" t="s">
        <v>966</v>
      </c>
      <c r="C32" s="80">
        <f>SUM(C33:C34)</f>
        <v>0</v>
      </c>
      <c r="D32" s="80">
        <f>SUM(D33:D34)</f>
        <v>0</v>
      </c>
      <c r="E32" s="158"/>
    </row>
    <row r="33" spans="1:5">
      <c r="A33" s="17" t="s">
        <v>1195</v>
      </c>
      <c r="B33" s="17" t="s">
        <v>959</v>
      </c>
      <c r="C33" s="27"/>
      <c r="D33" s="28"/>
      <c r="E33" s="158"/>
    </row>
    <row r="34" spans="1:5">
      <c r="A34" s="17" t="s">
        <v>1196</v>
      </c>
      <c r="B34" s="17" t="s">
        <v>958</v>
      </c>
      <c r="C34" s="27"/>
      <c r="D34" s="28"/>
      <c r="E34" s="158"/>
    </row>
    <row r="35" spans="1:5">
      <c r="A35" s="16" t="s">
        <v>941</v>
      </c>
      <c r="B35" s="16" t="s">
        <v>952</v>
      </c>
      <c r="C35" s="27"/>
      <c r="D35" s="28"/>
      <c r="E35" s="158"/>
    </row>
    <row r="36" spans="1:5">
      <c r="A36" s="16" t="s">
        <v>942</v>
      </c>
      <c r="B36" s="16" t="s">
        <v>1263</v>
      </c>
      <c r="C36" s="81">
        <f>SUM(C37:C41)</f>
        <v>0</v>
      </c>
      <c r="D36" s="80">
        <f>SUM(D37:D41)</f>
        <v>0</v>
      </c>
      <c r="E36" s="158"/>
    </row>
    <row r="37" spans="1:5">
      <c r="A37" s="17" t="s">
        <v>1260</v>
      </c>
      <c r="B37" s="17" t="s">
        <v>1264</v>
      </c>
      <c r="C37" s="29"/>
      <c r="D37" s="27"/>
      <c r="E37" s="158"/>
    </row>
    <row r="38" spans="1:5">
      <c r="A38" s="17" t="s">
        <v>1261</v>
      </c>
      <c r="B38" s="17" t="s">
        <v>1265</v>
      </c>
      <c r="C38" s="29"/>
      <c r="D38" s="27"/>
      <c r="E38" s="158"/>
    </row>
    <row r="39" spans="1:5">
      <c r="A39" s="17" t="s">
        <v>1262</v>
      </c>
      <c r="B39" s="17" t="s">
        <v>1268</v>
      </c>
      <c r="C39" s="27"/>
      <c r="D39" s="28"/>
      <c r="E39" s="158"/>
    </row>
    <row r="40" spans="1:5">
      <c r="A40" s="17" t="s">
        <v>1267</v>
      </c>
      <c r="B40" s="17" t="s">
        <v>1269</v>
      </c>
      <c r="C40" s="27"/>
      <c r="D40" s="28"/>
      <c r="E40" s="158"/>
    </row>
    <row r="41" spans="1:5">
      <c r="A41" s="17" t="s">
        <v>1270</v>
      </c>
      <c r="B41" s="17" t="s">
        <v>1266</v>
      </c>
      <c r="C41" s="27"/>
      <c r="D41" s="28"/>
      <c r="E41" s="158"/>
    </row>
    <row r="42" spans="1:5" ht="30">
      <c r="A42" s="16" t="s">
        <v>943</v>
      </c>
      <c r="B42" s="16" t="s">
        <v>931</v>
      </c>
      <c r="C42" s="27"/>
      <c r="D42" s="28"/>
      <c r="E42" s="158"/>
    </row>
    <row r="43" spans="1:5">
      <c r="A43" s="16" t="s">
        <v>944</v>
      </c>
      <c r="B43" s="16" t="s">
        <v>927</v>
      </c>
      <c r="C43" s="29"/>
      <c r="D43" s="28"/>
      <c r="E43" s="158"/>
    </row>
    <row r="44" spans="1:5">
      <c r="A44" s="16" t="s">
        <v>945</v>
      </c>
      <c r="B44" s="16" t="s">
        <v>928</v>
      </c>
      <c r="C44" s="27"/>
      <c r="D44" s="28"/>
      <c r="E44" s="158"/>
    </row>
    <row r="45" spans="1:5">
      <c r="A45" s="16" t="s">
        <v>946</v>
      </c>
      <c r="B45" s="16" t="s">
        <v>929</v>
      </c>
      <c r="C45" s="27"/>
      <c r="D45" s="28"/>
      <c r="E45" s="158"/>
    </row>
    <row r="46" spans="1:5">
      <c r="A46" s="16" t="s">
        <v>947</v>
      </c>
      <c r="B46" s="16" t="s">
        <v>1201</v>
      </c>
      <c r="C46" s="81">
        <f>SUM(C47:C49)</f>
        <v>0</v>
      </c>
      <c r="D46" s="80">
        <f>SUM(D47:D49)</f>
        <v>0</v>
      </c>
      <c r="E46" s="158"/>
    </row>
    <row r="47" spans="1:5">
      <c r="A47" s="94" t="s">
        <v>1275</v>
      </c>
      <c r="B47" s="94" t="s">
        <v>1278</v>
      </c>
      <c r="C47" s="27"/>
      <c r="D47" s="28"/>
      <c r="E47" s="158"/>
    </row>
    <row r="48" spans="1:5">
      <c r="A48" s="94" t="s">
        <v>1276</v>
      </c>
      <c r="B48" s="94" t="s">
        <v>1277</v>
      </c>
      <c r="C48" s="27"/>
      <c r="D48" s="28"/>
      <c r="E48" s="158"/>
    </row>
    <row r="49" spans="1:5">
      <c r="A49" s="94" t="s">
        <v>1279</v>
      </c>
      <c r="B49" s="94" t="s">
        <v>1280</v>
      </c>
      <c r="C49" s="29"/>
      <c r="D49" s="28"/>
      <c r="E49" s="158"/>
    </row>
    <row r="50" spans="1:5" ht="26.25" customHeight="1">
      <c r="A50" s="16" t="s">
        <v>948</v>
      </c>
      <c r="B50" s="16" t="s">
        <v>932</v>
      </c>
      <c r="C50" s="27"/>
      <c r="D50" s="28"/>
      <c r="E50" s="158"/>
    </row>
    <row r="51" spans="1:5">
      <c r="A51" s="16" t="s">
        <v>949</v>
      </c>
      <c r="B51" s="16" t="s">
        <v>909</v>
      </c>
      <c r="C51" s="27"/>
      <c r="D51" s="28"/>
      <c r="E51" s="158"/>
    </row>
    <row r="52" spans="1:5" ht="30">
      <c r="A52" s="14">
        <v>1.3</v>
      </c>
      <c r="B52" s="84" t="s">
        <v>1318</v>
      </c>
      <c r="C52" s="81">
        <f>SUM(C53:C54)</f>
        <v>0</v>
      </c>
      <c r="D52" s="81">
        <f>SUM(D53:D54)</f>
        <v>0</v>
      </c>
      <c r="E52" s="158"/>
    </row>
    <row r="53" spans="1:5" ht="30">
      <c r="A53" s="16" t="s">
        <v>953</v>
      </c>
      <c r="B53" s="16" t="s">
        <v>951</v>
      </c>
      <c r="C53" s="29"/>
      <c r="D53" s="28"/>
      <c r="E53" s="158"/>
    </row>
    <row r="54" spans="1:5">
      <c r="A54" s="16" t="s">
        <v>954</v>
      </c>
      <c r="B54" s="16" t="s">
        <v>950</v>
      </c>
      <c r="C54" s="27"/>
      <c r="D54" s="28"/>
      <c r="E54" s="158"/>
    </row>
    <row r="55" spans="1:5">
      <c r="A55" s="14">
        <v>1.4</v>
      </c>
      <c r="B55" s="14" t="s">
        <v>1319</v>
      </c>
      <c r="C55" s="27"/>
      <c r="D55" s="28"/>
      <c r="E55" s="158"/>
    </row>
    <row r="56" spans="1:5">
      <c r="A56" s="14">
        <v>1.5</v>
      </c>
      <c r="B56" s="14" t="s">
        <v>910</v>
      </c>
      <c r="C56" s="31"/>
      <c r="D56" s="34"/>
      <c r="E56" s="158"/>
    </row>
    <row r="57" spans="1:5">
      <c r="A57" s="14">
        <v>1.6</v>
      </c>
      <c r="B57" s="39" t="s">
        <v>911</v>
      </c>
      <c r="C57" s="81">
        <f>SUM(C58:C62)</f>
        <v>0</v>
      </c>
      <c r="D57" s="81">
        <f>SUM(D58:D62)</f>
        <v>0</v>
      </c>
      <c r="E57" s="158"/>
    </row>
    <row r="58" spans="1:5">
      <c r="A58" s="16" t="s">
        <v>1202</v>
      </c>
      <c r="B58" s="40" t="s">
        <v>955</v>
      </c>
      <c r="C58" s="31"/>
      <c r="D58" s="34"/>
      <c r="E58" s="158"/>
    </row>
    <row r="59" spans="1:5" ht="30">
      <c r="A59" s="16" t="s">
        <v>1203</v>
      </c>
      <c r="B59" s="40" t="s">
        <v>957</v>
      </c>
      <c r="C59" s="31"/>
      <c r="D59" s="34"/>
      <c r="E59" s="158"/>
    </row>
    <row r="60" spans="1:5">
      <c r="A60" s="16" t="s">
        <v>1204</v>
      </c>
      <c r="B60" s="40" t="s">
        <v>956</v>
      </c>
      <c r="C60" s="34"/>
      <c r="D60" s="34"/>
      <c r="E60" s="158"/>
    </row>
    <row r="61" spans="1:5">
      <c r="A61" s="16" t="s">
        <v>1205</v>
      </c>
      <c r="B61" s="40" t="s">
        <v>930</v>
      </c>
      <c r="C61" s="31"/>
      <c r="D61" s="34"/>
      <c r="E61" s="158"/>
    </row>
    <row r="62" spans="1:5">
      <c r="A62" s="16" t="s">
        <v>1242</v>
      </c>
      <c r="B62" s="220" t="s">
        <v>1243</v>
      </c>
      <c r="C62" s="31"/>
      <c r="D62" s="221"/>
      <c r="E62" s="158"/>
    </row>
    <row r="63" spans="1:5">
      <c r="A63" s="13">
        <v>2</v>
      </c>
      <c r="B63" s="41" t="s">
        <v>1009</v>
      </c>
      <c r="C63" s="267"/>
      <c r="D63" s="130">
        <f>SUM(D64:D69)</f>
        <v>0</v>
      </c>
      <c r="E63" s="158"/>
    </row>
    <row r="64" spans="1:5">
      <c r="A64" s="15">
        <v>2.1</v>
      </c>
      <c r="B64" s="42" t="s">
        <v>1003</v>
      </c>
      <c r="C64" s="419"/>
      <c r="D64" s="36"/>
      <c r="E64" s="158"/>
    </row>
    <row r="65" spans="1:5">
      <c r="A65" s="15">
        <v>2.2000000000000002</v>
      </c>
      <c r="B65" s="42" t="s">
        <v>1007</v>
      </c>
      <c r="C65" s="419"/>
      <c r="D65" s="37"/>
      <c r="E65" s="158"/>
    </row>
    <row r="66" spans="1:5">
      <c r="A66" s="15">
        <v>2.2999999999999998</v>
      </c>
      <c r="B66" s="42" t="s">
        <v>1006</v>
      </c>
      <c r="C66" s="419"/>
      <c r="D66" s="37"/>
      <c r="E66" s="158"/>
    </row>
    <row r="67" spans="1:5">
      <c r="A67" s="15">
        <v>2.4</v>
      </c>
      <c r="B67" s="42" t="s">
        <v>1008</v>
      </c>
      <c r="C67" s="419"/>
      <c r="D67" s="37"/>
      <c r="E67" s="158"/>
    </row>
    <row r="68" spans="1:5">
      <c r="A68" s="15">
        <v>2.5</v>
      </c>
      <c r="B68" s="42" t="s">
        <v>1004</v>
      </c>
      <c r="C68" s="419"/>
      <c r="D68" s="37"/>
      <c r="E68" s="158"/>
    </row>
    <row r="69" spans="1:5">
      <c r="A69" s="15">
        <v>2.6</v>
      </c>
      <c r="B69" s="42" t="s">
        <v>1005</v>
      </c>
      <c r="C69" s="419"/>
      <c r="D69" s="37"/>
      <c r="E69" s="158"/>
    </row>
    <row r="70" spans="1:5" s="2" customFormat="1">
      <c r="A70" s="13">
        <v>3</v>
      </c>
      <c r="B70" s="265" t="s">
        <v>1350</v>
      </c>
      <c r="C70" s="420"/>
      <c r="D70" s="266"/>
      <c r="E70" s="117"/>
    </row>
    <row r="71" spans="1:5" s="2" customFormat="1">
      <c r="A71" s="13">
        <v>4</v>
      </c>
      <c r="B71" s="13" t="s">
        <v>1156</v>
      </c>
      <c r="C71" s="268">
        <f>SUM(C72:C73)</f>
        <v>0</v>
      </c>
      <c r="D71" s="82">
        <f>SUM(D72:D73)</f>
        <v>0</v>
      </c>
      <c r="E71" s="117"/>
    </row>
    <row r="72" spans="1:5" s="2" customFormat="1">
      <c r="A72" s="15">
        <v>4.0999999999999996</v>
      </c>
      <c r="B72" s="15" t="s">
        <v>1157</v>
      </c>
      <c r="C72" s="8"/>
      <c r="D72" s="8"/>
      <c r="E72" s="117"/>
    </row>
    <row r="73" spans="1:5" s="2" customFormat="1">
      <c r="A73" s="15">
        <v>4.2</v>
      </c>
      <c r="B73" s="15" t="s">
        <v>1158</v>
      </c>
      <c r="C73" s="8"/>
      <c r="D73" s="8"/>
      <c r="E73" s="117"/>
    </row>
    <row r="74" spans="1:5" s="2" customFormat="1">
      <c r="A74" s="13">
        <v>5</v>
      </c>
      <c r="B74" s="264" t="s">
        <v>1184</v>
      </c>
      <c r="C74" s="8"/>
      <c r="D74" s="420"/>
      <c r="E74" s="117"/>
    </row>
    <row r="75" spans="1:5" s="2" customFormat="1" ht="30">
      <c r="A75" s="13">
        <v>6</v>
      </c>
      <c r="B75" s="264" t="s">
        <v>1361</v>
      </c>
      <c r="C75" s="81">
        <f>SUM(C76:C81)</f>
        <v>0</v>
      </c>
      <c r="D75" s="81">
        <f>SUM(D76:D81)</f>
        <v>0</v>
      </c>
      <c r="E75" s="117"/>
    </row>
    <row r="76" spans="1:5" s="2" customFormat="1">
      <c r="A76" s="15">
        <v>6.1</v>
      </c>
      <c r="B76" s="15" t="s">
        <v>971</v>
      </c>
      <c r="C76" s="8"/>
      <c r="D76" s="8"/>
      <c r="E76" s="117"/>
    </row>
    <row r="77" spans="1:5" s="2" customFormat="1">
      <c r="A77" s="15">
        <v>6.2</v>
      </c>
      <c r="B77" s="15" t="s">
        <v>977</v>
      </c>
      <c r="C77" s="8"/>
      <c r="D77" s="8"/>
      <c r="E77" s="117"/>
    </row>
    <row r="78" spans="1:5" s="2" customFormat="1">
      <c r="A78" s="15">
        <v>6.3</v>
      </c>
      <c r="B78" s="15" t="s">
        <v>972</v>
      </c>
      <c r="C78" s="8"/>
      <c r="D78" s="8"/>
      <c r="E78" s="117"/>
    </row>
    <row r="79" spans="1:5" s="2" customFormat="1">
      <c r="A79" s="15">
        <v>6.4</v>
      </c>
      <c r="B79" s="15" t="s">
        <v>1362</v>
      </c>
      <c r="C79" s="8"/>
      <c r="D79" s="8"/>
      <c r="E79" s="117"/>
    </row>
    <row r="80" spans="1:5" s="2" customFormat="1">
      <c r="A80" s="15">
        <v>6.5</v>
      </c>
      <c r="B80" s="15" t="s">
        <v>1363</v>
      </c>
      <c r="C80" s="8"/>
      <c r="D80" s="8"/>
      <c r="E80" s="117"/>
    </row>
    <row r="81" spans="1:9" s="2" customFormat="1">
      <c r="A81" s="15">
        <v>6.6</v>
      </c>
      <c r="B81" s="15" t="s">
        <v>911</v>
      </c>
      <c r="C81" s="8"/>
      <c r="D81" s="8"/>
      <c r="E81" s="117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63" t="s">
        <v>1010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63" t="s">
        <v>1173</v>
      </c>
      <c r="D88" s="12"/>
      <c r="E88"/>
      <c r="F88"/>
      <c r="G88"/>
      <c r="H88"/>
      <c r="I88"/>
    </row>
    <row r="89" spans="1:9" s="2" customFormat="1">
      <c r="A89"/>
      <c r="B89" s="2" t="s">
        <v>1172</v>
      </c>
      <c r="D89" s="12"/>
      <c r="E89"/>
      <c r="F89"/>
      <c r="G89"/>
      <c r="H89"/>
      <c r="I89"/>
    </row>
    <row r="90" spans="1:9" customFormat="1" ht="12.75">
      <c r="B90" s="58" t="s">
        <v>1042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honeticPr fontId="38" type="noConversion"/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topLeftCell="A4" zoomScaleNormal="100" zoomScaleSheetLayoutView="70" workbookViewId="0">
      <selection activeCell="B23" sqref="B2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1" t="s">
        <v>1239</v>
      </c>
      <c r="B1" s="74"/>
      <c r="C1" s="593" t="s">
        <v>1013</v>
      </c>
      <c r="D1" s="593"/>
      <c r="E1" s="88"/>
    </row>
    <row r="2" spans="1:5" s="6" customFormat="1">
      <c r="A2" s="71" t="s">
        <v>1233</v>
      </c>
      <c r="B2" s="74"/>
      <c r="C2" s="591" t="s">
        <v>2296</v>
      </c>
      <c r="D2" s="592"/>
      <c r="E2" s="88"/>
    </row>
    <row r="3" spans="1:5" s="6" customFormat="1">
      <c r="A3" s="73" t="s">
        <v>1043</v>
      </c>
      <c r="B3" s="71"/>
      <c r="C3" s="72"/>
      <c r="D3" s="72"/>
      <c r="E3" s="88"/>
    </row>
    <row r="4" spans="1:5" s="6" customFormat="1">
      <c r="A4" s="73"/>
      <c r="B4" s="73"/>
      <c r="C4" s="72"/>
      <c r="D4" s="72"/>
      <c r="E4" s="88"/>
    </row>
    <row r="5" spans="1:5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>
      <c r="A6" s="223" t="s">
        <v>1382</v>
      </c>
      <c r="B6" s="223"/>
      <c r="C6" s="223"/>
      <c r="D6" s="78"/>
      <c r="E6" s="89"/>
    </row>
    <row r="7" spans="1:5">
      <c r="A7" s="74"/>
      <c r="B7" s="74"/>
      <c r="C7" s="73"/>
      <c r="D7" s="73"/>
      <c r="E7" s="89"/>
    </row>
    <row r="8" spans="1:5" s="6" customFormat="1">
      <c r="A8" s="97"/>
      <c r="B8" s="97"/>
      <c r="C8" s="75"/>
      <c r="D8" s="75"/>
      <c r="E8" s="88"/>
    </row>
    <row r="9" spans="1:5" s="6" customFormat="1" ht="30">
      <c r="A9" s="86" t="s">
        <v>967</v>
      </c>
      <c r="B9" s="86" t="s">
        <v>1238</v>
      </c>
      <c r="C9" s="76" t="s">
        <v>913</v>
      </c>
      <c r="D9" s="76" t="s">
        <v>912</v>
      </c>
      <c r="E9" s="88"/>
    </row>
    <row r="10" spans="1:5" s="9" customFormat="1" ht="18">
      <c r="A10" s="95" t="s">
        <v>1234</v>
      </c>
      <c r="B10" s="95"/>
      <c r="C10" s="4"/>
      <c r="D10" s="4"/>
      <c r="E10" s="90"/>
    </row>
    <row r="11" spans="1:5" s="10" customFormat="1">
      <c r="A11" s="95" t="s">
        <v>1235</v>
      </c>
      <c r="B11" s="95"/>
      <c r="C11" s="4"/>
      <c r="D11" s="4"/>
      <c r="E11" s="91"/>
    </row>
    <row r="12" spans="1:5" s="10" customFormat="1">
      <c r="A12" s="84" t="s">
        <v>1183</v>
      </c>
      <c r="B12" s="84"/>
      <c r="C12" s="4"/>
      <c r="D12" s="4"/>
      <c r="E12" s="91"/>
    </row>
    <row r="13" spans="1:5" s="10" customFormat="1">
      <c r="A13" s="84" t="s">
        <v>1183</v>
      </c>
      <c r="B13" s="84"/>
      <c r="C13" s="4"/>
      <c r="D13" s="4"/>
      <c r="E13" s="91"/>
    </row>
    <row r="14" spans="1:5" s="10" customFormat="1">
      <c r="A14" s="84" t="s">
        <v>1183</v>
      </c>
      <c r="B14" s="84"/>
      <c r="C14" s="4"/>
      <c r="D14" s="4"/>
      <c r="E14" s="91"/>
    </row>
    <row r="15" spans="1:5" s="10" customFormat="1">
      <c r="A15" s="84" t="s">
        <v>1183</v>
      </c>
      <c r="B15" s="84"/>
      <c r="C15" s="4"/>
      <c r="D15" s="4"/>
      <c r="E15" s="91"/>
    </row>
    <row r="16" spans="1:5" s="10" customFormat="1">
      <c r="A16" s="84" t="s">
        <v>1183</v>
      </c>
      <c r="B16" s="84"/>
      <c r="C16" s="4"/>
      <c r="D16" s="4"/>
      <c r="E16" s="91"/>
    </row>
    <row r="17" spans="1:5" s="10" customFormat="1" ht="17.25" customHeight="1">
      <c r="A17" s="95" t="s">
        <v>1236</v>
      </c>
      <c r="B17" s="84"/>
      <c r="C17" s="4"/>
      <c r="D17" s="4"/>
      <c r="E17" s="91"/>
    </row>
    <row r="18" spans="1:5" s="10" customFormat="1" ht="18" customHeight="1">
      <c r="A18" s="95" t="s">
        <v>1237</v>
      </c>
      <c r="B18" s="84"/>
      <c r="C18" s="4"/>
      <c r="D18" s="4"/>
      <c r="E18" s="91"/>
    </row>
    <row r="19" spans="1:5" s="10" customFormat="1">
      <c r="A19" s="84" t="s">
        <v>1183</v>
      </c>
      <c r="B19" s="84"/>
      <c r="C19" s="4"/>
      <c r="D19" s="4"/>
      <c r="E19" s="91"/>
    </row>
    <row r="20" spans="1:5" s="10" customFormat="1">
      <c r="A20" s="84" t="s">
        <v>1183</v>
      </c>
      <c r="B20" s="84"/>
      <c r="C20" s="4"/>
      <c r="D20" s="4"/>
      <c r="E20" s="91"/>
    </row>
    <row r="21" spans="1:5" s="10" customFormat="1">
      <c r="A21" s="84" t="s">
        <v>1183</v>
      </c>
      <c r="B21" s="84"/>
      <c r="C21" s="4"/>
      <c r="D21" s="4"/>
      <c r="E21" s="91"/>
    </row>
    <row r="22" spans="1:5" s="10" customFormat="1">
      <c r="A22" s="84" t="s">
        <v>1183</v>
      </c>
      <c r="B22" s="84"/>
      <c r="C22" s="4"/>
      <c r="D22" s="4"/>
      <c r="E22" s="91"/>
    </row>
    <row r="23" spans="1:5" s="10" customFormat="1">
      <c r="A23" s="84" t="s">
        <v>1183</v>
      </c>
      <c r="B23" s="84"/>
      <c r="C23" s="4"/>
      <c r="D23" s="4"/>
      <c r="E23" s="91"/>
    </row>
    <row r="24" spans="1:5" s="3" customFormat="1">
      <c r="A24" s="85"/>
      <c r="B24" s="85"/>
      <c r="C24" s="4"/>
      <c r="D24" s="4"/>
      <c r="E24" s="92"/>
    </row>
    <row r="25" spans="1:5">
      <c r="A25" s="96"/>
      <c r="B25" s="96" t="s">
        <v>1240</v>
      </c>
      <c r="C25" s="83">
        <f>SUM(C10:C24)</f>
        <v>0</v>
      </c>
      <c r="D25" s="83">
        <f>SUM(D10:D24)</f>
        <v>0</v>
      </c>
      <c r="E25" s="93"/>
    </row>
    <row r="26" spans="1:5">
      <c r="A26" s="38"/>
      <c r="B26" s="38"/>
    </row>
    <row r="27" spans="1:5">
      <c r="A27" s="2" t="s">
        <v>1336</v>
      </c>
      <c r="E27" s="5"/>
    </row>
    <row r="28" spans="1:5">
      <c r="A28" s="2" t="s">
        <v>1321</v>
      </c>
    </row>
    <row r="29" spans="1:5">
      <c r="A29" s="219" t="s">
        <v>1322</v>
      </c>
    </row>
    <row r="30" spans="1:5">
      <c r="A30" s="219"/>
    </row>
    <row r="31" spans="1:5">
      <c r="A31" s="219" t="s">
        <v>1257</v>
      </c>
    </row>
    <row r="32" spans="1:5" s="22" customFormat="1" ht="12.75"/>
    <row r="33" spans="1:9">
      <c r="A33" s="63" t="s">
        <v>1010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3"/>
      <c r="B36" s="63" t="s">
        <v>1173</v>
      </c>
      <c r="D36" s="12"/>
      <c r="E36"/>
      <c r="F36"/>
      <c r="G36"/>
      <c r="H36"/>
      <c r="I36"/>
    </row>
    <row r="37" spans="1:9">
      <c r="B37" s="2" t="s">
        <v>1172</v>
      </c>
      <c r="D37" s="12"/>
      <c r="E37"/>
      <c r="F37"/>
      <c r="G37"/>
      <c r="H37"/>
      <c r="I37"/>
    </row>
    <row r="38" spans="1:9" customFormat="1" ht="12.75">
      <c r="A38" s="58"/>
      <c r="B38" s="58" t="s">
        <v>1042</v>
      </c>
    </row>
    <row r="39" spans="1:9" s="22" customFormat="1" ht="12.75"/>
  </sheetData>
  <mergeCells count="2">
    <mergeCell ref="C1:D1"/>
    <mergeCell ref="C2:D2"/>
  </mergeCells>
  <phoneticPr fontId="38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35"/>
  <sheetViews>
    <sheetView zoomScaleSheetLayoutView="70" workbookViewId="0">
      <selection activeCell="H28" sqref="H28"/>
    </sheetView>
  </sheetViews>
  <sheetFormatPr defaultRowHeight="12.75"/>
  <cols>
    <col min="1" max="1" width="5.42578125" style="190" customWidth="1"/>
    <col min="2" max="2" width="11.42578125" style="190" customWidth="1"/>
    <col min="3" max="3" width="19" style="190" customWidth="1"/>
    <col min="4" max="4" width="20.42578125" style="541" customWidth="1"/>
    <col min="5" max="5" width="48" style="470" customWidth="1"/>
    <col min="6" max="6" width="20" style="470" customWidth="1"/>
    <col min="7" max="7" width="16.42578125" style="190" customWidth="1"/>
    <col min="8" max="8" width="16.7109375" style="190" customWidth="1"/>
    <col min="9" max="9" width="13.7109375" style="190" customWidth="1"/>
    <col min="10" max="11" width="11.7109375" style="190" customWidth="1"/>
    <col min="12" max="16384" width="9.140625" style="190"/>
  </cols>
  <sheetData>
    <row r="1" spans="1:13" ht="15">
      <c r="A1" s="71" t="s">
        <v>816</v>
      </c>
      <c r="B1" s="71"/>
      <c r="C1" s="74"/>
      <c r="D1" s="531"/>
      <c r="E1" s="460"/>
      <c r="F1" s="460"/>
      <c r="G1" s="72"/>
      <c r="H1" s="72"/>
      <c r="I1" s="593" t="s">
        <v>1013</v>
      </c>
      <c r="J1" s="593"/>
    </row>
    <row r="2" spans="1:13" ht="15">
      <c r="A2" s="73" t="s">
        <v>1043</v>
      </c>
      <c r="B2" s="71"/>
      <c r="C2" s="74"/>
      <c r="D2" s="531"/>
      <c r="E2" s="460"/>
      <c r="F2" s="460"/>
      <c r="G2" s="72"/>
      <c r="H2" s="72"/>
      <c r="I2" s="591" t="s">
        <v>2296</v>
      </c>
      <c r="J2" s="592"/>
    </row>
    <row r="3" spans="1:13" ht="15">
      <c r="A3" s="73"/>
      <c r="B3" s="73"/>
      <c r="C3" s="71"/>
      <c r="D3" s="532"/>
      <c r="E3" s="461"/>
      <c r="F3" s="461"/>
      <c r="G3" s="72"/>
      <c r="H3" s="72"/>
      <c r="I3" s="72"/>
    </row>
    <row r="4" spans="1:13" ht="15">
      <c r="A4" s="74" t="str">
        <f>'ფორმა N2'!A4</f>
        <v>ანგარიშვალდებული პირის დასახელება:</v>
      </c>
      <c r="B4" s="74"/>
      <c r="C4" s="74"/>
      <c r="D4" s="531"/>
      <c r="E4" s="460"/>
      <c r="F4" s="460"/>
      <c r="G4" s="73"/>
      <c r="H4" s="73"/>
      <c r="I4" s="73"/>
    </row>
    <row r="5" spans="1:13" ht="15">
      <c r="A5" s="223" t="s">
        <v>1382</v>
      </c>
      <c r="B5" s="223"/>
      <c r="C5" s="223"/>
      <c r="D5" s="533"/>
      <c r="E5" s="462"/>
      <c r="F5" s="462"/>
      <c r="G5" s="78"/>
      <c r="H5" s="78"/>
      <c r="I5" s="78"/>
    </row>
    <row r="6" spans="1:13" ht="15">
      <c r="A6" s="74"/>
      <c r="B6" s="74"/>
      <c r="C6" s="74"/>
      <c r="D6" s="531"/>
      <c r="E6" s="460"/>
      <c r="F6" s="460"/>
      <c r="G6" s="73"/>
      <c r="H6" s="73"/>
      <c r="I6" s="73"/>
    </row>
    <row r="7" spans="1:13" ht="15">
      <c r="A7" s="97"/>
      <c r="B7" s="97"/>
      <c r="C7" s="97"/>
      <c r="D7" s="75"/>
      <c r="E7" s="97"/>
      <c r="F7" s="97"/>
      <c r="G7" s="75"/>
      <c r="H7" s="75"/>
      <c r="I7" s="75"/>
    </row>
    <row r="8" spans="1:13" ht="55.5" customHeight="1">
      <c r="A8" s="87" t="s">
        <v>967</v>
      </c>
      <c r="B8" s="87" t="s">
        <v>1245</v>
      </c>
      <c r="C8" s="87" t="s">
        <v>1246</v>
      </c>
      <c r="D8" s="534" t="s">
        <v>1131</v>
      </c>
      <c r="E8" s="87" t="s">
        <v>1250</v>
      </c>
      <c r="F8" s="87" t="s">
        <v>1254</v>
      </c>
      <c r="G8" s="76" t="s">
        <v>913</v>
      </c>
      <c r="H8" s="76" t="s">
        <v>912</v>
      </c>
      <c r="I8" s="76" t="s">
        <v>1300</v>
      </c>
      <c r="J8" s="230"/>
    </row>
    <row r="9" spans="1:13" ht="15">
      <c r="A9" s="95">
        <v>1</v>
      </c>
      <c r="B9" s="570" t="s">
        <v>2262</v>
      </c>
      <c r="C9" s="570" t="s">
        <v>2263</v>
      </c>
      <c r="D9" s="525" t="s">
        <v>2264</v>
      </c>
      <c r="E9" s="570" t="s">
        <v>2265</v>
      </c>
      <c r="F9" s="570" t="s">
        <v>1253</v>
      </c>
      <c r="G9" s="522">
        <v>400</v>
      </c>
      <c r="H9" s="522">
        <v>400</v>
      </c>
      <c r="I9" s="522">
        <v>80</v>
      </c>
      <c r="M9" s="481"/>
    </row>
    <row r="10" spans="1:13" ht="15">
      <c r="A10" s="95">
        <v>2</v>
      </c>
      <c r="B10" s="570" t="s">
        <v>2266</v>
      </c>
      <c r="C10" s="570" t="s">
        <v>2267</v>
      </c>
      <c r="D10" s="526" t="s">
        <v>896</v>
      </c>
      <c r="E10" s="570" t="s">
        <v>2268</v>
      </c>
      <c r="F10" s="570" t="s">
        <v>1253</v>
      </c>
      <c r="G10" s="522">
        <v>1125</v>
      </c>
      <c r="H10" s="522">
        <v>1125</v>
      </c>
      <c r="I10" s="522">
        <v>225</v>
      </c>
      <c r="K10" s="481"/>
    </row>
    <row r="11" spans="1:13" ht="15">
      <c r="A11" s="95">
        <v>3</v>
      </c>
      <c r="B11" s="570" t="s">
        <v>2269</v>
      </c>
      <c r="C11" s="570" t="s">
        <v>2270</v>
      </c>
      <c r="D11" s="525" t="s">
        <v>897</v>
      </c>
      <c r="E11" s="570" t="s">
        <v>2271</v>
      </c>
      <c r="F11" s="570" t="s">
        <v>1253</v>
      </c>
      <c r="G11" s="522">
        <v>1400</v>
      </c>
      <c r="H11" s="522">
        <v>1400</v>
      </c>
      <c r="I11" s="522">
        <v>280</v>
      </c>
      <c r="K11" s="481"/>
    </row>
    <row r="12" spans="1:13" ht="15">
      <c r="A12" s="95">
        <v>4</v>
      </c>
      <c r="B12" s="570" t="s">
        <v>2272</v>
      </c>
      <c r="C12" s="570" t="s">
        <v>2273</v>
      </c>
      <c r="D12" s="528" t="s">
        <v>2274</v>
      </c>
      <c r="E12" s="570" t="s">
        <v>2275</v>
      </c>
      <c r="F12" s="570" t="s">
        <v>1253</v>
      </c>
      <c r="G12" s="522">
        <v>1275</v>
      </c>
      <c r="H12" s="522">
        <v>1275</v>
      </c>
      <c r="I12" s="522">
        <v>255</v>
      </c>
      <c r="K12" s="481"/>
    </row>
    <row r="13" spans="1:13" ht="15">
      <c r="A13" s="95">
        <v>5</v>
      </c>
      <c r="B13" s="570" t="s">
        <v>2276</v>
      </c>
      <c r="C13" s="570" t="s">
        <v>2277</v>
      </c>
      <c r="D13" s="524" t="s">
        <v>785</v>
      </c>
      <c r="E13" s="570" t="s">
        <v>2278</v>
      </c>
      <c r="F13" s="570" t="s">
        <v>1253</v>
      </c>
      <c r="G13" s="522">
        <v>900</v>
      </c>
      <c r="H13" s="522">
        <v>900</v>
      </c>
      <c r="I13" s="522">
        <v>180</v>
      </c>
      <c r="K13" s="481"/>
    </row>
    <row r="14" spans="1:13" ht="15">
      <c r="A14" s="95">
        <v>6</v>
      </c>
      <c r="B14" s="463" t="s">
        <v>2279</v>
      </c>
      <c r="C14" s="570" t="s">
        <v>2280</v>
      </c>
      <c r="D14" s="525" t="s">
        <v>2286</v>
      </c>
      <c r="E14" s="570" t="s">
        <v>2289</v>
      </c>
      <c r="F14" s="570" t="s">
        <v>1253</v>
      </c>
      <c r="G14" s="522">
        <v>900</v>
      </c>
      <c r="H14" s="522">
        <v>900</v>
      </c>
      <c r="I14" s="522">
        <v>180</v>
      </c>
    </row>
    <row r="15" spans="1:13" ht="15">
      <c r="A15" s="95">
        <v>7</v>
      </c>
      <c r="B15" s="463" t="s">
        <v>2281</v>
      </c>
      <c r="C15" s="463" t="s">
        <v>2282</v>
      </c>
      <c r="D15" s="525" t="s">
        <v>2287</v>
      </c>
      <c r="E15" s="570" t="s">
        <v>2290</v>
      </c>
      <c r="F15" s="570" t="s">
        <v>1253</v>
      </c>
      <c r="G15" s="522">
        <v>625</v>
      </c>
      <c r="H15" s="522">
        <v>625</v>
      </c>
      <c r="I15" s="522">
        <v>125</v>
      </c>
    </row>
    <row r="16" spans="1:13" ht="15">
      <c r="A16" s="95">
        <v>8</v>
      </c>
      <c r="B16" s="463" t="s">
        <v>2283</v>
      </c>
      <c r="C16" s="463" t="s">
        <v>2284</v>
      </c>
      <c r="D16" s="524" t="s">
        <v>2288</v>
      </c>
      <c r="E16" s="570" t="s">
        <v>2285</v>
      </c>
      <c r="F16" s="570" t="s">
        <v>1253</v>
      </c>
      <c r="G16" s="522">
        <v>375</v>
      </c>
      <c r="H16" s="522">
        <v>375</v>
      </c>
      <c r="I16" s="522">
        <v>75</v>
      </c>
    </row>
    <row r="17" spans="1:9" ht="15">
      <c r="A17" s="95">
        <v>9</v>
      </c>
      <c r="B17" s="463"/>
      <c r="C17" s="463"/>
      <c r="D17" s="527"/>
      <c r="E17" s="463"/>
      <c r="F17" s="463"/>
      <c r="G17" s="523"/>
      <c r="H17" s="523"/>
      <c r="I17" s="427"/>
    </row>
    <row r="18" spans="1:9" ht="15" customHeight="1">
      <c r="A18" s="95">
        <v>10</v>
      </c>
      <c r="B18" s="84"/>
      <c r="C18" s="84"/>
      <c r="D18" s="535"/>
      <c r="E18" s="464"/>
      <c r="F18" s="463"/>
      <c r="G18" s="4"/>
      <c r="H18" s="4"/>
      <c r="I18" s="427"/>
    </row>
    <row r="19" spans="1:9" ht="15" customHeight="1">
      <c r="A19" s="95">
        <v>11</v>
      </c>
      <c r="B19" s="84"/>
      <c r="C19" s="84"/>
      <c r="D19" s="535"/>
      <c r="E19" s="464"/>
      <c r="F19" s="463"/>
      <c r="G19" s="4"/>
      <c r="H19" s="4"/>
      <c r="I19" s="522"/>
    </row>
    <row r="20" spans="1:9" ht="15">
      <c r="A20" s="95">
        <v>12</v>
      </c>
      <c r="B20" s="84"/>
      <c r="C20" s="84"/>
      <c r="D20" s="535"/>
      <c r="E20" s="464"/>
      <c r="F20" s="463"/>
      <c r="G20" s="4"/>
      <c r="H20" s="4"/>
      <c r="I20" s="427"/>
    </row>
    <row r="21" spans="1:9" ht="15" customHeight="1">
      <c r="A21" s="95">
        <v>13</v>
      </c>
      <c r="B21" s="84"/>
      <c r="C21" s="84"/>
      <c r="D21" s="527"/>
      <c r="E21" s="464"/>
      <c r="F21" s="463"/>
      <c r="G21" s="4"/>
      <c r="H21" s="4"/>
      <c r="I21" s="427"/>
    </row>
    <row r="22" spans="1:9" ht="15">
      <c r="A22" s="84" t="s">
        <v>1180</v>
      </c>
      <c r="B22" s="84"/>
      <c r="C22" s="84"/>
      <c r="D22" s="535"/>
      <c r="E22" s="464"/>
      <c r="F22" s="463"/>
      <c r="G22" s="4"/>
      <c r="H22" s="4"/>
      <c r="I22" s="4"/>
    </row>
    <row r="23" spans="1:9" ht="15">
      <c r="A23" s="84"/>
      <c r="B23" s="96"/>
      <c r="C23" s="96"/>
      <c r="D23" s="536"/>
      <c r="E23" s="465"/>
      <c r="F23" s="464" t="s">
        <v>1356</v>
      </c>
      <c r="G23" s="83"/>
      <c r="H23" s="83">
        <f>SUM(H9:H22)</f>
        <v>7000</v>
      </c>
      <c r="I23" s="83">
        <f>SUM(I9:I22)</f>
        <v>1400</v>
      </c>
    </row>
    <row r="24" spans="1:9" ht="15">
      <c r="A24" s="228"/>
      <c r="B24" s="228"/>
      <c r="C24" s="228"/>
      <c r="D24" s="537"/>
      <c r="E24" s="191"/>
      <c r="F24" s="191"/>
      <c r="G24" s="228"/>
      <c r="H24" s="93"/>
      <c r="I24" s="93"/>
    </row>
    <row r="25" spans="1:9" ht="15">
      <c r="A25" s="229" t="s">
        <v>1344</v>
      </c>
      <c r="B25" s="229"/>
      <c r="C25" s="228"/>
      <c r="D25" s="537"/>
      <c r="E25" s="191"/>
      <c r="F25" s="191"/>
      <c r="G25" s="228"/>
      <c r="H25" s="93"/>
      <c r="I25" s="93"/>
    </row>
    <row r="26" spans="1:9" ht="15">
      <c r="A26" s="229"/>
      <c r="B26" s="229"/>
      <c r="C26" s="228"/>
      <c r="D26" s="537"/>
      <c r="E26" s="191"/>
      <c r="F26" s="191"/>
      <c r="G26" s="228"/>
      <c r="H26" s="93"/>
      <c r="I26" s="93"/>
    </row>
    <row r="27" spans="1:9" ht="15">
      <c r="A27" s="229"/>
      <c r="B27" s="229"/>
      <c r="C27" s="93"/>
      <c r="D27" s="538"/>
      <c r="E27" s="466"/>
      <c r="F27" s="466"/>
      <c r="G27" s="93"/>
      <c r="H27" s="93"/>
      <c r="I27" s="93"/>
    </row>
    <row r="28" spans="1:9" ht="15">
      <c r="A28" s="229"/>
      <c r="B28" s="229"/>
      <c r="C28" s="93"/>
      <c r="D28" s="538"/>
      <c r="E28" s="466"/>
      <c r="F28" s="466"/>
      <c r="G28" s="93"/>
      <c r="H28" s="93"/>
      <c r="I28" s="93"/>
    </row>
    <row r="29" spans="1:9">
      <c r="A29" s="226"/>
      <c r="B29" s="226"/>
      <c r="C29" s="226"/>
      <c r="D29" s="539"/>
      <c r="E29" s="467"/>
      <c r="F29" s="467"/>
      <c r="G29" s="226"/>
      <c r="H29" s="226"/>
      <c r="I29" s="226"/>
    </row>
    <row r="30" spans="1:9" ht="15">
      <c r="A30" s="194" t="s">
        <v>1010</v>
      </c>
      <c r="B30" s="194"/>
      <c r="C30" s="93"/>
      <c r="D30" s="538"/>
      <c r="E30" s="466"/>
      <c r="F30" s="466"/>
      <c r="G30" s="93"/>
      <c r="H30" s="93"/>
      <c r="I30" s="93"/>
    </row>
    <row r="31" spans="1:9" ht="15">
      <c r="A31" s="93"/>
      <c r="B31" s="93"/>
      <c r="C31" s="93"/>
      <c r="D31" s="538"/>
      <c r="E31" s="466"/>
      <c r="F31" s="466"/>
      <c r="G31" s="93"/>
      <c r="H31" s="93"/>
      <c r="I31" s="93"/>
    </row>
    <row r="32" spans="1:9" ht="15">
      <c r="A32" s="93"/>
      <c r="B32" s="93"/>
      <c r="C32" s="93"/>
      <c r="D32" s="538"/>
      <c r="E32" s="468"/>
      <c r="F32" s="468"/>
      <c r="G32" s="195"/>
      <c r="H32" s="93"/>
      <c r="I32" s="93"/>
    </row>
    <row r="33" spans="1:9" ht="15">
      <c r="A33" s="194"/>
      <c r="B33" s="194"/>
      <c r="C33" s="194" t="s">
        <v>1299</v>
      </c>
      <c r="D33" s="537"/>
      <c r="E33" s="191"/>
      <c r="F33" s="191"/>
      <c r="G33" s="194"/>
      <c r="H33" s="93"/>
      <c r="I33" s="93"/>
    </row>
    <row r="34" spans="1:9" ht="15">
      <c r="A34" s="93"/>
      <c r="B34" s="93"/>
      <c r="C34" s="93" t="s">
        <v>1298</v>
      </c>
      <c r="D34" s="538"/>
      <c r="E34" s="466"/>
      <c r="F34" s="466"/>
      <c r="G34" s="93"/>
      <c r="H34" s="93"/>
      <c r="I34" s="93"/>
    </row>
    <row r="35" spans="1:9">
      <c r="A35" s="196"/>
      <c r="B35" s="196"/>
      <c r="C35" s="196" t="s">
        <v>1042</v>
      </c>
      <c r="D35" s="540"/>
      <c r="E35" s="469"/>
      <c r="F35" s="469"/>
      <c r="G35" s="196"/>
    </row>
  </sheetData>
  <mergeCells count="2">
    <mergeCell ref="I1:J1"/>
    <mergeCell ref="I2:J2"/>
  </mergeCells>
  <phoneticPr fontId="38" type="noConversion"/>
  <dataValidations count="1">
    <dataValidation type="list" allowBlank="1" showInputMessage="1" showErrorMessage="1" sqref="F10">
      <formula1>$J$8:$J$8</formula1>
    </dataValidation>
  </dataValidations>
  <printOptions gridLines="1"/>
  <pageMargins left="0.25" right="0.25" top="0.75" bottom="0.75" header="0.3" footer="0.3"/>
  <pageSetup scale="6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46"/>
  <sheetViews>
    <sheetView zoomScaleNormal="100" zoomScaleSheetLayoutView="70" workbookViewId="0">
      <selection activeCell="E27" sqref="E27"/>
    </sheetView>
  </sheetViews>
  <sheetFormatPr defaultRowHeight="12.75"/>
  <cols>
    <col min="1" max="2" width="16.85546875" customWidth="1"/>
    <col min="3" max="3" width="20.28515625" customWidth="1"/>
    <col min="4" max="4" width="47.5703125" customWidth="1"/>
    <col min="5" max="5" width="24.42578125" customWidth="1"/>
    <col min="6" max="6" width="15.140625" customWidth="1"/>
    <col min="7" max="7" width="15" customWidth="1"/>
    <col min="8" max="8" width="12" customWidth="1"/>
  </cols>
  <sheetData>
    <row r="1" spans="1:12" ht="15">
      <c r="A1" s="71" t="s">
        <v>817</v>
      </c>
      <c r="B1" s="74"/>
      <c r="C1" s="74"/>
      <c r="D1" s="74"/>
      <c r="E1" s="74"/>
      <c r="F1" s="74"/>
      <c r="G1" s="593" t="s">
        <v>1013</v>
      </c>
      <c r="H1" s="593"/>
    </row>
    <row r="2" spans="1:12" ht="15">
      <c r="A2" s="73" t="s">
        <v>1043</v>
      </c>
      <c r="B2" s="74"/>
      <c r="C2" s="74"/>
      <c r="D2" s="74"/>
      <c r="E2" s="74"/>
      <c r="F2" s="74"/>
      <c r="G2" s="591" t="s">
        <v>2296</v>
      </c>
      <c r="H2" s="592"/>
    </row>
    <row r="3" spans="1:12" ht="15">
      <c r="A3" s="73"/>
      <c r="B3" s="73"/>
      <c r="C3" s="73"/>
      <c r="D3" s="73"/>
      <c r="E3" s="73"/>
      <c r="F3" s="73"/>
      <c r="G3" s="72"/>
      <c r="H3" s="72"/>
    </row>
    <row r="4" spans="1:12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</row>
    <row r="5" spans="1:12" ht="15">
      <c r="A5" s="223" t="s">
        <v>1382</v>
      </c>
      <c r="B5" s="223"/>
      <c r="C5" s="223"/>
      <c r="D5" s="77"/>
      <c r="E5" s="77"/>
      <c r="F5" s="77"/>
      <c r="G5" s="78"/>
      <c r="H5" s="78"/>
    </row>
    <row r="6" spans="1:12" ht="15">
      <c r="A6" s="74"/>
      <c r="B6" s="74"/>
      <c r="C6" s="74"/>
      <c r="D6" s="74"/>
      <c r="E6" s="74"/>
      <c r="F6" s="74"/>
      <c r="G6" s="73"/>
      <c r="H6" s="73"/>
    </row>
    <row r="7" spans="1:12" ht="15">
      <c r="A7" s="97"/>
      <c r="B7" s="97"/>
      <c r="C7" s="97"/>
      <c r="D7" s="97"/>
      <c r="E7" s="97"/>
      <c r="F7" s="97"/>
      <c r="G7" s="75"/>
      <c r="H7" s="75"/>
    </row>
    <row r="8" spans="1:12" ht="45">
      <c r="A8" s="87" t="s">
        <v>1245</v>
      </c>
      <c r="B8" s="87" t="s">
        <v>1246</v>
      </c>
      <c r="C8" s="87" t="s">
        <v>1131</v>
      </c>
      <c r="D8" s="87" t="s">
        <v>1249</v>
      </c>
      <c r="E8" s="87" t="s">
        <v>1248</v>
      </c>
      <c r="F8" s="87" t="s">
        <v>1294</v>
      </c>
      <c r="G8" s="76" t="s">
        <v>913</v>
      </c>
      <c r="H8" s="76" t="s">
        <v>912</v>
      </c>
    </row>
    <row r="9" spans="1:12" ht="45" customHeight="1">
      <c r="A9" s="272" t="s">
        <v>2283</v>
      </c>
      <c r="B9" s="272" t="s">
        <v>2267</v>
      </c>
      <c r="C9" s="272" t="s">
        <v>896</v>
      </c>
      <c r="D9" s="569" t="s">
        <v>2327</v>
      </c>
      <c r="E9" s="95" t="s">
        <v>2326</v>
      </c>
      <c r="F9" s="95">
        <v>3</v>
      </c>
      <c r="G9" s="530">
        <v>45</v>
      </c>
      <c r="H9" s="530">
        <v>45</v>
      </c>
    </row>
    <row r="10" spans="1:12" ht="15">
      <c r="A10" s="272" t="s">
        <v>2269</v>
      </c>
      <c r="B10" s="272" t="s">
        <v>2270</v>
      </c>
      <c r="C10" s="272" t="s">
        <v>897</v>
      </c>
      <c r="D10" s="569" t="s">
        <v>2327</v>
      </c>
      <c r="E10" s="95" t="s">
        <v>2326</v>
      </c>
      <c r="F10" s="95">
        <v>3</v>
      </c>
      <c r="G10" s="530">
        <v>45</v>
      </c>
      <c r="H10" s="530">
        <v>45</v>
      </c>
    </row>
    <row r="11" spans="1:12" ht="15">
      <c r="A11" s="272" t="s">
        <v>2328</v>
      </c>
      <c r="B11" s="272" t="s">
        <v>2329</v>
      </c>
      <c r="C11" s="272" t="s">
        <v>2345</v>
      </c>
      <c r="D11" s="569" t="s">
        <v>2327</v>
      </c>
      <c r="E11" s="95" t="s">
        <v>2326</v>
      </c>
      <c r="F11" s="95">
        <v>3</v>
      </c>
      <c r="G11" s="530">
        <v>45</v>
      </c>
      <c r="H11" s="530">
        <v>45</v>
      </c>
    </row>
    <row r="12" spans="1:12" ht="15">
      <c r="A12" s="84"/>
      <c r="B12" s="84"/>
      <c r="C12" s="84"/>
      <c r="D12" s="84"/>
      <c r="E12" s="84"/>
      <c r="F12" s="84"/>
      <c r="G12" s="4"/>
      <c r="H12" s="4"/>
    </row>
    <row r="13" spans="1:12" ht="15">
      <c r="A13" s="84"/>
      <c r="B13" s="84"/>
      <c r="C13" s="84"/>
      <c r="D13" s="84"/>
      <c r="E13" s="84"/>
      <c r="F13" s="84"/>
      <c r="G13" s="4"/>
      <c r="H13" s="4"/>
    </row>
    <row r="14" spans="1:12" ht="15">
      <c r="A14" s="84"/>
      <c r="B14" s="84"/>
      <c r="C14" s="84"/>
      <c r="D14" s="84"/>
      <c r="E14" s="84"/>
      <c r="F14" s="84"/>
      <c r="G14" s="4"/>
      <c r="H14" s="4"/>
    </row>
    <row r="15" spans="1:12" ht="15" customHeight="1">
      <c r="A15" s="84"/>
      <c r="B15" s="84"/>
      <c r="C15" s="84"/>
      <c r="D15" s="84"/>
      <c r="E15" s="84"/>
      <c r="F15" s="84"/>
      <c r="G15" s="4"/>
      <c r="H15" s="4"/>
      <c r="J15" s="528"/>
      <c r="K15" s="528"/>
      <c r="L15" s="528"/>
    </row>
    <row r="16" spans="1:12" ht="15">
      <c r="A16" s="84"/>
      <c r="B16" s="84"/>
      <c r="C16" s="84"/>
      <c r="D16" s="84"/>
      <c r="E16" s="84"/>
      <c r="F16" s="84"/>
      <c r="G16" s="4"/>
      <c r="H16" s="4"/>
      <c r="J16" s="528"/>
      <c r="K16" s="528"/>
      <c r="L16" s="528"/>
    </row>
    <row r="17" spans="1:8" ht="15">
      <c r="A17" s="84"/>
      <c r="B17" s="84"/>
      <c r="C17" s="515"/>
      <c r="D17" s="515"/>
      <c r="E17" s="515"/>
      <c r="F17" s="84"/>
      <c r="G17" s="4"/>
      <c r="H17" s="4"/>
    </row>
    <row r="18" spans="1:8" ht="15">
      <c r="A18" s="84"/>
      <c r="B18" s="84"/>
      <c r="C18" s="515"/>
      <c r="D18" s="515"/>
      <c r="E18" s="515"/>
      <c r="F18" s="84"/>
      <c r="G18" s="4"/>
      <c r="H18" s="4"/>
    </row>
    <row r="19" spans="1:8" ht="15">
      <c r="A19" s="84"/>
      <c r="B19" s="84"/>
      <c r="C19" s="84"/>
      <c r="D19" s="84"/>
      <c r="E19" s="84"/>
      <c r="F19" s="84"/>
      <c r="G19" s="4"/>
      <c r="H19" s="4"/>
    </row>
    <row r="20" spans="1:8" ht="15">
      <c r="A20" s="84"/>
      <c r="B20" s="84"/>
      <c r="C20" s="84"/>
      <c r="D20" s="84"/>
      <c r="E20" s="84"/>
      <c r="F20" s="84"/>
      <c r="G20" s="4"/>
      <c r="H20" s="4"/>
    </row>
    <row r="21" spans="1:8" ht="15">
      <c r="A21" s="84"/>
      <c r="B21" s="84"/>
      <c r="C21" s="84"/>
      <c r="D21" s="84"/>
      <c r="E21" s="84"/>
      <c r="F21" s="84"/>
      <c r="G21" s="4"/>
      <c r="H21" s="4"/>
    </row>
    <row r="22" spans="1:8" ht="15">
      <c r="A22" s="84"/>
      <c r="B22" s="84"/>
      <c r="C22" s="84"/>
      <c r="D22" s="84"/>
      <c r="E22" s="84"/>
      <c r="F22" s="84"/>
      <c r="G22" s="4"/>
      <c r="H22" s="4"/>
    </row>
    <row r="23" spans="1:8" ht="15">
      <c r="A23" s="84"/>
      <c r="B23" s="84"/>
      <c r="C23" s="84"/>
      <c r="D23" s="84"/>
      <c r="E23" s="84"/>
      <c r="F23" s="84"/>
      <c r="G23" s="4"/>
      <c r="H23" s="4"/>
    </row>
    <row r="24" spans="1:8" ht="15">
      <c r="A24" s="84"/>
      <c r="B24" s="84"/>
      <c r="C24" s="84"/>
      <c r="D24" s="84"/>
      <c r="E24" s="84"/>
      <c r="F24" s="84"/>
      <c r="G24" s="4"/>
      <c r="H24" s="4"/>
    </row>
    <row r="25" spans="1:8" ht="15">
      <c r="A25" s="84"/>
      <c r="B25" s="84"/>
      <c r="C25" s="84"/>
      <c r="D25" s="84"/>
      <c r="E25" s="84"/>
      <c r="F25" s="84"/>
      <c r="G25" s="4"/>
      <c r="H25" s="4"/>
    </row>
    <row r="26" spans="1:8" ht="15">
      <c r="A26" s="84"/>
      <c r="B26" s="84"/>
      <c r="C26" s="84"/>
      <c r="D26" s="84"/>
      <c r="E26" s="84"/>
      <c r="F26" s="84"/>
      <c r="G26" s="4"/>
      <c r="H26" s="4"/>
    </row>
    <row r="27" spans="1:8" ht="15">
      <c r="A27" s="84"/>
      <c r="B27" s="84"/>
      <c r="C27" s="84"/>
      <c r="D27" s="84"/>
      <c r="E27" s="84"/>
      <c r="F27" s="84"/>
      <c r="G27" s="4"/>
      <c r="H27" s="4"/>
    </row>
    <row r="28" spans="1:8" ht="15">
      <c r="A28" s="84"/>
      <c r="B28" s="84"/>
      <c r="C28" s="84"/>
      <c r="D28" s="84"/>
      <c r="E28" s="84"/>
      <c r="F28" s="84"/>
      <c r="G28" s="4"/>
      <c r="H28" s="4"/>
    </row>
    <row r="29" spans="1:8" ht="15">
      <c r="A29" s="84"/>
      <c r="B29" s="84"/>
      <c r="C29" s="84"/>
      <c r="D29" s="84"/>
      <c r="E29" s="84"/>
      <c r="F29" s="84"/>
      <c r="G29" s="4"/>
      <c r="H29" s="4"/>
    </row>
    <row r="30" spans="1:8" ht="15">
      <c r="A30" s="84"/>
      <c r="B30" s="84"/>
      <c r="C30" s="84"/>
      <c r="D30" s="84"/>
      <c r="E30" s="84"/>
      <c r="F30" s="84"/>
      <c r="G30" s="4"/>
      <c r="H30" s="4"/>
    </row>
    <row r="31" spans="1:8" ht="15">
      <c r="A31" s="84"/>
      <c r="B31" s="84"/>
      <c r="C31" s="84"/>
      <c r="D31" s="84"/>
      <c r="E31" s="84"/>
      <c r="F31" s="84"/>
      <c r="G31" s="4"/>
      <c r="H31" s="4"/>
    </row>
    <row r="32" spans="1:8" ht="15">
      <c r="A32" s="84"/>
      <c r="B32" s="84"/>
      <c r="C32" s="84"/>
      <c r="D32" s="84"/>
      <c r="E32" s="84"/>
      <c r="F32" s="84"/>
      <c r="G32" s="4"/>
      <c r="H32" s="4"/>
    </row>
    <row r="33" spans="1:8" ht="15">
      <c r="A33" s="84"/>
      <c r="B33" s="84"/>
      <c r="C33" s="84"/>
      <c r="D33" s="84"/>
      <c r="E33" s="84"/>
      <c r="F33" s="84"/>
      <c r="G33" s="4"/>
      <c r="H33" s="4"/>
    </row>
    <row r="34" spans="1:8" ht="15">
      <c r="A34" s="96"/>
      <c r="B34" s="96"/>
      <c r="C34" s="96"/>
      <c r="D34" s="96"/>
      <c r="E34" s="96"/>
      <c r="F34" s="96" t="s">
        <v>1244</v>
      </c>
      <c r="G34" s="83">
        <f>SUM(G9:G33)</f>
        <v>135</v>
      </c>
      <c r="H34" s="83">
        <f>SUM(H9:H33)</f>
        <v>135</v>
      </c>
    </row>
    <row r="35" spans="1:8" ht="15">
      <c r="A35" s="228"/>
      <c r="B35" s="228"/>
      <c r="C35" s="228"/>
      <c r="D35" s="228"/>
      <c r="E35" s="228"/>
      <c r="F35" s="228"/>
      <c r="G35" s="93"/>
      <c r="H35" s="93"/>
    </row>
    <row r="36" spans="1:8" ht="15">
      <c r="A36" s="229" t="s">
        <v>1255</v>
      </c>
      <c r="B36" s="228"/>
      <c r="C36" s="228"/>
      <c r="D36" s="228"/>
      <c r="E36" s="228"/>
      <c r="F36" s="228"/>
      <c r="G36" s="93"/>
      <c r="H36" s="93"/>
    </row>
    <row r="37" spans="1:8" ht="15">
      <c r="A37" s="229" t="s">
        <v>1258</v>
      </c>
      <c r="B37" s="228"/>
      <c r="C37" s="228"/>
      <c r="D37" s="228"/>
      <c r="E37" s="228"/>
      <c r="F37" s="228"/>
      <c r="G37" s="93"/>
      <c r="H37" s="93"/>
    </row>
    <row r="38" spans="1:8" ht="15">
      <c r="A38" s="229"/>
      <c r="B38" s="93"/>
      <c r="C38" s="93"/>
      <c r="D38" s="93"/>
      <c r="E38" s="93"/>
      <c r="F38" s="93"/>
      <c r="G38" s="93"/>
      <c r="H38" s="93"/>
    </row>
    <row r="39" spans="1:8" ht="15">
      <c r="A39" s="229"/>
      <c r="B39" s="93"/>
      <c r="C39" s="93"/>
      <c r="D39" s="93"/>
      <c r="E39" s="93"/>
      <c r="F39" s="93"/>
      <c r="G39" s="93"/>
      <c r="H39" s="93"/>
    </row>
    <row r="40" spans="1:8">
      <c r="A40" s="226"/>
      <c r="B40" s="226"/>
      <c r="C40" s="226"/>
      <c r="D40" s="226"/>
      <c r="E40" s="226"/>
      <c r="F40" s="226"/>
      <c r="G40" s="226"/>
      <c r="H40" s="226"/>
    </row>
    <row r="41" spans="1:8" ht="15">
      <c r="A41" s="194" t="s">
        <v>1010</v>
      </c>
      <c r="B41" s="93"/>
      <c r="C41" s="93"/>
      <c r="D41" s="93"/>
      <c r="E41" s="93"/>
      <c r="F41" s="93"/>
      <c r="G41" s="93"/>
      <c r="H41" s="93"/>
    </row>
    <row r="42" spans="1:8" ht="15">
      <c r="A42" s="93"/>
      <c r="B42" s="93"/>
      <c r="C42" s="93"/>
      <c r="D42" s="93"/>
      <c r="E42" s="93"/>
      <c r="F42" s="93"/>
      <c r="G42" s="93"/>
      <c r="H42" s="93"/>
    </row>
    <row r="43" spans="1:8" ht="15">
      <c r="A43" s="93"/>
      <c r="B43" s="93"/>
      <c r="C43" s="93"/>
      <c r="D43" s="93"/>
      <c r="E43" s="93"/>
      <c r="F43" s="93"/>
      <c r="G43" s="93"/>
      <c r="H43" s="195"/>
    </row>
    <row r="44" spans="1:8" ht="15">
      <c r="A44" s="194"/>
      <c r="B44" s="194" t="s">
        <v>1173</v>
      </c>
      <c r="C44" s="194"/>
      <c r="D44" s="194"/>
      <c r="E44" s="194"/>
      <c r="F44" s="194"/>
      <c r="G44" s="93"/>
      <c r="H44" s="195"/>
    </row>
    <row r="45" spans="1:8" ht="15">
      <c r="A45" s="93"/>
      <c r="B45" s="93" t="s">
        <v>1172</v>
      </c>
      <c r="C45" s="93"/>
      <c r="D45" s="93"/>
      <c r="E45" s="93"/>
      <c r="F45" s="93"/>
      <c r="G45" s="93"/>
      <c r="H45" s="195"/>
    </row>
    <row r="46" spans="1:8">
      <c r="A46" s="196"/>
      <c r="B46" s="196" t="s">
        <v>1042</v>
      </c>
      <c r="C46" s="196"/>
      <c r="D46" s="196"/>
      <c r="E46" s="196"/>
      <c r="F46" s="196"/>
      <c r="G46" s="190"/>
      <c r="H46" s="190"/>
    </row>
  </sheetData>
  <mergeCells count="2">
    <mergeCell ref="G1:H1"/>
    <mergeCell ref="G2:H2"/>
  </mergeCells>
  <phoneticPr fontId="38" type="noConversion"/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N9.7</vt:lpstr>
      <vt:lpstr>ფორმა N9.7.1</vt:lpstr>
      <vt:lpstr>Sheet1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2013-08-14T08:17:47Z</cp:lastPrinted>
  <dcterms:created xsi:type="dcterms:W3CDTF">2011-12-27T13:20:18Z</dcterms:created>
  <dcterms:modified xsi:type="dcterms:W3CDTF">2016-04-20T06:51:05Z</dcterms:modified>
</cp:coreProperties>
</file>