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G46" i="12" l="1"/>
  <c r="H47" i="8"/>
  <c r="C45" i="12"/>
  <c r="I10" i="9" l="1"/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9"/>
  <c r="A5" i="12"/>
  <c r="A5" i="8"/>
  <c r="A5" i="7"/>
  <c r="A5" i="16"/>
  <c r="D10" i="8" l="1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H9" i="8" s="1"/>
  <c r="D13" i="8"/>
  <c r="D9" i="8" s="1"/>
  <c r="C25" i="3"/>
  <c r="D10" i="3"/>
  <c r="B9" i="10"/>
  <c r="D10" i="12"/>
  <c r="J9" i="10"/>
  <c r="D25" i="3"/>
  <c r="C10" i="12"/>
  <c r="C67" i="12" s="1"/>
  <c r="C64" i="12" s="1"/>
  <c r="D9" i="10"/>
  <c r="F9" i="10"/>
  <c r="D67" i="12" l="1"/>
  <c r="D64" i="12" s="1"/>
  <c r="D44" i="12" s="1"/>
  <c r="C9" i="3"/>
  <c r="D9" i="3"/>
</calcChain>
</file>

<file path=xl/sharedStrings.xml><?xml version="1.0" encoding="utf-8"?>
<sst xmlns="http://schemas.openxmlformats.org/spreadsheetml/2006/main" count="886" uniqueCount="547">
  <si>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</si>
  <si>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</si>
  <si>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</si>
  <si>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</si>
  <si>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</si>
  <si>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</si>
  <si>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</si>
  <si>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</si>
  <si>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</si>
  <si>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</si>
  <si>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</si>
  <si>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</si>
  <si>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</si>
  <si>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</si>
  <si>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</si>
  <si>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</si>
  <si>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</si>
  <si>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</si>
  <si>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</si>
  <si>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</si>
  <si>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</si>
  <si>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</si>
  <si>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</si>
  <si>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</si>
  <si>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</si>
  <si>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</si>
  <si>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</si>
  <si>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</si>
  <si>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</si>
  <si>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</si>
  <si>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</si>
  <si>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</si>
  <si>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</si>
  <si>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</si>
  <si>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</si>
  <si>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</si>
  <si>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</si>
  <si>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</si>
  <si>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</si>
  <si>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</si>
  <si>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</si>
  <si>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</si>
  <si>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</si>
  <si>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</si>
  <si>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</si>
  <si>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</si>
  <si>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</si>
  <si>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</si>
  <si>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</si>
  <si>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</si>
  <si>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</si>
  <si>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</si>
  <si>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</si>
  <si>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</si>
  <si>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</si>
  <si>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</si>
  <si>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</si>
  <si>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</si>
  <si>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</si>
  <si>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</si>
  <si>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</si>
  <si>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</si>
  <si>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</si>
  <si>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</si>
  <si>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</si>
  <si>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</si>
  <si>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</si>
  <si>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</si>
  <si>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</si>
  <si>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</si>
  <si>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</si>
  <si>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</si>
  <si>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</si>
  <si>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</si>
  <si>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</si>
  <si>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</si>
  <si>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</si>
  <si>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</si>
  <si>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</si>
  <si>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</si>
  <si>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</si>
  <si>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</si>
  <si>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</si>
  <si>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</si>
  <si>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</si>
  <si>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</si>
  <si>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</si>
  <si>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</si>
  <si>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</si>
  <si>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</si>
  <si>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</si>
  <si>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</si>
  <si>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</si>
  <si>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</si>
  <si>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</si>
  <si>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</si>
  <si>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</si>
  <si>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</si>
  <si>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</si>
  <si>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</si>
  <si>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</si>
  <si>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</si>
  <si>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</si>
  <si>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</si>
  <si>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</si>
  <si>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</si>
  <si>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</si>
  <si>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</si>
  <si>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</si>
  <si>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</si>
  <si>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</si>
  <si>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</si>
  <si>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</si>
  <si>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</si>
  <si>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</si>
  <si>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</si>
  <si>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</si>
  <si>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</si>
  <si>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</si>
  <si>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</si>
  <si>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</si>
  <si>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</si>
  <si>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</si>
  <si>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</si>
  <si>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</si>
  <si>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</si>
  <si>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</si>
  <si>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</si>
  <si>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</si>
  <si>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</si>
  <si>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</si>
  <si>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</si>
  <si>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</si>
  <si>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</si>
  <si>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</si>
  <si>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</si>
  <si>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</si>
  <si>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</si>
  <si>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</si>
  <si>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</si>
  <si>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</si>
  <si>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</si>
  <si>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</si>
  <si>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</si>
  <si>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</si>
  <si>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</si>
  <si>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</si>
  <si>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</si>
  <si>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</si>
  <si>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</si>
  <si>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</si>
  <si>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</si>
  <si>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</si>
  <si>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</si>
  <si>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</si>
  <si>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</si>
  <si>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</si>
  <si>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</si>
  <si>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</si>
  <si>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</si>
  <si>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</si>
  <si>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</si>
  <si>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</si>
  <si>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</si>
  <si>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</si>
  <si>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</si>
  <si>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</si>
  <si>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</si>
  <si>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</si>
  <si>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</si>
  <si>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</si>
  <si>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</si>
  <si>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</si>
  <si>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</si>
  <si>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</si>
  <si>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</si>
  <si>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</si>
  <si>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</si>
  <si>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</si>
  <si>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</si>
  <si>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</si>
  <si>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</si>
  <si>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</si>
  <si>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</si>
  <si>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</si>
  <si>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</si>
  <si>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</si>
  <si>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</si>
  <si>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</si>
  <si>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</si>
  <si>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</si>
  <si>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</si>
  <si>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</si>
  <si>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</si>
  <si>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</si>
  <si>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</si>
  <si>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</si>
  <si>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</si>
  <si>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</si>
  <si>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</si>
  <si>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</si>
  <si>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</si>
  <si>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</si>
  <si>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</si>
  <si>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</si>
  <si>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</si>
  <si>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</si>
  <si>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</si>
  <si>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</si>
  <si>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</si>
  <si>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</si>
  <si>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</si>
  <si>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</si>
  <si>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</si>
  <si>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</si>
  <si>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</si>
  <si>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</si>
  <si>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</si>
  <si>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</si>
  <si>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</si>
  <si>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</si>
  <si>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</si>
  <si>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</si>
  <si>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</si>
  <si>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</si>
  <si>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</si>
  <si>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</si>
  <si>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</si>
  <si>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</si>
  <si>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</si>
  <si>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</si>
  <si>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</si>
  <si>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</si>
  <si>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</si>
  <si>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</si>
  <si>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</si>
  <si>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</si>
  <si>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</si>
  <si>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</si>
  <si>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</si>
  <si>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</si>
  <si>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</si>
  <si>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</si>
  <si>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</si>
  <si>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</si>
  <si>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</si>
  <si>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</si>
  <si>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</si>
  <si>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</si>
  <si>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</si>
  <si>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</si>
  <si>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</si>
  <si>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</si>
  <si>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</si>
  <si>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</si>
  <si>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</si>
  <si>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</si>
  <si>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</si>
  <si>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</si>
  <si>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</si>
  <si>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</si>
  <si>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</si>
  <si>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</si>
  <si>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</si>
  <si>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</si>
  <si>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</si>
  <si>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</si>
  <si>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</si>
  <si>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</si>
  <si>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</si>
  <si>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</si>
  <si>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</si>
  <si>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</si>
  <si>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</si>
  <si>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</si>
  <si>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</si>
  <si>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</si>
  <si>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</si>
  <si>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</si>
  <si>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</si>
  <si>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</si>
  <si>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</si>
  <si>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</si>
  <si>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</si>
  <si>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</si>
  <si>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</si>
  <si>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</si>
  <si>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</si>
  <si>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</si>
  <si>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</si>
  <si>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</si>
  <si>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</si>
  <si>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</si>
  <si>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</si>
  <si>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</si>
  <si>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</si>
  <si>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</si>
  <si>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</si>
  <si>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</si>
  <si>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</si>
  <si>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</si>
  <si>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</si>
  <si>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</si>
  <si>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</si>
  <si>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</si>
  <si>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</si>
  <si>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</si>
  <si>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</si>
  <si>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</si>
  <si>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</si>
  <si>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</si>
  <si>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</si>
  <si>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</si>
  <si>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</si>
  <si>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</si>
  <si>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</si>
  <si>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</si>
  <si>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</si>
  <si>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</si>
  <si>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</si>
  <si>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</si>
  <si>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</si>
  <si>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</si>
  <si>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</si>
  <si>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</si>
  <si>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</si>
  <si>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</si>
  <si>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</si>
  <si>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</si>
  <si>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</si>
  <si>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</si>
  <si>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</si>
  <si>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</si>
  <si>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</si>
  <si>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</si>
  <si>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</si>
  <si>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</si>
  <si>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</si>
  <si>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</si>
  <si>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</si>
  <si>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</si>
  <si>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</si>
  <si>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</si>
  <si>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</si>
  <si>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</si>
  <si>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</si>
  <si>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</si>
  <si>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</si>
  <si>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</si>
  <si>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</si>
  <si>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</si>
  <si>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</si>
  <si>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</si>
  <si>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</si>
  <si>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</si>
  <si>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</si>
  <si>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</si>
  <si>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</si>
  <si>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</si>
  <si>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</si>
  <si>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</si>
  <si>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</si>
  <si>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</si>
  <si>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</si>
  <si>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</si>
  <si>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</si>
  <si>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</si>
  <si>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</si>
  <si>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</si>
  <si>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</si>
  <si>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</si>
  <si>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</si>
  <si>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</si>
  <si>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</si>
  <si>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</si>
  <si>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</si>
  <si>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</si>
  <si>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</si>
  <si>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</si>
  <si>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</si>
  <si>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</si>
  <si>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</si>
  <si>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</si>
  <si>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</si>
  <si>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</si>
  <si>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</si>
  <si>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</si>
  <si>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</si>
  <si>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</si>
  <si>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</si>
  <si>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</si>
  <si>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</si>
  <si>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</si>
  <si>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</si>
  <si>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</si>
  <si>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</si>
  <si>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</si>
  <si>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</si>
  <si>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</si>
  <si>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</si>
  <si>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</si>
  <si>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</si>
  <si>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</si>
  <si>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</si>
  <si>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</si>
  <si>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</si>
  <si>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</si>
  <si>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</si>
  <si>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</si>
  <si>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</si>
  <si>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</si>
  <si>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</si>
  <si>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</si>
  <si>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</si>
  <si>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</si>
  <si>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</si>
  <si>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</si>
  <si>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</si>
  <si>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</si>
  <si>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</si>
  <si>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</si>
  <si>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</si>
  <si>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</si>
  <si>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</si>
  <si>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</si>
  <si>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</si>
  <si>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</si>
  <si>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</si>
  <si>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</si>
  <si>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</si>
  <si>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</si>
  <si>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</si>
  <si>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</si>
  <si>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</si>
  <si>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</si>
  <si>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</si>
  <si>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</si>
  <si>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</si>
  <si>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</si>
  <si>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</si>
  <si>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</si>
  <si>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</si>
  <si>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</si>
  <si>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</si>
  <si>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</si>
  <si>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</si>
  <si>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</si>
  <si>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</si>
  <si>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</si>
  <si>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</si>
  <si>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მარინა</t>
  </si>
  <si>
    <t>გაბაშვილი</t>
  </si>
  <si>
    <t>ფინ. მენეჯერი</t>
  </si>
  <si>
    <t>ნათია</t>
  </si>
  <si>
    <t>პავლიაშვილი</t>
  </si>
  <si>
    <t>პრესმდივანი</t>
  </si>
  <si>
    <t xml:space="preserve">ლია </t>
  </si>
  <si>
    <t>ბერიძე</t>
  </si>
  <si>
    <t>ნინო</t>
  </si>
  <si>
    <t>ცქიტიშვილი</t>
  </si>
  <si>
    <t>სალაძე</t>
  </si>
  <si>
    <t>ზურაბ</t>
  </si>
  <si>
    <t>მეზურნიშვილი</t>
  </si>
  <si>
    <t>თამაზ</t>
  </si>
  <si>
    <t>ჭოლაძე</t>
  </si>
  <si>
    <t>მაია</t>
  </si>
  <si>
    <t>გუგუშვილი</t>
  </si>
  <si>
    <t>გუნანა</t>
  </si>
  <si>
    <t>ნიჟარაძე</t>
  </si>
  <si>
    <t>01017006017</t>
  </si>
  <si>
    <t>გიორგი</t>
  </si>
  <si>
    <t>გლუნჩაძე</t>
  </si>
  <si>
    <t>მიხეილ</t>
  </si>
  <si>
    <t>დევდარიანი</t>
  </si>
  <si>
    <t>01010015985</t>
  </si>
  <si>
    <t>01008010939</t>
  </si>
  <si>
    <t>01008024711</t>
  </si>
  <si>
    <t>01017004455</t>
  </si>
  <si>
    <t>01010017840</t>
  </si>
  <si>
    <t>01019010455</t>
  </si>
  <si>
    <t>01019026028</t>
  </si>
  <si>
    <t>01008009362</t>
  </si>
  <si>
    <t>საქართველოს ბანკი</t>
  </si>
  <si>
    <t>მარინა გაბაშვილი</t>
  </si>
  <si>
    <t>14/04/2014- 04/05/2014</t>
  </si>
  <si>
    <t>01030036989</t>
  </si>
  <si>
    <t>გენ. მდივანი</t>
  </si>
  <si>
    <t>ორგი</t>
  </si>
  <si>
    <t>მძღოლი</t>
  </si>
  <si>
    <t>კანცელარია</t>
  </si>
  <si>
    <t>თარჯიმანი</t>
  </si>
  <si>
    <t>რეგ. მდივანი</t>
  </si>
  <si>
    <t>საგ.მდივანი</t>
  </si>
  <si>
    <t xml:space="preserve">გიორგი </t>
  </si>
  <si>
    <t>სიმონიშვილი</t>
  </si>
  <si>
    <t>პარლამენტი</t>
  </si>
  <si>
    <t>ქუთაისი</t>
  </si>
  <si>
    <t>მოსახლეობასთან შეხვედრა</t>
  </si>
  <si>
    <t>სამეგრელოს რეგიონი</t>
  </si>
  <si>
    <t>იმერეთის რეგიონი</t>
  </si>
  <si>
    <t>მოსახლეობასთან შეხვედრა (3 კაცი)</t>
  </si>
  <si>
    <t>ბელა</t>
  </si>
  <si>
    <t>ზურაბაშვილი</t>
  </si>
  <si>
    <t>მოსახლეობასთან შეხვედრა (2 კაცი)</t>
  </si>
  <si>
    <t>გურჯაანი</t>
  </si>
  <si>
    <t>ხარაგაული</t>
  </si>
  <si>
    <t>ქვემო ქართლი</t>
  </si>
  <si>
    <t>თელავი</t>
  </si>
  <si>
    <t>ზუგდიდი</t>
  </si>
  <si>
    <t xml:space="preserve">მოსახლეობასთან შეხვედრა </t>
  </si>
  <si>
    <t>მოსახლეობასთან შეხვედრა (5 კაცი)</t>
  </si>
  <si>
    <t>GE07BG0000000152050900</t>
  </si>
  <si>
    <t>მსუბუქი მაღალი გამავლობის</t>
  </si>
  <si>
    <t>ნისან</t>
  </si>
  <si>
    <t>პესფაინდერი</t>
  </si>
  <si>
    <t>GOU600</t>
  </si>
  <si>
    <t>02.27.2013</t>
  </si>
  <si>
    <t>ტექნიკურად გამართული</t>
  </si>
  <si>
    <t>ქ თბილისი, ბარნოვის ქN 56</t>
  </si>
  <si>
    <t>საცხოვრებელი ფართი</t>
  </si>
  <si>
    <t>1 წელი</t>
  </si>
  <si>
    <t>მარიამ</t>
  </si>
  <si>
    <t>პიტავა</t>
  </si>
  <si>
    <t>ქ.გორი, ლუნაჩარსკის ქN 2</t>
  </si>
  <si>
    <t>2 თვე</t>
  </si>
  <si>
    <t>მალხაზ</t>
  </si>
  <si>
    <t>ედიშერაშვილი</t>
  </si>
  <si>
    <t>ქ წყალტუბო, ჭავჭავაძის ქ N9</t>
  </si>
  <si>
    <t>გულნარა</t>
  </si>
  <si>
    <t>ღოღობერიძე</t>
  </si>
  <si>
    <t>ქ თერჯოლა კოსტავას ქ N 1</t>
  </si>
  <si>
    <t>რევაზ</t>
  </si>
  <si>
    <t>ჭუმბურიძე</t>
  </si>
  <si>
    <t>რევაზ ჭუმბურიძე</t>
  </si>
  <si>
    <t>მზია</t>
  </si>
  <si>
    <t>ფეიქრიშვილი</t>
  </si>
  <si>
    <t>ქარელი,ჭავჭავაძის #1</t>
  </si>
  <si>
    <t>ქობულეთი, ნინოშვილის# 7</t>
  </si>
  <si>
    <t xml:space="preserve">ოთარ </t>
  </si>
  <si>
    <t>ხიმშიაშვილი</t>
  </si>
  <si>
    <t>ბათუმი,  მემედ აბაშიძისქ N29 ბ 13</t>
  </si>
  <si>
    <t>56 დღე</t>
  </si>
  <si>
    <t>არმენ</t>
  </si>
  <si>
    <t>გევორქიანი</t>
  </si>
  <si>
    <t>ოფისის  ქირავნობა</t>
  </si>
  <si>
    <t>14.04.2014-04.05.2014</t>
  </si>
  <si>
    <t>გაბაშვილი მარინა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</si>
</sst>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4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3" fontId="12" fillId="0" borderId="0" xfId="3" applyNumberFormat="1" applyFont="1" applyProtection="1"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O7" sqref="O7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304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7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6" t="s">
        <v>484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157" t="s">
        <v>271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 t="s">
        <v>483</v>
      </c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67" t="s">
        <v>419</v>
      </c>
      <c r="K7" s="368"/>
      <c r="L7" s="369"/>
      <c r="M7" s="153"/>
    </row>
    <row r="8" spans="1:13" s="72" customFormat="1" ht="39" thickBot="1" x14ac:dyDescent="0.25">
      <c r="A8" s="226" t="s">
        <v>64</v>
      </c>
      <c r="B8" s="227" t="s">
        <v>133</v>
      </c>
      <c r="C8" s="227" t="s">
        <v>270</v>
      </c>
      <c r="D8" s="228" t="s">
        <v>277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273</v>
      </c>
      <c r="K8" s="71" t="s">
        <v>274</v>
      </c>
      <c r="L8" s="71" t="s">
        <v>223</v>
      </c>
      <c r="M8" s="229" t="s">
        <v>224</v>
      </c>
    </row>
    <row r="9" spans="1:13" s="103" customFormat="1" ht="15.75" thickBot="1" x14ac:dyDescent="0.3">
      <c r="A9" s="219">
        <v>1</v>
      </c>
      <c r="B9" s="220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x14ac:dyDescent="0.25">
      <c r="A10" s="73">
        <v>1</v>
      </c>
      <c r="B10" s="217"/>
      <c r="C10" s="74"/>
      <c r="D10" s="218"/>
      <c r="E10" s="75"/>
      <c r="F10" s="74"/>
      <c r="G10" s="84"/>
      <c r="H10" s="322"/>
      <c r="I10" s="322"/>
      <c r="J10" s="77"/>
      <c r="K10" s="78"/>
      <c r="L10" s="79"/>
      <c r="M10" s="76"/>
    </row>
    <row r="11" spans="1:13" x14ac:dyDescent="0.25">
      <c r="A11" s="80">
        <v>2</v>
      </c>
      <c r="B11" s="217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7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7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7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7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7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7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7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7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7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7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7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7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7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7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7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7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7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272</v>
      </c>
      <c r="B29" s="236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411</v>
      </c>
      <c r="G33" s="114"/>
      <c r="H33" s="114"/>
      <c r="I33" s="114"/>
    </row>
    <row r="34" spans="1:11" s="112" customFormat="1" x14ac:dyDescent="0.3">
      <c r="A34" s="113" t="s">
        <v>422</v>
      </c>
      <c r="G34" s="114"/>
      <c r="H34" s="114"/>
      <c r="I34" s="114"/>
    </row>
    <row r="35" spans="1:11" s="112" customFormat="1" x14ac:dyDescent="0.3">
      <c r="A35" s="113" t="s">
        <v>421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C5" sqref="C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432</v>
      </c>
      <c r="B1" s="117"/>
      <c r="C1" s="117"/>
      <c r="D1" s="117"/>
      <c r="E1" s="117"/>
      <c r="F1" s="117"/>
      <c r="G1" s="117"/>
      <c r="H1" s="117"/>
      <c r="I1" s="372" t="s">
        <v>101</v>
      </c>
      <c r="J1" s="372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70" t="s">
        <v>545</v>
      </c>
      <c r="J2" s="371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 t="s">
        <v>483</v>
      </c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17" t="str">
        <f>'ფორმა N1'!D4</f>
        <v xml:space="preserve"> </v>
      </c>
      <c r="B5" s="318"/>
      <c r="C5" s="318" t="s">
        <v>483</v>
      </c>
      <c r="D5" s="318"/>
      <c r="E5" s="318"/>
      <c r="F5" s="319"/>
      <c r="G5" s="318"/>
      <c r="H5" s="318"/>
      <c r="I5" s="318"/>
      <c r="J5" s="318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291</v>
      </c>
      <c r="H8" s="188" t="s">
        <v>292</v>
      </c>
      <c r="I8" s="188" t="s">
        <v>251</v>
      </c>
      <c r="J8" s="191" t="s">
        <v>106</v>
      </c>
      <c r="K8" s="161"/>
    </row>
    <row r="9" spans="1:11" s="26" customFormat="1" x14ac:dyDescent="0.3">
      <c r="A9" s="234">
        <v>1</v>
      </c>
      <c r="B9" s="234">
        <v>2</v>
      </c>
      <c r="C9" s="235">
        <v>3</v>
      </c>
      <c r="D9" s="235">
        <v>4</v>
      </c>
      <c r="E9" s="235">
        <v>5</v>
      </c>
      <c r="F9" s="235">
        <v>6</v>
      </c>
      <c r="G9" s="235">
        <v>7</v>
      </c>
      <c r="H9" s="235">
        <v>8</v>
      </c>
      <c r="I9" s="235">
        <v>9</v>
      </c>
      <c r="J9" s="235">
        <v>10</v>
      </c>
      <c r="K9" s="161"/>
    </row>
    <row r="10" spans="1:11" s="26" customFormat="1" ht="33" customHeight="1" x14ac:dyDescent="0.3">
      <c r="A10" s="231">
        <v>1</v>
      </c>
      <c r="B10" s="74" t="s">
        <v>482</v>
      </c>
      <c r="C10" s="232" t="s">
        <v>511</v>
      </c>
      <c r="D10" s="233" t="s">
        <v>213</v>
      </c>
      <c r="E10" s="217">
        <v>38918</v>
      </c>
      <c r="F10" s="27">
        <v>57304.87</v>
      </c>
      <c r="G10" s="27">
        <v>17392</v>
      </c>
      <c r="H10" s="27">
        <v>30060.34</v>
      </c>
      <c r="I10" s="27">
        <f>F10+G10-H10</f>
        <v>44636.53</v>
      </c>
      <c r="J10" s="27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13" t="s">
        <v>99</v>
      </c>
      <c r="C15" s="160"/>
      <c r="D15" s="160"/>
      <c r="E15" s="160"/>
      <c r="F15" s="314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9"/>
      <c r="D17" s="160"/>
      <c r="E17" s="160"/>
      <c r="F17" s="359"/>
      <c r="G17" s="360"/>
      <c r="H17" s="360"/>
      <c r="I17" s="157"/>
      <c r="J17" s="157"/>
    </row>
    <row r="18" spans="1:10" x14ac:dyDescent="0.3">
      <c r="A18" s="157"/>
      <c r="B18" s="160"/>
      <c r="C18" s="315" t="s">
        <v>262</v>
      </c>
      <c r="D18" s="315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6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6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62" customWidth="1"/>
    <col min="2" max="2" width="13.28515625" style="262" customWidth="1"/>
    <col min="3" max="3" width="21.42578125" style="262" customWidth="1"/>
    <col min="4" max="4" width="17.85546875" style="262" customWidth="1"/>
    <col min="5" max="5" width="12.7109375" style="262" customWidth="1"/>
    <col min="6" max="6" width="36.85546875" style="262" customWidth="1"/>
    <col min="7" max="7" width="22.28515625" style="262" customWidth="1"/>
    <col min="8" max="8" width="0.5703125" style="262" customWidth="1"/>
    <col min="9" max="16384" width="9.140625" style="262"/>
  </cols>
  <sheetData>
    <row r="1" spans="1:8" x14ac:dyDescent="0.3">
      <c r="A1" s="115" t="s">
        <v>360</v>
      </c>
      <c r="B1" s="117"/>
      <c r="C1" s="117"/>
      <c r="D1" s="117"/>
      <c r="E1" s="117"/>
      <c r="F1" s="117"/>
      <c r="G1" s="241" t="s">
        <v>101</v>
      </c>
      <c r="H1" s="242"/>
    </row>
    <row r="2" spans="1:8" x14ac:dyDescent="0.3">
      <c r="A2" s="117" t="s">
        <v>132</v>
      </c>
      <c r="B2" s="117"/>
      <c r="C2" s="117"/>
      <c r="D2" s="117"/>
      <c r="E2" s="117"/>
      <c r="F2" s="117"/>
      <c r="G2" s="243" t="s">
        <v>545</v>
      </c>
      <c r="H2" s="242"/>
    </row>
    <row r="3" spans="1:8" x14ac:dyDescent="0.3">
      <c r="A3" s="117"/>
      <c r="B3" s="117"/>
      <c r="C3" s="117"/>
      <c r="D3" s="117"/>
      <c r="E3" s="117"/>
      <c r="F3" s="117"/>
      <c r="G3" s="158"/>
      <c r="H3" s="242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01"/>
      <c r="B5" s="301"/>
      <c r="C5" s="301" t="s">
        <v>483</v>
      </c>
      <c r="D5" s="301"/>
      <c r="E5" s="301"/>
      <c r="F5" s="301"/>
      <c r="G5" s="301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4" t="s">
        <v>310</v>
      </c>
      <c r="B8" s="244" t="s">
        <v>133</v>
      </c>
      <c r="C8" s="245" t="s">
        <v>358</v>
      </c>
      <c r="D8" s="245" t="s">
        <v>359</v>
      </c>
      <c r="E8" s="245" t="s">
        <v>269</v>
      </c>
      <c r="F8" s="244" t="s">
        <v>317</v>
      </c>
      <c r="G8" s="245" t="s">
        <v>311</v>
      </c>
      <c r="H8" s="161"/>
    </row>
    <row r="9" spans="1:8" x14ac:dyDescent="0.3">
      <c r="A9" s="246" t="s">
        <v>312</v>
      </c>
      <c r="B9" s="247"/>
      <c r="C9" s="248"/>
      <c r="D9" s="249"/>
      <c r="E9" s="249"/>
      <c r="F9" s="249"/>
      <c r="G9" s="250"/>
      <c r="H9" s="161"/>
    </row>
    <row r="10" spans="1:8" ht="15.75" x14ac:dyDescent="0.3">
      <c r="A10" s="247">
        <v>1</v>
      </c>
      <c r="B10" s="217"/>
      <c r="C10" s="251"/>
      <c r="D10" s="252"/>
      <c r="E10" s="252"/>
      <c r="F10" s="252"/>
      <c r="G10" s="253" t="str">
        <f>IF(ISBLANK(B10),"",G9+C10-D10)</f>
        <v/>
      </c>
      <c r="H10" s="161"/>
    </row>
    <row r="11" spans="1:8" ht="15.75" x14ac:dyDescent="0.3">
      <c r="A11" s="247">
        <v>2</v>
      </c>
      <c r="B11" s="217"/>
      <c r="C11" s="251"/>
      <c r="D11" s="252"/>
      <c r="E11" s="252"/>
      <c r="F11" s="252"/>
      <c r="G11" s="253" t="str">
        <f t="shared" ref="G11:G38" si="0">IF(ISBLANK(B11),"",G10+C11-D11)</f>
        <v/>
      </c>
      <c r="H11" s="161"/>
    </row>
    <row r="12" spans="1:8" ht="15.75" x14ac:dyDescent="0.3">
      <c r="A12" s="247">
        <v>3</v>
      </c>
      <c r="B12" s="217"/>
      <c r="C12" s="251"/>
      <c r="D12" s="252"/>
      <c r="E12" s="252"/>
      <c r="F12" s="252"/>
      <c r="G12" s="253" t="str">
        <f t="shared" si="0"/>
        <v/>
      </c>
      <c r="H12" s="161"/>
    </row>
    <row r="13" spans="1:8" ht="15.75" x14ac:dyDescent="0.3">
      <c r="A13" s="247">
        <v>4</v>
      </c>
      <c r="B13" s="217"/>
      <c r="C13" s="251"/>
      <c r="D13" s="252"/>
      <c r="E13" s="252"/>
      <c r="F13" s="252"/>
      <c r="G13" s="253" t="str">
        <f t="shared" si="0"/>
        <v/>
      </c>
      <c r="H13" s="161"/>
    </row>
    <row r="14" spans="1:8" ht="15.75" x14ac:dyDescent="0.3">
      <c r="A14" s="247">
        <v>5</v>
      </c>
      <c r="B14" s="217"/>
      <c r="C14" s="251"/>
      <c r="D14" s="252"/>
      <c r="E14" s="252"/>
      <c r="F14" s="252"/>
      <c r="G14" s="253" t="str">
        <f t="shared" si="0"/>
        <v/>
      </c>
      <c r="H14" s="161"/>
    </row>
    <row r="15" spans="1:8" ht="15.75" x14ac:dyDescent="0.3">
      <c r="A15" s="247">
        <v>6</v>
      </c>
      <c r="B15" s="217"/>
      <c r="C15" s="251"/>
      <c r="D15" s="252"/>
      <c r="E15" s="252"/>
      <c r="F15" s="252"/>
      <c r="G15" s="253" t="str">
        <f t="shared" si="0"/>
        <v/>
      </c>
      <c r="H15" s="161"/>
    </row>
    <row r="16" spans="1:8" ht="15.75" x14ac:dyDescent="0.3">
      <c r="A16" s="247">
        <v>7</v>
      </c>
      <c r="B16" s="217"/>
      <c r="C16" s="251"/>
      <c r="D16" s="252"/>
      <c r="E16" s="252"/>
      <c r="F16" s="252"/>
      <c r="G16" s="253" t="str">
        <f t="shared" si="0"/>
        <v/>
      </c>
      <c r="H16" s="161"/>
    </row>
    <row r="17" spans="1:8" ht="15.75" x14ac:dyDescent="0.3">
      <c r="A17" s="247">
        <v>8</v>
      </c>
      <c r="B17" s="217"/>
      <c r="C17" s="251"/>
      <c r="D17" s="252"/>
      <c r="E17" s="252"/>
      <c r="F17" s="252"/>
      <c r="G17" s="253" t="str">
        <f t="shared" si="0"/>
        <v/>
      </c>
      <c r="H17" s="161"/>
    </row>
    <row r="18" spans="1:8" ht="15.75" x14ac:dyDescent="0.3">
      <c r="A18" s="247">
        <v>9</v>
      </c>
      <c r="B18" s="217"/>
      <c r="C18" s="251"/>
      <c r="D18" s="252"/>
      <c r="E18" s="252"/>
      <c r="F18" s="252"/>
      <c r="G18" s="253" t="str">
        <f t="shared" si="0"/>
        <v/>
      </c>
      <c r="H18" s="161"/>
    </row>
    <row r="19" spans="1:8" ht="15.75" x14ac:dyDescent="0.3">
      <c r="A19" s="247">
        <v>10</v>
      </c>
      <c r="B19" s="217"/>
      <c r="C19" s="251"/>
      <c r="D19" s="252"/>
      <c r="E19" s="252"/>
      <c r="F19" s="252"/>
      <c r="G19" s="253" t="str">
        <f t="shared" si="0"/>
        <v/>
      </c>
      <c r="H19" s="161"/>
    </row>
    <row r="20" spans="1:8" ht="15.75" x14ac:dyDescent="0.3">
      <c r="A20" s="247">
        <v>11</v>
      </c>
      <c r="B20" s="217"/>
      <c r="C20" s="251"/>
      <c r="D20" s="252"/>
      <c r="E20" s="252"/>
      <c r="F20" s="252"/>
      <c r="G20" s="253" t="str">
        <f t="shared" si="0"/>
        <v/>
      </c>
      <c r="H20" s="161"/>
    </row>
    <row r="21" spans="1:8" ht="15.75" x14ac:dyDescent="0.3">
      <c r="A21" s="247">
        <v>12</v>
      </c>
      <c r="B21" s="217"/>
      <c r="C21" s="251"/>
      <c r="D21" s="252"/>
      <c r="E21" s="252"/>
      <c r="F21" s="252"/>
      <c r="G21" s="253" t="str">
        <f t="shared" si="0"/>
        <v/>
      </c>
      <c r="H21" s="161"/>
    </row>
    <row r="22" spans="1:8" ht="15.75" x14ac:dyDescent="0.3">
      <c r="A22" s="247">
        <v>13</v>
      </c>
      <c r="B22" s="217"/>
      <c r="C22" s="251"/>
      <c r="D22" s="252"/>
      <c r="E22" s="252"/>
      <c r="F22" s="252"/>
      <c r="G22" s="253" t="str">
        <f t="shared" si="0"/>
        <v/>
      </c>
      <c r="H22" s="161"/>
    </row>
    <row r="23" spans="1:8" ht="15.75" x14ac:dyDescent="0.3">
      <c r="A23" s="247">
        <v>14</v>
      </c>
      <c r="B23" s="217"/>
      <c r="C23" s="251"/>
      <c r="D23" s="252"/>
      <c r="E23" s="252"/>
      <c r="F23" s="252"/>
      <c r="G23" s="253" t="str">
        <f t="shared" si="0"/>
        <v/>
      </c>
      <c r="H23" s="161"/>
    </row>
    <row r="24" spans="1:8" ht="15.75" x14ac:dyDescent="0.3">
      <c r="A24" s="247">
        <v>15</v>
      </c>
      <c r="B24" s="217"/>
      <c r="C24" s="251"/>
      <c r="D24" s="252"/>
      <c r="E24" s="252"/>
      <c r="F24" s="252"/>
      <c r="G24" s="253" t="str">
        <f t="shared" si="0"/>
        <v/>
      </c>
      <c r="H24" s="161"/>
    </row>
    <row r="25" spans="1:8" ht="15.75" x14ac:dyDescent="0.3">
      <c r="A25" s="247">
        <v>16</v>
      </c>
      <c r="B25" s="217"/>
      <c r="C25" s="251"/>
      <c r="D25" s="252"/>
      <c r="E25" s="252"/>
      <c r="F25" s="252"/>
      <c r="G25" s="253" t="str">
        <f t="shared" si="0"/>
        <v/>
      </c>
      <c r="H25" s="161"/>
    </row>
    <row r="26" spans="1:8" ht="15.75" x14ac:dyDescent="0.3">
      <c r="A26" s="247">
        <v>17</v>
      </c>
      <c r="B26" s="217"/>
      <c r="C26" s="251"/>
      <c r="D26" s="252"/>
      <c r="E26" s="252"/>
      <c r="F26" s="252"/>
      <c r="G26" s="253" t="str">
        <f t="shared" si="0"/>
        <v/>
      </c>
      <c r="H26" s="161"/>
    </row>
    <row r="27" spans="1:8" ht="15.75" x14ac:dyDescent="0.3">
      <c r="A27" s="247">
        <v>18</v>
      </c>
      <c r="B27" s="217"/>
      <c r="C27" s="251"/>
      <c r="D27" s="252"/>
      <c r="E27" s="252"/>
      <c r="F27" s="252"/>
      <c r="G27" s="253" t="str">
        <f t="shared" si="0"/>
        <v/>
      </c>
      <c r="H27" s="161"/>
    </row>
    <row r="28" spans="1:8" ht="15.75" x14ac:dyDescent="0.3">
      <c r="A28" s="247">
        <v>19</v>
      </c>
      <c r="B28" s="217"/>
      <c r="C28" s="251"/>
      <c r="D28" s="252"/>
      <c r="E28" s="252"/>
      <c r="F28" s="252"/>
      <c r="G28" s="253" t="str">
        <f t="shared" si="0"/>
        <v/>
      </c>
      <c r="H28" s="161"/>
    </row>
    <row r="29" spans="1:8" ht="15.75" x14ac:dyDescent="0.3">
      <c r="A29" s="247">
        <v>20</v>
      </c>
      <c r="B29" s="217"/>
      <c r="C29" s="251"/>
      <c r="D29" s="252"/>
      <c r="E29" s="252"/>
      <c r="F29" s="252"/>
      <c r="G29" s="253" t="str">
        <f t="shared" si="0"/>
        <v/>
      </c>
      <c r="H29" s="161"/>
    </row>
    <row r="30" spans="1:8" ht="15.75" x14ac:dyDescent="0.3">
      <c r="A30" s="247">
        <v>21</v>
      </c>
      <c r="B30" s="217"/>
      <c r="C30" s="254"/>
      <c r="D30" s="255"/>
      <c r="E30" s="255"/>
      <c r="F30" s="255"/>
      <c r="G30" s="253" t="str">
        <f t="shared" si="0"/>
        <v/>
      </c>
      <c r="H30" s="161"/>
    </row>
    <row r="31" spans="1:8" ht="15.75" x14ac:dyDescent="0.3">
      <c r="A31" s="247">
        <v>22</v>
      </c>
      <c r="B31" s="217"/>
      <c r="C31" s="254"/>
      <c r="D31" s="255"/>
      <c r="E31" s="255"/>
      <c r="F31" s="255"/>
      <c r="G31" s="253" t="str">
        <f t="shared" si="0"/>
        <v/>
      </c>
      <c r="H31" s="161"/>
    </row>
    <row r="32" spans="1:8" ht="15.75" x14ac:dyDescent="0.3">
      <c r="A32" s="247">
        <v>23</v>
      </c>
      <c r="B32" s="217"/>
      <c r="C32" s="254"/>
      <c r="D32" s="255"/>
      <c r="E32" s="255"/>
      <c r="F32" s="255"/>
      <c r="G32" s="253" t="str">
        <f t="shared" si="0"/>
        <v/>
      </c>
      <c r="H32" s="161"/>
    </row>
    <row r="33" spans="1:10" ht="15.75" x14ac:dyDescent="0.3">
      <c r="A33" s="247">
        <v>24</v>
      </c>
      <c r="B33" s="217"/>
      <c r="C33" s="254"/>
      <c r="D33" s="255"/>
      <c r="E33" s="255"/>
      <c r="F33" s="255"/>
      <c r="G33" s="253" t="str">
        <f t="shared" si="0"/>
        <v/>
      </c>
      <c r="H33" s="161"/>
    </row>
    <row r="34" spans="1:10" ht="15.75" x14ac:dyDescent="0.3">
      <c r="A34" s="247">
        <v>25</v>
      </c>
      <c r="B34" s="217"/>
      <c r="C34" s="254"/>
      <c r="D34" s="255"/>
      <c r="E34" s="255"/>
      <c r="F34" s="255"/>
      <c r="G34" s="253" t="str">
        <f t="shared" si="0"/>
        <v/>
      </c>
      <c r="H34" s="161"/>
    </row>
    <row r="35" spans="1:10" ht="15.75" x14ac:dyDescent="0.3">
      <c r="A35" s="247">
        <v>26</v>
      </c>
      <c r="B35" s="217"/>
      <c r="C35" s="254"/>
      <c r="D35" s="255"/>
      <c r="E35" s="255"/>
      <c r="F35" s="255"/>
      <c r="G35" s="253" t="str">
        <f t="shared" si="0"/>
        <v/>
      </c>
      <c r="H35" s="161"/>
    </row>
    <row r="36" spans="1:10" ht="15.75" x14ac:dyDescent="0.3">
      <c r="A36" s="247">
        <v>27</v>
      </c>
      <c r="B36" s="217"/>
      <c r="C36" s="254"/>
      <c r="D36" s="255"/>
      <c r="E36" s="255"/>
      <c r="F36" s="255"/>
      <c r="G36" s="253" t="str">
        <f t="shared" si="0"/>
        <v/>
      </c>
      <c r="H36" s="161"/>
    </row>
    <row r="37" spans="1:10" ht="15.75" x14ac:dyDescent="0.3">
      <c r="A37" s="247">
        <v>28</v>
      </c>
      <c r="B37" s="217"/>
      <c r="C37" s="254"/>
      <c r="D37" s="255"/>
      <c r="E37" s="255"/>
      <c r="F37" s="255"/>
      <c r="G37" s="253" t="str">
        <f t="shared" si="0"/>
        <v/>
      </c>
      <c r="H37" s="161"/>
    </row>
    <row r="38" spans="1:10" ht="15.75" x14ac:dyDescent="0.3">
      <c r="A38" s="247">
        <v>29</v>
      </c>
      <c r="B38" s="217"/>
      <c r="C38" s="254"/>
      <c r="D38" s="255"/>
      <c r="E38" s="255"/>
      <c r="F38" s="255"/>
      <c r="G38" s="253" t="str">
        <f t="shared" si="0"/>
        <v/>
      </c>
      <c r="H38" s="161"/>
    </row>
    <row r="39" spans="1:10" ht="15.75" x14ac:dyDescent="0.3">
      <c r="A39" s="247" t="s">
        <v>275</v>
      </c>
      <c r="B39" s="217"/>
      <c r="C39" s="254"/>
      <c r="D39" s="255"/>
      <c r="E39" s="255"/>
      <c r="F39" s="255"/>
      <c r="G39" s="253" t="str">
        <f>IF(ISBLANK(B39),"",#REF!+C39-D39)</f>
        <v/>
      </c>
      <c r="H39" s="161"/>
    </row>
    <row r="40" spans="1:10" x14ac:dyDescent="0.3">
      <c r="A40" s="256" t="s">
        <v>313</v>
      </c>
      <c r="B40" s="257"/>
      <c r="C40" s="258"/>
      <c r="D40" s="259"/>
      <c r="E40" s="259"/>
      <c r="F40" s="260"/>
      <c r="G40" s="261" t="str">
        <f>G39</f>
        <v/>
      </c>
      <c r="H40" s="161"/>
    </row>
    <row r="44" spans="1:10" x14ac:dyDescent="0.3">
      <c r="B44" s="264" t="s">
        <v>99</v>
      </c>
      <c r="F44" s="265"/>
    </row>
    <row r="45" spans="1:10" x14ac:dyDescent="0.3">
      <c r="F45" s="263"/>
      <c r="G45" s="263"/>
      <c r="H45" s="263"/>
      <c r="I45" s="263"/>
      <c r="J45" s="263"/>
    </row>
    <row r="46" spans="1:10" x14ac:dyDescent="0.3">
      <c r="C46" s="266"/>
      <c r="F46" s="266"/>
      <c r="G46" s="267"/>
      <c r="H46" s="263"/>
      <c r="I46" s="263"/>
      <c r="J46" s="263"/>
    </row>
    <row r="47" spans="1:10" x14ac:dyDescent="0.3">
      <c r="A47" s="263"/>
      <c r="C47" s="268" t="s">
        <v>262</v>
      </c>
      <c r="F47" s="269" t="s">
        <v>267</v>
      </c>
      <c r="G47" s="267"/>
      <c r="H47" s="263"/>
      <c r="I47" s="263"/>
      <c r="J47" s="263"/>
    </row>
    <row r="48" spans="1:10" x14ac:dyDescent="0.3">
      <c r="A48" s="263"/>
      <c r="C48" s="270" t="s">
        <v>131</v>
      </c>
      <c r="F48" s="262" t="s">
        <v>263</v>
      </c>
      <c r="G48" s="263"/>
      <c r="H48" s="263"/>
      <c r="I48" s="263"/>
      <c r="J48" s="263"/>
    </row>
    <row r="49" spans="2:2" s="263" customFormat="1" x14ac:dyDescent="0.3">
      <c r="B49" s="262"/>
    </row>
    <row r="50" spans="2:2" s="263" customFormat="1" ht="12.75" x14ac:dyDescent="0.2"/>
    <row r="51" spans="2:2" s="263" customFormat="1" ht="12.75" x14ac:dyDescent="0.2"/>
    <row r="52" spans="2:2" s="263" customFormat="1" ht="12.75" x14ac:dyDescent="0.2"/>
    <row r="53" spans="2:2" s="26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19"/>
      <c r="G1" s="119"/>
      <c r="H1" s="119"/>
      <c r="I1" s="377" t="s">
        <v>101</v>
      </c>
      <c r="J1" s="377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70" t="s">
        <v>545</v>
      </c>
      <c r="J2" s="371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">
        <v>483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76" t="s">
        <v>212</v>
      </c>
      <c r="C7" s="376"/>
      <c r="D7" s="376" t="s">
        <v>289</v>
      </c>
      <c r="E7" s="376"/>
      <c r="F7" s="376" t="s">
        <v>290</v>
      </c>
      <c r="G7" s="376"/>
      <c r="H7" s="216" t="s">
        <v>276</v>
      </c>
      <c r="I7" s="376" t="s">
        <v>215</v>
      </c>
      <c r="J7" s="376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0</v>
      </c>
      <c r="C9" s="123">
        <f>SUM(C10,C14,C17)</f>
        <v>12400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12400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0</v>
      </c>
      <c r="C14" s="193">
        <f>SUM(C15:C16)</f>
        <v>12400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0</v>
      </c>
      <c r="J14" s="193">
        <f t="shared" si="2"/>
        <v>12400</v>
      </c>
      <c r="K14" s="205"/>
    </row>
    <row r="15" spans="1:12" ht="15" x14ac:dyDescent="0.2">
      <c r="A15" s="61" t="s">
        <v>114</v>
      </c>
      <c r="B15" s="25"/>
      <c r="C15" s="25">
        <v>12400</v>
      </c>
      <c r="D15" s="25"/>
      <c r="E15" s="25"/>
      <c r="F15" s="25"/>
      <c r="G15" s="25"/>
      <c r="H15" s="25"/>
      <c r="I15" s="25"/>
      <c r="J15" s="25">
        <v>12400</v>
      </c>
      <c r="K15" s="205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361" t="s">
        <v>545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 xml:space="preserve"> </v>
      </c>
      <c r="B5" s="180"/>
      <c r="C5" s="180" t="s">
        <v>483</v>
      </c>
      <c r="D5" s="180"/>
      <c r="E5" s="208"/>
      <c r="F5" s="209"/>
      <c r="G5" s="209"/>
      <c r="H5" s="209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369</v>
      </c>
      <c r="C7" s="196" t="s">
        <v>370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7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7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7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7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7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7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7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7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7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7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7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7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7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7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7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7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7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7"/>
      <c r="H26" s="25"/>
      <c r="I26" s="204"/>
      <c r="J26" s="100"/>
      <c r="K26" s="100"/>
      <c r="L26" s="100"/>
    </row>
    <row r="27" spans="1:12" s="22" customFormat="1" ht="15" x14ac:dyDescent="0.25">
      <c r="A27" s="105" t="s">
        <v>275</v>
      </c>
      <c r="B27" s="25"/>
      <c r="C27" s="25"/>
      <c r="D27" s="25"/>
      <c r="E27" s="25"/>
      <c r="F27" s="25"/>
      <c r="G27" s="217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303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1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61" t="s">
        <v>545</v>
      </c>
      <c r="J2" s="211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 xml:space="preserve"> </v>
      </c>
      <c r="B5" s="180"/>
      <c r="C5" s="180"/>
      <c r="D5" s="180" t="s">
        <v>483</v>
      </c>
      <c r="E5" s="208"/>
      <c r="F5" s="209"/>
      <c r="G5" s="209"/>
      <c r="H5" s="209"/>
      <c r="I5" s="208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30" x14ac:dyDescent="0.25">
      <c r="A9" s="105">
        <v>1</v>
      </c>
      <c r="B9" s="25" t="s">
        <v>512</v>
      </c>
      <c r="C9" s="25" t="s">
        <v>513</v>
      </c>
      <c r="D9" s="25" t="s">
        <v>514</v>
      </c>
      <c r="E9" s="25">
        <v>2005</v>
      </c>
      <c r="F9" s="25" t="s">
        <v>515</v>
      </c>
      <c r="G9" s="25">
        <v>15500</v>
      </c>
      <c r="H9" s="217" t="s">
        <v>516</v>
      </c>
      <c r="I9" s="25" t="s">
        <v>517</v>
      </c>
      <c r="J9" s="21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7"/>
      <c r="I10" s="25"/>
      <c r="J10" s="21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7"/>
      <c r="I11" s="25"/>
      <c r="J11" s="21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7"/>
      <c r="I12" s="25"/>
      <c r="J12" s="21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7"/>
      <c r="I13" s="25"/>
      <c r="J13" s="21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7"/>
      <c r="I14" s="25"/>
      <c r="J14" s="21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7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7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7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7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7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7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7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7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7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7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7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7"/>
      <c r="I26" s="25"/>
      <c r="J26" s="206"/>
    </row>
    <row r="27" spans="1:10" s="22" customFormat="1" ht="15" x14ac:dyDescent="0.25">
      <c r="A27" s="105" t="s">
        <v>275</v>
      </c>
      <c r="B27" s="25"/>
      <c r="C27" s="25"/>
      <c r="D27" s="25"/>
      <c r="E27" s="25"/>
      <c r="F27" s="25"/>
      <c r="G27" s="25"/>
      <c r="H27" s="217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91" customWidth="1"/>
    <col min="2" max="2" width="37.42578125" style="291" customWidth="1"/>
    <col min="3" max="3" width="21.5703125" style="291" customWidth="1"/>
    <col min="4" max="4" width="20" style="291" customWidth="1"/>
    <col min="5" max="5" width="18.7109375" style="291" customWidth="1"/>
    <col min="6" max="6" width="24.140625" style="291" customWidth="1"/>
    <col min="7" max="7" width="27.140625" style="291" customWidth="1"/>
    <col min="8" max="8" width="0.7109375" style="291" customWidth="1"/>
    <col min="9" max="16384" width="9.140625" style="291"/>
  </cols>
  <sheetData>
    <row r="1" spans="1:8" s="275" customFormat="1" ht="15" x14ac:dyDescent="0.2">
      <c r="A1" s="271" t="s">
        <v>323</v>
      </c>
      <c r="B1" s="272"/>
      <c r="C1" s="272"/>
      <c r="D1" s="272"/>
      <c r="E1" s="272"/>
      <c r="F1" s="119"/>
      <c r="G1" s="119" t="s">
        <v>101</v>
      </c>
      <c r="H1" s="276"/>
    </row>
    <row r="2" spans="1:8" s="275" customFormat="1" x14ac:dyDescent="0.2">
      <c r="A2" s="276" t="s">
        <v>314</v>
      </c>
      <c r="B2" s="272"/>
      <c r="C2" s="272"/>
      <c r="D2" s="272"/>
      <c r="E2" s="273"/>
      <c r="F2" s="273"/>
      <c r="G2" s="274" t="s">
        <v>545</v>
      </c>
      <c r="H2" s="276"/>
    </row>
    <row r="3" spans="1:8" s="275" customFormat="1" x14ac:dyDescent="0.2">
      <c r="A3" s="276"/>
      <c r="B3" s="272"/>
      <c r="C3" s="272"/>
      <c r="D3" s="272"/>
      <c r="E3" s="273"/>
      <c r="F3" s="273"/>
      <c r="G3" s="273"/>
      <c r="H3" s="276"/>
    </row>
    <row r="4" spans="1:8" s="275" customFormat="1" ht="15" x14ac:dyDescent="0.3">
      <c r="A4" s="173" t="s">
        <v>268</v>
      </c>
      <c r="B4" s="272"/>
      <c r="C4" s="272"/>
      <c r="D4" s="272"/>
      <c r="E4" s="277"/>
      <c r="F4" s="277"/>
      <c r="G4" s="273"/>
      <c r="H4" s="276"/>
    </row>
    <row r="5" spans="1:8" s="275" customFormat="1" x14ac:dyDescent="0.2">
      <c r="A5" s="278"/>
      <c r="B5" s="278"/>
      <c r="C5" s="278" t="s">
        <v>483</v>
      </c>
      <c r="D5" s="278"/>
      <c r="E5" s="278"/>
      <c r="F5" s="278"/>
      <c r="G5" s="279"/>
      <c r="H5" s="276"/>
    </row>
    <row r="6" spans="1:8" s="292" customFormat="1" x14ac:dyDescent="0.2">
      <c r="A6" s="280"/>
      <c r="B6" s="280"/>
      <c r="C6" s="280"/>
      <c r="D6" s="280"/>
      <c r="E6" s="280"/>
      <c r="F6" s="280"/>
      <c r="G6" s="280"/>
      <c r="H6" s="277"/>
    </row>
    <row r="7" spans="1:8" s="275" customFormat="1" ht="51" x14ac:dyDescent="0.2">
      <c r="A7" s="312" t="s">
        <v>64</v>
      </c>
      <c r="B7" s="283" t="s">
        <v>318</v>
      </c>
      <c r="C7" s="283" t="s">
        <v>319</v>
      </c>
      <c r="D7" s="283" t="s">
        <v>320</v>
      </c>
      <c r="E7" s="283" t="s">
        <v>321</v>
      </c>
      <c r="F7" s="283" t="s">
        <v>322</v>
      </c>
      <c r="G7" s="283" t="s">
        <v>315</v>
      </c>
      <c r="H7" s="276"/>
    </row>
    <row r="8" spans="1:8" s="275" customFormat="1" x14ac:dyDescent="0.2">
      <c r="A8" s="281">
        <v>1</v>
      </c>
      <c r="B8" s="282">
        <v>2</v>
      </c>
      <c r="C8" s="282">
        <v>3</v>
      </c>
      <c r="D8" s="282">
        <v>4</v>
      </c>
      <c r="E8" s="283">
        <v>5</v>
      </c>
      <c r="F8" s="283">
        <v>6</v>
      </c>
      <c r="G8" s="283">
        <v>7</v>
      </c>
      <c r="H8" s="276"/>
    </row>
    <row r="9" spans="1:8" s="275" customFormat="1" x14ac:dyDescent="0.2">
      <c r="A9" s="293">
        <v>1</v>
      </c>
      <c r="B9" s="284"/>
      <c r="C9" s="284"/>
      <c r="D9" s="285"/>
      <c r="E9" s="284"/>
      <c r="F9" s="284"/>
      <c r="G9" s="284"/>
      <c r="H9" s="276"/>
    </row>
    <row r="10" spans="1:8" s="275" customFormat="1" x14ac:dyDescent="0.2">
      <c r="A10" s="293">
        <v>2</v>
      </c>
      <c r="B10" s="284"/>
      <c r="C10" s="284"/>
      <c r="D10" s="285"/>
      <c r="E10" s="284"/>
      <c r="F10" s="284"/>
      <c r="G10" s="284"/>
      <c r="H10" s="276"/>
    </row>
    <row r="11" spans="1:8" s="275" customFormat="1" x14ac:dyDescent="0.2">
      <c r="A11" s="293">
        <v>3</v>
      </c>
      <c r="B11" s="284"/>
      <c r="C11" s="284"/>
      <c r="D11" s="285"/>
      <c r="E11" s="284"/>
      <c r="F11" s="284"/>
      <c r="G11" s="284"/>
      <c r="H11" s="276"/>
    </row>
    <row r="12" spans="1:8" s="275" customFormat="1" x14ac:dyDescent="0.2">
      <c r="A12" s="293">
        <v>4</v>
      </c>
      <c r="B12" s="284"/>
      <c r="C12" s="284"/>
      <c r="D12" s="285"/>
      <c r="E12" s="284"/>
      <c r="F12" s="284"/>
      <c r="G12" s="284"/>
      <c r="H12" s="276"/>
    </row>
    <row r="13" spans="1:8" s="275" customFormat="1" x14ac:dyDescent="0.2">
      <c r="A13" s="293">
        <v>5</v>
      </c>
      <c r="B13" s="284"/>
      <c r="C13" s="284"/>
      <c r="D13" s="285"/>
      <c r="E13" s="284"/>
      <c r="F13" s="284"/>
      <c r="G13" s="284"/>
      <c r="H13" s="276"/>
    </row>
    <row r="14" spans="1:8" s="275" customFormat="1" x14ac:dyDescent="0.2">
      <c r="A14" s="293">
        <v>6</v>
      </c>
      <c r="B14" s="284"/>
      <c r="C14" s="284"/>
      <c r="D14" s="285"/>
      <c r="E14" s="284"/>
      <c r="F14" s="284"/>
      <c r="G14" s="284"/>
      <c r="H14" s="276"/>
    </row>
    <row r="15" spans="1:8" s="275" customFormat="1" x14ac:dyDescent="0.2">
      <c r="A15" s="293">
        <v>7</v>
      </c>
      <c r="B15" s="284"/>
      <c r="C15" s="284"/>
      <c r="D15" s="285"/>
      <c r="E15" s="284"/>
      <c r="F15" s="284"/>
      <c r="G15" s="284"/>
      <c r="H15" s="276"/>
    </row>
    <row r="16" spans="1:8" s="275" customFormat="1" x14ac:dyDescent="0.2">
      <c r="A16" s="293">
        <v>8</v>
      </c>
      <c r="B16" s="284"/>
      <c r="C16" s="284"/>
      <c r="D16" s="285"/>
      <c r="E16" s="284"/>
      <c r="F16" s="284"/>
      <c r="G16" s="284"/>
      <c r="H16" s="276"/>
    </row>
    <row r="17" spans="1:11" s="275" customFormat="1" x14ac:dyDescent="0.2">
      <c r="A17" s="293">
        <v>9</v>
      </c>
      <c r="B17" s="284"/>
      <c r="C17" s="284"/>
      <c r="D17" s="285"/>
      <c r="E17" s="284"/>
      <c r="F17" s="284"/>
      <c r="G17" s="284"/>
      <c r="H17" s="276"/>
    </row>
    <row r="18" spans="1:11" s="275" customFormat="1" x14ac:dyDescent="0.2">
      <c r="A18" s="293">
        <v>10</v>
      </c>
      <c r="B18" s="284"/>
      <c r="C18" s="284"/>
      <c r="D18" s="285"/>
      <c r="E18" s="284"/>
      <c r="F18" s="284"/>
      <c r="G18" s="284"/>
      <c r="H18" s="276"/>
    </row>
    <row r="19" spans="1:11" s="275" customFormat="1" x14ac:dyDescent="0.2">
      <c r="A19" s="293" t="s">
        <v>272</v>
      </c>
      <c r="B19" s="284"/>
      <c r="C19" s="284"/>
      <c r="D19" s="285"/>
      <c r="E19" s="284"/>
      <c r="F19" s="284"/>
      <c r="G19" s="284"/>
      <c r="H19" s="276"/>
    </row>
    <row r="22" spans="1:11" s="275" customFormat="1" x14ac:dyDescent="0.2"/>
    <row r="23" spans="1:11" s="275" customFormat="1" x14ac:dyDescent="0.2"/>
    <row r="24" spans="1:11" s="21" customFormat="1" ht="15" x14ac:dyDescent="0.3">
      <c r="B24" s="286" t="s">
        <v>99</v>
      </c>
      <c r="C24" s="286"/>
    </row>
    <row r="25" spans="1:11" s="21" customFormat="1" ht="15" x14ac:dyDescent="0.3">
      <c r="B25" s="286"/>
      <c r="C25" s="286"/>
    </row>
    <row r="26" spans="1:11" s="21" customFormat="1" ht="15" x14ac:dyDescent="0.3">
      <c r="C26" s="288"/>
      <c r="F26" s="288"/>
      <c r="G26" s="288"/>
      <c r="H26" s="287"/>
    </row>
    <row r="27" spans="1:11" s="21" customFormat="1" ht="15" x14ac:dyDescent="0.3">
      <c r="C27" s="289" t="s">
        <v>262</v>
      </c>
      <c r="F27" s="286" t="s">
        <v>316</v>
      </c>
      <c r="J27" s="287"/>
      <c r="K27" s="287"/>
    </row>
    <row r="28" spans="1:11" s="21" customFormat="1" ht="15" x14ac:dyDescent="0.3">
      <c r="C28" s="289" t="s">
        <v>131</v>
      </c>
      <c r="F28" s="290" t="s">
        <v>263</v>
      </c>
      <c r="J28" s="287"/>
      <c r="K28" s="287"/>
    </row>
    <row r="29" spans="1:11" s="275" customFormat="1" ht="15" x14ac:dyDescent="0.3">
      <c r="C29" s="289"/>
      <c r="J29" s="292"/>
      <c r="K29" s="29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438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361" t="s">
        <v>545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3" customFormat="1" ht="15" x14ac:dyDescent="0.3">
      <c r="A5" s="301" t="str">
        <f>'ფორმა N1'!D4</f>
        <v xml:space="preserve"> </v>
      </c>
      <c r="B5" s="121"/>
      <c r="C5" s="121"/>
      <c r="D5" s="121" t="s">
        <v>546</v>
      </c>
      <c r="E5" s="302"/>
      <c r="F5" s="303"/>
      <c r="G5" s="303"/>
      <c r="H5" s="303"/>
      <c r="I5" s="303"/>
      <c r="J5" s="303"/>
      <c r="K5" s="302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64</v>
      </c>
      <c r="B7" s="196" t="s">
        <v>371</v>
      </c>
      <c r="C7" s="196" t="s">
        <v>372</v>
      </c>
      <c r="D7" s="196" t="s">
        <v>374</v>
      </c>
      <c r="E7" s="196" t="s">
        <v>373</v>
      </c>
      <c r="F7" s="196" t="s">
        <v>382</v>
      </c>
      <c r="G7" s="196" t="s">
        <v>383</v>
      </c>
      <c r="H7" s="196" t="s">
        <v>377</v>
      </c>
      <c r="I7" s="196" t="s">
        <v>378</v>
      </c>
      <c r="J7" s="196" t="s">
        <v>390</v>
      </c>
      <c r="K7" s="196" t="s">
        <v>379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30" x14ac:dyDescent="0.2">
      <c r="A9" s="105">
        <v>1</v>
      </c>
      <c r="B9" s="25" t="s">
        <v>518</v>
      </c>
      <c r="C9" s="25" t="s">
        <v>519</v>
      </c>
      <c r="D9" s="25" t="s">
        <v>520</v>
      </c>
      <c r="E9" s="25">
        <v>180</v>
      </c>
      <c r="F9" s="25">
        <v>1770</v>
      </c>
      <c r="G9" s="25">
        <v>1018000778</v>
      </c>
      <c r="H9" s="299" t="s">
        <v>521</v>
      </c>
      <c r="I9" s="299" t="s">
        <v>522</v>
      </c>
      <c r="J9" s="299"/>
      <c r="K9" s="25"/>
    </row>
    <row r="10" spans="1:11" ht="30.75" customHeight="1" x14ac:dyDescent="0.2">
      <c r="A10" s="105">
        <v>2</v>
      </c>
      <c r="B10" s="25" t="s">
        <v>523</v>
      </c>
      <c r="C10" s="25" t="s">
        <v>519</v>
      </c>
      <c r="D10" s="25" t="s">
        <v>524</v>
      </c>
      <c r="E10" s="25">
        <v>70</v>
      </c>
      <c r="F10" s="25">
        <v>880</v>
      </c>
      <c r="G10" s="25">
        <v>59001006437</v>
      </c>
      <c r="H10" s="299" t="s">
        <v>525</v>
      </c>
      <c r="I10" s="299" t="s">
        <v>526</v>
      </c>
      <c r="J10" s="299"/>
      <c r="K10" s="25"/>
    </row>
    <row r="11" spans="1:11" ht="39" customHeight="1" x14ac:dyDescent="0.2">
      <c r="A11" s="105">
        <v>3</v>
      </c>
      <c r="B11" s="25" t="s">
        <v>527</v>
      </c>
      <c r="C11" s="25" t="s">
        <v>519</v>
      </c>
      <c r="D11" s="25" t="s">
        <v>524</v>
      </c>
      <c r="E11" s="25">
        <v>30</v>
      </c>
      <c r="F11" s="25">
        <v>250</v>
      </c>
      <c r="G11" s="25">
        <v>53001023043</v>
      </c>
      <c r="H11" s="299" t="s">
        <v>528</v>
      </c>
      <c r="I11" s="299" t="s">
        <v>529</v>
      </c>
      <c r="J11" s="299"/>
      <c r="K11" s="25"/>
    </row>
    <row r="12" spans="1:11" ht="34.5" customHeight="1" x14ac:dyDescent="0.2">
      <c r="A12" s="105">
        <v>4</v>
      </c>
      <c r="B12" s="25" t="s">
        <v>530</v>
      </c>
      <c r="C12" s="25" t="s">
        <v>519</v>
      </c>
      <c r="D12" s="25" t="s">
        <v>524</v>
      </c>
      <c r="E12" s="25">
        <v>205</v>
      </c>
      <c r="F12" s="25">
        <v>400</v>
      </c>
      <c r="G12" s="25">
        <v>1024000582</v>
      </c>
      <c r="H12" s="299" t="s">
        <v>531</v>
      </c>
      <c r="I12" s="299" t="s">
        <v>532</v>
      </c>
      <c r="J12" s="299"/>
      <c r="K12" s="25"/>
    </row>
    <row r="13" spans="1:11" ht="42" customHeight="1" x14ac:dyDescent="0.2">
      <c r="A13" s="105">
        <v>5</v>
      </c>
      <c r="B13" s="25" t="s">
        <v>536</v>
      </c>
      <c r="C13" s="25" t="s">
        <v>519</v>
      </c>
      <c r="D13" s="25" t="s">
        <v>524</v>
      </c>
      <c r="E13" s="25">
        <v>40</v>
      </c>
      <c r="F13" s="25">
        <v>375</v>
      </c>
      <c r="G13" s="25">
        <v>43001012012</v>
      </c>
      <c r="H13" s="299" t="s">
        <v>534</v>
      </c>
      <c r="I13" s="299" t="s">
        <v>535</v>
      </c>
      <c r="J13" s="299"/>
      <c r="K13" s="25"/>
    </row>
    <row r="14" spans="1:11" ht="30" x14ac:dyDescent="0.2">
      <c r="A14" s="105">
        <v>6</v>
      </c>
      <c r="B14" s="25" t="s">
        <v>537</v>
      </c>
      <c r="C14" s="25" t="s">
        <v>519</v>
      </c>
      <c r="D14" s="25" t="s">
        <v>524</v>
      </c>
      <c r="E14" s="25">
        <v>50</v>
      </c>
      <c r="F14" s="25">
        <v>375</v>
      </c>
      <c r="G14" s="25">
        <v>61004055562</v>
      </c>
      <c r="H14" s="299" t="s">
        <v>538</v>
      </c>
      <c r="I14" s="299" t="s">
        <v>539</v>
      </c>
      <c r="J14" s="299"/>
      <c r="K14" s="25"/>
    </row>
    <row r="15" spans="1:11" ht="30" x14ac:dyDescent="0.2">
      <c r="A15" s="105">
        <v>7</v>
      </c>
      <c r="B15" s="25" t="s">
        <v>540</v>
      </c>
      <c r="C15" s="25" t="s">
        <v>519</v>
      </c>
      <c r="D15" s="25" t="s">
        <v>541</v>
      </c>
      <c r="E15" s="25">
        <v>95.67</v>
      </c>
      <c r="F15" s="25">
        <v>1500</v>
      </c>
      <c r="G15" s="25">
        <v>61001003449</v>
      </c>
      <c r="H15" s="299" t="s">
        <v>542</v>
      </c>
      <c r="I15" s="299" t="s">
        <v>543</v>
      </c>
      <c r="J15" s="299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9"/>
      <c r="I16" s="299"/>
      <c r="J16" s="299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9"/>
      <c r="I17" s="299"/>
      <c r="J17" s="299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9"/>
      <c r="I18" s="299"/>
      <c r="J18" s="299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9"/>
      <c r="I19" s="299"/>
      <c r="J19" s="299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9"/>
      <c r="I20" s="299"/>
      <c r="J20" s="299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9"/>
      <c r="I21" s="299"/>
      <c r="J21" s="299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9"/>
      <c r="I22" s="299"/>
      <c r="J22" s="299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9"/>
      <c r="I23" s="299"/>
      <c r="J23" s="299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9"/>
      <c r="I24" s="299"/>
      <c r="J24" s="299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9"/>
      <c r="I25" s="299"/>
      <c r="J25" s="299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9"/>
      <c r="I26" s="299"/>
      <c r="J26" s="299"/>
      <c r="K26" s="25"/>
    </row>
    <row r="27" spans="1:11" ht="15" x14ac:dyDescent="0.2">
      <c r="A27" s="105" t="s">
        <v>275</v>
      </c>
      <c r="B27" s="25"/>
      <c r="C27" s="25"/>
      <c r="D27" s="25"/>
      <c r="E27" s="25"/>
      <c r="F27" s="25"/>
      <c r="G27" s="25"/>
      <c r="H27" s="299"/>
      <c r="I27" s="299"/>
      <c r="J27" s="299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8"/>
      <c r="D32" s="378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N21" sqref="N21"/>
    </sheetView>
  </sheetViews>
  <sheetFormatPr defaultRowHeight="12.75" x14ac:dyDescent="0.2"/>
  <cols>
    <col min="1" max="1" width="11.7109375" style="263" customWidth="1"/>
    <col min="2" max="2" width="21.140625" style="263" customWidth="1"/>
    <col min="3" max="3" width="21.5703125" style="263" customWidth="1"/>
    <col min="4" max="4" width="19.140625" style="263" customWidth="1"/>
    <col min="5" max="5" width="15.140625" style="263" customWidth="1"/>
    <col min="6" max="6" width="20.85546875" style="263" customWidth="1"/>
    <col min="7" max="7" width="23.85546875" style="263" customWidth="1"/>
    <col min="8" max="8" width="19" style="263" customWidth="1"/>
    <col min="9" max="9" width="21.140625" style="263" customWidth="1"/>
    <col min="10" max="10" width="17" style="263" customWidth="1"/>
    <col min="11" max="11" width="21.5703125" style="263" customWidth="1"/>
    <col min="12" max="12" width="24.42578125" style="263" customWidth="1"/>
    <col min="13" max="16384" width="9.140625" style="263"/>
  </cols>
  <sheetData>
    <row r="1" spans="1:13" customFormat="1" ht="15" x14ac:dyDescent="0.2">
      <c r="A1" s="197" t="s">
        <v>439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61" t="s">
        <v>545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3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301" t="str">
        <f>'ფორმა N1'!D4</f>
        <v xml:space="preserve"> </v>
      </c>
      <c r="B5" s="301"/>
      <c r="C5" s="121"/>
      <c r="D5" s="121" t="s">
        <v>483</v>
      </c>
      <c r="E5" s="121"/>
      <c r="F5" s="302"/>
      <c r="G5" s="303"/>
      <c r="H5" s="303"/>
      <c r="I5" s="303"/>
      <c r="J5" s="303"/>
      <c r="K5" s="303"/>
      <c r="L5" s="302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64</v>
      </c>
      <c r="B7" s="194" t="s">
        <v>242</v>
      </c>
      <c r="C7" s="196" t="s">
        <v>238</v>
      </c>
      <c r="D7" s="196" t="s">
        <v>239</v>
      </c>
      <c r="E7" s="196" t="s">
        <v>345</v>
      </c>
      <c r="F7" s="196" t="s">
        <v>241</v>
      </c>
      <c r="G7" s="196" t="s">
        <v>381</v>
      </c>
      <c r="H7" s="196" t="s">
        <v>383</v>
      </c>
      <c r="I7" s="196" t="s">
        <v>377</v>
      </c>
      <c r="J7" s="196" t="s">
        <v>378</v>
      </c>
      <c r="K7" s="196" t="s">
        <v>390</v>
      </c>
      <c r="L7" s="196" t="s">
        <v>379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9"/>
      <c r="J9" s="299"/>
      <c r="K9" s="299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9"/>
      <c r="J10" s="299"/>
      <c r="K10" s="299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9"/>
      <c r="J11" s="299"/>
      <c r="K11" s="299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9"/>
      <c r="J12" s="299"/>
      <c r="K12" s="299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9"/>
      <c r="J13" s="299"/>
      <c r="K13" s="299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9"/>
      <c r="J14" s="299"/>
      <c r="K14" s="299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9"/>
      <c r="J15" s="299"/>
      <c r="K15" s="299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9"/>
      <c r="J16" s="299"/>
      <c r="K16" s="299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9"/>
      <c r="J17" s="299"/>
      <c r="K17" s="299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9"/>
      <c r="J18" s="299"/>
      <c r="K18" s="299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9"/>
      <c r="J19" s="299"/>
      <c r="K19" s="299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9"/>
      <c r="J20" s="299"/>
      <c r="K20" s="299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9"/>
      <c r="J21" s="299"/>
      <c r="K21" s="299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9"/>
      <c r="J22" s="299"/>
      <c r="K22" s="299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9"/>
      <c r="J23" s="299"/>
      <c r="K23" s="299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9"/>
      <c r="J24" s="299"/>
      <c r="K24" s="299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9"/>
      <c r="J25" s="299"/>
      <c r="K25" s="299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9"/>
      <c r="J26" s="299"/>
      <c r="K26" s="299"/>
      <c r="L26" s="25"/>
    </row>
    <row r="27" spans="1:12" customFormat="1" ht="15" x14ac:dyDescent="0.2">
      <c r="A27" s="105" t="s">
        <v>275</v>
      </c>
      <c r="B27" s="105"/>
      <c r="C27" s="25"/>
      <c r="D27" s="25"/>
      <c r="E27" s="25"/>
      <c r="F27" s="25"/>
      <c r="G27" s="25"/>
      <c r="H27" s="25"/>
      <c r="I27" s="299"/>
      <c r="J27" s="299"/>
      <c r="K27" s="299"/>
      <c r="L27" s="25"/>
    </row>
    <row r="28" spans="1:12" x14ac:dyDescent="0.2">
      <c r="A28" s="305"/>
      <c r="B28" s="305"/>
      <c r="C28" s="305"/>
      <c r="D28" s="305"/>
      <c r="E28" s="305"/>
      <c r="F28" s="305"/>
      <c r="G28" s="305"/>
      <c r="H28" s="305"/>
      <c r="I28" s="305"/>
      <c r="J28" s="305"/>
      <c r="K28" s="305"/>
      <c r="L28" s="305"/>
    </row>
    <row r="29" spans="1:12" x14ac:dyDescent="0.2">
      <c r="A29" s="305"/>
      <c r="B29" s="305"/>
      <c r="C29" s="305"/>
      <c r="D29" s="305"/>
      <c r="E29" s="305"/>
      <c r="F29" s="305"/>
      <c r="G29" s="305"/>
      <c r="H29" s="305"/>
      <c r="I29" s="305"/>
      <c r="J29" s="305"/>
      <c r="K29" s="305"/>
      <c r="L29" s="305"/>
    </row>
    <row r="30" spans="1:12" x14ac:dyDescent="0.2">
      <c r="A30" s="306"/>
      <c r="B30" s="306"/>
      <c r="C30" s="305"/>
      <c r="D30" s="305"/>
      <c r="E30" s="305"/>
      <c r="F30" s="305"/>
      <c r="G30" s="305"/>
      <c r="H30" s="305"/>
      <c r="I30" s="305"/>
      <c r="J30" s="305"/>
      <c r="K30" s="305"/>
      <c r="L30" s="305"/>
    </row>
    <row r="31" spans="1:12" ht="15" x14ac:dyDescent="0.3">
      <c r="A31" s="262"/>
      <c r="B31" s="262"/>
      <c r="C31" s="264" t="s">
        <v>99</v>
      </c>
      <c r="D31" s="262"/>
      <c r="E31" s="262"/>
      <c r="F31" s="265"/>
      <c r="G31" s="262"/>
      <c r="H31" s="262"/>
      <c r="I31" s="262"/>
      <c r="J31" s="262"/>
      <c r="K31" s="262"/>
      <c r="L31" s="262"/>
    </row>
    <row r="32" spans="1:12" ht="15" x14ac:dyDescent="0.3">
      <c r="A32" s="262"/>
      <c r="B32" s="262"/>
      <c r="C32" s="262"/>
      <c r="D32" s="266"/>
      <c r="E32" s="262"/>
      <c r="G32" s="266"/>
      <c r="H32" s="311"/>
    </row>
    <row r="33" spans="3:7" ht="15" x14ac:dyDescent="0.3">
      <c r="C33" s="262"/>
      <c r="D33" s="268" t="s">
        <v>262</v>
      </c>
      <c r="E33" s="262"/>
      <c r="G33" s="269" t="s">
        <v>267</v>
      </c>
    </row>
    <row r="34" spans="3:7" ht="15" x14ac:dyDescent="0.3">
      <c r="C34" s="262"/>
      <c r="D34" s="270" t="s">
        <v>131</v>
      </c>
      <c r="E34" s="262"/>
      <c r="G34" s="262" t="s">
        <v>263</v>
      </c>
    </row>
    <row r="35" spans="3:7" ht="15" x14ac:dyDescent="0.3">
      <c r="C35" s="262"/>
      <c r="D35" s="270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E2" sqref="E2"/>
    </sheetView>
  </sheetViews>
  <sheetFormatPr defaultRowHeight="12.75" x14ac:dyDescent="0.2"/>
  <cols>
    <col min="1" max="1" width="11.7109375" style="263" customWidth="1"/>
    <col min="2" max="2" width="21.5703125" style="263" customWidth="1"/>
    <col min="3" max="3" width="19.140625" style="263" customWidth="1"/>
    <col min="4" max="4" width="23.7109375" style="263" customWidth="1"/>
    <col min="5" max="6" width="16.5703125" style="263" bestFit="1" customWidth="1"/>
    <col min="7" max="7" width="17" style="263" customWidth="1"/>
    <col min="8" max="8" width="19" style="263" customWidth="1"/>
    <col min="9" max="9" width="24.42578125" style="263" customWidth="1"/>
    <col min="10" max="16384" width="9.140625" style="263"/>
  </cols>
  <sheetData>
    <row r="1" spans="1:13" customFormat="1" ht="15" x14ac:dyDescent="0.2">
      <c r="A1" s="197" t="s">
        <v>440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61" t="s">
        <v>545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3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301" t="str">
        <f>'ფორმა N1'!D4</f>
        <v xml:space="preserve"> </v>
      </c>
      <c r="B5" s="121"/>
      <c r="C5" s="121" t="s">
        <v>483</v>
      </c>
      <c r="D5" s="303"/>
      <c r="E5" s="303"/>
      <c r="F5" s="303"/>
      <c r="G5" s="303"/>
      <c r="H5" s="303"/>
      <c r="I5" s="302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64</v>
      </c>
      <c r="B7" s="196" t="s">
        <v>375</v>
      </c>
      <c r="C7" s="196" t="s">
        <v>376</v>
      </c>
      <c r="D7" s="196" t="s">
        <v>381</v>
      </c>
      <c r="E7" s="196" t="s">
        <v>383</v>
      </c>
      <c r="F7" s="196" t="s">
        <v>377</v>
      </c>
      <c r="G7" s="196" t="s">
        <v>378</v>
      </c>
      <c r="H7" s="196" t="s">
        <v>390</v>
      </c>
      <c r="I7" s="196" t="s">
        <v>379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9"/>
      <c r="G9" s="299"/>
      <c r="H9" s="299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9"/>
      <c r="G10" s="299"/>
      <c r="H10" s="299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9"/>
      <c r="G11" s="299"/>
      <c r="H11" s="299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9"/>
      <c r="G12" s="299"/>
      <c r="H12" s="299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9"/>
      <c r="G13" s="299"/>
      <c r="H13" s="299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9"/>
      <c r="G14" s="299"/>
      <c r="H14" s="299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9"/>
      <c r="G15" s="299"/>
      <c r="H15" s="299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9"/>
      <c r="G16" s="299"/>
      <c r="H16" s="299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9"/>
      <c r="G17" s="299"/>
      <c r="H17" s="299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9"/>
      <c r="G18" s="299"/>
      <c r="H18" s="299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9"/>
      <c r="G19" s="299"/>
      <c r="H19" s="299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9"/>
      <c r="G20" s="299"/>
      <c r="H20" s="299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9"/>
      <c r="G21" s="299"/>
      <c r="H21" s="299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9"/>
      <c r="G22" s="299"/>
      <c r="H22" s="299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9"/>
      <c r="G23" s="299"/>
      <c r="H23" s="299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9"/>
      <c r="G24" s="299"/>
      <c r="H24" s="299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9"/>
      <c r="G25" s="299"/>
      <c r="H25" s="299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9"/>
      <c r="G26" s="299"/>
      <c r="H26" s="299"/>
      <c r="I26" s="25"/>
    </row>
    <row r="27" spans="1:9" customFormat="1" ht="15" x14ac:dyDescent="0.2">
      <c r="A27" s="105" t="s">
        <v>275</v>
      </c>
      <c r="B27" s="25"/>
      <c r="C27" s="25"/>
      <c r="D27" s="25"/>
      <c r="E27" s="25"/>
      <c r="F27" s="299"/>
      <c r="G27" s="299"/>
      <c r="H27" s="299"/>
      <c r="I27" s="25"/>
    </row>
    <row r="28" spans="1:9" x14ac:dyDescent="0.2">
      <c r="A28" s="305"/>
      <c r="B28" s="305"/>
      <c r="C28" s="305"/>
      <c r="D28" s="305"/>
      <c r="E28" s="305"/>
      <c r="F28" s="305"/>
      <c r="G28" s="305"/>
      <c r="H28" s="305"/>
      <c r="I28" s="305"/>
    </row>
    <row r="29" spans="1:9" x14ac:dyDescent="0.2">
      <c r="A29" s="305"/>
      <c r="B29" s="305"/>
      <c r="C29" s="305"/>
      <c r="D29" s="305"/>
      <c r="E29" s="305"/>
      <c r="F29" s="305"/>
      <c r="G29" s="305"/>
      <c r="H29" s="305"/>
      <c r="I29" s="305"/>
    </row>
    <row r="30" spans="1:9" x14ac:dyDescent="0.2">
      <c r="A30" s="306"/>
      <c r="B30" s="305"/>
      <c r="C30" s="305"/>
      <c r="D30" s="305"/>
      <c r="E30" s="305"/>
      <c r="F30" s="305"/>
      <c r="G30" s="305"/>
      <c r="H30" s="305"/>
      <c r="I30" s="305"/>
    </row>
    <row r="31" spans="1:9" ht="15" x14ac:dyDescent="0.3">
      <c r="A31" s="262"/>
      <c r="B31" s="264" t="s">
        <v>99</v>
      </c>
      <c r="C31" s="262"/>
      <c r="D31" s="262"/>
      <c r="E31" s="265"/>
      <c r="F31" s="262"/>
      <c r="G31" s="262"/>
      <c r="H31" s="262"/>
      <c r="I31" s="262"/>
    </row>
    <row r="32" spans="1:9" ht="15" x14ac:dyDescent="0.3">
      <c r="A32" s="262"/>
      <c r="B32" s="262"/>
      <c r="C32" s="266"/>
      <c r="D32" s="262"/>
      <c r="F32" s="266"/>
      <c r="G32" s="311"/>
    </row>
    <row r="33" spans="2:6" ht="15" x14ac:dyDescent="0.3">
      <c r="B33" s="262"/>
      <c r="C33" s="268" t="s">
        <v>262</v>
      </c>
      <c r="D33" s="262"/>
      <c r="F33" s="269" t="s">
        <v>267</v>
      </c>
    </row>
    <row r="34" spans="2:6" ht="15" x14ac:dyDescent="0.3">
      <c r="B34" s="262"/>
      <c r="C34" s="270" t="s">
        <v>131</v>
      </c>
      <c r="D34" s="262"/>
      <c r="F34" s="262" t="s">
        <v>263</v>
      </c>
    </row>
    <row r="35" spans="2:6" ht="15" x14ac:dyDescent="0.3">
      <c r="B35" s="262"/>
      <c r="C35" s="270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262" customWidth="1"/>
    <col min="2" max="2" width="20.28515625" style="262" customWidth="1"/>
    <col min="3" max="3" width="30" style="262" customWidth="1"/>
    <col min="4" max="4" width="29" style="262" customWidth="1"/>
    <col min="5" max="5" width="22.5703125" style="262" customWidth="1"/>
    <col min="6" max="6" width="20" style="262" customWidth="1"/>
    <col min="7" max="7" width="29.28515625" style="262" customWidth="1"/>
    <col min="8" max="8" width="27.140625" style="262" customWidth="1"/>
    <col min="9" max="9" width="26.42578125" style="262" customWidth="1"/>
    <col min="10" max="10" width="0.5703125" style="262" customWidth="1"/>
    <col min="11" max="16384" width="9.140625" style="262"/>
  </cols>
  <sheetData>
    <row r="1" spans="1:10" x14ac:dyDescent="0.3">
      <c r="A1" s="115" t="s">
        <v>391</v>
      </c>
      <c r="B1" s="117"/>
      <c r="C1" s="117"/>
      <c r="D1" s="117"/>
      <c r="E1" s="117"/>
      <c r="F1" s="117"/>
      <c r="G1" s="117"/>
      <c r="H1" s="117"/>
      <c r="I1" s="241" t="s">
        <v>190</v>
      </c>
      <c r="J1" s="242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243" t="s">
        <v>545</v>
      </c>
      <c r="J2" s="242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2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01"/>
      <c r="B5" s="301"/>
      <c r="C5" s="301" t="s">
        <v>483</v>
      </c>
      <c r="D5" s="301"/>
      <c r="E5" s="301"/>
      <c r="F5" s="301"/>
      <c r="G5" s="301"/>
      <c r="H5" s="301"/>
      <c r="I5" s="301"/>
      <c r="J5" s="269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4" t="s">
        <v>64</v>
      </c>
      <c r="B8" s="244" t="s">
        <v>367</v>
      </c>
      <c r="C8" s="245" t="s">
        <v>417</v>
      </c>
      <c r="D8" s="245" t="s">
        <v>418</v>
      </c>
      <c r="E8" s="245" t="s">
        <v>368</v>
      </c>
      <c r="F8" s="245" t="s">
        <v>387</v>
      </c>
      <c r="G8" s="245" t="s">
        <v>388</v>
      </c>
      <c r="H8" s="245" t="s">
        <v>420</v>
      </c>
      <c r="I8" s="245" t="s">
        <v>389</v>
      </c>
      <c r="J8" s="161"/>
    </row>
    <row r="9" spans="1:10" x14ac:dyDescent="0.3">
      <c r="A9" s="247">
        <v>1</v>
      </c>
      <c r="B9" s="285">
        <v>41745</v>
      </c>
      <c r="C9" s="252" t="s">
        <v>533</v>
      </c>
      <c r="D9" s="252">
        <v>1024000582</v>
      </c>
      <c r="E9" s="251" t="s">
        <v>544</v>
      </c>
      <c r="F9" s="251">
        <v>400</v>
      </c>
      <c r="G9" s="251">
        <v>400</v>
      </c>
      <c r="H9" s="251"/>
      <c r="I9" s="251">
        <v>400</v>
      </c>
      <c r="J9" s="161"/>
    </row>
    <row r="10" spans="1:10" x14ac:dyDescent="0.3">
      <c r="A10" s="247">
        <v>2</v>
      </c>
      <c r="B10" s="285"/>
      <c r="C10" s="252"/>
      <c r="D10" s="252"/>
      <c r="E10" s="251"/>
      <c r="F10" s="251"/>
      <c r="G10" s="251"/>
      <c r="H10" s="251"/>
      <c r="I10" s="251"/>
      <c r="J10" s="161"/>
    </row>
    <row r="11" spans="1:10" x14ac:dyDescent="0.3">
      <c r="A11" s="247">
        <v>3</v>
      </c>
      <c r="B11" s="285"/>
      <c r="C11" s="252"/>
      <c r="D11" s="252"/>
      <c r="E11" s="251"/>
      <c r="F11" s="251"/>
      <c r="G11" s="251"/>
      <c r="H11" s="251"/>
      <c r="I11" s="251"/>
      <c r="J11" s="161"/>
    </row>
    <row r="12" spans="1:10" x14ac:dyDescent="0.3">
      <c r="A12" s="247">
        <v>4</v>
      </c>
      <c r="B12" s="285"/>
      <c r="C12" s="252"/>
      <c r="D12" s="252"/>
      <c r="E12" s="251"/>
      <c r="F12" s="251"/>
      <c r="G12" s="251"/>
      <c r="H12" s="251"/>
      <c r="I12" s="251"/>
      <c r="J12" s="161"/>
    </row>
    <row r="13" spans="1:10" x14ac:dyDescent="0.3">
      <c r="A13" s="247">
        <v>5</v>
      </c>
      <c r="B13" s="285"/>
      <c r="C13" s="252"/>
      <c r="D13" s="252"/>
      <c r="E13" s="251"/>
      <c r="F13" s="251"/>
      <c r="G13" s="251"/>
      <c r="H13" s="251"/>
      <c r="I13" s="251"/>
      <c r="J13" s="161"/>
    </row>
    <row r="14" spans="1:10" x14ac:dyDescent="0.3">
      <c r="A14" s="247">
        <v>6</v>
      </c>
      <c r="B14" s="285"/>
      <c r="C14" s="252"/>
      <c r="D14" s="252"/>
      <c r="E14" s="251"/>
      <c r="F14" s="251"/>
      <c r="G14" s="251"/>
      <c r="H14" s="251"/>
      <c r="I14" s="251"/>
      <c r="J14" s="161"/>
    </row>
    <row r="15" spans="1:10" x14ac:dyDescent="0.3">
      <c r="A15" s="247">
        <v>7</v>
      </c>
      <c r="B15" s="285"/>
      <c r="C15" s="252"/>
      <c r="D15" s="252"/>
      <c r="E15" s="251"/>
      <c r="F15" s="251"/>
      <c r="G15" s="251"/>
      <c r="H15" s="251"/>
      <c r="I15" s="251"/>
      <c r="J15" s="161"/>
    </row>
    <row r="16" spans="1:10" x14ac:dyDescent="0.3">
      <c r="A16" s="247">
        <v>8</v>
      </c>
      <c r="B16" s="285"/>
      <c r="C16" s="252"/>
      <c r="D16" s="252"/>
      <c r="E16" s="251"/>
      <c r="F16" s="251"/>
      <c r="G16" s="251"/>
      <c r="H16" s="251"/>
      <c r="I16" s="251"/>
      <c r="J16" s="161"/>
    </row>
    <row r="17" spans="1:10" x14ac:dyDescent="0.3">
      <c r="A17" s="247">
        <v>9</v>
      </c>
      <c r="B17" s="285"/>
      <c r="C17" s="252"/>
      <c r="D17" s="252"/>
      <c r="E17" s="251"/>
      <c r="F17" s="251"/>
      <c r="G17" s="251"/>
      <c r="H17" s="251"/>
      <c r="I17" s="251"/>
      <c r="J17" s="161"/>
    </row>
    <row r="18" spans="1:10" x14ac:dyDescent="0.3">
      <c r="A18" s="247">
        <v>10</v>
      </c>
      <c r="B18" s="285"/>
      <c r="C18" s="252"/>
      <c r="D18" s="252"/>
      <c r="E18" s="251"/>
      <c r="F18" s="251"/>
      <c r="G18" s="251"/>
      <c r="H18" s="251"/>
      <c r="I18" s="251"/>
      <c r="J18" s="161"/>
    </row>
    <row r="19" spans="1:10" x14ac:dyDescent="0.3">
      <c r="A19" s="247">
        <v>11</v>
      </c>
      <c r="B19" s="285"/>
      <c r="C19" s="252"/>
      <c r="D19" s="252"/>
      <c r="E19" s="251"/>
      <c r="F19" s="251"/>
      <c r="G19" s="251"/>
      <c r="H19" s="251"/>
      <c r="I19" s="251"/>
      <c r="J19" s="161"/>
    </row>
    <row r="20" spans="1:10" x14ac:dyDescent="0.3">
      <c r="A20" s="247">
        <v>12</v>
      </c>
      <c r="B20" s="285"/>
      <c r="C20" s="252"/>
      <c r="D20" s="252"/>
      <c r="E20" s="251"/>
      <c r="F20" s="251"/>
      <c r="G20" s="251"/>
      <c r="H20" s="251"/>
      <c r="I20" s="251"/>
      <c r="J20" s="161"/>
    </row>
    <row r="21" spans="1:10" x14ac:dyDescent="0.3">
      <c r="A21" s="247">
        <v>13</v>
      </c>
      <c r="B21" s="285"/>
      <c r="C21" s="252"/>
      <c r="D21" s="252"/>
      <c r="E21" s="251"/>
      <c r="F21" s="251"/>
      <c r="G21" s="251"/>
      <c r="H21" s="251"/>
      <c r="I21" s="251"/>
      <c r="J21" s="161"/>
    </row>
    <row r="22" spans="1:10" x14ac:dyDescent="0.3">
      <c r="A22" s="247">
        <v>14</v>
      </c>
      <c r="B22" s="285"/>
      <c r="C22" s="252"/>
      <c r="D22" s="252"/>
      <c r="E22" s="251"/>
      <c r="F22" s="251"/>
      <c r="G22" s="251"/>
      <c r="H22" s="251"/>
      <c r="I22" s="251"/>
      <c r="J22" s="161"/>
    </row>
    <row r="23" spans="1:10" x14ac:dyDescent="0.3">
      <c r="A23" s="247">
        <v>15</v>
      </c>
      <c r="B23" s="285"/>
      <c r="C23" s="252"/>
      <c r="D23" s="252"/>
      <c r="E23" s="251"/>
      <c r="F23" s="251"/>
      <c r="G23" s="251"/>
      <c r="H23" s="251"/>
      <c r="I23" s="251"/>
      <c r="J23" s="161"/>
    </row>
    <row r="24" spans="1:10" x14ac:dyDescent="0.3">
      <c r="A24" s="247">
        <v>16</v>
      </c>
      <c r="B24" s="285"/>
      <c r="C24" s="252"/>
      <c r="D24" s="252"/>
      <c r="E24" s="251"/>
      <c r="F24" s="251"/>
      <c r="G24" s="251"/>
      <c r="H24" s="251"/>
      <c r="I24" s="251"/>
      <c r="J24" s="161"/>
    </row>
    <row r="25" spans="1:10" x14ac:dyDescent="0.3">
      <c r="A25" s="247">
        <v>17</v>
      </c>
      <c r="B25" s="285"/>
      <c r="C25" s="252"/>
      <c r="D25" s="252"/>
      <c r="E25" s="251"/>
      <c r="F25" s="251"/>
      <c r="G25" s="251"/>
      <c r="H25" s="251"/>
      <c r="I25" s="251"/>
      <c r="J25" s="161"/>
    </row>
    <row r="26" spans="1:10" x14ac:dyDescent="0.3">
      <c r="A26" s="247">
        <v>18</v>
      </c>
      <c r="B26" s="285"/>
      <c r="C26" s="252"/>
      <c r="D26" s="252"/>
      <c r="E26" s="251"/>
      <c r="F26" s="251"/>
      <c r="G26" s="251"/>
      <c r="H26" s="251"/>
      <c r="I26" s="251"/>
      <c r="J26" s="161"/>
    </row>
    <row r="27" spans="1:10" x14ac:dyDescent="0.3">
      <c r="A27" s="247">
        <v>19</v>
      </c>
      <c r="B27" s="285"/>
      <c r="C27" s="252"/>
      <c r="D27" s="252"/>
      <c r="E27" s="251"/>
      <c r="F27" s="251"/>
      <c r="G27" s="251"/>
      <c r="H27" s="251"/>
      <c r="I27" s="251"/>
      <c r="J27" s="161"/>
    </row>
    <row r="28" spans="1:10" x14ac:dyDescent="0.3">
      <c r="A28" s="247">
        <v>20</v>
      </c>
      <c r="B28" s="285"/>
      <c r="C28" s="252"/>
      <c r="D28" s="252"/>
      <c r="E28" s="251"/>
      <c r="F28" s="251"/>
      <c r="G28" s="251"/>
      <c r="H28" s="251"/>
      <c r="I28" s="251"/>
      <c r="J28" s="161"/>
    </row>
    <row r="29" spans="1:10" x14ac:dyDescent="0.3">
      <c r="A29" s="247">
        <v>21</v>
      </c>
      <c r="B29" s="285"/>
      <c r="C29" s="255"/>
      <c r="D29" s="255"/>
      <c r="E29" s="254"/>
      <c r="F29" s="254"/>
      <c r="G29" s="254"/>
      <c r="H29" s="345"/>
      <c r="I29" s="251"/>
      <c r="J29" s="161"/>
    </row>
    <row r="30" spans="1:10" x14ac:dyDescent="0.3">
      <c r="A30" s="247">
        <v>22</v>
      </c>
      <c r="B30" s="285"/>
      <c r="C30" s="255"/>
      <c r="D30" s="255"/>
      <c r="E30" s="254"/>
      <c r="F30" s="254"/>
      <c r="G30" s="254"/>
      <c r="H30" s="345"/>
      <c r="I30" s="251"/>
      <c r="J30" s="161"/>
    </row>
    <row r="31" spans="1:10" x14ac:dyDescent="0.3">
      <c r="A31" s="247">
        <v>23</v>
      </c>
      <c r="B31" s="285"/>
      <c r="C31" s="255"/>
      <c r="D31" s="255"/>
      <c r="E31" s="254"/>
      <c r="F31" s="254"/>
      <c r="G31" s="254"/>
      <c r="H31" s="345"/>
      <c r="I31" s="251"/>
      <c r="J31" s="161"/>
    </row>
    <row r="32" spans="1:10" x14ac:dyDescent="0.3">
      <c r="A32" s="247">
        <v>24</v>
      </c>
      <c r="B32" s="285"/>
      <c r="C32" s="255"/>
      <c r="D32" s="255"/>
      <c r="E32" s="254"/>
      <c r="F32" s="254"/>
      <c r="G32" s="254"/>
      <c r="H32" s="345"/>
      <c r="I32" s="251"/>
      <c r="J32" s="161"/>
    </row>
    <row r="33" spans="1:12" x14ac:dyDescent="0.3">
      <c r="A33" s="247">
        <v>25</v>
      </c>
      <c r="B33" s="285"/>
      <c r="C33" s="255"/>
      <c r="D33" s="255"/>
      <c r="E33" s="254"/>
      <c r="F33" s="254"/>
      <c r="G33" s="254"/>
      <c r="H33" s="345"/>
      <c r="I33" s="251"/>
      <c r="J33" s="161"/>
    </row>
    <row r="34" spans="1:12" x14ac:dyDescent="0.3">
      <c r="A34" s="247">
        <v>26</v>
      </c>
      <c r="B34" s="285"/>
      <c r="C34" s="255"/>
      <c r="D34" s="255"/>
      <c r="E34" s="254"/>
      <c r="F34" s="254"/>
      <c r="G34" s="254"/>
      <c r="H34" s="345"/>
      <c r="I34" s="251"/>
      <c r="J34" s="161"/>
    </row>
    <row r="35" spans="1:12" x14ac:dyDescent="0.3">
      <c r="A35" s="247">
        <v>27</v>
      </c>
      <c r="B35" s="285"/>
      <c r="C35" s="255"/>
      <c r="D35" s="255"/>
      <c r="E35" s="254"/>
      <c r="F35" s="254"/>
      <c r="G35" s="254"/>
      <c r="H35" s="345"/>
      <c r="I35" s="251"/>
      <c r="J35" s="161"/>
    </row>
    <row r="36" spans="1:12" x14ac:dyDescent="0.3">
      <c r="A36" s="247">
        <v>28</v>
      </c>
      <c r="B36" s="285"/>
      <c r="C36" s="255"/>
      <c r="D36" s="255"/>
      <c r="E36" s="254"/>
      <c r="F36" s="254"/>
      <c r="G36" s="254"/>
      <c r="H36" s="345"/>
      <c r="I36" s="251"/>
      <c r="J36" s="161"/>
    </row>
    <row r="37" spans="1:12" x14ac:dyDescent="0.3">
      <c r="A37" s="247">
        <v>29</v>
      </c>
      <c r="B37" s="285"/>
      <c r="C37" s="255"/>
      <c r="D37" s="255"/>
      <c r="E37" s="254"/>
      <c r="F37" s="254"/>
      <c r="G37" s="254"/>
      <c r="H37" s="345"/>
      <c r="I37" s="251"/>
      <c r="J37" s="161"/>
    </row>
    <row r="38" spans="1:12" x14ac:dyDescent="0.3">
      <c r="A38" s="247" t="s">
        <v>275</v>
      </c>
      <c r="B38" s="285"/>
      <c r="C38" s="255"/>
      <c r="D38" s="255"/>
      <c r="E38" s="254"/>
      <c r="F38" s="254"/>
      <c r="G38" s="347"/>
      <c r="H38" s="358" t="s">
        <v>410</v>
      </c>
      <c r="I38" s="348">
        <f>SUM(I9:I37)</f>
        <v>400</v>
      </c>
      <c r="J38" s="161"/>
    </row>
    <row r="40" spans="1:12" x14ac:dyDescent="0.3">
      <c r="A40" s="262" t="s">
        <v>441</v>
      </c>
    </row>
    <row r="42" spans="1:12" x14ac:dyDescent="0.3">
      <c r="B42" s="264" t="s">
        <v>99</v>
      </c>
      <c r="F42" s="265"/>
    </row>
    <row r="43" spans="1:12" x14ac:dyDescent="0.3">
      <c r="F43" s="263"/>
      <c r="I43" s="263"/>
      <c r="J43" s="263"/>
      <c r="K43" s="263"/>
      <c r="L43" s="263"/>
    </row>
    <row r="44" spans="1:12" x14ac:dyDescent="0.3">
      <c r="C44" s="266"/>
      <c r="F44" s="266"/>
      <c r="G44" s="266"/>
      <c r="H44" s="269"/>
      <c r="I44" s="267"/>
      <c r="J44" s="263"/>
      <c r="K44" s="263"/>
      <c r="L44" s="263"/>
    </row>
    <row r="45" spans="1:12" x14ac:dyDescent="0.3">
      <c r="A45" s="263"/>
      <c r="C45" s="268" t="s">
        <v>262</v>
      </c>
      <c r="F45" s="269" t="s">
        <v>267</v>
      </c>
      <c r="G45" s="268"/>
      <c r="H45" s="268"/>
      <c r="I45" s="267"/>
      <c r="J45" s="263"/>
      <c r="K45" s="263"/>
      <c r="L45" s="263"/>
    </row>
    <row r="46" spans="1:12" x14ac:dyDescent="0.3">
      <c r="A46" s="263"/>
      <c r="C46" s="270" t="s">
        <v>131</v>
      </c>
      <c r="F46" s="262" t="s">
        <v>263</v>
      </c>
      <c r="I46" s="263"/>
      <c r="J46" s="263"/>
      <c r="K46" s="263"/>
      <c r="L46" s="263"/>
    </row>
    <row r="47" spans="1:12" s="263" customFormat="1" x14ac:dyDescent="0.3">
      <c r="B47" s="262"/>
      <c r="C47" s="270"/>
      <c r="G47" s="270"/>
      <c r="H47" s="270"/>
    </row>
    <row r="48" spans="1:12" s="263" customFormat="1" ht="12.75" x14ac:dyDescent="0.2"/>
    <row r="49" s="263" customFormat="1" ht="12.75" x14ac:dyDescent="0.2"/>
    <row r="50" s="263" customFormat="1" ht="12.75" x14ac:dyDescent="0.2"/>
    <row r="51" s="26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298</v>
      </c>
      <c r="B1" s="117"/>
      <c r="C1" s="372" t="s">
        <v>101</v>
      </c>
      <c r="D1" s="372"/>
      <c r="E1" s="166"/>
    </row>
    <row r="2" spans="1:7" x14ac:dyDescent="0.3">
      <c r="A2" s="117" t="s">
        <v>132</v>
      </c>
      <c r="B2" s="117"/>
      <c r="C2" s="370" t="s">
        <v>545</v>
      </c>
      <c r="D2" s="371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 xml:space="preserve"> </v>
      </c>
      <c r="B5" s="12"/>
      <c r="C5" s="12"/>
      <c r="E5" s="166"/>
    </row>
    <row r="6" spans="1:7" x14ac:dyDescent="0.3">
      <c r="A6" s="160"/>
      <c r="B6" s="160" t="s">
        <v>483</v>
      </c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20">
        <v>1</v>
      </c>
      <c r="B9" s="320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305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308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396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423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424</v>
      </c>
      <c r="C23" s="349"/>
      <c r="D23" s="8"/>
      <c r="E23" s="166"/>
    </row>
    <row r="24" spans="1:6" s="3" customFormat="1" x14ac:dyDescent="0.3">
      <c r="A24" s="129" t="s">
        <v>245</v>
      </c>
      <c r="B24" s="129" t="s">
        <v>430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308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1" t="s">
        <v>90</v>
      </c>
      <c r="B27" s="321" t="s">
        <v>306</v>
      </c>
      <c r="C27" s="8"/>
      <c r="D27" s="8"/>
      <c r="E27" s="166"/>
    </row>
    <row r="28" spans="1:6" x14ac:dyDescent="0.3">
      <c r="A28" s="321" t="s">
        <v>91</v>
      </c>
      <c r="B28" s="321" t="s">
        <v>309</v>
      </c>
      <c r="C28" s="8"/>
      <c r="D28" s="8"/>
      <c r="E28" s="166"/>
    </row>
    <row r="29" spans="1:6" x14ac:dyDescent="0.3">
      <c r="A29" s="321" t="s">
        <v>433</v>
      </c>
      <c r="B29" s="321" t="s">
        <v>307</v>
      </c>
      <c r="C29" s="8"/>
      <c r="D29" s="8"/>
      <c r="E29" s="166"/>
    </row>
    <row r="30" spans="1:6" x14ac:dyDescent="0.3">
      <c r="A30" s="129" t="s">
        <v>33</v>
      </c>
      <c r="B30" s="332" t="s">
        <v>429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275" customWidth="1"/>
    <col min="2" max="2" width="9" style="275" customWidth="1"/>
    <col min="3" max="3" width="23.42578125" style="275" customWidth="1"/>
    <col min="4" max="4" width="13.28515625" style="275" customWidth="1"/>
    <col min="5" max="5" width="9.5703125" style="275" customWidth="1"/>
    <col min="6" max="6" width="11.5703125" style="275" customWidth="1"/>
    <col min="7" max="7" width="12.28515625" style="275" customWidth="1"/>
    <col min="8" max="8" width="15.28515625" style="275" customWidth="1"/>
    <col min="9" max="9" width="17.5703125" style="275" customWidth="1"/>
    <col min="10" max="11" width="12.42578125" style="275" customWidth="1"/>
    <col min="12" max="12" width="23.5703125" style="275" customWidth="1"/>
    <col min="13" max="13" width="18.5703125" style="275" customWidth="1"/>
    <col min="14" max="14" width="0.85546875" style="275" customWidth="1"/>
    <col min="15" max="16384" width="9.140625" style="275"/>
  </cols>
  <sheetData>
    <row r="1" spans="1:14" ht="13.5" x14ac:dyDescent="0.2">
      <c r="A1" s="271" t="s">
        <v>442</v>
      </c>
      <c r="B1" s="272"/>
      <c r="C1" s="272"/>
      <c r="D1" s="272"/>
      <c r="E1" s="272"/>
      <c r="F1" s="272"/>
      <c r="G1" s="272"/>
      <c r="H1" s="272"/>
      <c r="I1" s="276"/>
      <c r="J1" s="333"/>
      <c r="K1" s="333"/>
      <c r="L1" s="333"/>
      <c r="M1" s="333" t="s">
        <v>399</v>
      </c>
      <c r="N1" s="276"/>
    </row>
    <row r="2" spans="1:14" x14ac:dyDescent="0.2">
      <c r="A2" s="276" t="s">
        <v>314</v>
      </c>
      <c r="B2" s="272"/>
      <c r="C2" s="272"/>
      <c r="D2" s="273"/>
      <c r="E2" s="273"/>
      <c r="F2" s="273"/>
      <c r="G2" s="273"/>
      <c r="H2" s="273"/>
      <c r="I2" s="272"/>
      <c r="J2" s="272"/>
      <c r="K2" s="272"/>
      <c r="L2" s="272"/>
      <c r="M2" s="274" t="s">
        <v>545</v>
      </c>
      <c r="N2" s="276"/>
    </row>
    <row r="3" spans="1:14" x14ac:dyDescent="0.2">
      <c r="A3" s="276"/>
      <c r="B3" s="272"/>
      <c r="C3" s="272"/>
      <c r="D3" s="273"/>
      <c r="E3" s="273"/>
      <c r="F3" s="273"/>
      <c r="G3" s="273"/>
      <c r="H3" s="273"/>
      <c r="I3" s="272"/>
      <c r="J3" s="272"/>
      <c r="K3" s="272"/>
      <c r="L3" s="272"/>
      <c r="M3" s="272"/>
      <c r="N3" s="276"/>
    </row>
    <row r="4" spans="1:14" ht="15" x14ac:dyDescent="0.3">
      <c r="A4" s="173" t="s">
        <v>268</v>
      </c>
      <c r="B4" s="272"/>
      <c r="C4" s="272"/>
      <c r="D4" s="277"/>
      <c r="E4" s="334"/>
      <c r="F4" s="277"/>
      <c r="G4" s="273"/>
      <c r="H4" s="273"/>
      <c r="I4" s="273"/>
      <c r="J4" s="273"/>
      <c r="K4" s="273"/>
      <c r="L4" s="272"/>
      <c r="M4" s="273"/>
      <c r="N4" s="276"/>
    </row>
    <row r="5" spans="1:14" x14ac:dyDescent="0.2">
      <c r="A5" s="278"/>
      <c r="B5" s="278"/>
      <c r="C5" s="278"/>
      <c r="D5" s="278" t="s">
        <v>483</v>
      </c>
      <c r="E5" s="279"/>
      <c r="F5" s="279"/>
      <c r="G5" s="279"/>
      <c r="H5" s="279"/>
      <c r="I5" s="279"/>
      <c r="J5" s="279"/>
      <c r="K5" s="279"/>
      <c r="L5" s="279"/>
      <c r="M5" s="279"/>
      <c r="N5" s="276"/>
    </row>
    <row r="6" spans="1:14" ht="13.5" thickBot="1" x14ac:dyDescent="0.25">
      <c r="A6" s="335"/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276"/>
    </row>
    <row r="7" spans="1:14" ht="51" x14ac:dyDescent="0.2">
      <c r="A7" s="336" t="s">
        <v>64</v>
      </c>
      <c r="B7" s="337" t="s">
        <v>400</v>
      </c>
      <c r="C7" s="337" t="s">
        <v>401</v>
      </c>
      <c r="D7" s="338" t="s">
        <v>402</v>
      </c>
      <c r="E7" s="338" t="s">
        <v>269</v>
      </c>
      <c r="F7" s="338" t="s">
        <v>403</v>
      </c>
      <c r="G7" s="338" t="s">
        <v>404</v>
      </c>
      <c r="H7" s="337" t="s">
        <v>405</v>
      </c>
      <c r="I7" s="339" t="s">
        <v>406</v>
      </c>
      <c r="J7" s="339" t="s">
        <v>407</v>
      </c>
      <c r="K7" s="340" t="s">
        <v>408</v>
      </c>
      <c r="L7" s="340" t="s">
        <v>409</v>
      </c>
      <c r="M7" s="338" t="s">
        <v>399</v>
      </c>
      <c r="N7" s="276"/>
    </row>
    <row r="8" spans="1:14" x14ac:dyDescent="0.2">
      <c r="A8" s="281">
        <v>1</v>
      </c>
      <c r="B8" s="282">
        <v>2</v>
      </c>
      <c r="C8" s="282">
        <v>3</v>
      </c>
      <c r="D8" s="283">
        <v>4</v>
      </c>
      <c r="E8" s="283">
        <v>5</v>
      </c>
      <c r="F8" s="283">
        <v>6</v>
      </c>
      <c r="G8" s="283">
        <v>7</v>
      </c>
      <c r="H8" s="283">
        <v>8</v>
      </c>
      <c r="I8" s="283">
        <v>9</v>
      </c>
      <c r="J8" s="283">
        <v>10</v>
      </c>
      <c r="K8" s="283">
        <v>11</v>
      </c>
      <c r="L8" s="283">
        <v>12</v>
      </c>
      <c r="M8" s="283">
        <v>13</v>
      </c>
      <c r="N8" s="276"/>
    </row>
    <row r="9" spans="1:14" ht="15" x14ac:dyDescent="0.25">
      <c r="A9" s="284">
        <v>1</v>
      </c>
      <c r="B9" s="285"/>
      <c r="C9" s="341"/>
      <c r="D9" s="284"/>
      <c r="E9" s="284"/>
      <c r="F9" s="284"/>
      <c r="G9" s="284"/>
      <c r="H9" s="284"/>
      <c r="I9" s="284"/>
      <c r="J9" s="284"/>
      <c r="K9" s="284"/>
      <c r="L9" s="284"/>
      <c r="M9" s="342" t="str">
        <f t="shared" ref="M9:M33" si="0">IF(ISBLANK(B9),"",$M$2)</f>
        <v/>
      </c>
      <c r="N9" s="276"/>
    </row>
    <row r="10" spans="1:14" ht="15" x14ac:dyDescent="0.25">
      <c r="A10" s="284">
        <v>2</v>
      </c>
      <c r="B10" s="285"/>
      <c r="C10" s="341"/>
      <c r="D10" s="284"/>
      <c r="E10" s="284"/>
      <c r="F10" s="284"/>
      <c r="G10" s="284"/>
      <c r="H10" s="284"/>
      <c r="I10" s="284"/>
      <c r="J10" s="284"/>
      <c r="K10" s="284"/>
      <c r="L10" s="284"/>
      <c r="M10" s="342" t="str">
        <f t="shared" si="0"/>
        <v/>
      </c>
      <c r="N10" s="276"/>
    </row>
    <row r="11" spans="1:14" ht="15" x14ac:dyDescent="0.25">
      <c r="A11" s="284">
        <v>3</v>
      </c>
      <c r="B11" s="285"/>
      <c r="C11" s="341"/>
      <c r="D11" s="284"/>
      <c r="E11" s="284"/>
      <c r="F11" s="284"/>
      <c r="G11" s="284"/>
      <c r="H11" s="284"/>
      <c r="I11" s="284"/>
      <c r="J11" s="284"/>
      <c r="K11" s="284"/>
      <c r="L11" s="284"/>
      <c r="M11" s="342" t="str">
        <f t="shared" si="0"/>
        <v/>
      </c>
      <c r="N11" s="276"/>
    </row>
    <row r="12" spans="1:14" ht="15" x14ac:dyDescent="0.25">
      <c r="A12" s="284">
        <v>4</v>
      </c>
      <c r="B12" s="285"/>
      <c r="C12" s="341"/>
      <c r="D12" s="284"/>
      <c r="E12" s="284"/>
      <c r="F12" s="284"/>
      <c r="G12" s="284"/>
      <c r="H12" s="284"/>
      <c r="I12" s="284"/>
      <c r="J12" s="284"/>
      <c r="K12" s="284"/>
      <c r="L12" s="284"/>
      <c r="M12" s="342" t="str">
        <f t="shared" si="0"/>
        <v/>
      </c>
      <c r="N12" s="276"/>
    </row>
    <row r="13" spans="1:14" ht="15" x14ac:dyDescent="0.25">
      <c r="A13" s="284">
        <v>5</v>
      </c>
      <c r="B13" s="285"/>
      <c r="C13" s="341"/>
      <c r="D13" s="284"/>
      <c r="E13" s="284"/>
      <c r="F13" s="284"/>
      <c r="G13" s="284"/>
      <c r="H13" s="284"/>
      <c r="I13" s="284"/>
      <c r="J13" s="284"/>
      <c r="K13" s="284"/>
      <c r="L13" s="284"/>
      <c r="M13" s="342" t="str">
        <f t="shared" si="0"/>
        <v/>
      </c>
      <c r="N13" s="276"/>
    </row>
    <row r="14" spans="1:14" ht="15" x14ac:dyDescent="0.25">
      <c r="A14" s="284">
        <v>6</v>
      </c>
      <c r="B14" s="285"/>
      <c r="C14" s="341"/>
      <c r="D14" s="284"/>
      <c r="E14" s="284"/>
      <c r="F14" s="284"/>
      <c r="G14" s="284"/>
      <c r="H14" s="284"/>
      <c r="I14" s="284"/>
      <c r="J14" s="284"/>
      <c r="K14" s="284"/>
      <c r="L14" s="284"/>
      <c r="M14" s="342" t="str">
        <f t="shared" si="0"/>
        <v/>
      </c>
      <c r="N14" s="276"/>
    </row>
    <row r="15" spans="1:14" ht="15" x14ac:dyDescent="0.25">
      <c r="A15" s="284">
        <v>7</v>
      </c>
      <c r="B15" s="285"/>
      <c r="C15" s="341"/>
      <c r="D15" s="284"/>
      <c r="E15" s="284"/>
      <c r="F15" s="284"/>
      <c r="G15" s="284"/>
      <c r="H15" s="284"/>
      <c r="I15" s="284"/>
      <c r="J15" s="284"/>
      <c r="K15" s="284"/>
      <c r="L15" s="284"/>
      <c r="M15" s="342" t="str">
        <f t="shared" si="0"/>
        <v/>
      </c>
      <c r="N15" s="276"/>
    </row>
    <row r="16" spans="1:14" ht="15" x14ac:dyDescent="0.25">
      <c r="A16" s="284">
        <v>8</v>
      </c>
      <c r="B16" s="285"/>
      <c r="C16" s="341"/>
      <c r="D16" s="284"/>
      <c r="E16" s="284"/>
      <c r="F16" s="284"/>
      <c r="G16" s="284"/>
      <c r="H16" s="284"/>
      <c r="I16" s="284"/>
      <c r="J16" s="284"/>
      <c r="K16" s="284"/>
      <c r="L16" s="284"/>
      <c r="M16" s="342" t="str">
        <f t="shared" si="0"/>
        <v/>
      </c>
      <c r="N16" s="276"/>
    </row>
    <row r="17" spans="1:14" ht="15" x14ac:dyDescent="0.25">
      <c r="A17" s="284">
        <v>9</v>
      </c>
      <c r="B17" s="285"/>
      <c r="C17" s="341"/>
      <c r="D17" s="284"/>
      <c r="E17" s="284"/>
      <c r="F17" s="284"/>
      <c r="G17" s="284"/>
      <c r="H17" s="284"/>
      <c r="I17" s="284"/>
      <c r="J17" s="284"/>
      <c r="K17" s="284"/>
      <c r="L17" s="284"/>
      <c r="M17" s="342" t="str">
        <f t="shared" si="0"/>
        <v/>
      </c>
      <c r="N17" s="276"/>
    </row>
    <row r="18" spans="1:14" ht="15" x14ac:dyDescent="0.25">
      <c r="A18" s="284">
        <v>10</v>
      </c>
      <c r="B18" s="285"/>
      <c r="C18" s="341"/>
      <c r="D18" s="284"/>
      <c r="E18" s="284"/>
      <c r="F18" s="284"/>
      <c r="G18" s="284"/>
      <c r="H18" s="284"/>
      <c r="I18" s="284"/>
      <c r="J18" s="284"/>
      <c r="K18" s="284"/>
      <c r="L18" s="284"/>
      <c r="M18" s="342" t="str">
        <f t="shared" si="0"/>
        <v/>
      </c>
      <c r="N18" s="276"/>
    </row>
    <row r="19" spans="1:14" ht="15" x14ac:dyDescent="0.25">
      <c r="A19" s="284">
        <v>11</v>
      </c>
      <c r="B19" s="285"/>
      <c r="C19" s="341"/>
      <c r="D19" s="284"/>
      <c r="E19" s="284"/>
      <c r="F19" s="284"/>
      <c r="G19" s="284"/>
      <c r="H19" s="284"/>
      <c r="I19" s="284"/>
      <c r="J19" s="284"/>
      <c r="K19" s="284"/>
      <c r="L19" s="284"/>
      <c r="M19" s="342" t="str">
        <f t="shared" si="0"/>
        <v/>
      </c>
      <c r="N19" s="276"/>
    </row>
    <row r="20" spans="1:14" ht="15" x14ac:dyDescent="0.25">
      <c r="A20" s="284">
        <v>12</v>
      </c>
      <c r="B20" s="285"/>
      <c r="C20" s="341"/>
      <c r="D20" s="284"/>
      <c r="E20" s="284"/>
      <c r="F20" s="284"/>
      <c r="G20" s="284"/>
      <c r="H20" s="284"/>
      <c r="I20" s="284"/>
      <c r="J20" s="284"/>
      <c r="K20" s="284"/>
      <c r="L20" s="284"/>
      <c r="M20" s="342" t="str">
        <f t="shared" si="0"/>
        <v/>
      </c>
      <c r="N20" s="276"/>
    </row>
    <row r="21" spans="1:14" ht="15" x14ac:dyDescent="0.25">
      <c r="A21" s="284">
        <v>13</v>
      </c>
      <c r="B21" s="285"/>
      <c r="C21" s="341"/>
      <c r="D21" s="284"/>
      <c r="E21" s="284"/>
      <c r="F21" s="284"/>
      <c r="G21" s="284"/>
      <c r="H21" s="284"/>
      <c r="I21" s="284"/>
      <c r="J21" s="284"/>
      <c r="K21" s="284"/>
      <c r="L21" s="284"/>
      <c r="M21" s="342" t="str">
        <f t="shared" si="0"/>
        <v/>
      </c>
      <c r="N21" s="276"/>
    </row>
    <row r="22" spans="1:14" ht="15" x14ac:dyDescent="0.25">
      <c r="A22" s="284">
        <v>14</v>
      </c>
      <c r="B22" s="285"/>
      <c r="C22" s="341"/>
      <c r="D22" s="284"/>
      <c r="E22" s="284"/>
      <c r="F22" s="284"/>
      <c r="G22" s="284"/>
      <c r="H22" s="284"/>
      <c r="I22" s="284"/>
      <c r="J22" s="284"/>
      <c r="K22" s="284"/>
      <c r="L22" s="284"/>
      <c r="M22" s="342" t="str">
        <f t="shared" si="0"/>
        <v/>
      </c>
      <c r="N22" s="276"/>
    </row>
    <row r="23" spans="1:14" ht="15" x14ac:dyDescent="0.25">
      <c r="A23" s="284">
        <v>15</v>
      </c>
      <c r="B23" s="285"/>
      <c r="C23" s="341"/>
      <c r="D23" s="284"/>
      <c r="E23" s="284"/>
      <c r="F23" s="284"/>
      <c r="G23" s="284"/>
      <c r="H23" s="284"/>
      <c r="I23" s="284"/>
      <c r="J23" s="284"/>
      <c r="K23" s="284"/>
      <c r="L23" s="284"/>
      <c r="M23" s="342" t="str">
        <f t="shared" si="0"/>
        <v/>
      </c>
      <c r="N23" s="276"/>
    </row>
    <row r="24" spans="1:14" ht="15" x14ac:dyDescent="0.25">
      <c r="A24" s="284">
        <v>16</v>
      </c>
      <c r="B24" s="285"/>
      <c r="C24" s="341"/>
      <c r="D24" s="284"/>
      <c r="E24" s="284"/>
      <c r="F24" s="284"/>
      <c r="G24" s="284"/>
      <c r="H24" s="284"/>
      <c r="I24" s="284"/>
      <c r="J24" s="284"/>
      <c r="K24" s="284"/>
      <c r="L24" s="284"/>
      <c r="M24" s="342" t="str">
        <f t="shared" si="0"/>
        <v/>
      </c>
      <c r="N24" s="276"/>
    </row>
    <row r="25" spans="1:14" ht="15" x14ac:dyDescent="0.25">
      <c r="A25" s="284">
        <v>17</v>
      </c>
      <c r="B25" s="285"/>
      <c r="C25" s="341"/>
      <c r="D25" s="284"/>
      <c r="E25" s="284"/>
      <c r="F25" s="284"/>
      <c r="G25" s="284"/>
      <c r="H25" s="284"/>
      <c r="I25" s="284"/>
      <c r="J25" s="284"/>
      <c r="K25" s="284"/>
      <c r="L25" s="284"/>
      <c r="M25" s="342" t="str">
        <f t="shared" si="0"/>
        <v/>
      </c>
      <c r="N25" s="276"/>
    </row>
    <row r="26" spans="1:14" ht="15" x14ac:dyDescent="0.25">
      <c r="A26" s="284">
        <v>18</v>
      </c>
      <c r="B26" s="285"/>
      <c r="C26" s="341"/>
      <c r="D26" s="284"/>
      <c r="E26" s="284"/>
      <c r="F26" s="284"/>
      <c r="G26" s="284"/>
      <c r="H26" s="284"/>
      <c r="I26" s="284"/>
      <c r="J26" s="284"/>
      <c r="K26" s="284"/>
      <c r="L26" s="284"/>
      <c r="M26" s="342" t="str">
        <f t="shared" si="0"/>
        <v/>
      </c>
      <c r="N26" s="276"/>
    </row>
    <row r="27" spans="1:14" ht="15" x14ac:dyDescent="0.25">
      <c r="A27" s="284">
        <v>19</v>
      </c>
      <c r="B27" s="285"/>
      <c r="C27" s="341"/>
      <c r="D27" s="284"/>
      <c r="E27" s="284"/>
      <c r="F27" s="284"/>
      <c r="G27" s="284"/>
      <c r="H27" s="284"/>
      <c r="I27" s="284"/>
      <c r="J27" s="284"/>
      <c r="K27" s="284"/>
      <c r="L27" s="284"/>
      <c r="M27" s="342" t="str">
        <f t="shared" si="0"/>
        <v/>
      </c>
      <c r="N27" s="276"/>
    </row>
    <row r="28" spans="1:14" ht="15" x14ac:dyDescent="0.25">
      <c r="A28" s="284">
        <v>20</v>
      </c>
      <c r="B28" s="285"/>
      <c r="C28" s="341"/>
      <c r="D28" s="284"/>
      <c r="E28" s="284"/>
      <c r="F28" s="284"/>
      <c r="G28" s="284"/>
      <c r="H28" s="284"/>
      <c r="I28" s="284"/>
      <c r="J28" s="284"/>
      <c r="K28" s="284"/>
      <c r="L28" s="284"/>
      <c r="M28" s="342" t="str">
        <f t="shared" si="0"/>
        <v/>
      </c>
      <c r="N28" s="276"/>
    </row>
    <row r="29" spans="1:14" ht="15" x14ac:dyDescent="0.25">
      <c r="A29" s="284">
        <v>21</v>
      </c>
      <c r="B29" s="285"/>
      <c r="C29" s="341"/>
      <c r="D29" s="284"/>
      <c r="E29" s="284"/>
      <c r="F29" s="284"/>
      <c r="G29" s="284"/>
      <c r="H29" s="284"/>
      <c r="I29" s="284"/>
      <c r="J29" s="284"/>
      <c r="K29" s="284"/>
      <c r="L29" s="284"/>
      <c r="M29" s="342" t="str">
        <f t="shared" si="0"/>
        <v/>
      </c>
      <c r="N29" s="276"/>
    </row>
    <row r="30" spans="1:14" ht="15" x14ac:dyDescent="0.25">
      <c r="A30" s="284">
        <v>22</v>
      </c>
      <c r="B30" s="285"/>
      <c r="C30" s="341"/>
      <c r="D30" s="284"/>
      <c r="E30" s="284"/>
      <c r="F30" s="284"/>
      <c r="G30" s="284"/>
      <c r="H30" s="284"/>
      <c r="I30" s="284"/>
      <c r="J30" s="284"/>
      <c r="K30" s="284"/>
      <c r="L30" s="284"/>
      <c r="M30" s="342" t="str">
        <f t="shared" si="0"/>
        <v/>
      </c>
      <c r="N30" s="276"/>
    </row>
    <row r="31" spans="1:14" ht="15" x14ac:dyDescent="0.25">
      <c r="A31" s="284">
        <v>23</v>
      </c>
      <c r="B31" s="285"/>
      <c r="C31" s="341"/>
      <c r="D31" s="284"/>
      <c r="E31" s="284"/>
      <c r="F31" s="284"/>
      <c r="G31" s="284"/>
      <c r="H31" s="284"/>
      <c r="I31" s="284"/>
      <c r="J31" s="284"/>
      <c r="K31" s="284"/>
      <c r="L31" s="284"/>
      <c r="M31" s="342" t="str">
        <f t="shared" si="0"/>
        <v/>
      </c>
      <c r="N31" s="276"/>
    </row>
    <row r="32" spans="1:14" ht="15" x14ac:dyDescent="0.25">
      <c r="A32" s="284">
        <v>24</v>
      </c>
      <c r="B32" s="285"/>
      <c r="C32" s="341"/>
      <c r="D32" s="284"/>
      <c r="E32" s="284"/>
      <c r="F32" s="284"/>
      <c r="G32" s="284"/>
      <c r="H32" s="284"/>
      <c r="I32" s="284"/>
      <c r="J32" s="284"/>
      <c r="K32" s="284"/>
      <c r="L32" s="284"/>
      <c r="M32" s="342" t="str">
        <f t="shared" si="0"/>
        <v/>
      </c>
      <c r="N32" s="276"/>
    </row>
    <row r="33" spans="1:14" ht="15" x14ac:dyDescent="0.25">
      <c r="A33" s="343" t="s">
        <v>275</v>
      </c>
      <c r="B33" s="285"/>
      <c r="C33" s="341"/>
      <c r="D33" s="284"/>
      <c r="E33" s="284"/>
      <c r="F33" s="284"/>
      <c r="G33" s="284"/>
      <c r="H33" s="284"/>
      <c r="I33" s="284"/>
      <c r="J33" s="284"/>
      <c r="K33" s="284"/>
      <c r="L33" s="284"/>
      <c r="M33" s="342" t="str">
        <f t="shared" si="0"/>
        <v/>
      </c>
      <c r="N33" s="276"/>
    </row>
    <row r="34" spans="1:14" s="291" customFormat="1" x14ac:dyDescent="0.2"/>
    <row r="37" spans="1:14" s="21" customFormat="1" ht="15" x14ac:dyDescent="0.3">
      <c r="B37" s="286" t="s">
        <v>99</v>
      </c>
    </row>
    <row r="38" spans="1:14" s="21" customFormat="1" ht="15" x14ac:dyDescent="0.3">
      <c r="B38" s="286"/>
    </row>
    <row r="39" spans="1:14" s="21" customFormat="1" ht="15" x14ac:dyDescent="0.3">
      <c r="C39" s="288"/>
      <c r="D39" s="287"/>
      <c r="E39" s="287"/>
      <c r="H39" s="288"/>
      <c r="I39" s="288"/>
      <c r="J39" s="287"/>
      <c r="K39" s="287"/>
      <c r="L39" s="287"/>
    </row>
    <row r="40" spans="1:14" s="21" customFormat="1" ht="15" x14ac:dyDescent="0.3">
      <c r="C40" s="289" t="s">
        <v>262</v>
      </c>
      <c r="D40" s="287"/>
      <c r="E40" s="287"/>
      <c r="H40" s="286" t="s">
        <v>316</v>
      </c>
      <c r="M40" s="287"/>
    </row>
    <row r="41" spans="1:14" s="21" customFormat="1" ht="15" x14ac:dyDescent="0.3">
      <c r="C41" s="289" t="s">
        <v>131</v>
      </c>
      <c r="D41" s="287"/>
      <c r="E41" s="287"/>
      <c r="H41" s="290" t="s">
        <v>263</v>
      </c>
      <c r="M41" s="287"/>
    </row>
    <row r="42" spans="1:14" ht="15" x14ac:dyDescent="0.3">
      <c r="C42" s="289"/>
      <c r="F42" s="290"/>
      <c r="J42" s="292"/>
      <c r="K42" s="292"/>
      <c r="L42" s="292"/>
      <c r="M42" s="292"/>
    </row>
    <row r="43" spans="1:14" ht="15" x14ac:dyDescent="0.3">
      <c r="C43" s="28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23"/>
      <c r="C1" s="372" t="s">
        <v>101</v>
      </c>
      <c r="D1" s="372"/>
      <c r="E1" s="172"/>
    </row>
    <row r="2" spans="1:12" s="6" customFormat="1" x14ac:dyDescent="0.3">
      <c r="A2" s="117" t="s">
        <v>132</v>
      </c>
      <c r="B2" s="323"/>
      <c r="C2" s="373" t="s">
        <v>545</v>
      </c>
      <c r="D2" s="374"/>
      <c r="E2" s="172"/>
    </row>
    <row r="3" spans="1:12" s="6" customFormat="1" x14ac:dyDescent="0.3">
      <c r="A3" s="117"/>
      <c r="B3" s="323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4"/>
      <c r="C4" s="117"/>
      <c r="D4" s="117"/>
      <c r="E4" s="166"/>
      <c r="L4" s="6"/>
    </row>
    <row r="5" spans="1:12" s="2" customFormat="1" x14ac:dyDescent="0.3">
      <c r="A5" s="178" t="str">
        <f>'ფორმა N1'!D4</f>
        <v xml:space="preserve"> </v>
      </c>
      <c r="B5" s="325" t="s">
        <v>483</v>
      </c>
      <c r="C5" s="59"/>
      <c r="D5" s="59"/>
      <c r="E5" s="166"/>
    </row>
    <row r="6" spans="1:12" s="2" customFormat="1" x14ac:dyDescent="0.3">
      <c r="A6" s="118"/>
      <c r="B6" s="324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20">
        <v>1</v>
      </c>
      <c r="B9" s="320" t="s">
        <v>65</v>
      </c>
      <c r="C9" s="126">
        <f>SUM(C10,C25)</f>
        <v>17392</v>
      </c>
      <c r="D9" s="126">
        <f>SUM(D10,D25)</f>
        <v>17392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17392</v>
      </c>
      <c r="D10" s="126">
        <f>SUM(D11,D12,D15,D18,D23,D24)</f>
        <v>17392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305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73</v>
      </c>
      <c r="B13" s="138" t="s">
        <v>308</v>
      </c>
      <c r="C13" s="8"/>
      <c r="D13" s="8"/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17392</v>
      </c>
      <c r="D15" s="163">
        <f>SUM(D16:D17)</f>
        <v>17392</v>
      </c>
      <c r="E15" s="172"/>
    </row>
    <row r="16" spans="1:12" s="3" customFormat="1" x14ac:dyDescent="0.3">
      <c r="A16" s="138" t="s">
        <v>76</v>
      </c>
      <c r="B16" s="138" t="s">
        <v>78</v>
      </c>
      <c r="C16" s="8">
        <v>17392</v>
      </c>
      <c r="D16" s="8">
        <v>17392</v>
      </c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396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423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424</v>
      </c>
      <c r="C23" s="349"/>
      <c r="D23" s="8"/>
      <c r="E23" s="172"/>
    </row>
    <row r="24" spans="1:5" s="3" customFormat="1" x14ac:dyDescent="0.3">
      <c r="A24" s="129" t="s">
        <v>245</v>
      </c>
      <c r="B24" s="129" t="s">
        <v>430</v>
      </c>
      <c r="C24" s="8"/>
      <c r="D24" s="8"/>
      <c r="E24" s="172"/>
    </row>
    <row r="25" spans="1:5" s="3" customFormat="1" x14ac:dyDescent="0.3">
      <c r="A25" s="128">
        <v>1.2</v>
      </c>
      <c r="B25" s="320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308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1" t="s">
        <v>90</v>
      </c>
      <c r="B27" s="138" t="s">
        <v>306</v>
      </c>
      <c r="C27" s="8"/>
      <c r="D27" s="8"/>
      <c r="E27" s="172"/>
    </row>
    <row r="28" spans="1:5" x14ac:dyDescent="0.3">
      <c r="A28" s="321" t="s">
        <v>91</v>
      </c>
      <c r="B28" s="138" t="s">
        <v>309</v>
      </c>
      <c r="C28" s="8"/>
      <c r="D28" s="8"/>
      <c r="E28" s="172"/>
    </row>
    <row r="29" spans="1:5" x14ac:dyDescent="0.3">
      <c r="A29" s="321" t="s">
        <v>433</v>
      </c>
      <c r="B29" s="138" t="s">
        <v>307</v>
      </c>
      <c r="C29" s="8"/>
      <c r="D29" s="8"/>
      <c r="E29" s="172"/>
    </row>
    <row r="30" spans="1:5" x14ac:dyDescent="0.3">
      <c r="A30" s="129" t="s">
        <v>33</v>
      </c>
      <c r="B30" s="346" t="s">
        <v>431</v>
      </c>
      <c r="C30" s="8"/>
      <c r="D30" s="8"/>
      <c r="E30" s="172"/>
    </row>
    <row r="31" spans="1:5" s="22" customFormat="1" ht="12.75" x14ac:dyDescent="0.2">
      <c r="B31" s="326"/>
    </row>
    <row r="32" spans="1:5" s="2" customFormat="1" x14ac:dyDescent="0.3">
      <c r="A32" s="1"/>
      <c r="B32" s="327"/>
      <c r="E32" s="5"/>
    </row>
    <row r="33" spans="1:9" s="2" customFormat="1" x14ac:dyDescent="0.3">
      <c r="B33" s="32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7"/>
      <c r="E36" s="5"/>
    </row>
    <row r="37" spans="1:9" s="2" customFormat="1" x14ac:dyDescent="0.3">
      <c r="B37" s="327"/>
      <c r="E37"/>
      <c r="F37"/>
      <c r="G37"/>
      <c r="H37"/>
      <c r="I37"/>
    </row>
    <row r="38" spans="1:9" s="2" customFormat="1" x14ac:dyDescent="0.3">
      <c r="B38" s="327"/>
      <c r="D38" s="12"/>
      <c r="E38"/>
      <c r="F38"/>
      <c r="G38"/>
      <c r="H38"/>
      <c r="I38"/>
    </row>
    <row r="39" spans="1:9" s="2" customFormat="1" x14ac:dyDescent="0.3">
      <c r="A39"/>
      <c r="B39" s="329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27" t="s">
        <v>264</v>
      </c>
      <c r="D40" s="12"/>
      <c r="E40"/>
      <c r="F40"/>
      <c r="G40"/>
      <c r="H40"/>
      <c r="I40"/>
    </row>
    <row r="41" spans="1:9" customFormat="1" ht="12.75" x14ac:dyDescent="0.2">
      <c r="B41" s="330" t="s">
        <v>131</v>
      </c>
    </row>
    <row r="42" spans="1:9" customFormat="1" ht="12.75" x14ac:dyDescent="0.2">
      <c r="B42" s="33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abSelected="1" view="pageBreakPreview" topLeftCell="A2" zoomScale="110" zoomScaleSheetLayoutView="11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299</v>
      </c>
      <c r="B1" s="173"/>
      <c r="C1" s="372" t="s">
        <v>101</v>
      </c>
      <c r="D1" s="372"/>
      <c r="E1" s="213"/>
    </row>
    <row r="2" spans="1:12" x14ac:dyDescent="0.3">
      <c r="A2" s="117" t="s">
        <v>132</v>
      </c>
      <c r="B2" s="173"/>
      <c r="C2" s="370" t="s">
        <v>545</v>
      </c>
      <c r="D2" s="371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 xml:space="preserve"> </v>
      </c>
      <c r="B5" s="169" t="s">
        <v>483</v>
      </c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30460.27</v>
      </c>
      <c r="D9" s="123">
        <f>SUM(D10,D13,D52,D55,D56,D57,D63,D70,D71,D75)</f>
        <v>30060.27</v>
      </c>
      <c r="E9" s="215"/>
      <c r="H9" s="365">
        <f>C9-D9</f>
        <v>400</v>
      </c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7725</v>
      </c>
      <c r="D10" s="125">
        <f>SUM(D11:D12)</f>
        <v>7725</v>
      </c>
      <c r="E10" s="215"/>
    </row>
    <row r="11" spans="1:12" s="9" customFormat="1" ht="16.5" customHeight="1" x14ac:dyDescent="0.2">
      <c r="A11" s="16" t="s">
        <v>30</v>
      </c>
      <c r="B11" s="16" t="s">
        <v>59</v>
      </c>
      <c r="C11" s="33">
        <v>7725</v>
      </c>
      <c r="D11" s="34">
        <v>7725</v>
      </c>
      <c r="E11" s="215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3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22735.27</v>
      </c>
      <c r="D13" s="125">
        <f>SUM(D14,D17,D29:D32,D35,D36,D42,D43,D44,D45,D46,D50,D51)</f>
        <v>22335.27</v>
      </c>
      <c r="E13" s="213"/>
    </row>
    <row r="14" spans="1:12" x14ac:dyDescent="0.3">
      <c r="A14" s="16" t="s">
        <v>32</v>
      </c>
      <c r="B14" s="16" t="s">
        <v>1</v>
      </c>
      <c r="C14" s="124">
        <f>SUM(C15:C16)</f>
        <v>1455</v>
      </c>
      <c r="D14" s="124">
        <f>SUM(D15:D16)</f>
        <v>1455</v>
      </c>
      <c r="E14" s="213"/>
    </row>
    <row r="15" spans="1:12" ht="17.25" customHeight="1" x14ac:dyDescent="0.3">
      <c r="A15" s="17" t="s">
        <v>90</v>
      </c>
      <c r="B15" s="17" t="s">
        <v>61</v>
      </c>
      <c r="C15" s="36">
        <v>1455</v>
      </c>
      <c r="D15" s="36">
        <v>1455</v>
      </c>
      <c r="E15" s="213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3"/>
    </row>
    <row r="17" spans="1:5" x14ac:dyDescent="0.3">
      <c r="A17" s="16" t="s">
        <v>33</v>
      </c>
      <c r="B17" s="16" t="s">
        <v>2</v>
      </c>
      <c r="C17" s="124">
        <f>SUM(C18:C23,C28)</f>
        <v>7212.95</v>
      </c>
      <c r="D17" s="124">
        <f>SUM(D18:D23,D28)</f>
        <v>7212.95</v>
      </c>
      <c r="E17" s="213"/>
    </row>
    <row r="18" spans="1:5" ht="30" x14ac:dyDescent="0.3">
      <c r="A18" s="17" t="s">
        <v>12</v>
      </c>
      <c r="B18" s="17" t="s">
        <v>244</v>
      </c>
      <c r="C18" s="38">
        <v>4884.87</v>
      </c>
      <c r="D18" s="38">
        <v>4884.87</v>
      </c>
      <c r="E18" s="213"/>
    </row>
    <row r="19" spans="1:5" x14ac:dyDescent="0.3">
      <c r="A19" s="17" t="s">
        <v>13</v>
      </c>
      <c r="B19" s="17" t="s">
        <v>14</v>
      </c>
      <c r="C19" s="39"/>
      <c r="D19" s="39"/>
      <c r="E19" s="213"/>
    </row>
    <row r="20" spans="1:5" ht="30" x14ac:dyDescent="0.3">
      <c r="A20" s="17" t="s">
        <v>278</v>
      </c>
      <c r="B20" s="17" t="s">
        <v>22</v>
      </c>
      <c r="C20" s="40"/>
      <c r="D20" s="40"/>
      <c r="E20" s="213"/>
    </row>
    <row r="21" spans="1:5" x14ac:dyDescent="0.3">
      <c r="A21" s="17" t="s">
        <v>279</v>
      </c>
      <c r="B21" s="17" t="s">
        <v>15</v>
      </c>
      <c r="C21" s="40">
        <v>2155</v>
      </c>
      <c r="D21" s="40">
        <v>2155</v>
      </c>
      <c r="E21" s="213"/>
    </row>
    <row r="22" spans="1:5" x14ac:dyDescent="0.3">
      <c r="A22" s="17" t="s">
        <v>280</v>
      </c>
      <c r="B22" s="17" t="s">
        <v>16</v>
      </c>
      <c r="C22" s="37"/>
      <c r="D22" s="40"/>
      <c r="E22" s="213"/>
    </row>
    <row r="23" spans="1:5" x14ac:dyDescent="0.3">
      <c r="A23" s="17" t="s">
        <v>281</v>
      </c>
      <c r="B23" s="17" t="s">
        <v>17</v>
      </c>
      <c r="C23" s="176">
        <f>SUM(C24:C27)</f>
        <v>173.08</v>
      </c>
      <c r="D23" s="176">
        <f>SUM(D24:D27)</f>
        <v>173.08</v>
      </c>
      <c r="E23" s="213"/>
    </row>
    <row r="24" spans="1:5" ht="16.5" customHeight="1" x14ac:dyDescent="0.3">
      <c r="A24" s="18" t="s">
        <v>282</v>
      </c>
      <c r="B24" s="18" t="s">
        <v>18</v>
      </c>
      <c r="C24" s="40">
        <v>173.08</v>
      </c>
      <c r="D24" s="40">
        <v>173.08</v>
      </c>
      <c r="E24" s="213"/>
    </row>
    <row r="25" spans="1:5" ht="16.5" customHeight="1" x14ac:dyDescent="0.3">
      <c r="A25" s="18" t="s">
        <v>283</v>
      </c>
      <c r="B25" s="18" t="s">
        <v>19</v>
      </c>
      <c r="C25" s="37"/>
      <c r="D25" s="40"/>
      <c r="E25" s="213"/>
    </row>
    <row r="26" spans="1:5" ht="16.5" customHeight="1" x14ac:dyDescent="0.3">
      <c r="A26" s="18" t="s">
        <v>284</v>
      </c>
      <c r="B26" s="18" t="s">
        <v>20</v>
      </c>
      <c r="C26" s="37"/>
      <c r="D26" s="40"/>
      <c r="E26" s="213"/>
    </row>
    <row r="27" spans="1:5" ht="16.5" customHeight="1" x14ac:dyDescent="0.3">
      <c r="A27" s="18" t="s">
        <v>285</v>
      </c>
      <c r="B27" s="18" t="s">
        <v>23</v>
      </c>
      <c r="C27" s="37"/>
      <c r="D27" s="41"/>
      <c r="E27" s="213"/>
    </row>
    <row r="28" spans="1:5" x14ac:dyDescent="0.3">
      <c r="A28" s="17" t="s">
        <v>286</v>
      </c>
      <c r="B28" s="17" t="s">
        <v>21</v>
      </c>
      <c r="C28" s="37"/>
      <c r="D28" s="41"/>
      <c r="E28" s="213"/>
    </row>
    <row r="29" spans="1:5" x14ac:dyDescent="0.3">
      <c r="A29" s="16" t="s">
        <v>34</v>
      </c>
      <c r="B29" s="16" t="s">
        <v>3</v>
      </c>
      <c r="C29" s="33"/>
      <c r="D29" s="34"/>
      <c r="E29" s="213"/>
    </row>
    <row r="30" spans="1:5" x14ac:dyDescent="0.3">
      <c r="A30" s="16" t="s">
        <v>35</v>
      </c>
      <c r="B30" s="16" t="s">
        <v>4</v>
      </c>
      <c r="C30" s="34">
        <v>1034</v>
      </c>
      <c r="D30" s="34">
        <v>1034</v>
      </c>
      <c r="E30" s="213"/>
    </row>
    <row r="31" spans="1:5" x14ac:dyDescent="0.3">
      <c r="A31" s="16" t="s">
        <v>36</v>
      </c>
      <c r="B31" s="16" t="s">
        <v>5</v>
      </c>
      <c r="C31" s="33"/>
      <c r="D31" s="34"/>
      <c r="E31" s="213"/>
    </row>
    <row r="32" spans="1:5" ht="30" x14ac:dyDescent="0.3">
      <c r="A32" s="16" t="s">
        <v>37</v>
      </c>
      <c r="B32" s="16" t="s">
        <v>63</v>
      </c>
      <c r="C32" s="124">
        <f>SUM(C33:C34)</f>
        <v>10821</v>
      </c>
      <c r="D32" s="124">
        <f>SUM(D33:D34)</f>
        <v>10821</v>
      </c>
      <c r="E32" s="213"/>
    </row>
    <row r="33" spans="1:8" x14ac:dyDescent="0.3">
      <c r="A33" s="17" t="s">
        <v>287</v>
      </c>
      <c r="B33" s="17" t="s">
        <v>56</v>
      </c>
      <c r="C33" s="34">
        <v>10821</v>
      </c>
      <c r="D33" s="34">
        <v>10821</v>
      </c>
      <c r="E33" s="213"/>
    </row>
    <row r="34" spans="1:8" x14ac:dyDescent="0.3">
      <c r="A34" s="17" t="s">
        <v>288</v>
      </c>
      <c r="B34" s="17" t="s">
        <v>55</v>
      </c>
      <c r="C34" s="33"/>
      <c r="D34" s="34"/>
      <c r="E34" s="213"/>
    </row>
    <row r="35" spans="1:8" x14ac:dyDescent="0.3">
      <c r="A35" s="16" t="s">
        <v>38</v>
      </c>
      <c r="B35" s="16" t="s">
        <v>49</v>
      </c>
      <c r="C35" s="362">
        <v>42.32</v>
      </c>
      <c r="D35" s="362">
        <v>42.32</v>
      </c>
      <c r="E35" s="213"/>
    </row>
    <row r="36" spans="1:8" x14ac:dyDescent="0.3">
      <c r="A36" s="16" t="s">
        <v>39</v>
      </c>
      <c r="B36" s="16" t="s">
        <v>349</v>
      </c>
      <c r="C36" s="124">
        <f>SUM(C37:C41)</f>
        <v>0</v>
      </c>
      <c r="D36" s="124">
        <f>SUM(D37:D41)</f>
        <v>0</v>
      </c>
      <c r="E36" s="213"/>
    </row>
    <row r="37" spans="1:8" x14ac:dyDescent="0.3">
      <c r="A37" s="17" t="s">
        <v>346</v>
      </c>
      <c r="B37" s="17" t="s">
        <v>350</v>
      </c>
      <c r="C37" s="33"/>
      <c r="D37" s="33"/>
      <c r="E37" s="213"/>
    </row>
    <row r="38" spans="1:8" x14ac:dyDescent="0.3">
      <c r="A38" s="17" t="s">
        <v>347</v>
      </c>
      <c r="B38" s="17" t="s">
        <v>351</v>
      </c>
      <c r="C38" s="33"/>
      <c r="D38" s="33"/>
      <c r="E38" s="213"/>
    </row>
    <row r="39" spans="1:8" x14ac:dyDescent="0.3">
      <c r="A39" s="17" t="s">
        <v>348</v>
      </c>
      <c r="B39" s="17" t="s">
        <v>354</v>
      </c>
      <c r="C39" s="33"/>
      <c r="D39" s="34"/>
      <c r="E39" s="213"/>
    </row>
    <row r="40" spans="1:8" x14ac:dyDescent="0.3">
      <c r="A40" s="17" t="s">
        <v>353</v>
      </c>
      <c r="B40" s="17" t="s">
        <v>355</v>
      </c>
      <c r="C40" s="33"/>
      <c r="D40" s="34"/>
      <c r="E40" s="213"/>
    </row>
    <row r="41" spans="1:8" x14ac:dyDescent="0.3">
      <c r="A41" s="17" t="s">
        <v>356</v>
      </c>
      <c r="B41" s="17" t="s">
        <v>352</v>
      </c>
      <c r="C41" s="33"/>
      <c r="D41" s="34"/>
      <c r="E41" s="213"/>
    </row>
    <row r="42" spans="1:8" ht="30" x14ac:dyDescent="0.3">
      <c r="A42" s="16" t="s">
        <v>40</v>
      </c>
      <c r="B42" s="16" t="s">
        <v>28</v>
      </c>
      <c r="C42" s="33"/>
      <c r="D42" s="34"/>
      <c r="E42" s="213"/>
    </row>
    <row r="43" spans="1:8" x14ac:dyDescent="0.3">
      <c r="A43" s="16" t="s">
        <v>41</v>
      </c>
      <c r="B43" s="16" t="s">
        <v>24</v>
      </c>
      <c r="C43" s="33"/>
      <c r="D43" s="34"/>
      <c r="E43" s="213"/>
    </row>
    <row r="44" spans="1:8" x14ac:dyDescent="0.3">
      <c r="A44" s="16" t="s">
        <v>42</v>
      </c>
      <c r="B44" s="16" t="s">
        <v>25</v>
      </c>
      <c r="C44" s="33"/>
      <c r="D44" s="34"/>
      <c r="E44" s="213"/>
    </row>
    <row r="45" spans="1:8" x14ac:dyDescent="0.3">
      <c r="A45" s="16" t="s">
        <v>43</v>
      </c>
      <c r="B45" s="16" t="s">
        <v>26</v>
      </c>
      <c r="C45" s="33"/>
      <c r="D45" s="34"/>
      <c r="E45" s="213"/>
    </row>
    <row r="46" spans="1:8" x14ac:dyDescent="0.3">
      <c r="A46" s="16" t="s">
        <v>44</v>
      </c>
      <c r="B46" s="16" t="s">
        <v>293</v>
      </c>
      <c r="C46" s="124">
        <f>SUM(C47:C49)</f>
        <v>2170</v>
      </c>
      <c r="D46" s="124">
        <f>SUM(D47:D49)</f>
        <v>1770</v>
      </c>
      <c r="E46" s="213"/>
    </row>
    <row r="47" spans="1:8" x14ac:dyDescent="0.3">
      <c r="A47" s="138" t="s">
        <v>361</v>
      </c>
      <c r="B47" s="138" t="s">
        <v>364</v>
      </c>
      <c r="C47" s="34">
        <v>2170</v>
      </c>
      <c r="D47" s="34">
        <v>1770</v>
      </c>
      <c r="E47" s="213"/>
      <c r="H47" s="366">
        <f>C47-D47</f>
        <v>400</v>
      </c>
    </row>
    <row r="48" spans="1:8" x14ac:dyDescent="0.3">
      <c r="A48" s="138" t="s">
        <v>362</v>
      </c>
      <c r="B48" s="138" t="s">
        <v>363</v>
      </c>
      <c r="C48" s="33"/>
      <c r="D48" s="34"/>
      <c r="E48" s="213"/>
    </row>
    <row r="49" spans="1:5" x14ac:dyDescent="0.3">
      <c r="A49" s="138" t="s">
        <v>365</v>
      </c>
      <c r="B49" s="138" t="s">
        <v>366</v>
      </c>
      <c r="C49" s="33"/>
      <c r="D49" s="34"/>
      <c r="E49" s="213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3"/>
    </row>
    <row r="51" spans="1:5" x14ac:dyDescent="0.3">
      <c r="A51" s="16" t="s">
        <v>46</v>
      </c>
      <c r="B51" s="16" t="s">
        <v>6</v>
      </c>
      <c r="C51" s="33"/>
      <c r="D51" s="34"/>
      <c r="E51" s="213"/>
    </row>
    <row r="52" spans="1:5" ht="30" x14ac:dyDescent="0.3">
      <c r="A52" s="14">
        <v>1.3</v>
      </c>
      <c r="B52" s="128" t="s">
        <v>393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50</v>
      </c>
      <c r="B53" s="16" t="s">
        <v>48</v>
      </c>
      <c r="C53" s="33"/>
      <c r="D53" s="34"/>
      <c r="E53" s="213"/>
    </row>
    <row r="54" spans="1:5" x14ac:dyDescent="0.3">
      <c r="A54" s="16" t="s">
        <v>51</v>
      </c>
      <c r="B54" s="16" t="s">
        <v>47</v>
      </c>
      <c r="C54" s="33"/>
      <c r="D54" s="34"/>
      <c r="E54" s="213"/>
    </row>
    <row r="55" spans="1:5" x14ac:dyDescent="0.3">
      <c r="A55" s="14">
        <v>1.4</v>
      </c>
      <c r="B55" s="14" t="s">
        <v>395</v>
      </c>
      <c r="C55" s="33"/>
      <c r="D55" s="34"/>
      <c r="E55" s="213"/>
    </row>
    <row r="56" spans="1:5" x14ac:dyDescent="0.3">
      <c r="A56" s="14">
        <v>1.5</v>
      </c>
      <c r="B56" s="14" t="s">
        <v>7</v>
      </c>
      <c r="C56" s="37"/>
      <c r="D56" s="40"/>
      <c r="E56" s="213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3"/>
    </row>
    <row r="58" spans="1:5" x14ac:dyDescent="0.3">
      <c r="A58" s="16" t="s">
        <v>294</v>
      </c>
      <c r="B58" s="46" t="s">
        <v>52</v>
      </c>
      <c r="C58" s="37"/>
      <c r="D58" s="40"/>
      <c r="E58" s="213"/>
    </row>
    <row r="59" spans="1:5" ht="30" x14ac:dyDescent="0.3">
      <c r="A59" s="16" t="s">
        <v>295</v>
      </c>
      <c r="B59" s="46" t="s">
        <v>54</v>
      </c>
      <c r="C59" s="37"/>
      <c r="D59" s="40"/>
      <c r="E59" s="213"/>
    </row>
    <row r="60" spans="1:5" x14ac:dyDescent="0.3">
      <c r="A60" s="16" t="s">
        <v>296</v>
      </c>
      <c r="B60" s="46" t="s">
        <v>53</v>
      </c>
      <c r="C60" s="40"/>
      <c r="D60" s="40"/>
      <c r="E60" s="213"/>
    </row>
    <row r="61" spans="1:5" x14ac:dyDescent="0.3">
      <c r="A61" s="16" t="s">
        <v>297</v>
      </c>
      <c r="B61" s="46" t="s">
        <v>27</v>
      </c>
      <c r="C61" s="37"/>
      <c r="D61" s="40"/>
      <c r="E61" s="213"/>
    </row>
    <row r="62" spans="1:5" x14ac:dyDescent="0.3">
      <c r="A62" s="16" t="s">
        <v>332</v>
      </c>
      <c r="B62" s="295" t="s">
        <v>333</v>
      </c>
      <c r="C62" s="37"/>
      <c r="D62" s="296"/>
      <c r="E62" s="213"/>
    </row>
    <row r="63" spans="1:5" x14ac:dyDescent="0.3">
      <c r="A63" s="13">
        <v>2</v>
      </c>
      <c r="B63" s="47" t="s">
        <v>98</v>
      </c>
      <c r="C63" s="353"/>
      <c r="D63" s="177">
        <f>SUM(D64:D69)</f>
        <v>0</v>
      </c>
      <c r="E63" s="213"/>
    </row>
    <row r="64" spans="1:5" x14ac:dyDescent="0.3">
      <c r="A64" s="15">
        <v>2.1</v>
      </c>
      <c r="B64" s="48" t="s">
        <v>92</v>
      </c>
      <c r="C64" s="353"/>
      <c r="D64" s="42"/>
      <c r="E64" s="213"/>
    </row>
    <row r="65" spans="1:5" x14ac:dyDescent="0.3">
      <c r="A65" s="15">
        <v>2.2000000000000002</v>
      </c>
      <c r="B65" s="48" t="s">
        <v>96</v>
      </c>
      <c r="C65" s="355"/>
      <c r="D65" s="43"/>
      <c r="E65" s="213"/>
    </row>
    <row r="66" spans="1:5" x14ac:dyDescent="0.3">
      <c r="A66" s="15">
        <v>2.2999999999999998</v>
      </c>
      <c r="B66" s="48" t="s">
        <v>95</v>
      </c>
      <c r="C66" s="355"/>
      <c r="D66" s="43"/>
      <c r="E66" s="213"/>
    </row>
    <row r="67" spans="1:5" x14ac:dyDescent="0.3">
      <c r="A67" s="15">
        <v>2.4</v>
      </c>
      <c r="B67" s="48" t="s">
        <v>97</v>
      </c>
      <c r="C67" s="355"/>
      <c r="D67" s="43"/>
      <c r="E67" s="213"/>
    </row>
    <row r="68" spans="1:5" x14ac:dyDescent="0.3">
      <c r="A68" s="15">
        <v>2.5</v>
      </c>
      <c r="B68" s="48" t="s">
        <v>93</v>
      </c>
      <c r="C68" s="355"/>
      <c r="D68" s="43"/>
      <c r="E68" s="213"/>
    </row>
    <row r="69" spans="1:5" x14ac:dyDescent="0.3">
      <c r="A69" s="15">
        <v>2.6</v>
      </c>
      <c r="B69" s="48" t="s">
        <v>94</v>
      </c>
      <c r="C69" s="355"/>
      <c r="D69" s="43"/>
      <c r="E69" s="213"/>
    </row>
    <row r="70" spans="1:5" s="2" customFormat="1" x14ac:dyDescent="0.3">
      <c r="A70" s="13">
        <v>3</v>
      </c>
      <c r="B70" s="351" t="s">
        <v>428</v>
      </c>
      <c r="C70" s="354"/>
      <c r="D70" s="352"/>
      <c r="E70" s="161"/>
    </row>
    <row r="71" spans="1:5" s="2" customFormat="1" x14ac:dyDescent="0.3">
      <c r="A71" s="13">
        <v>4</v>
      </c>
      <c r="B71" s="13" t="s">
        <v>246</v>
      </c>
      <c r="C71" s="354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50" t="s">
        <v>276</v>
      </c>
      <c r="C74" s="8"/>
      <c r="D74" s="126"/>
      <c r="E74" s="161"/>
    </row>
    <row r="75" spans="1:5" s="2" customFormat="1" ht="30" x14ac:dyDescent="0.3">
      <c r="A75" s="13">
        <v>6</v>
      </c>
      <c r="B75" s="350" t="s">
        <v>435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436</v>
      </c>
      <c r="C79" s="8"/>
      <c r="D79" s="8"/>
      <c r="E79" s="161"/>
    </row>
    <row r="80" spans="1:5" s="2" customFormat="1" x14ac:dyDescent="0.3">
      <c r="A80" s="15">
        <v>6.5</v>
      </c>
      <c r="B80" s="15" t="s">
        <v>437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330</v>
      </c>
      <c r="B1" s="118"/>
      <c r="C1" s="372" t="s">
        <v>101</v>
      </c>
      <c r="D1" s="372"/>
      <c r="E1" s="132"/>
    </row>
    <row r="2" spans="1:5" s="6" customFormat="1" x14ac:dyDescent="0.3">
      <c r="A2" s="115" t="s">
        <v>324</v>
      </c>
      <c r="B2" s="118"/>
      <c r="C2" s="370" t="s">
        <v>545</v>
      </c>
      <c r="D2" s="370"/>
      <c r="E2" s="132"/>
    </row>
    <row r="3" spans="1:5" s="6" customFormat="1" x14ac:dyDescent="0.3">
      <c r="A3" s="117" t="s">
        <v>132</v>
      </c>
      <c r="B3" s="115"/>
      <c r="C3" s="238"/>
      <c r="D3" s="238"/>
      <c r="E3" s="132"/>
    </row>
    <row r="4" spans="1:5" s="6" customFormat="1" x14ac:dyDescent="0.3">
      <c r="A4" s="117"/>
      <c r="B4" s="117"/>
      <c r="C4" s="238"/>
      <c r="D4" s="238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 t="s">
        <v>483</v>
      </c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7"/>
      <c r="B8" s="237"/>
      <c r="C8" s="119"/>
      <c r="D8" s="119"/>
      <c r="E8" s="132"/>
    </row>
    <row r="9" spans="1:5" s="6" customFormat="1" ht="30" x14ac:dyDescent="0.3">
      <c r="A9" s="130" t="s">
        <v>64</v>
      </c>
      <c r="B9" s="130" t="s">
        <v>329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325</v>
      </c>
      <c r="B10" s="139"/>
      <c r="C10" s="4"/>
      <c r="D10" s="4"/>
      <c r="E10" s="134"/>
    </row>
    <row r="11" spans="1:5" s="10" customFormat="1" x14ac:dyDescent="0.2">
      <c r="A11" s="139" t="s">
        <v>326</v>
      </c>
      <c r="B11" s="139"/>
      <c r="C11" s="4"/>
      <c r="D11" s="4"/>
      <c r="E11" s="135"/>
    </row>
    <row r="12" spans="1:5" s="10" customFormat="1" x14ac:dyDescent="0.2">
      <c r="A12" s="128" t="s">
        <v>275</v>
      </c>
      <c r="B12" s="128"/>
      <c r="C12" s="4"/>
      <c r="D12" s="4"/>
      <c r="E12" s="135"/>
    </row>
    <row r="13" spans="1:5" s="10" customFormat="1" x14ac:dyDescent="0.2">
      <c r="A13" s="128" t="s">
        <v>275</v>
      </c>
      <c r="B13" s="128"/>
      <c r="C13" s="4"/>
      <c r="D13" s="4"/>
      <c r="E13" s="135"/>
    </row>
    <row r="14" spans="1:5" s="10" customFormat="1" x14ac:dyDescent="0.2">
      <c r="A14" s="128" t="s">
        <v>275</v>
      </c>
      <c r="B14" s="128"/>
      <c r="C14" s="4"/>
      <c r="D14" s="4"/>
      <c r="E14" s="135"/>
    </row>
    <row r="15" spans="1:5" s="10" customFormat="1" x14ac:dyDescent="0.2">
      <c r="A15" s="128" t="s">
        <v>275</v>
      </c>
      <c r="B15" s="128"/>
      <c r="C15" s="4"/>
      <c r="D15" s="4"/>
      <c r="E15" s="135"/>
    </row>
    <row r="16" spans="1:5" s="10" customFormat="1" x14ac:dyDescent="0.2">
      <c r="A16" s="128" t="s">
        <v>275</v>
      </c>
      <c r="B16" s="128"/>
      <c r="C16" s="4"/>
      <c r="D16" s="4"/>
      <c r="E16" s="135"/>
    </row>
    <row r="17" spans="1:5" s="10" customFormat="1" ht="17.25" customHeight="1" x14ac:dyDescent="0.2">
      <c r="A17" s="139" t="s">
        <v>327</v>
      </c>
      <c r="B17" s="128"/>
      <c r="C17" s="4"/>
      <c r="D17" s="4"/>
      <c r="E17" s="135"/>
    </row>
    <row r="18" spans="1:5" s="10" customFormat="1" ht="18" customHeight="1" x14ac:dyDescent="0.2">
      <c r="A18" s="139" t="s">
        <v>328</v>
      </c>
      <c r="B18" s="128"/>
      <c r="C18" s="4"/>
      <c r="D18" s="4"/>
      <c r="E18" s="135"/>
    </row>
    <row r="19" spans="1:5" s="10" customFormat="1" x14ac:dyDescent="0.2">
      <c r="A19" s="128" t="s">
        <v>275</v>
      </c>
      <c r="B19" s="128"/>
      <c r="C19" s="4"/>
      <c r="D19" s="4"/>
      <c r="E19" s="135"/>
    </row>
    <row r="20" spans="1:5" s="10" customFormat="1" x14ac:dyDescent="0.2">
      <c r="A20" s="128" t="s">
        <v>275</v>
      </c>
      <c r="B20" s="128"/>
      <c r="C20" s="4"/>
      <c r="D20" s="4"/>
      <c r="E20" s="135"/>
    </row>
    <row r="21" spans="1:5" s="10" customFormat="1" x14ac:dyDescent="0.2">
      <c r="A21" s="128" t="s">
        <v>275</v>
      </c>
      <c r="B21" s="128"/>
      <c r="C21" s="4"/>
      <c r="D21" s="4"/>
      <c r="E21" s="135"/>
    </row>
    <row r="22" spans="1:5" s="10" customFormat="1" x14ac:dyDescent="0.2">
      <c r="A22" s="128" t="s">
        <v>275</v>
      </c>
      <c r="B22" s="128"/>
      <c r="C22" s="4"/>
      <c r="D22" s="4"/>
      <c r="E22" s="135"/>
    </row>
    <row r="23" spans="1:5" s="10" customFormat="1" x14ac:dyDescent="0.2">
      <c r="A23" s="128" t="s">
        <v>275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331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94" t="s">
        <v>398</v>
      </c>
    </row>
    <row r="30" spans="1:5" x14ac:dyDescent="0.3">
      <c r="A30" s="294"/>
    </row>
    <row r="31" spans="1:5" x14ac:dyDescent="0.3">
      <c r="A31" s="294" t="s">
        <v>344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 x14ac:dyDescent="0.2"/>
  <cols>
    <col min="1" max="1" width="5.42578125" style="263" customWidth="1"/>
    <col min="2" max="2" width="20.85546875" style="263" customWidth="1"/>
    <col min="3" max="3" width="26" style="263" customWidth="1"/>
    <col min="4" max="4" width="17" style="263" customWidth="1"/>
    <col min="5" max="5" width="18.140625" style="263" customWidth="1"/>
    <col min="6" max="6" width="14.7109375" style="263" customWidth="1"/>
    <col min="7" max="7" width="15.5703125" style="263" customWidth="1"/>
    <col min="8" max="8" width="14.7109375" style="263" customWidth="1"/>
    <col min="9" max="9" width="29.7109375" style="263" customWidth="1"/>
    <col min="10" max="10" width="0" style="263" hidden="1" customWidth="1"/>
    <col min="11" max="16384" width="9.140625" style="263"/>
  </cols>
  <sheetData>
    <row r="1" spans="1:10" ht="15" x14ac:dyDescent="0.3">
      <c r="A1" s="115" t="s">
        <v>447</v>
      </c>
      <c r="B1" s="115"/>
      <c r="C1" s="118"/>
      <c r="D1" s="118"/>
      <c r="E1" s="118"/>
      <c r="F1" s="118"/>
      <c r="G1" s="307"/>
      <c r="H1" s="307"/>
      <c r="I1" s="372" t="s">
        <v>101</v>
      </c>
      <c r="J1" s="37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07"/>
      <c r="H2" s="307"/>
      <c r="I2" s="370" t="s">
        <v>545</v>
      </c>
      <c r="J2" s="370"/>
    </row>
    <row r="3" spans="1:10" ht="15" x14ac:dyDescent="0.3">
      <c r="A3" s="117"/>
      <c r="B3" s="117"/>
      <c r="C3" s="115"/>
      <c r="D3" s="115"/>
      <c r="E3" s="115"/>
      <c r="F3" s="115"/>
      <c r="G3" s="240"/>
      <c r="H3" s="240"/>
      <c r="I3" s="307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/>
      <c r="C5" s="121" t="s">
        <v>483</v>
      </c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9"/>
      <c r="B7" s="239"/>
      <c r="C7" s="239"/>
      <c r="D7" s="300"/>
      <c r="E7" s="239"/>
      <c r="F7" s="239"/>
      <c r="G7" s="119"/>
      <c r="H7" s="119"/>
      <c r="I7" s="119"/>
    </row>
    <row r="8" spans="1:10" ht="45" x14ac:dyDescent="0.2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340</v>
      </c>
      <c r="F8" s="131" t="s">
        <v>343</v>
      </c>
      <c r="G8" s="120" t="s">
        <v>10</v>
      </c>
      <c r="H8" s="120" t="s">
        <v>9</v>
      </c>
      <c r="I8" s="120" t="s">
        <v>386</v>
      </c>
      <c r="J8" s="310" t="s">
        <v>342</v>
      </c>
    </row>
    <row r="9" spans="1:10" ht="15" x14ac:dyDescent="0.2">
      <c r="A9" s="139">
        <v>1</v>
      </c>
      <c r="B9" s="139" t="s">
        <v>450</v>
      </c>
      <c r="C9" s="139" t="s">
        <v>451</v>
      </c>
      <c r="D9" s="364" t="s">
        <v>474</v>
      </c>
      <c r="E9" s="139" t="s">
        <v>452</v>
      </c>
      <c r="F9" s="139" t="s">
        <v>342</v>
      </c>
      <c r="G9" s="363">
        <v>750</v>
      </c>
      <c r="H9" s="363">
        <v>750</v>
      </c>
      <c r="I9" s="363">
        <v>150</v>
      </c>
      <c r="J9" s="310" t="s">
        <v>0</v>
      </c>
    </row>
    <row r="10" spans="1:10" ht="15" x14ac:dyDescent="0.2">
      <c r="A10" s="139">
        <v>2</v>
      </c>
      <c r="B10" s="139" t="s">
        <v>453</v>
      </c>
      <c r="C10" s="139" t="s">
        <v>454</v>
      </c>
      <c r="D10" s="364" t="s">
        <v>475</v>
      </c>
      <c r="E10" s="139" t="s">
        <v>455</v>
      </c>
      <c r="F10" s="139" t="s">
        <v>342</v>
      </c>
      <c r="G10" s="363">
        <v>750</v>
      </c>
      <c r="H10" s="363">
        <v>750</v>
      </c>
      <c r="I10" s="363">
        <v>150</v>
      </c>
    </row>
    <row r="11" spans="1:10" ht="15" x14ac:dyDescent="0.2">
      <c r="A11" s="139">
        <v>3</v>
      </c>
      <c r="B11" s="139" t="s">
        <v>456</v>
      </c>
      <c r="C11" s="139" t="s">
        <v>457</v>
      </c>
      <c r="D11" s="364" t="s">
        <v>485</v>
      </c>
      <c r="E11" s="139" t="s">
        <v>487</v>
      </c>
      <c r="F11" s="139" t="s">
        <v>342</v>
      </c>
      <c r="G11" s="363">
        <v>625</v>
      </c>
      <c r="H11" s="363">
        <v>625</v>
      </c>
      <c r="I11" s="363">
        <v>125</v>
      </c>
    </row>
    <row r="12" spans="1:10" ht="15" x14ac:dyDescent="0.2">
      <c r="A12" s="139">
        <v>4</v>
      </c>
      <c r="B12" s="139" t="s">
        <v>458</v>
      </c>
      <c r="C12" s="139" t="s">
        <v>459</v>
      </c>
      <c r="D12" s="364" t="s">
        <v>476</v>
      </c>
      <c r="E12" s="139" t="s">
        <v>486</v>
      </c>
      <c r="F12" s="139" t="s">
        <v>342</v>
      </c>
      <c r="G12" s="363">
        <v>1250</v>
      </c>
      <c r="H12" s="363">
        <v>1250</v>
      </c>
      <c r="I12" s="363">
        <v>250</v>
      </c>
    </row>
    <row r="13" spans="1:10" ht="15" x14ac:dyDescent="0.2">
      <c r="A13" s="139">
        <v>5</v>
      </c>
      <c r="B13" s="139" t="s">
        <v>458</v>
      </c>
      <c r="C13" s="139" t="s">
        <v>460</v>
      </c>
      <c r="D13" s="364" t="s">
        <v>477</v>
      </c>
      <c r="E13" s="139" t="s">
        <v>487</v>
      </c>
      <c r="F13" s="139" t="s">
        <v>342</v>
      </c>
      <c r="G13" s="363">
        <v>750</v>
      </c>
      <c r="H13" s="363">
        <v>750</v>
      </c>
      <c r="I13" s="363">
        <v>150</v>
      </c>
    </row>
    <row r="14" spans="1:10" ht="15" x14ac:dyDescent="0.2">
      <c r="A14" s="139">
        <v>6</v>
      </c>
      <c r="B14" s="139" t="s">
        <v>461</v>
      </c>
      <c r="C14" s="139" t="s">
        <v>462</v>
      </c>
      <c r="D14" s="364" t="s">
        <v>478</v>
      </c>
      <c r="E14" s="139" t="s">
        <v>487</v>
      </c>
      <c r="F14" s="139" t="s">
        <v>342</v>
      </c>
      <c r="G14" s="363">
        <v>625</v>
      </c>
      <c r="H14" s="363">
        <v>625</v>
      </c>
      <c r="I14" s="363">
        <v>125</v>
      </c>
    </row>
    <row r="15" spans="1:10" ht="15" x14ac:dyDescent="0.2">
      <c r="A15" s="139">
        <v>7</v>
      </c>
      <c r="B15" s="139" t="s">
        <v>463</v>
      </c>
      <c r="C15" s="139" t="s">
        <v>464</v>
      </c>
      <c r="D15" s="364" t="s">
        <v>479</v>
      </c>
      <c r="E15" s="139" t="s">
        <v>488</v>
      </c>
      <c r="F15" s="139" t="s">
        <v>342</v>
      </c>
      <c r="G15" s="363">
        <v>600</v>
      </c>
      <c r="H15" s="363">
        <v>600</v>
      </c>
      <c r="I15" s="363">
        <v>0</v>
      </c>
    </row>
    <row r="16" spans="1:10" ht="15" x14ac:dyDescent="0.2">
      <c r="A16" s="139">
        <v>8</v>
      </c>
      <c r="B16" s="139" t="s">
        <v>465</v>
      </c>
      <c r="C16" s="139" t="s">
        <v>466</v>
      </c>
      <c r="D16" s="364" t="s">
        <v>480</v>
      </c>
      <c r="E16" s="139" t="s">
        <v>489</v>
      </c>
      <c r="F16" s="139" t="s">
        <v>342</v>
      </c>
      <c r="G16" s="363">
        <v>875</v>
      </c>
      <c r="H16" s="363">
        <v>875</v>
      </c>
      <c r="I16" s="363">
        <v>175</v>
      </c>
    </row>
    <row r="17" spans="1:9" ht="15" x14ac:dyDescent="0.2">
      <c r="A17" s="139">
        <v>9</v>
      </c>
      <c r="B17" s="139" t="s">
        <v>467</v>
      </c>
      <c r="C17" s="139" t="s">
        <v>468</v>
      </c>
      <c r="D17" s="364" t="s">
        <v>469</v>
      </c>
      <c r="E17" s="139" t="s">
        <v>490</v>
      </c>
      <c r="F17" s="139" t="s">
        <v>342</v>
      </c>
      <c r="G17" s="363">
        <v>500</v>
      </c>
      <c r="H17" s="363">
        <v>500</v>
      </c>
      <c r="I17" s="363">
        <v>100</v>
      </c>
    </row>
    <row r="18" spans="1:9" ht="15" x14ac:dyDescent="0.2">
      <c r="A18" s="139">
        <v>10</v>
      </c>
      <c r="B18" s="139" t="s">
        <v>470</v>
      </c>
      <c r="C18" s="139" t="s">
        <v>471</v>
      </c>
      <c r="D18" s="139">
        <v>56001003876</v>
      </c>
      <c r="E18" s="139" t="s">
        <v>491</v>
      </c>
      <c r="F18" s="139" t="s">
        <v>342</v>
      </c>
      <c r="G18" s="363">
        <v>625</v>
      </c>
      <c r="H18" s="363">
        <v>625</v>
      </c>
      <c r="I18" s="363">
        <v>125</v>
      </c>
    </row>
    <row r="19" spans="1:9" ht="15" x14ac:dyDescent="0.2">
      <c r="A19" s="139">
        <v>11</v>
      </c>
      <c r="B19" s="139" t="s">
        <v>472</v>
      </c>
      <c r="C19" s="139" t="s">
        <v>473</v>
      </c>
      <c r="D19" s="364" t="s">
        <v>481</v>
      </c>
      <c r="E19" s="139" t="s">
        <v>492</v>
      </c>
      <c r="F19" s="139" t="s">
        <v>342</v>
      </c>
      <c r="G19" s="363">
        <v>375</v>
      </c>
      <c r="H19" s="363">
        <v>375</v>
      </c>
      <c r="I19" s="363">
        <v>75</v>
      </c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272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434</v>
      </c>
      <c r="G34" s="127">
        <f>SUM(G9:G33)</f>
        <v>7725</v>
      </c>
      <c r="H34" s="127">
        <f>SUM(H9:H33)</f>
        <v>7725</v>
      </c>
      <c r="I34" s="127">
        <f>SUM(I9:I33)</f>
        <v>1425</v>
      </c>
    </row>
    <row r="35" spans="1:9" ht="15" x14ac:dyDescent="0.3">
      <c r="A35" s="308"/>
      <c r="B35" s="308"/>
      <c r="C35" s="308"/>
      <c r="D35" s="308"/>
      <c r="E35" s="308"/>
      <c r="F35" s="308"/>
      <c r="G35" s="308"/>
      <c r="H35" s="262"/>
      <c r="I35" s="262"/>
    </row>
    <row r="36" spans="1:9" ht="15" x14ac:dyDescent="0.3">
      <c r="A36" s="309" t="s">
        <v>443</v>
      </c>
      <c r="B36" s="309"/>
      <c r="C36" s="308"/>
      <c r="D36" s="308"/>
      <c r="E36" s="308"/>
      <c r="F36" s="308"/>
      <c r="G36" s="308"/>
      <c r="H36" s="262"/>
      <c r="I36" s="262"/>
    </row>
    <row r="37" spans="1:9" ht="15" x14ac:dyDescent="0.3">
      <c r="A37" s="309"/>
      <c r="B37" s="309"/>
      <c r="C37" s="308"/>
      <c r="D37" s="308"/>
      <c r="E37" s="308"/>
      <c r="F37" s="308"/>
      <c r="G37" s="308"/>
      <c r="H37" s="262"/>
      <c r="I37" s="262"/>
    </row>
    <row r="38" spans="1:9" ht="15" x14ac:dyDescent="0.3">
      <c r="A38" s="309"/>
      <c r="B38" s="309"/>
      <c r="C38" s="262"/>
      <c r="D38" s="262"/>
      <c r="E38" s="262"/>
      <c r="F38" s="262"/>
      <c r="G38" s="262"/>
      <c r="H38" s="262"/>
      <c r="I38" s="262"/>
    </row>
    <row r="39" spans="1:9" ht="15" x14ac:dyDescent="0.3">
      <c r="A39" s="309"/>
      <c r="B39" s="309"/>
      <c r="C39" s="262"/>
      <c r="D39" s="262"/>
      <c r="E39" s="262"/>
      <c r="F39" s="262"/>
      <c r="G39" s="262"/>
      <c r="H39" s="262"/>
      <c r="I39" s="262"/>
    </row>
    <row r="40" spans="1:9" x14ac:dyDescent="0.2">
      <c r="A40" s="305"/>
      <c r="B40" s="305"/>
      <c r="C40" s="305"/>
      <c r="D40" s="305"/>
      <c r="E40" s="305"/>
      <c r="F40" s="305"/>
      <c r="G40" s="305"/>
      <c r="H40" s="305"/>
      <c r="I40" s="305"/>
    </row>
    <row r="41" spans="1:9" ht="15" x14ac:dyDescent="0.3">
      <c r="A41" s="268" t="s">
        <v>99</v>
      </c>
      <c r="B41" s="268"/>
      <c r="C41" s="262"/>
      <c r="D41" s="262"/>
      <c r="E41" s="262"/>
      <c r="F41" s="262"/>
      <c r="G41" s="262"/>
      <c r="H41" s="262"/>
      <c r="I41" s="262"/>
    </row>
    <row r="42" spans="1:9" ht="15" x14ac:dyDescent="0.3">
      <c r="A42" s="262"/>
      <c r="B42" s="262"/>
      <c r="C42" s="262"/>
      <c r="D42" s="262"/>
      <c r="E42" s="262"/>
      <c r="F42" s="262"/>
      <c r="G42" s="262"/>
      <c r="H42" s="262"/>
      <c r="I42" s="262"/>
    </row>
    <row r="43" spans="1:9" ht="15" x14ac:dyDescent="0.3">
      <c r="A43" s="262"/>
      <c r="B43" s="262"/>
      <c r="C43" s="262"/>
      <c r="D43" s="262"/>
      <c r="E43" s="266"/>
      <c r="F43" s="266"/>
      <c r="G43" s="266"/>
      <c r="H43" s="262"/>
      <c r="I43" s="262"/>
    </row>
    <row r="44" spans="1:9" ht="15" x14ac:dyDescent="0.3">
      <c r="A44" s="268"/>
      <c r="B44" s="268"/>
      <c r="C44" s="268" t="s">
        <v>385</v>
      </c>
      <c r="D44" s="268"/>
      <c r="E44" s="268"/>
      <c r="F44" s="268"/>
      <c r="G44" s="268"/>
      <c r="H44" s="262"/>
      <c r="I44" s="262"/>
    </row>
    <row r="45" spans="1:9" ht="15" x14ac:dyDescent="0.3">
      <c r="A45" s="262"/>
      <c r="B45" s="262"/>
      <c r="C45" s="262" t="s">
        <v>384</v>
      </c>
      <c r="D45" s="262"/>
      <c r="E45" s="262"/>
      <c r="F45" s="262"/>
      <c r="G45" s="262"/>
      <c r="H45" s="262"/>
      <c r="I45" s="262"/>
    </row>
    <row r="46" spans="1:9" x14ac:dyDescent="0.2">
      <c r="A46" s="270"/>
      <c r="B46" s="270"/>
      <c r="C46" s="270" t="s">
        <v>131</v>
      </c>
      <c r="D46" s="270"/>
      <c r="E46" s="270"/>
      <c r="F46" s="270"/>
      <c r="G46" s="270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9.42578125" customWidth="1"/>
    <col min="5" max="5" width="16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448</v>
      </c>
      <c r="B1" s="118"/>
      <c r="C1" s="118"/>
      <c r="D1" s="118"/>
      <c r="E1" s="118"/>
      <c r="F1" s="118"/>
      <c r="G1" s="372" t="s">
        <v>101</v>
      </c>
      <c r="H1" s="372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70" t="s">
        <v>545</v>
      </c>
      <c r="H2" s="370"/>
    </row>
    <row r="3" spans="1:8" ht="15" x14ac:dyDescent="0.3">
      <c r="A3" s="117"/>
      <c r="B3" s="117"/>
      <c r="C3" s="117"/>
      <c r="D3" s="117"/>
      <c r="E3" s="117"/>
      <c r="F3" s="117"/>
      <c r="G3" s="240"/>
      <c r="H3" s="240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/>
      <c r="C5" s="121" t="s">
        <v>483</v>
      </c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9"/>
      <c r="B7" s="239"/>
      <c r="C7" s="344"/>
      <c r="D7" s="239"/>
      <c r="E7" s="239"/>
      <c r="F7" s="239"/>
      <c r="G7" s="119"/>
      <c r="H7" s="119"/>
    </row>
    <row r="8" spans="1:8" ht="45" x14ac:dyDescent="0.2">
      <c r="A8" s="131" t="s">
        <v>335</v>
      </c>
      <c r="B8" s="131" t="s">
        <v>336</v>
      </c>
      <c r="C8" s="131" t="s">
        <v>221</v>
      </c>
      <c r="D8" s="131" t="s">
        <v>339</v>
      </c>
      <c r="E8" s="131" t="s">
        <v>338</v>
      </c>
      <c r="F8" s="131" t="s">
        <v>380</v>
      </c>
      <c r="G8" s="120" t="s">
        <v>10</v>
      </c>
      <c r="H8" s="120" t="s">
        <v>9</v>
      </c>
    </row>
    <row r="9" spans="1:8" ht="15" x14ac:dyDescent="0.2">
      <c r="A9" s="139" t="s">
        <v>493</v>
      </c>
      <c r="B9" s="139" t="s">
        <v>494</v>
      </c>
      <c r="C9" s="139">
        <v>1020000171</v>
      </c>
      <c r="D9" s="139" t="s">
        <v>495</v>
      </c>
      <c r="E9" s="139" t="s">
        <v>496</v>
      </c>
      <c r="F9" s="139">
        <v>4</v>
      </c>
      <c r="G9" s="363">
        <v>60</v>
      </c>
      <c r="H9" s="363">
        <v>60</v>
      </c>
    </row>
    <row r="10" spans="1:8" ht="30" x14ac:dyDescent="0.2">
      <c r="A10" s="139" t="s">
        <v>493</v>
      </c>
      <c r="B10" s="139" t="s">
        <v>471</v>
      </c>
      <c r="C10" s="139">
        <v>56001003876</v>
      </c>
      <c r="D10" s="139" t="s">
        <v>497</v>
      </c>
      <c r="E10" s="139" t="s">
        <v>498</v>
      </c>
      <c r="F10" s="139">
        <v>7</v>
      </c>
      <c r="G10" s="363">
        <v>105</v>
      </c>
      <c r="H10" s="363">
        <v>105</v>
      </c>
    </row>
    <row r="11" spans="1:8" ht="30" x14ac:dyDescent="0.2">
      <c r="A11" s="139" t="s">
        <v>463</v>
      </c>
      <c r="B11" s="139" t="s">
        <v>464</v>
      </c>
      <c r="C11" s="139">
        <v>10190110455</v>
      </c>
      <c r="D11" s="139" t="s">
        <v>497</v>
      </c>
      <c r="E11" s="139" t="s">
        <v>498</v>
      </c>
      <c r="F11" s="128">
        <v>7</v>
      </c>
      <c r="G11" s="363">
        <v>105</v>
      </c>
      <c r="H11" s="363">
        <v>105</v>
      </c>
    </row>
    <row r="12" spans="1:8" ht="30" x14ac:dyDescent="0.2">
      <c r="A12" s="139" t="s">
        <v>465</v>
      </c>
      <c r="B12" s="139" t="s">
        <v>466</v>
      </c>
      <c r="C12" s="139">
        <v>1019026028</v>
      </c>
      <c r="D12" s="139" t="s">
        <v>500</v>
      </c>
      <c r="E12" s="139" t="s">
        <v>499</v>
      </c>
      <c r="F12" s="139">
        <v>4</v>
      </c>
      <c r="G12" s="363">
        <v>180</v>
      </c>
      <c r="H12" s="363">
        <v>180</v>
      </c>
    </row>
    <row r="13" spans="1:8" ht="30" x14ac:dyDescent="0.2">
      <c r="A13" s="139" t="s">
        <v>501</v>
      </c>
      <c r="B13" s="139" t="s">
        <v>502</v>
      </c>
      <c r="C13" s="139">
        <v>1024057692</v>
      </c>
      <c r="D13" s="139" t="s">
        <v>503</v>
      </c>
      <c r="E13" s="139" t="s">
        <v>504</v>
      </c>
      <c r="F13" s="139">
        <v>10</v>
      </c>
      <c r="G13" s="363">
        <v>300</v>
      </c>
      <c r="H13" s="363">
        <v>300</v>
      </c>
    </row>
    <row r="14" spans="1:8" ht="42" customHeight="1" x14ac:dyDescent="0.2">
      <c r="A14" s="139" t="s">
        <v>463</v>
      </c>
      <c r="B14" s="139" t="s">
        <v>464</v>
      </c>
      <c r="C14" s="139">
        <v>10190110455</v>
      </c>
      <c r="D14" s="139" t="s">
        <v>509</v>
      </c>
      <c r="E14" s="139" t="s">
        <v>496</v>
      </c>
      <c r="F14" s="139">
        <v>3</v>
      </c>
      <c r="G14" s="363">
        <v>60</v>
      </c>
      <c r="H14" s="363">
        <v>60</v>
      </c>
    </row>
    <row r="15" spans="1:8" ht="45.75" customHeight="1" x14ac:dyDescent="0.2">
      <c r="A15" s="139" t="s">
        <v>493</v>
      </c>
      <c r="B15" s="139" t="s">
        <v>471</v>
      </c>
      <c r="C15" s="139">
        <v>56001003876</v>
      </c>
      <c r="D15" s="139" t="s">
        <v>509</v>
      </c>
      <c r="E15" s="139" t="s">
        <v>505</v>
      </c>
      <c r="F15" s="139">
        <v>4</v>
      </c>
      <c r="G15" s="363">
        <v>60</v>
      </c>
      <c r="H15" s="363">
        <v>60</v>
      </c>
    </row>
    <row r="16" spans="1:8" ht="55.5" customHeight="1" x14ac:dyDescent="0.2">
      <c r="A16" s="139" t="s">
        <v>493</v>
      </c>
      <c r="B16" s="139" t="s">
        <v>494</v>
      </c>
      <c r="C16" s="139">
        <v>1020000171</v>
      </c>
      <c r="D16" s="139" t="s">
        <v>509</v>
      </c>
      <c r="E16" s="139" t="s">
        <v>506</v>
      </c>
      <c r="F16" s="139">
        <v>4</v>
      </c>
      <c r="G16" s="363">
        <v>60</v>
      </c>
      <c r="H16" s="363">
        <v>60</v>
      </c>
    </row>
    <row r="17" spans="1:8" ht="42.75" customHeight="1" x14ac:dyDescent="0.2">
      <c r="A17" s="139" t="s">
        <v>458</v>
      </c>
      <c r="B17" s="139" t="s">
        <v>459</v>
      </c>
      <c r="C17" s="139">
        <v>1008024711</v>
      </c>
      <c r="D17" s="139" t="s">
        <v>510</v>
      </c>
      <c r="E17" s="139" t="s">
        <v>507</v>
      </c>
      <c r="F17" s="139">
        <v>4</v>
      </c>
      <c r="G17" s="363">
        <v>300</v>
      </c>
      <c r="H17" s="363">
        <v>300</v>
      </c>
    </row>
    <row r="18" spans="1:8" ht="40.5" customHeight="1" x14ac:dyDescent="0.2">
      <c r="A18" s="139" t="s">
        <v>465</v>
      </c>
      <c r="B18" s="139" t="s">
        <v>466</v>
      </c>
      <c r="C18" s="139">
        <v>1019026028</v>
      </c>
      <c r="D18" s="139" t="s">
        <v>500</v>
      </c>
      <c r="E18" s="139" t="s">
        <v>508</v>
      </c>
      <c r="F18" s="139">
        <v>5</v>
      </c>
      <c r="G18" s="363">
        <v>225</v>
      </c>
      <c r="H18" s="363">
        <v>225</v>
      </c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334</v>
      </c>
      <c r="G34" s="127">
        <f>SUM(G9:G33)</f>
        <v>1455</v>
      </c>
      <c r="H34" s="127">
        <f>SUM(H9:H33)</f>
        <v>1455</v>
      </c>
    </row>
    <row r="35" spans="1:8" ht="15" x14ac:dyDescent="0.3">
      <c r="A35" s="308"/>
      <c r="B35" s="308"/>
      <c r="C35" s="308"/>
      <c r="D35" s="308"/>
      <c r="E35" s="308"/>
      <c r="F35" s="308"/>
      <c r="G35" s="262"/>
      <c r="H35" s="262"/>
    </row>
    <row r="36" spans="1:8" ht="15" x14ac:dyDescent="0.3">
      <c r="A36" s="309" t="s">
        <v>444</v>
      </c>
      <c r="B36" s="308"/>
      <c r="C36" s="308"/>
      <c r="D36" s="308"/>
      <c r="E36" s="308"/>
      <c r="F36" s="308"/>
      <c r="G36" s="262"/>
      <c r="H36" s="262"/>
    </row>
    <row r="37" spans="1:8" ht="15" x14ac:dyDescent="0.3">
      <c r="A37" s="309"/>
      <c r="B37" s="308"/>
      <c r="C37" s="308"/>
      <c r="D37" s="308"/>
      <c r="E37" s="308"/>
      <c r="F37" s="308"/>
      <c r="G37" s="262"/>
      <c r="H37" s="262"/>
    </row>
    <row r="38" spans="1:8" ht="15" x14ac:dyDescent="0.3">
      <c r="A38" s="309"/>
      <c r="B38" s="262"/>
      <c r="C38" s="262"/>
      <c r="D38" s="262"/>
      <c r="E38" s="262"/>
      <c r="F38" s="262"/>
      <c r="G38" s="262"/>
      <c r="H38" s="262"/>
    </row>
    <row r="39" spans="1:8" ht="15" x14ac:dyDescent="0.3">
      <c r="A39" s="309"/>
      <c r="B39" s="262"/>
      <c r="C39" s="262"/>
      <c r="D39" s="262"/>
      <c r="E39" s="262"/>
      <c r="F39" s="262"/>
      <c r="G39" s="262"/>
      <c r="H39" s="262"/>
    </row>
    <row r="40" spans="1:8" x14ac:dyDescent="0.2">
      <c r="A40" s="305"/>
      <c r="B40" s="305"/>
      <c r="C40" s="305"/>
      <c r="D40" s="305"/>
      <c r="E40" s="305"/>
      <c r="F40" s="305"/>
      <c r="G40" s="305"/>
      <c r="H40" s="305"/>
    </row>
    <row r="41" spans="1:8" ht="15" x14ac:dyDescent="0.3">
      <c r="A41" s="268" t="s">
        <v>99</v>
      </c>
      <c r="B41" s="262"/>
      <c r="C41" s="262"/>
      <c r="D41" s="262"/>
      <c r="E41" s="262"/>
      <c r="F41" s="262"/>
      <c r="G41" s="262"/>
      <c r="H41" s="262"/>
    </row>
    <row r="42" spans="1:8" ht="15" x14ac:dyDescent="0.3">
      <c r="A42" s="262"/>
      <c r="B42" s="262"/>
      <c r="C42" s="262"/>
      <c r="D42" s="262"/>
      <c r="E42" s="262"/>
      <c r="F42" s="262"/>
      <c r="G42" s="262"/>
      <c r="H42" s="262"/>
    </row>
    <row r="43" spans="1:8" ht="15" x14ac:dyDescent="0.3">
      <c r="A43" s="262"/>
      <c r="B43" s="262"/>
      <c r="C43" s="262"/>
      <c r="D43" s="262"/>
      <c r="E43" s="262"/>
      <c r="F43" s="262"/>
      <c r="G43" s="262"/>
      <c r="H43" s="269"/>
    </row>
    <row r="44" spans="1:8" ht="15" x14ac:dyDescent="0.3">
      <c r="A44" s="268"/>
      <c r="B44" s="268" t="s">
        <v>265</v>
      </c>
      <c r="C44" s="268"/>
      <c r="D44" s="268"/>
      <c r="E44" s="268"/>
      <c r="F44" s="268"/>
      <c r="G44" s="262"/>
      <c r="H44" s="269"/>
    </row>
    <row r="45" spans="1:8" ht="15" x14ac:dyDescent="0.3">
      <c r="A45" s="262"/>
      <c r="B45" s="262" t="s">
        <v>264</v>
      </c>
      <c r="C45" s="262"/>
      <c r="D45" s="262"/>
      <c r="E45" s="262"/>
      <c r="F45" s="262"/>
      <c r="G45" s="262"/>
      <c r="H45" s="269"/>
    </row>
    <row r="46" spans="1:8" x14ac:dyDescent="0.2">
      <c r="A46" s="270"/>
      <c r="B46" s="270" t="s">
        <v>131</v>
      </c>
      <c r="C46" s="270"/>
      <c r="D46" s="270"/>
      <c r="E46" s="270"/>
      <c r="F46" s="270"/>
      <c r="G46" s="263"/>
      <c r="H46" s="263"/>
    </row>
  </sheetData>
  <mergeCells count="2">
    <mergeCell ref="G1:H1"/>
    <mergeCell ref="G2:H2"/>
  </mergeCells>
  <printOptions gridLines="1"/>
  <pageMargins left="0.25" right="0.25" top="0.75" bottom="0.75" header="0.3" footer="0.3"/>
  <pageSetup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63" customWidth="1"/>
    <col min="2" max="2" width="13.140625" style="263" customWidth="1"/>
    <col min="3" max="3" width="15.140625" style="263" customWidth="1"/>
    <col min="4" max="4" width="18" style="263" customWidth="1"/>
    <col min="5" max="5" width="20.5703125" style="263" customWidth="1"/>
    <col min="6" max="6" width="21.28515625" style="263" customWidth="1"/>
    <col min="7" max="7" width="15.140625" style="263" customWidth="1"/>
    <col min="8" max="8" width="15.5703125" style="263" customWidth="1"/>
    <col min="9" max="9" width="13.42578125" style="263" customWidth="1"/>
    <col min="10" max="10" width="0" style="263" hidden="1" customWidth="1"/>
    <col min="11" max="16384" width="9.140625" style="263"/>
  </cols>
  <sheetData>
    <row r="1" spans="1:10" ht="15" x14ac:dyDescent="0.3">
      <c r="A1" s="115" t="s">
        <v>449</v>
      </c>
      <c r="B1" s="115"/>
      <c r="C1" s="118"/>
      <c r="D1" s="118"/>
      <c r="E1" s="118"/>
      <c r="F1" s="118"/>
      <c r="G1" s="372" t="s">
        <v>101</v>
      </c>
      <c r="H1" s="37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70" t="s">
        <v>545</v>
      </c>
      <c r="H2" s="370"/>
    </row>
    <row r="3" spans="1:10" ht="15" x14ac:dyDescent="0.3">
      <c r="A3" s="117"/>
      <c r="B3" s="117"/>
      <c r="C3" s="117"/>
      <c r="D3" s="117"/>
      <c r="E3" s="117"/>
      <c r="F3" s="117"/>
      <c r="G3" s="298"/>
      <c r="H3" s="298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/>
      <c r="C5" s="121"/>
      <c r="D5" s="121" t="s">
        <v>483</v>
      </c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7"/>
      <c r="B7" s="297"/>
      <c r="C7" s="297"/>
      <c r="D7" s="300"/>
      <c r="E7" s="297"/>
      <c r="F7" s="297"/>
      <c r="G7" s="119"/>
      <c r="H7" s="119"/>
    </row>
    <row r="8" spans="1:10" ht="30" x14ac:dyDescent="0.2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343</v>
      </c>
      <c r="F8" s="131" t="s">
        <v>337</v>
      </c>
      <c r="G8" s="120" t="s">
        <v>10</v>
      </c>
      <c r="H8" s="120" t="s">
        <v>9</v>
      </c>
      <c r="J8" s="310" t="s">
        <v>342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10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341</v>
      </c>
      <c r="G34" s="127">
        <f>SUM(G9:G33)</f>
        <v>0</v>
      </c>
      <c r="H34" s="127">
        <f>SUM(H9:H33)</f>
        <v>0</v>
      </c>
    </row>
    <row r="35" spans="1:9" ht="15" x14ac:dyDescent="0.3">
      <c r="A35" s="308"/>
      <c r="B35" s="308"/>
      <c r="C35" s="308"/>
      <c r="D35" s="308"/>
      <c r="E35" s="308"/>
      <c r="F35" s="308"/>
      <c r="G35" s="308"/>
      <c r="H35" s="262"/>
      <c r="I35" s="262"/>
    </row>
    <row r="36" spans="1:9" ht="15" x14ac:dyDescent="0.3">
      <c r="A36" s="309" t="s">
        <v>445</v>
      </c>
      <c r="B36" s="309"/>
      <c r="C36" s="308"/>
      <c r="D36" s="308"/>
      <c r="E36" s="308"/>
      <c r="F36" s="308"/>
      <c r="G36" s="308"/>
      <c r="H36" s="262"/>
      <c r="I36" s="262"/>
    </row>
    <row r="37" spans="1:9" ht="15" x14ac:dyDescent="0.3">
      <c r="A37" s="309" t="s">
        <v>446</v>
      </c>
      <c r="B37" s="309"/>
      <c r="C37" s="308"/>
      <c r="D37" s="308"/>
      <c r="E37" s="308"/>
      <c r="F37" s="308"/>
      <c r="G37" s="308"/>
      <c r="H37" s="262"/>
      <c r="I37" s="262"/>
    </row>
    <row r="38" spans="1:9" ht="15" x14ac:dyDescent="0.3">
      <c r="A38" s="309"/>
      <c r="B38" s="309"/>
      <c r="C38" s="262"/>
      <c r="D38" s="262"/>
      <c r="E38" s="262"/>
      <c r="F38" s="262"/>
      <c r="G38" s="262"/>
      <c r="H38" s="262"/>
      <c r="I38" s="262"/>
    </row>
    <row r="39" spans="1:9" ht="15" x14ac:dyDescent="0.3">
      <c r="A39" s="309"/>
      <c r="B39" s="309"/>
      <c r="C39" s="262"/>
      <c r="D39" s="262"/>
      <c r="E39" s="262"/>
      <c r="F39" s="262"/>
      <c r="G39" s="262"/>
      <c r="H39" s="262"/>
      <c r="I39" s="262"/>
    </row>
    <row r="40" spans="1:9" x14ac:dyDescent="0.2">
      <c r="A40" s="305"/>
      <c r="B40" s="305"/>
      <c r="C40" s="305"/>
      <c r="D40" s="305"/>
      <c r="E40" s="305"/>
      <c r="F40" s="305"/>
      <c r="G40" s="305"/>
      <c r="H40" s="305"/>
      <c r="I40" s="305"/>
    </row>
    <row r="41" spans="1:9" ht="15" x14ac:dyDescent="0.3">
      <c r="A41" s="268" t="s">
        <v>99</v>
      </c>
      <c r="B41" s="268"/>
      <c r="C41" s="262"/>
      <c r="D41" s="262"/>
      <c r="E41" s="262"/>
      <c r="F41" s="262"/>
      <c r="G41" s="262"/>
      <c r="H41" s="262"/>
      <c r="I41" s="262"/>
    </row>
    <row r="42" spans="1:9" ht="15" x14ac:dyDescent="0.3">
      <c r="A42" s="262"/>
      <c r="B42" s="262"/>
      <c r="C42" s="262"/>
      <c r="D42" s="262"/>
      <c r="E42" s="262"/>
      <c r="F42" s="262"/>
      <c r="G42" s="262"/>
      <c r="H42" s="262"/>
      <c r="I42" s="262"/>
    </row>
    <row r="43" spans="1:9" ht="15" x14ac:dyDescent="0.3">
      <c r="A43" s="262"/>
      <c r="B43" s="262"/>
      <c r="C43" s="262"/>
      <c r="D43" s="262"/>
      <c r="E43" s="262"/>
      <c r="F43" s="262"/>
      <c r="G43" s="262"/>
      <c r="H43" s="262"/>
      <c r="I43" s="269"/>
    </row>
    <row r="44" spans="1:9" ht="15" x14ac:dyDescent="0.3">
      <c r="A44" s="268"/>
      <c r="B44" s="268"/>
      <c r="C44" s="268" t="s">
        <v>412</v>
      </c>
      <c r="D44" s="268"/>
      <c r="E44" s="308"/>
      <c r="F44" s="268"/>
      <c r="G44" s="268"/>
      <c r="H44" s="262"/>
      <c r="I44" s="269"/>
    </row>
    <row r="45" spans="1:9" ht="15" x14ac:dyDescent="0.3">
      <c r="A45" s="262"/>
      <c r="B45" s="262"/>
      <c r="C45" s="262" t="s">
        <v>264</v>
      </c>
      <c r="D45" s="262"/>
      <c r="E45" s="262"/>
      <c r="F45" s="262"/>
      <c r="G45" s="262"/>
      <c r="H45" s="262"/>
      <c r="I45" s="269"/>
    </row>
    <row r="46" spans="1:9" x14ac:dyDescent="0.2">
      <c r="A46" s="270"/>
      <c r="B46" s="270"/>
      <c r="C46" s="270" t="s">
        <v>131</v>
      </c>
      <c r="D46" s="270"/>
      <c r="E46" s="270"/>
      <c r="F46" s="270"/>
      <c r="G46" s="2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70" zoomScaleSheetLayoutView="70" workbookViewId="0">
      <selection activeCell="D2" sqref="D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375" t="s">
        <v>190</v>
      </c>
      <c r="D1" s="375"/>
      <c r="E1" s="161"/>
    </row>
    <row r="2" spans="1:5" x14ac:dyDescent="0.3">
      <c r="A2" s="117" t="s">
        <v>132</v>
      </c>
      <c r="B2" s="181"/>
      <c r="C2" s="118"/>
      <c r="D2" s="304" t="s">
        <v>545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 xml:space="preserve"> </v>
      </c>
      <c r="B5" s="180" t="s">
        <v>483</v>
      </c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300</v>
      </c>
      <c r="D8" s="184" t="s">
        <v>251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183</v>
      </c>
      <c r="B10" s="52"/>
      <c r="C10" s="185">
        <f>SUM(C11,C34)</f>
        <v>69704.87</v>
      </c>
      <c r="D10" s="185">
        <f>SUM(D11,D34)</f>
        <v>57036.53</v>
      </c>
      <c r="E10" s="161"/>
    </row>
    <row r="11" spans="1:5" x14ac:dyDescent="0.3">
      <c r="A11" s="53" t="s">
        <v>184</v>
      </c>
      <c r="B11" s="54"/>
      <c r="C11" s="126">
        <f>SUM(C12:C32)</f>
        <v>57304.87</v>
      </c>
      <c r="D11" s="126">
        <f>SUM(D12:D32)</f>
        <v>44636.53</v>
      </c>
      <c r="E11" s="161"/>
    </row>
    <row r="12" spans="1:5" x14ac:dyDescent="0.3">
      <c r="A12" s="57">
        <v>1110</v>
      </c>
      <c r="B12" s="56" t="s">
        <v>134</v>
      </c>
      <c r="C12" s="8">
        <v>0</v>
      </c>
      <c r="D12" s="8">
        <v>0</v>
      </c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8">
        <v>57304.87</v>
      </c>
      <c r="D14" s="8">
        <v>44636.53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7" x14ac:dyDescent="0.3">
      <c r="A33" s="30"/>
      <c r="E33" s="161"/>
    </row>
    <row r="34" spans="1:7" x14ac:dyDescent="0.3">
      <c r="A34" s="58" t="s">
        <v>185</v>
      </c>
      <c r="B34" s="56"/>
      <c r="C34" s="126">
        <f>SUM(C35:C42)</f>
        <v>12400</v>
      </c>
      <c r="D34" s="126">
        <f>SUM(D35:D42)</f>
        <v>12400</v>
      </c>
      <c r="E34" s="161"/>
    </row>
    <row r="35" spans="1:7" x14ac:dyDescent="0.3">
      <c r="A35" s="57">
        <v>2110</v>
      </c>
      <c r="B35" s="56" t="s">
        <v>92</v>
      </c>
      <c r="C35" s="8"/>
      <c r="D35" s="8"/>
      <c r="E35" s="161"/>
    </row>
    <row r="36" spans="1:7" x14ac:dyDescent="0.3">
      <c r="A36" s="57">
        <v>2120</v>
      </c>
      <c r="B36" s="56" t="s">
        <v>155</v>
      </c>
      <c r="C36" s="8">
        <v>12400</v>
      </c>
      <c r="D36" s="8">
        <v>12400</v>
      </c>
      <c r="E36" s="161"/>
    </row>
    <row r="37" spans="1:7" x14ac:dyDescent="0.3">
      <c r="A37" s="57">
        <v>2130</v>
      </c>
      <c r="B37" s="56" t="s">
        <v>93</v>
      </c>
      <c r="C37" s="8"/>
      <c r="D37" s="8"/>
      <c r="E37" s="161"/>
    </row>
    <row r="38" spans="1:7" x14ac:dyDescent="0.3">
      <c r="A38" s="57">
        <v>2140</v>
      </c>
      <c r="B38" s="56" t="s">
        <v>392</v>
      </c>
      <c r="C38" s="8"/>
      <c r="D38" s="8"/>
      <c r="E38" s="161"/>
    </row>
    <row r="39" spans="1:7" x14ac:dyDescent="0.3">
      <c r="A39" s="57">
        <v>2150</v>
      </c>
      <c r="B39" s="56" t="s">
        <v>394</v>
      </c>
      <c r="C39" s="8"/>
      <c r="D39" s="8"/>
      <c r="E39" s="161"/>
    </row>
    <row r="40" spans="1:7" x14ac:dyDescent="0.3">
      <c r="A40" s="57">
        <v>2220</v>
      </c>
      <c r="B40" s="56" t="s">
        <v>94</v>
      </c>
      <c r="C40" s="8"/>
      <c r="D40" s="8"/>
      <c r="E40" s="161"/>
    </row>
    <row r="41" spans="1:7" x14ac:dyDescent="0.3">
      <c r="A41" s="57">
        <v>2300</v>
      </c>
      <c r="B41" s="56" t="s">
        <v>156</v>
      </c>
      <c r="C41" s="8"/>
      <c r="D41" s="8"/>
      <c r="E41" s="161"/>
    </row>
    <row r="42" spans="1:7" x14ac:dyDescent="0.3">
      <c r="A42" s="57">
        <v>2400</v>
      </c>
      <c r="B42" s="56" t="s">
        <v>157</v>
      </c>
      <c r="C42" s="8"/>
      <c r="D42" s="8"/>
      <c r="E42" s="161"/>
    </row>
    <row r="43" spans="1:7" x14ac:dyDescent="0.3">
      <c r="A43" s="31"/>
      <c r="E43" s="161"/>
    </row>
    <row r="44" spans="1:7" x14ac:dyDescent="0.3">
      <c r="A44" s="55" t="s">
        <v>189</v>
      </c>
      <c r="B44" s="56"/>
      <c r="C44" s="185">
        <v>69704.87</v>
      </c>
      <c r="D44" s="126">
        <f>SUM(D45,D64)</f>
        <v>57036.53</v>
      </c>
      <c r="E44" s="161"/>
    </row>
    <row r="45" spans="1:7" x14ac:dyDescent="0.3">
      <c r="A45" s="58" t="s">
        <v>186</v>
      </c>
      <c r="B45" s="56"/>
      <c r="C45" s="185">
        <f>SUM(C46,C69)</f>
        <v>0</v>
      </c>
      <c r="D45" s="126">
        <f>SUM(D46:D61)</f>
        <v>400</v>
      </c>
      <c r="E45" s="161"/>
    </row>
    <row r="46" spans="1:7" x14ac:dyDescent="0.3">
      <c r="A46" s="57">
        <v>3100</v>
      </c>
      <c r="B46" s="56" t="s">
        <v>158</v>
      </c>
      <c r="C46" s="8">
        <v>0</v>
      </c>
      <c r="D46" s="8">
        <v>400</v>
      </c>
      <c r="E46" s="161"/>
      <c r="G46" s="2">
        <f>C46-D46</f>
        <v>-400</v>
      </c>
    </row>
    <row r="47" spans="1:7" x14ac:dyDescent="0.3">
      <c r="A47" s="57">
        <v>3210</v>
      </c>
      <c r="B47" s="56" t="s">
        <v>159</v>
      </c>
      <c r="C47" s="8"/>
      <c r="D47" s="8"/>
      <c r="E47" s="161"/>
    </row>
    <row r="48" spans="1:7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/>
      <c r="D49" s="8"/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69704.87</v>
      </c>
      <c r="D64" s="126">
        <f>SUM(D65:D67)</f>
        <v>56636.53</v>
      </c>
      <c r="E64" s="161"/>
    </row>
    <row r="65" spans="1:5" x14ac:dyDescent="0.3">
      <c r="A65" s="57">
        <v>5100</v>
      </c>
      <c r="B65" s="56" t="s">
        <v>249</v>
      </c>
      <c r="C65" s="8"/>
      <c r="D65" s="8"/>
      <c r="E65" s="161"/>
    </row>
    <row r="66" spans="1:5" x14ac:dyDescent="0.3">
      <c r="A66" s="57">
        <v>5220</v>
      </c>
      <c r="B66" s="56" t="s">
        <v>414</v>
      </c>
      <c r="C66" s="8"/>
      <c r="D66" s="8"/>
      <c r="E66" s="161"/>
    </row>
    <row r="67" spans="1:5" x14ac:dyDescent="0.3">
      <c r="A67" s="57">
        <v>5230</v>
      </c>
      <c r="B67" s="56" t="s">
        <v>415</v>
      </c>
      <c r="C67" s="185">
        <f>C10-C45</f>
        <v>69704.87</v>
      </c>
      <c r="D67" s="8">
        <f>D10-D45</f>
        <v>56636.53</v>
      </c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/>
      <c r="D71" s="8"/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357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2014-05-06T08:18:45Z</cp:lastPrinted>
  <dcterms:created xsi:type="dcterms:W3CDTF">2011-12-27T13:20:18Z</dcterms:created>
  <dcterms:modified xsi:type="dcterms:W3CDTF">2016-04-13T13:47:37Z</dcterms:modified>
</cp:coreProperties>
</file>