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updateLinks="never" codeName="ThisWorkbook" defaultThemeVersion="124226"/>
  <bookViews>
    <workbookView xWindow="120" yWindow="450" windowWidth="14940" windowHeight="7215" tabRatio="954" firstSheet="2" activeTab="3"/>
  </bookViews>
  <sheets>
    <sheet name="ფორმა N1" sheetId="51" r:id="rId1"/>
    <sheet name="ფორმა N2" sheetId="3" r:id="rId2"/>
    <sheet name="ფორმა N3" sheetId="7" r:id="rId3"/>
    <sheet name="ფორმა N5" sheetId="8" r:id="rId4"/>
    <sheet name="ფორმა N5.1" sheetId="27" r:id="rId5"/>
    <sheet name="ფორმა N5.2" sheetId="46" r:id="rId6"/>
    <sheet name="ფორმა N5.3" sheetId="52" r:id="rId7"/>
    <sheet name="ფორმა 5.4" sheetId="34" r:id="rId8"/>
    <sheet name="ფორმა N7" sheetId="12" r:id="rId9"/>
    <sheet name="ფორმა N8" sheetId="9" r:id="rId10"/>
    <sheet name="ფორმა N 8.1" sheetId="18" r:id="rId11"/>
    <sheet name="ფორმა N9" sheetId="42" r:id="rId12"/>
    <sheet name="ფორმა N9.1" sheetId="43" r:id="rId13"/>
    <sheet name="ფორმა N9.2" sheetId="50" r:id="rId14"/>
    <sheet name="ფორმა 9.3" sheetId="25" r:id="rId15"/>
    <sheet name="ფორმა 9.4" sheetId="53" r:id="rId16"/>
    <sheet name="ფორმა 9.5" sheetId="54" r:id="rId17"/>
    <sheet name="ფორმა 9.6" sheetId="39" r:id="rId18"/>
    <sheet name="ფორმა N 9.7" sheetId="35" r:id="rId19"/>
    <sheet name="ფორმა N9.7.1" sheetId="41" r:id="rId20"/>
    <sheet name="Validation" sheetId="13" state="veryHidden" r:id="rId21"/>
  </sheets>
  <externalReferences>
    <externalReference r:id="rId22"/>
    <externalReference r:id="rId23"/>
    <externalReference r:id="rId24"/>
    <externalReference r:id="rId25"/>
    <externalReference r:id="rId26"/>
  </externalReferences>
  <definedNames>
    <definedName name="_xlnm._FilterDatabase" localSheetId="0" hidden="1">'ფორმა N1'!$A$9:$L$230</definedName>
    <definedName name="_xlnm._FilterDatabase" localSheetId="1" hidden="1">'ფორმა N2'!$A$8:$I$8</definedName>
    <definedName name="_xlnm._FilterDatabase" localSheetId="2" hidden="1">'ფორმა N3'!$A$8:$E$14</definedName>
    <definedName name="_xlnm._FilterDatabase" localSheetId="3" hidden="1">'ფორმა N5'!$A$8:$D$11</definedName>
    <definedName name="_xlnm._FilterDatabase" localSheetId="4" hidden="1">'ფორმა N5.1'!$B$9:$D$24</definedName>
    <definedName name="Date" localSheetId="7">#REF!</definedName>
    <definedName name="Date" localSheetId="14">#REF!</definedName>
    <definedName name="Date" localSheetId="15">#REF!</definedName>
    <definedName name="Date" localSheetId="16">#REF!</definedName>
    <definedName name="Date" localSheetId="17">#REF!</definedName>
    <definedName name="Date" localSheetId="18">#REF!</definedName>
    <definedName name="Date" localSheetId="0">#REF!</definedName>
    <definedName name="Date" localSheetId="4">#REF!</definedName>
    <definedName name="Date" localSheetId="5">#REF!</definedName>
    <definedName name="Date" localSheetId="6">#REF!</definedName>
    <definedName name="Date" localSheetId="19">#REF!</definedName>
    <definedName name="Date">#REF!</definedName>
    <definedName name="_xlnm.Print_Area" localSheetId="7">'ფორმა 5.4'!$A$1:$H$46</definedName>
    <definedName name="_xlnm.Print_Area" localSheetId="16">'ფორმა 9.5'!$A$1:$L$28</definedName>
    <definedName name="_xlnm.Print_Area" localSheetId="17">'ფორმა 9.6'!$A$1:$I$35</definedName>
    <definedName name="_xlnm.Print_Area" localSheetId="10">'ფორმა N 8.1'!$A$1:$H$51</definedName>
    <definedName name="_xlnm.Print_Area" localSheetId="18">'ფორმა N 9.7'!$A$1:$I$61</definedName>
    <definedName name="_xlnm.Print_Area" localSheetId="0">'ფორმა N1'!$A$1:$L$247</definedName>
    <definedName name="_xlnm.Print_Area" localSheetId="1">'ფორმა N2'!$A$1:$E$41</definedName>
    <definedName name="_xlnm.Print_Area" localSheetId="2">'ფორმა N3'!$A$1:$E$42</definedName>
    <definedName name="_xlnm.Print_Area" localSheetId="3">'ფორმა N5'!$A$1:$D$90</definedName>
    <definedName name="_xlnm.Print_Area" localSheetId="8">'ფორმა N7'!$A$1:$E$85</definedName>
    <definedName name="_xlnm.Print_Area" localSheetId="11">'ფორმა N9'!$A$1:$K$52</definedName>
    <definedName name="_xlnm.Print_Area" localSheetId="12">'ფორმა N9.1'!$A$1:$I$25</definedName>
    <definedName name="_xlnm.Print_Area" localSheetId="13">'ფორმა N9.2'!$A$1:$J$36</definedName>
    <definedName name="_xlnm.Print_Area" localSheetId="19">'ფორმა N9.7.1'!$A$1:$N$42</definedName>
  </definedNames>
  <calcPr calcId="145621"/>
</workbook>
</file>

<file path=xl/calcChain.xml><?xml version="1.0" encoding="utf-8"?>
<calcChain xmlns="http://schemas.openxmlformats.org/spreadsheetml/2006/main">
  <c r="A4" i="54" l="1"/>
  <c r="A4" i="53"/>
  <c r="H21" i="52"/>
  <c r="G21" i="52"/>
  <c r="A4" i="52"/>
  <c r="I10" i="35" l="1"/>
  <c r="I11" i="35"/>
  <c r="I12" i="35"/>
  <c r="I13" i="35"/>
  <c r="I14" i="35"/>
  <c r="I15" i="35"/>
  <c r="I16" i="35"/>
  <c r="I17" i="35"/>
  <c r="I18" i="35"/>
  <c r="I19" i="35"/>
  <c r="I20" i="35"/>
  <c r="I21" i="35"/>
  <c r="I22" i="35"/>
  <c r="I23" i="35"/>
  <c r="I24" i="35"/>
  <c r="I25" i="35"/>
  <c r="I26" i="35"/>
  <c r="I27" i="35"/>
  <c r="I28" i="35"/>
  <c r="I29" i="35"/>
  <c r="I30" i="35"/>
  <c r="I31" i="35"/>
  <c r="I32" i="35"/>
  <c r="I33" i="35"/>
  <c r="I34" i="35"/>
  <c r="I35" i="35"/>
  <c r="I36" i="35"/>
  <c r="I37" i="35"/>
  <c r="I38" i="35"/>
  <c r="I39" i="35"/>
  <c r="I40" i="35"/>
  <c r="I41" i="35"/>
  <c r="I42" i="35"/>
  <c r="I43" i="35"/>
  <c r="I44" i="35"/>
  <c r="I45" i="35"/>
  <c r="I46" i="35"/>
  <c r="I47" i="35"/>
  <c r="I48" i="35"/>
  <c r="I49" i="35"/>
  <c r="I50" i="35"/>
  <c r="A4" i="50"/>
  <c r="I11" i="46" l="1"/>
  <c r="H11" i="46"/>
  <c r="G11" i="46"/>
  <c r="A4" i="46"/>
  <c r="A5" i="43" l="1"/>
  <c r="A4" i="43"/>
  <c r="J39" i="42" l="1"/>
  <c r="I39" i="42"/>
  <c r="H39" i="42"/>
  <c r="G39" i="42"/>
  <c r="G36" i="42" s="1"/>
  <c r="F39" i="42"/>
  <c r="E39" i="42"/>
  <c r="D39" i="42"/>
  <c r="C39" i="42"/>
  <c r="C36" i="42" s="1"/>
  <c r="B39" i="42"/>
  <c r="J36" i="42"/>
  <c r="I36" i="42"/>
  <c r="H36" i="42"/>
  <c r="F36" i="42"/>
  <c r="E36" i="42"/>
  <c r="D36" i="42"/>
  <c r="B36" i="42"/>
  <c r="J32" i="42"/>
  <c r="I32" i="42"/>
  <c r="H32" i="42"/>
  <c r="G32" i="42"/>
  <c r="F32" i="42"/>
  <c r="E32" i="42"/>
  <c r="D32" i="42"/>
  <c r="C32" i="42"/>
  <c r="B32" i="42"/>
  <c r="J24" i="42"/>
  <c r="I24" i="42"/>
  <c r="H24" i="42"/>
  <c r="G24" i="42"/>
  <c r="F24" i="42"/>
  <c r="E24" i="42"/>
  <c r="D24" i="42"/>
  <c r="C24" i="42"/>
  <c r="B24" i="42"/>
  <c r="J23" i="42"/>
  <c r="I23" i="42"/>
  <c r="J22" i="42"/>
  <c r="I22" i="42"/>
  <c r="J21" i="42"/>
  <c r="I21" i="42"/>
  <c r="J20" i="42"/>
  <c r="I20" i="42"/>
  <c r="I19" i="42" s="1"/>
  <c r="I17" i="42" s="1"/>
  <c r="J19" i="42"/>
  <c r="H19" i="42"/>
  <c r="G19" i="42"/>
  <c r="G17" i="42" s="1"/>
  <c r="G9" i="42" s="1"/>
  <c r="F19" i="42"/>
  <c r="E19" i="42"/>
  <c r="D19" i="42"/>
  <c r="C19" i="42"/>
  <c r="C17" i="42" s="1"/>
  <c r="C9" i="42" s="1"/>
  <c r="B19" i="42"/>
  <c r="J17" i="42"/>
  <c r="H17" i="42"/>
  <c r="F17" i="42"/>
  <c r="E17" i="42"/>
  <c r="D17" i="42"/>
  <c r="B17" i="42"/>
  <c r="J16" i="42"/>
  <c r="I16" i="42"/>
  <c r="I14" i="42" s="1"/>
  <c r="J15" i="42"/>
  <c r="I15" i="42"/>
  <c r="H14" i="42"/>
  <c r="H9" i="42" s="1"/>
  <c r="G14" i="42"/>
  <c r="F14" i="42"/>
  <c r="E14" i="42"/>
  <c r="D14" i="42"/>
  <c r="D9" i="42" s="1"/>
  <c r="C14" i="42"/>
  <c r="B14" i="42"/>
  <c r="J13" i="42"/>
  <c r="I13" i="42"/>
  <c r="J12" i="42"/>
  <c r="I12" i="42"/>
  <c r="J11" i="42"/>
  <c r="J10" i="42" s="1"/>
  <c r="I11" i="42"/>
  <c r="I10" i="42" s="1"/>
  <c r="I9" i="42" s="1"/>
  <c r="H10" i="42"/>
  <c r="G10" i="42"/>
  <c r="F10" i="42"/>
  <c r="E10" i="42"/>
  <c r="D10" i="42"/>
  <c r="C10" i="42"/>
  <c r="B10" i="42"/>
  <c r="F9" i="42"/>
  <c r="E9" i="42"/>
  <c r="B9" i="42"/>
  <c r="A4" i="42"/>
  <c r="J14" i="42" l="1"/>
  <c r="J9" i="42" s="1"/>
  <c r="I10" i="9"/>
  <c r="I9" i="35"/>
  <c r="D75" i="8"/>
  <c r="C75" i="8"/>
  <c r="I51" i="35" l="1"/>
  <c r="D26" i="7" l="1"/>
  <c r="C26" i="7"/>
  <c r="D26" i="3"/>
  <c r="C26" i="3"/>
  <c r="C18" i="7" l="1"/>
  <c r="C12" i="3" l="1"/>
  <c r="M33" i="41" l="1"/>
  <c r="M32" i="41"/>
  <c r="M31" i="41"/>
  <c r="M30" i="41"/>
  <c r="M29" i="41"/>
  <c r="M28" i="41"/>
  <c r="M27" i="41"/>
  <c r="M26" i="41"/>
  <c r="M25" i="41"/>
  <c r="M24" i="41"/>
  <c r="M23" i="41"/>
  <c r="M22" i="41"/>
  <c r="M21" i="41"/>
  <c r="M20" i="41"/>
  <c r="M19" i="41"/>
  <c r="M18" i="41"/>
  <c r="M17" i="41"/>
  <c r="M16" i="41"/>
  <c r="M15" i="41"/>
  <c r="M14" i="41"/>
  <c r="M13" i="41"/>
  <c r="M12" i="41"/>
  <c r="M11" i="41"/>
  <c r="M10" i="41"/>
  <c r="M9" i="41"/>
  <c r="D25" i="7" l="1"/>
  <c r="C25" i="7"/>
  <c r="D18" i="7"/>
  <c r="D15" i="7"/>
  <c r="C15" i="7"/>
  <c r="D12" i="7"/>
  <c r="C12" i="7"/>
  <c r="C10" i="7" l="1"/>
  <c r="C9" i="7" s="1"/>
  <c r="D10" i="7"/>
  <c r="D9" i="7" s="1"/>
  <c r="C46" i="8" l="1"/>
  <c r="C36" i="8"/>
  <c r="A4" i="39" l="1"/>
  <c r="D14" i="8"/>
  <c r="D46" i="8"/>
  <c r="D36" i="8"/>
  <c r="A4" i="35" l="1"/>
  <c r="H34" i="34" l="1"/>
  <c r="G34" i="34"/>
  <c r="A4" i="34"/>
  <c r="D57" i="8" l="1"/>
  <c r="C57" i="8"/>
  <c r="D25" i="27"/>
  <c r="C25" i="27"/>
  <c r="A5" i="27"/>
  <c r="G39" i="18" l="1"/>
  <c r="G40" i="18" s="1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A4" i="18"/>
  <c r="D52" i="8" l="1"/>
  <c r="C52" i="8"/>
  <c r="A5" i="9" l="1"/>
  <c r="C64" i="12" l="1"/>
  <c r="D64" i="12"/>
  <c r="D10" i="8"/>
  <c r="C10" i="8"/>
  <c r="A4" i="9" l="1"/>
  <c r="A4" i="12"/>
  <c r="A4" i="8"/>
  <c r="A4" i="7"/>
  <c r="D71" i="8" l="1"/>
  <c r="C71" i="8"/>
  <c r="D45" i="12" l="1"/>
  <c r="C45" i="12"/>
  <c r="D34" i="12"/>
  <c r="C34" i="12"/>
  <c r="D11" i="12"/>
  <c r="C11" i="12"/>
  <c r="D63" i="8"/>
  <c r="D32" i="8"/>
  <c r="C32" i="8"/>
  <c r="D23" i="8"/>
  <c r="D17" i="8" s="1"/>
  <c r="C23" i="8"/>
  <c r="C17" i="8" s="1"/>
  <c r="C14" i="8"/>
  <c r="D18" i="3"/>
  <c r="C18" i="3"/>
  <c r="D15" i="3"/>
  <c r="C15" i="3"/>
  <c r="C10" i="3" s="1"/>
  <c r="D12" i="3"/>
  <c r="C13" i="8" l="1"/>
  <c r="C9" i="8" s="1"/>
  <c r="D13" i="8"/>
  <c r="D9" i="8" s="1"/>
  <c r="C25" i="3"/>
  <c r="D10" i="3"/>
  <c r="D10" i="12"/>
  <c r="D44" i="12"/>
  <c r="D25" i="3"/>
  <c r="C10" i="12"/>
  <c r="C44" i="12"/>
  <c r="C9" i="3" l="1"/>
  <c r="D9" i="3"/>
</calcChain>
</file>

<file path=xl/sharedStrings.xml><?xml version="1.0" encoding="utf-8"?>
<sst xmlns="http://schemas.openxmlformats.org/spreadsheetml/2006/main" count="3200" uniqueCount="1774">
  <si>
    <t>პრემია</t>
  </si>
  <si>
    <t>მივლინებები</t>
  </si>
  <si>
    <t>ოფისის ხარჯები</t>
  </si>
  <si>
    <t>წარმომადგენლობითი ხარჯები</t>
  </si>
  <si>
    <t>კვების ხარჯები</t>
  </si>
  <si>
    <t>სამედიცინო ხარჯები</t>
  </si>
  <si>
    <t>სხვა დანარჩენი საქონელი და მომსახურება</t>
  </si>
  <si>
    <t>სოციალური უზრუნველყოფა</t>
  </si>
  <si>
    <t>სხვა ხარჯები</t>
  </si>
  <si>
    <t>საკასო ხარჯი</t>
  </si>
  <si>
    <t>ფაქტობრივი ხარჯი</t>
  </si>
  <si>
    <t>ხარჯების ჩამონათვალი</t>
  </si>
  <si>
    <t>1.2.2.1</t>
  </si>
  <si>
    <t>1.2.2.2</t>
  </si>
  <si>
    <r>
      <t>საოფისე ავეჯი</t>
    </r>
    <r>
      <rPr>
        <b/>
        <sz val="5"/>
        <rFont val="Arial"/>
        <family val="2"/>
      </rPr>
      <t/>
    </r>
  </si>
  <si>
    <r>
      <t>კავშირგაბმულობის ხარჯი</t>
    </r>
    <r>
      <rPr>
        <sz val="5"/>
        <rFont val="Arial"/>
        <family val="2"/>
      </rPr>
      <t/>
    </r>
  </si>
  <si>
    <r>
      <t>საფოსტო მომსახურების ხარჯი</t>
    </r>
    <r>
      <rPr>
        <sz val="5"/>
        <rFont val="Arial"/>
        <family val="2"/>
      </rPr>
      <t/>
    </r>
  </si>
  <si>
    <r>
      <t>კომუნალური ხარჯი</t>
    </r>
    <r>
      <rPr>
        <sz val="5"/>
        <rFont val="Arial"/>
        <family val="2"/>
      </rPr>
      <t/>
    </r>
  </si>
  <si>
    <r>
      <t>ელექტროენერგიის ხარჯი</t>
    </r>
    <r>
      <rPr>
        <sz val="5"/>
        <rFont val="Arial"/>
        <family val="2"/>
      </rPr>
      <t/>
    </r>
  </si>
  <si>
    <r>
      <t>წყლის ხარჯი</t>
    </r>
    <r>
      <rPr>
        <sz val="5"/>
        <rFont val="Arial"/>
        <family val="2"/>
      </rPr>
      <t/>
    </r>
  </si>
  <si>
    <r>
      <t>ბუნებრივი და თხევადი აირის ხარჯი</t>
    </r>
    <r>
      <rPr>
        <sz val="5"/>
        <rFont val="Arial"/>
        <family val="2"/>
      </rPr>
      <t/>
    </r>
  </si>
  <si>
    <r>
      <t>ოფისის ხარჯი რომელიც არ არის კლასიფიცირებული</t>
    </r>
    <r>
      <rPr>
        <sz val="5"/>
        <rFont val="Arial"/>
        <family val="2"/>
      </rPr>
      <t/>
    </r>
  </si>
  <si>
    <t>შენობა-ნაგებობების და მათი მიმდებარე ტერიტორიების მიმდინარე რემონტის ხარჯები</t>
  </si>
  <si>
    <t>სხვა კომუნალური ხარჯი</t>
  </si>
  <si>
    <t>საკონსულტაციო, სანოტარო, თარჯიმნის და თარგმნის მომსახურების</t>
  </si>
  <si>
    <r>
      <t>აუდიტორიული მომსახურების ხარჯი</t>
    </r>
    <r>
      <rPr>
        <sz val="5"/>
        <rFont val="Arial"/>
        <family val="2"/>
      </rPr>
      <t/>
    </r>
  </si>
  <si>
    <r>
      <t>შენობა-ნაგებობების დაცვის ხარჯი</t>
    </r>
    <r>
      <rPr>
        <sz val="5"/>
        <rFont val="Arial"/>
        <family val="2"/>
      </rPr>
      <t/>
    </r>
  </si>
  <si>
    <r>
      <t>სხვადასხვა ხარჯები</t>
    </r>
    <r>
      <rPr>
        <sz val="5"/>
        <rFont val="Arial"/>
        <family val="2"/>
      </rPr>
      <t/>
    </r>
  </si>
  <si>
    <t>სესიების, კონფერენციების, ყრილობების, სემინარების და სხვა სამუშაო შეხვედრების მოწყობის ხარჯები</t>
  </si>
  <si>
    <t>კულტურული, სპორტული, საგანმანათლებლო და საგამოფენო ღონისძიებები</t>
  </si>
  <si>
    <t>1.1.1</t>
  </si>
  <si>
    <t>1.1.2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</si>
  <si>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</si>
  <si>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</si>
  <si>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</si>
  <si>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</si>
  <si>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</si>
  <si>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</si>
  <si>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</si>
  <si>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</si>
  <si>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</si>
  <si>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</si>
  <si>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</si>
  <si>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</si>
  <si>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</si>
  <si>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</si>
  <si>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</si>
  <si>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სხვა ფასეულობები</t>
  </si>
  <si>
    <t>მცირე ღირებულების აქსესუარები (მაისურები, კეპები, ქუდები, დროშები და ა.შ.)</t>
  </si>
  <si>
    <t>ბანკის მომსახურების ხარჯი</t>
  </si>
  <si>
    <t>1.3.1</t>
  </si>
  <si>
    <t>1.3.2</t>
  </si>
  <si>
    <r>
      <t>დაზღვევის ხარჯი</t>
    </r>
    <r>
      <rPr>
        <sz val="5"/>
        <rFont val="Arial"/>
        <family val="2"/>
      </rPr>
      <t/>
    </r>
  </si>
  <si>
    <t>მოსაკრებლები</t>
  </si>
  <si>
    <t>გადასახადები (გარდა საშემოსავლო და საქონლის ღირებულებაში აღრიცხული დღგ-ის)</t>
  </si>
  <si>
    <t>მიმდინარე რემონტის ხარჯი</t>
  </si>
  <si>
    <t>საწვავ/საპოხი მასალების შეძენის ხარჯი</t>
  </si>
  <si>
    <t>ხარჯები</t>
  </si>
  <si>
    <t>შრომის ანაზღაურება</t>
  </si>
  <si>
    <t>ხელფასები</t>
  </si>
  <si>
    <t>საქონელი და მომსახურება</t>
  </si>
  <si>
    <t>მივლინებები ქვეყნის შიგნით</t>
  </si>
  <si>
    <t>მივლინებები ქვეყნის გარეთ</t>
  </si>
  <si>
    <t>ტრანსპორტისა და ტექნიკის ექსპლოატაციისა და მოვლა-შენახვის ხარჯები</t>
  </si>
  <si>
    <t>N</t>
  </si>
  <si>
    <t>შემოსავლები</t>
  </si>
  <si>
    <t>ფაქტობრივი შემოსავალი</t>
  </si>
  <si>
    <t>საკასო შემოსავალი</t>
  </si>
  <si>
    <t>კვლევების ხარჯები</t>
  </si>
  <si>
    <t>სწავლების ხარჯები</t>
  </si>
  <si>
    <t>მივლინების ხარჯები</t>
  </si>
  <si>
    <t>საწევრო შენატანები</t>
  </si>
  <si>
    <t>შემოსავლები ფულადი სახით</t>
  </si>
  <si>
    <t>1.1.2.1</t>
  </si>
  <si>
    <t>1.1.3</t>
  </si>
  <si>
    <t>სახელმწიფოს მიერ გამოყოფილი თანხები</t>
  </si>
  <si>
    <t>1.1.3.1</t>
  </si>
  <si>
    <t>1.1.3.2</t>
  </si>
  <si>
    <t>საბიუჯეტო დაფინანსება</t>
  </si>
  <si>
    <t>1.1.4</t>
  </si>
  <si>
    <t>1.1.4.1</t>
  </si>
  <si>
    <t>სიმბოლიკის გავრცელებით მიღებული შემოსავლები</t>
  </si>
  <si>
    <t>ლექციებით გამოფენებით და სხვა მსგავსი ღონისძიებების მოწყობით მიღებული შემოსავლები</t>
  </si>
  <si>
    <t>საგამომცემლო და სხვა საქმიანობით მიღებული თანხები</t>
  </si>
  <si>
    <t>1.1.4.2</t>
  </si>
  <si>
    <t>1.1.4.3</t>
  </si>
  <si>
    <t>1.1.4.4</t>
  </si>
  <si>
    <t>1.1.5</t>
  </si>
  <si>
    <t>შემოსავლები არაფულადი სახით</t>
  </si>
  <si>
    <t>საჯარო ღონისძიებების მეშვეობით მიღებული შემოწირულებები</t>
  </si>
  <si>
    <t>1.2.1.1</t>
  </si>
  <si>
    <t>1.2.1.2</t>
  </si>
  <si>
    <t>შენობა-ნაგებობები</t>
  </si>
  <si>
    <t>სხვა ძირითადი აქტივები</t>
  </si>
  <si>
    <t>სხვა მატერიალური მარაგები</t>
  </si>
  <si>
    <t>სატრანსპორტო საშუალებები</t>
  </si>
  <si>
    <t>მიწა</t>
  </si>
  <si>
    <t>სხვა მანქანა დანადგარები და მოწყობილობები</t>
  </si>
  <si>
    <t>არაფინანსური აქტივების შეძენისათვის გადახდილი თანხები</t>
  </si>
  <si>
    <t>ხელმოწერები:</t>
  </si>
  <si>
    <t>1.1.2.4</t>
  </si>
  <si>
    <t>საანგარიშგებო პერიოდი</t>
  </si>
  <si>
    <t>საარჩევნო სისტემების განვითარების, რეფორმებისა და სწავლების ცენტრიდან მიღებული სახსრები</t>
  </si>
  <si>
    <t>ბანკის დასახელება</t>
  </si>
  <si>
    <t>ანგარიშის გახსნის თარიღი</t>
  </si>
  <si>
    <t>ანგარიშის ნომერი</t>
  </si>
  <si>
    <t>ანგარიშის დახურვის თარიღი</t>
  </si>
  <si>
    <t xml:space="preserve">არაფინანსური აქტივების დასახელება </t>
  </si>
  <si>
    <t>1. ძირითადი აქტივები</t>
  </si>
  <si>
    <t>1.1 შენობა-ნაგებობები</t>
  </si>
  <si>
    <t xml:space="preserve">  1.1.1 საცხოვრებელი შენობები</t>
  </si>
  <si>
    <t xml:space="preserve">  1.1.2 არასაცხოვრებელი შენობები</t>
  </si>
  <si>
    <t xml:space="preserve">  1.1.3 სხვა ნაგებობები</t>
  </si>
  <si>
    <t>1.2 მანქანა-დანადგარები და ინვენტარი</t>
  </si>
  <si>
    <t xml:space="preserve">  1.2.1 სატრანსპორტო საშუალებები</t>
  </si>
  <si>
    <t xml:space="preserve">  1.2.2 სხვა მანქანა-დანადგარები და ინვეტარი</t>
  </si>
  <si>
    <t>1.3 სხვა ძირითადი აქტივები</t>
  </si>
  <si>
    <t xml:space="preserve">  1.3.1 კულტივირებული აქტივები</t>
  </si>
  <si>
    <t xml:space="preserve">  1.3.2 არამატერიალური ძირითადი აქტივები</t>
  </si>
  <si>
    <t xml:space="preserve">    1.3.2.1 ლიცენზიები</t>
  </si>
  <si>
    <t xml:space="preserve">    1.3.2.2 სხვა არამატერიალური ძირითადი აქტივები</t>
  </si>
  <si>
    <t xml:space="preserve">  1.3.3 დაუმთავრებელი მშენებლობა</t>
  </si>
  <si>
    <t xml:space="preserve">  1.3.4 სხვა დანარჩენი ძირითადი აქტივები</t>
  </si>
  <si>
    <t>2. მატერიალური მარაგები</t>
  </si>
  <si>
    <t>3. ფასეულობები</t>
  </si>
  <si>
    <t>4. არაწარმოებული აქტივები</t>
  </si>
  <si>
    <t xml:space="preserve"> 4.1 მიწა</t>
  </si>
  <si>
    <t xml:space="preserve"> 4.2 წიაღისეული</t>
  </si>
  <si>
    <t xml:space="preserve"> 4.3 სხვა ბუნებრივი აქტივები</t>
  </si>
  <si>
    <t xml:space="preserve">   4.3.2 სხვა დანარჩენი ბუნებრივი აქტივები</t>
  </si>
  <si>
    <t xml:space="preserve"> 4.4 არაწარმოებული არამატერიალური აქტივები</t>
  </si>
  <si>
    <t>ბ.ა.</t>
  </si>
  <si>
    <t>ფორმა ივსება ქართული შრიფტით (sylfaen), ფონტის ზომა 10</t>
  </si>
  <si>
    <t>ოპერაციის თარიღი</t>
  </si>
  <si>
    <t>ნაღდი ფული სალაროში ეროვნულ ვალუტაში</t>
  </si>
  <si>
    <t>ნაღდი ფული სალაროში უცხოურ ვალუტაში</t>
  </si>
  <si>
    <t>საანგარიშსწორებო (მიმდინარე) ანგარიში ბანკში</t>
  </si>
  <si>
    <t>სავალუტო ანგარიში ბანკში</t>
  </si>
  <si>
    <t>დეპოზიტები ბანკში ეროვნულ ვალუტაში</t>
  </si>
  <si>
    <t>დეპოზიტები ბანკში უცხოურ ვალუტაში</t>
  </si>
  <si>
    <t>სხვა ანგარიშები ბანკში</t>
  </si>
  <si>
    <t>სხვა ფინანსური აქტივები</t>
  </si>
  <si>
    <t>მოთხოვნები მიწოდებიდან და მომსახურებიდან</t>
  </si>
  <si>
    <t>მოთხოვნები მივლინებით</t>
  </si>
  <si>
    <t>მოთხოვნები დანაკლისებით</t>
  </si>
  <si>
    <t>ანგარიშვალდებული პირების მიმართ სხვა მოთხოვნები</t>
  </si>
  <si>
    <t>გადახდილი დღგ</t>
  </si>
  <si>
    <t>წინასწარ გადახდილი მოგების გადასახადი</t>
  </si>
  <si>
    <t>სხვა საგადასახადო აქტივი</t>
  </si>
  <si>
    <t>წინასწარ გადახდილი საიჯარო ქირა</t>
  </si>
  <si>
    <t>მოთხოვნები სხვა წინასწარი გადახდებით</t>
  </si>
  <si>
    <t>მისაღები პროცენტები</t>
  </si>
  <si>
    <t>მისაღები დივიდენდები</t>
  </si>
  <si>
    <t>მისაღები საწევროები და ერთჯერადი შენატანები</t>
  </si>
  <si>
    <t>სხვა დანარჩენი დებიტორული დავალიანებები</t>
  </si>
  <si>
    <t>მანქანა-დანადგარები და ინვენტარი</t>
  </si>
  <si>
    <t>ფასეულობები</t>
  </si>
  <si>
    <t>არაწარმოებული აქტივები</t>
  </si>
  <si>
    <t>ფინანსური ვალდებულებები</t>
  </si>
  <si>
    <t>ვალდებულებები მოწოდებიდან და მომსახურებიდან</t>
  </si>
  <si>
    <t>გადასახდელი მოგების გადასახადი</t>
  </si>
  <si>
    <t>გადასახდელი საშემოსავლო გადასახადი</t>
  </si>
  <si>
    <t>გადასახდელი დღგ</t>
  </si>
  <si>
    <t>ბიუჯეტის წინაშე სხვა ვალდებულებები</t>
  </si>
  <si>
    <t>გადასახდელი ხელფასები შტატით მომუშავეთათვის</t>
  </si>
  <si>
    <t>გადასახდელი ხელფასები შტატგარეშე მომუშავეთათვის</t>
  </si>
  <si>
    <t>ვალდებულებები მივლინებით</t>
  </si>
  <si>
    <t>სასამართლოს ან/და ადმინისტრაციული ორგანოების გადაწყვეტილებების შესაბამისად დაკავებული თანხები ან სხვა დაკავებული თანხები</t>
  </si>
  <si>
    <t>წინასწარ მიღებული საიჯარო ქირა</t>
  </si>
  <si>
    <t>ვალდებულებები წინასწარ მიღებული სხვა შემოსავლებით</t>
  </si>
  <si>
    <t>გადასახდელი პროცენტები</t>
  </si>
  <si>
    <t>გადასახდელი საწევროები და ერთჯერადი შენატანები</t>
  </si>
  <si>
    <t>სხვა დანარჩენი კრედიტორული დავალიანებები</t>
  </si>
  <si>
    <t>საოპერაციო იჯარით აღებული ძირითადი აქტივები და მათთან დაკავშირებული დანახარჯები</t>
  </si>
  <si>
    <t>პასუხსაგებ შენახვაზე მიღებული მატერიალური ფასეულობები</t>
  </si>
  <si>
    <t>გადახდისუუნარო დებიტორების ჩამოწერილი დავალიანება</t>
  </si>
  <si>
    <t>პირობითი მოთხოვნები</t>
  </si>
  <si>
    <t>პირობითი ვალდებულებები</t>
  </si>
  <si>
    <t>საკუთარი სახსრებით კაპიტალის შექმნა</t>
  </si>
  <si>
    <t>ამორტიზირებული ძირითადი აქტივები</t>
  </si>
  <si>
    <t>ვადაგადაცილებული დავალიანებები</t>
  </si>
  <si>
    <t>დამქირავებლის მიერ ფულადი და სასაქონლო ფორმით გაწეული სოციალური დახმარებით ვალდებულებები</t>
  </si>
  <si>
    <t>ანგარიშის დასახელება</t>
  </si>
  <si>
    <t>სულ აქტივები</t>
  </si>
  <si>
    <t>სულ ფინანსური აქტივები და სხვა დებიტორული დავალიანებები</t>
  </si>
  <si>
    <t>სულ არაფინანსური აქტივები</t>
  </si>
  <si>
    <t>სულ ფინანსური ვალდებულებები და სხვა კრედიტორული დავალიანებები</t>
  </si>
  <si>
    <t>სულ კაპიტალი</t>
  </si>
  <si>
    <t>საცნობარო მუხლები</t>
  </si>
  <si>
    <t>სულ ვალდებულებები და კაპიტალი</t>
  </si>
  <si>
    <t>საანგარიშგებო თარიღი</t>
  </si>
  <si>
    <t>ბანკი</t>
  </si>
  <si>
    <t>სს ვითიბი ბანკი ჯორჯია</t>
  </si>
  <si>
    <t>სს ინვესტბანკი </t>
  </si>
  <si>
    <t>სს კორ სტანდარტ ბანკი</t>
  </si>
  <si>
    <t>სს ზირაათ ბანკის თბილისის ფილიალი </t>
  </si>
  <si>
    <t>სს ბანკი ქართუ</t>
  </si>
  <si>
    <t>სს საქართველოს ბანკი</t>
  </si>
  <si>
    <t>სს ბითიეი ბანკი</t>
  </si>
  <si>
    <t>სს თიბისი ბანკი </t>
  </si>
  <si>
    <t>სს ლიბერთი ბანკი</t>
  </si>
  <si>
    <t>სს პროკრედიტ ბანკი</t>
  </si>
  <si>
    <t>სს ბანკი რესპუბლიკა </t>
  </si>
  <si>
    <t>სს პრივატბანკი</t>
  </si>
  <si>
    <t>სს ბაზისბანკი </t>
  </si>
  <si>
    <t>სს აზერბაიჯანის საერთაშორისო ბანკი - საქართველო </t>
  </si>
  <si>
    <t>ღია სააქციო საზოგადოების კავკასიის განვითარების ბანკის თბილისის ფილიალი</t>
  </si>
  <si>
    <t>სს ეიჩ ეს ბი სი ბანკი საქართველო </t>
  </si>
  <si>
    <t>სს პროგრეს ბანკი</t>
  </si>
  <si>
    <t>სს ხალიკ ბანკი საქართველო</t>
  </si>
  <si>
    <t>სს ბანკი კონსტანტა</t>
  </si>
  <si>
    <t>თარიღი</t>
  </si>
  <si>
    <t>ნაშთი (პერიოდის დასაწყისში)</t>
  </si>
  <si>
    <t>ლარი</t>
  </si>
  <si>
    <t>რაოდენ.</t>
  </si>
  <si>
    <t>ნაშთი (პერიოდის ბოლოს)</t>
  </si>
  <si>
    <t>ფორმა N7 - საბალანსო ანგარიშგება</t>
  </si>
  <si>
    <t>შემომწირავის ბანკი</t>
  </si>
  <si>
    <t>შემოსავლის ტიპი</t>
  </si>
  <si>
    <t>პირადი ნომერი</t>
  </si>
  <si>
    <t>შემომწირავის საბანკო ანგარიშის ნომერი</t>
  </si>
  <si>
    <t>რაოდენობა/ მოცულობა</t>
  </si>
  <si>
    <t>დამატებითი ინფორმაცია</t>
  </si>
  <si>
    <t>საწევრო</t>
  </si>
  <si>
    <t>ფულადი შემოწირულობები</t>
  </si>
  <si>
    <t>არაფულადი შემოწირულობები</t>
  </si>
  <si>
    <t>სხვა შემოსავლები</t>
  </si>
  <si>
    <t>საკადასტრო ნომერი</t>
  </si>
  <si>
    <t>შენობა-ნაგებობის ტიპები</t>
  </si>
  <si>
    <t>საცხოვრებელი შენობები</t>
  </si>
  <si>
    <t>არასაცხოვრებელი შენობები</t>
  </si>
  <si>
    <t>სხვა ნაგებობები</t>
  </si>
  <si>
    <r>
      <t>ფართობი მ</t>
    </r>
    <r>
      <rPr>
        <b/>
        <vertAlign val="superscript"/>
        <sz val="10"/>
        <color theme="1"/>
        <rFont val="Sylfaen"/>
        <family val="1"/>
      </rPr>
      <t>2</t>
    </r>
  </si>
  <si>
    <t>საბალანსო ღირებულება</t>
  </si>
  <si>
    <t>ბალანსზე აყვანის თარიღი</t>
  </si>
  <si>
    <t>დახასიათება</t>
  </si>
  <si>
    <t>მარკა</t>
  </si>
  <si>
    <t>მოდელი</t>
  </si>
  <si>
    <t>წარმოების წელი</t>
  </si>
  <si>
    <t>სახელმწიფო ნომერი</t>
  </si>
  <si>
    <t>სატრანსპორტო საშუალების ტიპი</t>
  </si>
  <si>
    <t>შემოსავლების ჩამონათვალი</t>
  </si>
  <si>
    <t>საკანცელარიო საქონლის, საოფისე ტექნიკისა და ინვენტარის შეძენის, დამონტაჟების და მოვლა-შენახვის ხარჯები</t>
  </si>
  <si>
    <t>1.1.6</t>
  </si>
  <si>
    <t>ვალდებულებების კლება</t>
  </si>
  <si>
    <t>კომერციული ბანკებიდან მიღებული სესხების დაფარვა</t>
  </si>
  <si>
    <t>სხვა სესხების დაფარვა</t>
  </si>
  <si>
    <t>საწესდებო კაპიტალი</t>
  </si>
  <si>
    <t>ნაშთი პერიოდის დასაწყისში</t>
  </si>
  <si>
    <t>ნაშთი პერიოდის ბოლოს</t>
  </si>
  <si>
    <t xml:space="preserve">   2.1. ნედლეული და მასალები</t>
  </si>
  <si>
    <t xml:space="preserve">   2.2 დაუმთავრებელი წარმოება</t>
  </si>
  <si>
    <t xml:space="preserve">   2.3 მზა პროდუქცია</t>
  </si>
  <si>
    <t xml:space="preserve">   2.4 შემდგომი რეალიზაციისათვის შეძენილი საქონელი</t>
  </si>
  <si>
    <t xml:space="preserve">   2.5 ფულადი დოკუმენტები</t>
  </si>
  <si>
    <t xml:space="preserve">   2.6 სათადარიგო ნაწილები</t>
  </si>
  <si>
    <t xml:space="preserve">   2.7 სხვა დანარჩენი მატერიალური მარაგები</t>
  </si>
  <si>
    <t xml:space="preserve"> 3.1 ძვირფასი ქვები და ლითონები</t>
  </si>
  <si>
    <t xml:space="preserve"> 3.2 ხელოვნების ნიმუშები</t>
  </si>
  <si>
    <t xml:space="preserve"> 3.3 სხვა ფასეულობები</t>
  </si>
  <si>
    <t>ხელმძღვანელი</t>
  </si>
  <si>
    <t>პასუხისმგებელი პირი)</t>
  </si>
  <si>
    <t xml:space="preserve">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</si>
  <si>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</si>
  <si>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ფორმა N3 - საარჩევნო კამპანიის ფონდის შემოსავლები</t>
  </si>
  <si>
    <r>
      <rPr>
        <b/>
        <sz val="10"/>
        <rFont val="Sylfaen"/>
        <family val="1"/>
      </rPr>
      <t>ბუღალტერი</t>
    </r>
    <r>
      <rPr>
        <sz val="10"/>
        <rFont val="Sylfaen"/>
        <family val="1"/>
      </rPr>
      <t xml:space="preserve"> (ან საამისოდ უფლებამოსილი </t>
    </r>
  </si>
  <si>
    <t>ანგარიშვალდებული პირის დასახელება:</t>
  </si>
  <si>
    <t>ვალუტა</t>
  </si>
  <si>
    <t xml:space="preserve"> </t>
  </si>
  <si>
    <t>…</t>
  </si>
  <si>
    <t>მომსახურების მოკლე აღწერილობა</t>
  </si>
  <si>
    <t>...</t>
  </si>
  <si>
    <t>ძირითადი კაპიტალის მოხმარება</t>
  </si>
  <si>
    <t>თანხა / ღირებულება (ლარებში)</t>
  </si>
  <si>
    <t>1.2.2.3</t>
  </si>
  <si>
    <t>1.2.2.4</t>
  </si>
  <si>
    <t>1.2.2.5</t>
  </si>
  <si>
    <t>1.2.2.6</t>
  </si>
  <si>
    <t>1.2.2.6.1</t>
  </si>
  <si>
    <t>1.2.2.6.2</t>
  </si>
  <si>
    <t>1.2.2.6.3</t>
  </si>
  <si>
    <t>1.2.2.6.4</t>
  </si>
  <si>
    <t>1.2.2.7</t>
  </si>
  <si>
    <t>1.2.6.1</t>
  </si>
  <si>
    <t>1.2.6.2</t>
  </si>
  <si>
    <t>ზრდა პერიოდის განმავლობაში</t>
  </si>
  <si>
    <t>კლება პერიოდის განმავლობაში</t>
  </si>
  <si>
    <t>შემოსავალი პერიოდის განმავლობაში</t>
  </si>
  <si>
    <t>გასავალი პერიოდის განმავლობაში</t>
  </si>
  <si>
    <t>საიჯარო ქირის ხარჯი</t>
  </si>
  <si>
    <t>1.6.1</t>
  </si>
  <si>
    <t>1.6.2</t>
  </si>
  <si>
    <t>1.6.3</t>
  </si>
  <si>
    <t>1.6.4</t>
  </si>
  <si>
    <t>ფორმა N2 - შემოსავლები საარჩევნო კამპანიის ფონდის სახსრების გარდა</t>
  </si>
  <si>
    <t>ფორმა N5 - საარჩევნო კამპანიის ფონდის ხარჯები</t>
  </si>
  <si>
    <t>ნაშთი პერიოდის სადაწყისში</t>
  </si>
  <si>
    <t>ფორმა N9 - არაფინანსური აქტივები</t>
  </si>
  <si>
    <t>ფორმა N9.1 - შენობა-ნაგებობების რეესტრი</t>
  </si>
  <si>
    <t>ფორმა N9.2 - სატრანსპორტო საშუალებების რეესტრი</t>
  </si>
  <si>
    <t>ფორმა N1 – საწევრო შენატანები და შემოწირულებები</t>
  </si>
  <si>
    <t>შემოწირულებები</t>
  </si>
  <si>
    <t>შემოწირულებები ფიზიკური პირებისაგან (უძრავი ქონება)</t>
  </si>
  <si>
    <t>შემოწირულებები ფიზიკური პირებისაგან (სხვა)</t>
  </si>
  <si>
    <t>შემოწირულებები ფიზიკური პირებისაგან</t>
  </si>
  <si>
    <t>შემოწირულებები ფიზიკური პირებისაგან (მოძრავი ქონება)</t>
  </si>
  <si>
    <t>ტრანზ -აქციის N</t>
  </si>
  <si>
    <t>ნაშთი</t>
  </si>
  <si>
    <t>სალაროს ნაშთი პერიოდის დასაწყისში</t>
  </si>
  <si>
    <t>სალაროს ნაშთი პერიოდის ბოლოს</t>
  </si>
  <si>
    <t>ფორმა ივსება ქართული შრიფტით (Sylfaen), ფონტის ზომა 10</t>
  </si>
  <si>
    <t>შენიშვნა</t>
  </si>
  <si>
    <r>
      <t xml:space="preserve">ბუღალტერი </t>
    </r>
    <r>
      <rPr>
        <sz val="10"/>
        <rFont val="Sylfaen"/>
        <family val="1"/>
      </rPr>
      <t xml:space="preserve">(ან საამისოდ უფლებამოსილი </t>
    </r>
  </si>
  <si>
    <t>ოპერაციის დანიშნულება</t>
  </si>
  <si>
    <t>აქტივობის დასახელება</t>
  </si>
  <si>
    <t>მიზანი</t>
  </si>
  <si>
    <t>აქტივობის განხორციელების პერიოდი</t>
  </si>
  <si>
    <t>აქტივობის მონაწილე მოხალისეთა რაოდენობა</t>
  </si>
  <si>
    <t>აქტივობაზე გახარჯული მატერიალური მარაგების მოცულობა</t>
  </si>
  <si>
    <t>ფორმა N9.3 - მოხალისეთა აქტივობების რეესტრი</t>
  </si>
  <si>
    <t>განმარტებითი შენიშვნა*</t>
  </si>
  <si>
    <t>1.6.4.1</t>
  </si>
  <si>
    <t>1.6.4.2</t>
  </si>
  <si>
    <t>1.2.15.1</t>
  </si>
  <si>
    <t>1.2.15.2</t>
  </si>
  <si>
    <t>ხარჯის კლასიფიკაცია ბუნებისა და შინაარსის მიხედვით</t>
  </si>
  <si>
    <t xml:space="preserve">ფორმა N5.1 - სხვადასხვა ხარჯებისა და სხვა დანარჩენი საქონლისა და მომსახურების </t>
  </si>
  <si>
    <t>სულ **</t>
  </si>
  <si>
    <t>1.6.5</t>
  </si>
  <si>
    <t>ზარალი კურსთაშორისი სხვაობებიდან</t>
  </si>
  <si>
    <t>სულ*</t>
  </si>
  <si>
    <t>სახელი</t>
  </si>
  <si>
    <t>გვარი</t>
  </si>
  <si>
    <t>თვე</t>
  </si>
  <si>
    <t>მივლინების ადგილი</t>
  </si>
  <si>
    <t>მივლინების დანიშნულება</t>
  </si>
  <si>
    <t>პოზიცია</t>
  </si>
  <si>
    <t>სულ *</t>
  </si>
  <si>
    <t>ხელფასი</t>
  </si>
  <si>
    <t>განაცემის ტიპი</t>
  </si>
  <si>
    <t>** ჯამური მაჩვენებლები უნდა ედრებოდეს ფორმა N5-ში წარმოდგენილ  N 1.2.15 და N1.6.4 მუხლების შესაბამის მნიშვნელობათა ჯამს.</t>
  </si>
  <si>
    <t xml:space="preserve">წარმოების წელი </t>
  </si>
  <si>
    <t>1.2.8.1</t>
  </si>
  <si>
    <t>1.2.8.2</t>
  </si>
  <si>
    <t>1.2.8.3</t>
  </si>
  <si>
    <t>რეკლამის ხარჯები</t>
  </si>
  <si>
    <t>სატელევიზიო რეკლამის ხარჯები</t>
  </si>
  <si>
    <t>ბეჭდური რეკლამის ხარჯები</t>
  </si>
  <si>
    <t>სხვა სარეკლამო ხარჯები</t>
  </si>
  <si>
    <t>1.2.8.4</t>
  </si>
  <si>
    <t>ინტერნეტ-რეკლამის ხარჯი</t>
  </si>
  <si>
    <t>ბრენდირებული აქსესუარებით რეკლამის ხარჯი</t>
  </si>
  <si>
    <t>1.2.8.5</t>
  </si>
  <si>
    <t xml:space="preserve">ხარჯებში ჩამოწერილი მარაგები </t>
  </si>
  <si>
    <t>სალაროს შემოსავალი, ლარში</t>
  </si>
  <si>
    <t>სალაროს გასავალი, ლარში</t>
  </si>
  <si>
    <t>ფორმა N8.1 - ნაღდი ფულით განხორციელებულ სალაროს ოპერაციათა რეესტრი</t>
  </si>
  <si>
    <t>1.2.13.1</t>
  </si>
  <si>
    <t>1.2.13.2</t>
  </si>
  <si>
    <t>ავტოსატრანსპორტო საშუალებების იჯარის ხარჯი</t>
  </si>
  <si>
    <t>უძრავი ქონების იჯარის ხარჯი</t>
  </si>
  <si>
    <t>1.2.13.3</t>
  </si>
  <si>
    <t>სხვა მოძრავი ქონების იჯარის ხარჯი</t>
  </si>
  <si>
    <t>ხელშეკრულების დადების თარიღი</t>
  </si>
  <si>
    <t>ხელშეკრულების საგანი</t>
  </si>
  <si>
    <t>შენობა-ნაგებობების ტიპი</t>
  </si>
  <si>
    <t>იურიდიული მისმართი</t>
  </si>
  <si>
    <t>იჯარით აღებული ობიექტის მისამართი</t>
  </si>
  <si>
    <t>ობიექტის სახეობა</t>
  </si>
  <si>
    <t>ფართი (ხელშეკრულების მიხედვით)</t>
  </si>
  <si>
    <t>იჯარის ვადა</t>
  </si>
  <si>
    <t>იჯარის ობიექტის სახეობა</t>
  </si>
  <si>
    <t>ტექნიკური მახასიათებლები</t>
  </si>
  <si>
    <t>მეიჯარის სახელი</t>
  </si>
  <si>
    <t>მეიჯარის გვარი</t>
  </si>
  <si>
    <t>მეიჯარე ორგანიზაციის დასახელება</t>
  </si>
  <si>
    <t>მივლინების პერიოდი (დღეებში)</t>
  </si>
  <si>
    <t>ყოველთვური საიჯარო გადასახადი (ლარში)</t>
  </si>
  <si>
    <t>ყოველთვური საიჯარო  გადასახადი (ლარში)</t>
  </si>
  <si>
    <t>მეიჯარის პირადი ნომერი (ფიზიკური პირი)</t>
  </si>
  <si>
    <t xml:space="preserve">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</si>
  <si>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</si>
  <si>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გადახდის წყაროსთან დაკავებული საშემოსავლო გადასახადი</t>
  </si>
  <si>
    <t>ხელშეკრულების თანხა (ლარში)</t>
  </si>
  <si>
    <t>მოწოდებული საქონლის/მომსახურების ღირებულება (ლარში)</t>
  </si>
  <si>
    <t>ვალდებულების ნაშთი (ლარში) საანგარიშგებო პერიოდის ბოლოს</t>
  </si>
  <si>
    <t>მეიჯარე ორგანიზაციის საიდენტიფიკაციო ნომერი</t>
  </si>
  <si>
    <t>ფორმა N9.7 - ვალდებულებების რეესტრი</t>
  </si>
  <si>
    <t>დაუმთავრებელი მშენებლობა</t>
  </si>
  <si>
    <t>პირებისათვის მატერიალური და არამატერიალური ფასეულობების გადაცემა</t>
  </si>
  <si>
    <t>სხვა დანარჩენი ძირითადი აქტივები</t>
  </si>
  <si>
    <t>დამხმარე ხასიათის საქმიანობისათვის გაწეული ხარჯები</t>
  </si>
  <si>
    <t>დამხმარე ხასიათის საქმიანობიდან მიღებული სახსრები</t>
  </si>
  <si>
    <t>სხვა დანარჩენი საქონლისა და მომსახურების (1.2.15) ფაქტიური და საკასო ხარჯის მოცულობა ცალ ცალკე ან ერთად აღებული</t>
  </si>
  <si>
    <t xml:space="preserve"> აღემატება ამავე ფორმის N1.2 ან N1.6 მუხლების შესაბამისი მნიშვნელობების 5%-ს ან 1,000 ლარს.</t>
  </si>
  <si>
    <t>გაგზავნის თარიღი</t>
  </si>
  <si>
    <t>სესხის აღების თარიღი</t>
  </si>
  <si>
    <t>სესხის გამცემი ბანკი</t>
  </si>
  <si>
    <t>სესხის ტიპი</t>
  </si>
  <si>
    <t>სესხის ოდენობა</t>
  </si>
  <si>
    <t>სესხის ვადა (თვეების რაოდენ.)</t>
  </si>
  <si>
    <t>საკონტრაქტო წლიური საპროცენტო განაკვეთი</t>
  </si>
  <si>
    <t>სესხის დაფარვის პირობები</t>
  </si>
  <si>
    <t>სესხის უზრუნვ.</t>
  </si>
  <si>
    <t>თავდებობა (კი/არა)</t>
  </si>
  <si>
    <t>თავდები პირის (ფიზიკური/იურიდიული) სახელი</t>
  </si>
  <si>
    <t>სულ:</t>
  </si>
  <si>
    <t>* შემოსავლის ტიპი-ს ველში იწერება: ფულადი შემოწირულება, არაფულადი შემოწირულება, საწევრო შენატანი.</t>
  </si>
  <si>
    <r>
      <t xml:space="preserve">ხელმძღვანელი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</si>
  <si>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* ფორმა N5.1 ივსება მხოლოდ იმ შემთხვევებში, თუ ფორმა N5 ში წარმოდგენილი სხვადასხდა ხარჯები (1.6.4), </t>
  </si>
  <si>
    <t>ფონდები</t>
  </si>
  <si>
    <t>დაუფარავი დეფიციტი</t>
  </si>
  <si>
    <t xml:space="preserve">   4.3.1 ტელე/რადიოსიხშირული სპექტრით სარგებლობის ლიცენზია</t>
  </si>
  <si>
    <t>კონტრაგენტის დასახელება (იურიდიული პირი)/სახელი, გვარი (ფიზიკური პირი)</t>
  </si>
  <si>
    <t>კონტრაგენტის საიდენტიფიკაციო ნომერი/პირადი ნომერი</t>
  </si>
  <si>
    <t>კონტრაგენტისათვის გადახდილი თანხა (ლარში)</t>
  </si>
  <si>
    <t>დამხმარე ხასიათის საქმიანობიდან მიღებული სხვა სახსრები</t>
  </si>
  <si>
    <t>კომერციული ბანკებიდან მიღებული სესხები/კრედიტები</t>
  </si>
  <si>
    <r>
      <t xml:space="preserve">ხელმძღვანელი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</si>
  <si>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r>
      <t xml:space="preserve">ხელმძღვანელი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</si>
  <si>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სხვა ფინანსური აქტივების ზრდა</t>
  </si>
  <si>
    <t>სხვა არაფულადი შემოსავლები (მათ შორის  მოგება კურსთაშორისი სხვაობებიდან)</t>
  </si>
  <si>
    <t xml:space="preserve">სხვა ფულადი შემოსავლები </t>
  </si>
  <si>
    <t>სხვა არაფულადი შემოსავლები (მათ შორის მოგება კურსთაშორისი სხვაობებიდან)</t>
  </si>
  <si>
    <t>ფორმა N8 - საბანკო ანგარიშები</t>
  </si>
  <si>
    <t>1.2.1.3</t>
  </si>
  <si>
    <t>სულ:*</t>
  </si>
  <si>
    <t xml:space="preserve"> სსიპ "საარჩევნო სისტემების განვითარების, რეფორმებისა და სწავლების  ცენტრიდან" მიღებული  სახსრებით გაწეული ხარჯები</t>
  </si>
  <si>
    <t>რეგიონალური პროექტების დაფინანსების ხარჯები</t>
  </si>
  <si>
    <t>კონფერენციების  ხარჯები</t>
  </si>
  <si>
    <t>ფორმა N9.4 - იჯარით/ქირით აღებული უძრავი ქონების რეესტრი</t>
  </si>
  <si>
    <t>ფორმა N9.5 - იჯარით/ქირით აღებული სატრანსპორტო საშუალებების რეესტრი</t>
  </si>
  <si>
    <t>ფორმა N9.6 - იჯარით/ქირით აღებული სხვა მოძრავი ქონების რეესტრი</t>
  </si>
  <si>
    <t>* სულ ვალდებულებები უნდა ედრებოდეს ფორმა N7-ში წარმოდგენილ ვალდებულებების შესაბამის ანგარიშთა ნაშთებს საანგარიშგებო პერიოდის ბოლოს.</t>
  </si>
  <si>
    <t>ფორმა N 9.7.1 - საარჩევნო პერიოდში აღებული სესხი/კრედიტი</t>
  </si>
  <si>
    <t>* ჯამური მაჩვენებლები უნდა ედრებოდეს ფორმა  N5-ში წარმოდგენილი N1.3 მუხლის შესაბამის</t>
  </si>
  <si>
    <t xml:space="preserve"> მნიშვნელობებს.</t>
  </si>
  <si>
    <t xml:space="preserve">ფორმა N5.4 - სხვა განაცემები ფიზიკურ პირებზე (ხელფასის და პრემიის გარდა) </t>
  </si>
  <si>
    <t>ლიბერთი</t>
  </si>
  <si>
    <t>GE03LB0123113007326003</t>
  </si>
  <si>
    <t>12/20/2005</t>
  </si>
  <si>
    <t>საარჩევნო ბლოკი „ერთიანი ნაციონალური მოძრაობა“</t>
  </si>
  <si>
    <t>მოქმედი</t>
  </si>
  <si>
    <t>05/05/2014-05/25/2014</t>
  </si>
  <si>
    <t>ქ. ბათუმი</t>
  </si>
  <si>
    <t>05.02.02.12.001</t>
  </si>
  <si>
    <t>ქ. ხაშური</t>
  </si>
  <si>
    <t>69.08.03.022</t>
  </si>
  <si>
    <t>ქ. თელავი</t>
  </si>
  <si>
    <t>53.17.125.009</t>
  </si>
  <si>
    <t>ქ.საგარეჯო</t>
  </si>
  <si>
    <t>55.12.58.008</t>
  </si>
  <si>
    <t>ქ. რუსთავი</t>
  </si>
  <si>
    <t>02.05.07.010.01.500</t>
  </si>
  <si>
    <t>ქ. თბილისი</t>
  </si>
  <si>
    <t>01.19.21.003.066</t>
  </si>
  <si>
    <t>ქ. გურჯაანი</t>
  </si>
  <si>
    <t>51.01.61.055.01.509</t>
  </si>
  <si>
    <t>ავტომანქანა</t>
  </si>
  <si>
    <t xml:space="preserve">TOYOTA </t>
  </si>
  <si>
    <t xml:space="preserve"> HILUX 2.5 TD</t>
  </si>
  <si>
    <t>UNM001</t>
  </si>
  <si>
    <t xml:space="preserve">VOLKSWAGEN </t>
  </si>
  <si>
    <t>TOUAREG</t>
  </si>
  <si>
    <t>UNM005</t>
  </si>
  <si>
    <t>HIACE</t>
  </si>
  <si>
    <t>ILI455</t>
  </si>
  <si>
    <t xml:space="preserve">KIA </t>
  </si>
  <si>
    <t>CERATO</t>
  </si>
  <si>
    <t>MNM100</t>
  </si>
  <si>
    <t>PICANTO</t>
  </si>
  <si>
    <t>VVU553</t>
  </si>
  <si>
    <t>SPORTAGE</t>
  </si>
  <si>
    <t>BBU254</t>
  </si>
  <si>
    <t>MAN</t>
  </si>
  <si>
    <t>10.163</t>
  </si>
  <si>
    <t>LLC349</t>
  </si>
  <si>
    <t>08/29/2013</t>
  </si>
  <si>
    <t>HYUNDAI</t>
  </si>
  <si>
    <t>ACCENT 1.4 M/T</t>
  </si>
  <si>
    <t>CQQ523</t>
  </si>
  <si>
    <t>გიორგი</t>
  </si>
  <si>
    <t>ბოკერია</t>
  </si>
  <si>
    <t>01026000697</t>
  </si>
  <si>
    <t>ბაჩუკი</t>
  </si>
  <si>
    <t>ბასარია</t>
  </si>
  <si>
    <t>62006000399</t>
  </si>
  <si>
    <t>საარჩევნო კამპანიის ღონისძიებებში მონაწილეობა</t>
  </si>
  <si>
    <t>ილია</t>
  </si>
  <si>
    <t>პატარაია</t>
  </si>
  <si>
    <t>01015010055</t>
  </si>
  <si>
    <t>ლევან</t>
  </si>
  <si>
    <t>მიქაბერიძე</t>
  </si>
  <si>
    <t>01013021248</t>
  </si>
  <si>
    <t>ბელგია, ქ. ბრიუსელი</t>
  </si>
  <si>
    <t xml:space="preserve">* ჯამური მაჩვენებლები უნდა ედრებოდეს ფორმა N4-ში და N5-ში წარმოდგენილი N 1.2.1 და </t>
  </si>
  <si>
    <t>ფორმა N6-ში წარმოდგენილი N 1.3  მუხლების შესაბამის მნიშვნელობათა ჯამს.</t>
  </si>
  <si>
    <t>ირმა</t>
  </si>
  <si>
    <t>ელენე</t>
  </si>
  <si>
    <t>ნინო</t>
  </si>
  <si>
    <t>ანა</t>
  </si>
  <si>
    <t>01005005987</t>
  </si>
  <si>
    <t>ირაკლი</t>
  </si>
  <si>
    <t>ქავთარაძე</t>
  </si>
  <si>
    <t>01006011789</t>
  </si>
  <si>
    <t>მაია</t>
  </si>
  <si>
    <t>რამაზ</t>
  </si>
  <si>
    <t>ხურცილავა</t>
  </si>
  <si>
    <t>დიანა</t>
  </si>
  <si>
    <t>ვართანოვი</t>
  </si>
  <si>
    <t>01030033993</t>
  </si>
  <si>
    <t>პაატა</t>
  </si>
  <si>
    <t>მანჯგალაძე</t>
  </si>
  <si>
    <t>37001003169</t>
  </si>
  <si>
    <t>ზურაბ</t>
  </si>
  <si>
    <t>მანუჩარ</t>
  </si>
  <si>
    <t>ფანგანი</t>
  </si>
  <si>
    <t>მატერიალურ-ტექნიკ. უზრ. სამსახური</t>
  </si>
  <si>
    <t>დავით</t>
  </si>
  <si>
    <t>ლაზვიაშვილი</t>
  </si>
  <si>
    <t>01024051143</t>
  </si>
  <si>
    <t>ოსიყმიშვილი</t>
  </si>
  <si>
    <t>36001004323</t>
  </si>
  <si>
    <t>თამარ</t>
  </si>
  <si>
    <t>* ჯამური მაჩვენებლები უნდა ედრებოდეს ფორმა N4-ში და N5-ში წარმოდგენილი N 1.1.1 და N1.1.2 მუხლების შესაბამის მნიშვნელობათა ჯამს.</t>
  </si>
  <si>
    <t>თბილისი, პეკინის №34/ალ. ყაზბეგის გამზ. №2 (შენობა №1)</t>
  </si>
  <si>
    <t>საოფისე ფართი</t>
  </si>
  <si>
    <t xml:space="preserve">01.01.2013 - 01.01.2015 </t>
  </si>
  <si>
    <t>205272863</t>
  </si>
  <si>
    <t>შპს ”ბიზნეს ცენტრი საბურთალო”</t>
  </si>
  <si>
    <t>თბილისი, პეკინის №34/ალ. ყაზბეგის გამზ. №2 (შენობა №5)</t>
  </si>
  <si>
    <t xml:space="preserve"> 01.11.2013 - 01.11.2014</t>
  </si>
  <si>
    <t>თბილისი, დ/დ, ი. პეტრიწის ქ. №8</t>
  </si>
  <si>
    <t xml:space="preserve">01.08.2012 - 01.08.2015 </t>
  </si>
  <si>
    <t>203836233</t>
  </si>
  <si>
    <t>თბილისი, ვაჟა-ფშაველას გამზ. №78ა, მე-5 სექტორი</t>
  </si>
  <si>
    <t>01.12.2013 - 01.10.2014</t>
  </si>
  <si>
    <t>დალაქიშვილი</t>
  </si>
  <si>
    <t>თბილისი, ქინძმარაულის ქ. №5ა, შენობა №3</t>
  </si>
  <si>
    <t>12.12.2010 - 12.12.2014</t>
  </si>
  <si>
    <t>208147423</t>
  </si>
  <si>
    <t>სს ”განთიადი”</t>
  </si>
  <si>
    <t>თბილისი, ხიზანიშვილის ქ. №15</t>
  </si>
  <si>
    <t>01.01.2014 - 01.01.2016</t>
  </si>
  <si>
    <t>209437420</t>
  </si>
  <si>
    <t>შპს ”ლიდერ თრეიდი”</t>
  </si>
  <si>
    <t>1) ცოტნე დადიანის 105; (ნაძალადევი)  2)შავი ზღვის (ლეხ კაჩინსკის) 13; (ისანი) 3)პეტრიაშვილის 23;  (მთაწმინდა) 4)თოფურიას 10 (ვაჟა-ფშაველას გამზ. მე-4 კვარ.); (ვაკე)  5)წერეთლის გამზ. 138; (დიდუბე) 6)ყავლაშვილის(აკოფიანის) 10/2; (კრწანისი)  7)მიცკევიჩის 29-29ა. (საბურთალო)</t>
  </si>
  <si>
    <t xml:space="preserve">01.11.2012 - 01.11.2015 </t>
  </si>
  <si>
    <t>1) 55,14; 2) 88,38; 3) 59,32; 4) 30,6; 5) 61,52; 6) 42,8; 7) 89,1</t>
  </si>
  <si>
    <t>205296375</t>
  </si>
  <si>
    <t>სსიპ ქონების მართვის სააგენტო</t>
  </si>
  <si>
    <t>თბილისი, სუნდუკიანის ქ. 11</t>
  </si>
  <si>
    <t>30.01.2014 - 30.07.2014</t>
  </si>
  <si>
    <t>თეა</t>
  </si>
  <si>
    <t>სალარიძე</t>
  </si>
  <si>
    <t>თბილისი, გულიას მოედანი, გვარდიის სამმ. მიმდებარედ</t>
  </si>
  <si>
    <t>06.05.2014 - 06.11.2014</t>
  </si>
  <si>
    <t>183,25</t>
  </si>
  <si>
    <t>შპს "Teli"</t>
  </si>
  <si>
    <t>ხელვაჩაური, ფრიდონ ხალვაშის გამზ. 386</t>
  </si>
  <si>
    <t>01.03.2014 - 01.03.2017</t>
  </si>
  <si>
    <t>61006005643 (198002450)</t>
  </si>
  <si>
    <t>საიდ</t>
  </si>
  <si>
    <t>დიდმანიძე</t>
  </si>
  <si>
    <t>ქობულეთი, აღმაშენებლის ქ. №99ა</t>
  </si>
  <si>
    <t>16.12.2009 - 16.12.2015</t>
  </si>
  <si>
    <t>მუნიციპალიტეტი, გამგეობა (საკრებულო)</t>
  </si>
  <si>
    <t>ქედა, კოსტავას ქ. №2</t>
  </si>
  <si>
    <t>1)57,2 2)32,5</t>
  </si>
  <si>
    <t>შუახევი, რუსთაველის ქ. 17</t>
  </si>
  <si>
    <t>11.03.2013 - 11.03.2015</t>
  </si>
  <si>
    <t>61010003569</t>
  </si>
  <si>
    <t>დავითაძე</t>
  </si>
  <si>
    <t>ხულო, მ. აბაშიძის 14</t>
  </si>
  <si>
    <t>01.02.2014 - 01.02.2017</t>
  </si>
  <si>
    <t>61009006080</t>
  </si>
  <si>
    <t>გია</t>
  </si>
  <si>
    <t>ქედელიძე</t>
  </si>
  <si>
    <t>ქუთაისი, წმინდა ნინოს ქ. №9</t>
  </si>
  <si>
    <t>23.01.2014 - 23.01.2016</t>
  </si>
  <si>
    <t>01001012149</t>
  </si>
  <si>
    <t>ოზგებიშვილი</t>
  </si>
  <si>
    <t xml:space="preserve">ტყიბული, კოსტავას ქ. №5 ბ. 4 </t>
  </si>
  <si>
    <t>41001006102</t>
  </si>
  <si>
    <t>სირაძე</t>
  </si>
  <si>
    <t>ბაღდათი, წერეთლის ქ. №10</t>
  </si>
  <si>
    <t>10.03.2010 - 10.03.2016</t>
  </si>
  <si>
    <t>ზესტაფონი, რობაქიძის ქ. 1 კორ. 1 ბ. 1</t>
  </si>
  <si>
    <t>04.03.2014 - 04.03.2015</t>
  </si>
  <si>
    <t>18001053471</t>
  </si>
  <si>
    <t>მზიური</t>
  </si>
  <si>
    <t>სვანიძე</t>
  </si>
  <si>
    <t>თერჯოლა, რუსთაველის ქ. №99</t>
  </si>
  <si>
    <t>03.02.2014 - 03.02.2016</t>
  </si>
  <si>
    <t>60002007956</t>
  </si>
  <si>
    <t>რუსუდან</t>
  </si>
  <si>
    <t>ზარნაძე</t>
  </si>
  <si>
    <t>სამტრედია, რაზმაძის ქ. №2</t>
  </si>
  <si>
    <t>29.01.2014 - 29.01.2021</t>
  </si>
  <si>
    <t>საჩხერე, კოსტავას ქ. №11</t>
  </si>
  <si>
    <t>06.02.2014 - 06.02.2016</t>
  </si>
  <si>
    <t>ჭიღლაძე</t>
  </si>
  <si>
    <t>წყალტუბო, ი. ჭავჭავაძის ქ. 10 ბ. 15</t>
  </si>
  <si>
    <t>01.03.2014 - 01.03.2015</t>
  </si>
  <si>
    <t>53001003144</t>
  </si>
  <si>
    <t>ლატავრა</t>
  </si>
  <si>
    <t>ლალიაშვილი</t>
  </si>
  <si>
    <t>წყალტუბო, ტაბიძის ქ. №13</t>
  </si>
  <si>
    <t>01.05.2013 - 01.05.2015</t>
  </si>
  <si>
    <t>53001001398</t>
  </si>
  <si>
    <t>მარინა</t>
  </si>
  <si>
    <t>თავართქილაძე</t>
  </si>
  <si>
    <t>ხარაგაული, სოლომონ მეფის ქ. №20, შენ. #1</t>
  </si>
  <si>
    <t>10.04.2014 - 10.04.2019</t>
  </si>
  <si>
    <t>56001002800</t>
  </si>
  <si>
    <t>ხვიჩა</t>
  </si>
  <si>
    <t>არევაძე</t>
  </si>
  <si>
    <t>ხონი, მოსე ხონელის ქ. 1, მე-2 სართ.</t>
  </si>
  <si>
    <t>07.04.2013 - 07.04.2015</t>
  </si>
  <si>
    <t>01027035837</t>
  </si>
  <si>
    <t>მზია</t>
  </si>
  <si>
    <t>უგულავა</t>
  </si>
  <si>
    <t>ჭიათურა, ნინოშვილის ქ. 16 ბ. 2</t>
  </si>
  <si>
    <t>17.02.2014 - 17.02.2015</t>
  </si>
  <si>
    <t>54001018037</t>
  </si>
  <si>
    <t>ავთანდილ</t>
  </si>
  <si>
    <t>გვარუციძე</t>
  </si>
  <si>
    <t>ზუგდიდი, კ. გამსახურდიას ქ. 38, შენობა N1 და N2</t>
  </si>
  <si>
    <t xml:space="preserve">18.02.2014 - 18.02.2016 </t>
  </si>
  <si>
    <t>1)153,83 2) 34,12</t>
  </si>
  <si>
    <t>19001094522</t>
  </si>
  <si>
    <t>ლანა</t>
  </si>
  <si>
    <t>ლაშხია</t>
  </si>
  <si>
    <t>მესტია, თამარ მეფის ქ. 16</t>
  </si>
  <si>
    <t>13.09.2013 - 13.09.2014</t>
  </si>
  <si>
    <t>30001002845</t>
  </si>
  <si>
    <t>ბელა</t>
  </si>
  <si>
    <t>რატიანი</t>
  </si>
  <si>
    <t>სენაკი, ჭავჭავაძის ქ. №101</t>
  </si>
  <si>
    <t xml:space="preserve">15.06.2009 - 15.06.2014 </t>
  </si>
  <si>
    <t>სსიპ აკაკი ხორავას სახელობის სახელმწიფო დრამატული თეატრი, მმართვ. თენგიზ თოფურიძე</t>
  </si>
  <si>
    <t>ჩხოროწყუ, დავით აღმაშენებლის ქ. 14</t>
  </si>
  <si>
    <t>27.01.2014 - 27.07.2014</t>
  </si>
  <si>
    <t>48001002406</t>
  </si>
  <si>
    <t>სიმონი</t>
  </si>
  <si>
    <t>ახალაია</t>
  </si>
  <si>
    <t>წალენჯიხა, გამსახურდიას ქ. №9</t>
  </si>
  <si>
    <t>29.08.2013 - 29.06.2014</t>
  </si>
  <si>
    <t>შპს "ეგრისი"</t>
  </si>
  <si>
    <t>ხობი, ცოტნე დადიანის ქ. №202, მე-2 სართ.</t>
  </si>
  <si>
    <t>27.03.2012 - 27.03.2016</t>
  </si>
  <si>
    <t>მუნიციპალიტეტი, გამგეობა</t>
  </si>
  <si>
    <t>აბაშა, თავისუფლების ქ. №91</t>
  </si>
  <si>
    <t>01.04.2014 - 01.04.2016</t>
  </si>
  <si>
    <t>შპს ”ნიკე”</t>
  </si>
  <si>
    <t>ფოთი, დ. აღმაშენებლის ქ. №19 ბ. 13</t>
  </si>
  <si>
    <t xml:space="preserve">31.01.2014 -31.01.2015 </t>
  </si>
  <si>
    <t>01019003837</t>
  </si>
  <si>
    <t>პეტრე</t>
  </si>
  <si>
    <t>ქუთათელაძე</t>
  </si>
  <si>
    <t>ლენტეხი, ფოსტის შენობა, თამარ მეფის ქ. 17</t>
  </si>
  <si>
    <t>შპს ”საქართველოს ფოსტა”</t>
  </si>
  <si>
    <t>ამბროლაური, ბრატისლავა-რაჭის ქ. 1</t>
  </si>
  <si>
    <t>24.09.2013 - 24.09.2014</t>
  </si>
  <si>
    <t>04001001960</t>
  </si>
  <si>
    <t>ლალი</t>
  </si>
  <si>
    <t>ყიფიანი</t>
  </si>
  <si>
    <t>ონი, დავით აღმაშენებლის მოედანი №6</t>
  </si>
  <si>
    <t>12.03.2010 - 12.03.2015</t>
  </si>
  <si>
    <t>შპს ”სილქნეტი”</t>
  </si>
  <si>
    <t>ცაგერი, რუსთაველის ქ. მე-2 შეს. ბინა N3</t>
  </si>
  <si>
    <t>15.08.2013 - 15.08.2014</t>
  </si>
  <si>
    <t>შორენა</t>
  </si>
  <si>
    <t>მესხაძე</t>
  </si>
  <si>
    <t>ლანჩხუთი, ნინოშვილის ქ. №56</t>
  </si>
  <si>
    <t>04.02.2014 - 04.02.2016</t>
  </si>
  <si>
    <t>26001027591</t>
  </si>
  <si>
    <t>ქეთევან</t>
  </si>
  <si>
    <t>ლიპარტელიანი</t>
  </si>
  <si>
    <t>ოზურგეთი, დოლიძის ქ. №13</t>
  </si>
  <si>
    <t>13.04.2013 - 13.04.2016</t>
  </si>
  <si>
    <t>01011021338</t>
  </si>
  <si>
    <t>მჟავანაძე</t>
  </si>
  <si>
    <t>ჩოხატაური, დუმბაძის ქ, №36</t>
  </si>
  <si>
    <t xml:space="preserve">01.01.2014 - 01.01.2017 </t>
  </si>
  <si>
    <t>01026014514</t>
  </si>
  <si>
    <t>სულხან</t>
  </si>
  <si>
    <t>მინდაძე</t>
  </si>
  <si>
    <t>ახალქალაქი, დავით აღმაშენებლის ქ. №6</t>
  </si>
  <si>
    <t>10.02.2014 - 10.02.2016</t>
  </si>
  <si>
    <t>07001021221</t>
  </si>
  <si>
    <t>არუსიაკ</t>
  </si>
  <si>
    <t>შირინიანი</t>
  </si>
  <si>
    <t>ახალციხე, ნათენაძის ქ. 2</t>
  </si>
  <si>
    <t>01.12.2012 - 01.12.2014</t>
  </si>
  <si>
    <t>შპს "მესხეთი პალასი"</t>
  </si>
  <si>
    <t>ადიგენი, თამარ მეფის ქ. №3, 2 ოთახი</t>
  </si>
  <si>
    <t xml:space="preserve">10.04.2012 - 10.04.2014 </t>
  </si>
  <si>
    <t>03001001833</t>
  </si>
  <si>
    <t>ნათელა</t>
  </si>
  <si>
    <t>მაჭარაშვილი</t>
  </si>
  <si>
    <t>ასპინძა, ერეკლე II-ს ქ. №4</t>
  </si>
  <si>
    <t>31.01.2014 - 31.01.2016</t>
  </si>
  <si>
    <t>ამირან</t>
  </si>
  <si>
    <t>ლონდარიძე</t>
  </si>
  <si>
    <t>ბორჯომი, წმინდა ნინოს ქ. №1</t>
  </si>
  <si>
    <t xml:space="preserve">26.11.2009 - 26.11.2014 </t>
  </si>
  <si>
    <t>ნინოწმინდა, პუშკინის ქ.</t>
  </si>
  <si>
    <t>20.05.2014 - 20.04.2015</t>
  </si>
  <si>
    <t>არამ</t>
  </si>
  <si>
    <t>ქსპოიან</t>
  </si>
  <si>
    <t>ბოლნისი, სულხან-საბა ორბელიანის ქ. №99</t>
  </si>
  <si>
    <t xml:space="preserve">01.01.2011 - 30.06.2014 </t>
  </si>
  <si>
    <t>შპს ”ბოლნისის სტამბა”</t>
  </si>
  <si>
    <t>თეთრიწყარო, კოსტავას ქ. №1</t>
  </si>
  <si>
    <t xml:space="preserve">01.01.2014 - 31.07.2014 </t>
  </si>
  <si>
    <t>01029004819</t>
  </si>
  <si>
    <t>დესპინე</t>
  </si>
  <si>
    <t>ლობჟანიძე</t>
  </si>
  <si>
    <t>დმანისი, წმ. ნინოს ქ. №52 ბ. 8</t>
  </si>
  <si>
    <t xml:space="preserve">05.02.2013 - 05.02.2016 </t>
  </si>
  <si>
    <t>შპს „მარკშეიდერი“</t>
  </si>
  <si>
    <t>მარნეული, რუსთაველის ქ. 82</t>
  </si>
  <si>
    <t>01.10.2013 - 01.06.2014</t>
  </si>
  <si>
    <t>28001002247</t>
  </si>
  <si>
    <t>ჯეირან</t>
  </si>
  <si>
    <t>ხუბანოვი</t>
  </si>
  <si>
    <t>გარდაბანი, აღმაშენებლის ქ. 34</t>
  </si>
  <si>
    <t>04.02.2014 - 04.08.2014</t>
  </si>
  <si>
    <t>1) 40, 2) 70</t>
  </si>
  <si>
    <t>12001001269</t>
  </si>
  <si>
    <t>გამბარ</t>
  </si>
  <si>
    <t>ბაირამოვი</t>
  </si>
  <si>
    <t>გორი, გარსევანიშვილის ქ. 1</t>
  </si>
  <si>
    <t>59001049345</t>
  </si>
  <si>
    <t>ცერაძე</t>
  </si>
  <si>
    <t>კასპი, კოტეტიშვილის ქ. 1</t>
  </si>
  <si>
    <t>01.08.2013 - 01.08.2014</t>
  </si>
  <si>
    <t>01001011116</t>
  </si>
  <si>
    <t>მანანა</t>
  </si>
  <si>
    <t>ხოხიაშვილი</t>
  </si>
  <si>
    <t>ქარელი, 9 აპრილის ქ. 9</t>
  </si>
  <si>
    <t xml:space="preserve">01.03.2013 - 01.03.2015 </t>
  </si>
  <si>
    <t>43001014473</t>
  </si>
  <si>
    <t>აბაშიშვილი</t>
  </si>
  <si>
    <t>დედოფლისწყარო, რუსთაველის ქ. №42</t>
  </si>
  <si>
    <t>22.02.2012 - 22.02.2015</t>
  </si>
  <si>
    <t>მუნიციპალიტეტი, საკრებულო</t>
  </si>
  <si>
    <t>ლაგოდეხი, წმინდა ნინოს ქუჩა 4</t>
  </si>
  <si>
    <t>02.08.2012 - 02.08.2014</t>
  </si>
  <si>
    <t>ახმეტა, რუსთაველის 60</t>
  </si>
  <si>
    <t xml:space="preserve">01.05.2013 - 01.05.2015 </t>
  </si>
  <si>
    <t>08001025021</t>
  </si>
  <si>
    <t>მარინე</t>
  </si>
  <si>
    <t>იდიძე</t>
  </si>
  <si>
    <t>საგარეჯო, დავით აღმაშენებლის ქ. 21</t>
  </si>
  <si>
    <t>21.08.2013 - 21.08.2014</t>
  </si>
  <si>
    <t>ციცინო</t>
  </si>
  <si>
    <t>კოხტაშვილი</t>
  </si>
  <si>
    <t>სიღნაღი, წნორი, დავით აღმაშენებლის ქ. 51</t>
  </si>
  <si>
    <t>03.09.2013 - 03.09.2014</t>
  </si>
  <si>
    <t>40001008452</t>
  </si>
  <si>
    <t>ია</t>
  </si>
  <si>
    <t>ჯალიაშვილი</t>
  </si>
  <si>
    <t>სიღნაღი, ბარათაშვილის ქ. 36</t>
  </si>
  <si>
    <t>23.09.2013 - 23.09.2014</t>
  </si>
  <si>
    <t>01003008593</t>
  </si>
  <si>
    <t>ანგოლი</t>
  </si>
  <si>
    <t>ტუხაშვილი</t>
  </si>
  <si>
    <t>ყვარელი, ილია ჭავჭავაძის ქ. 61, მე-2 სად. 1-ლი სართ.</t>
  </si>
  <si>
    <t>30.11.2013 - 30.11.2014</t>
  </si>
  <si>
    <t>45001007227</t>
  </si>
  <si>
    <t>ნუგზარ</t>
  </si>
  <si>
    <t>ღონიაშვილი</t>
  </si>
  <si>
    <t>დუშეთი, რუსთაველის  ქ. №27</t>
  </si>
  <si>
    <t xml:space="preserve">12.12.2012 - 12.12.2017 </t>
  </si>
  <si>
    <t>ყაზბეგი, რუსთაველის ქ. №1</t>
  </si>
  <si>
    <t>01.02.2014 - 01.02.2016</t>
  </si>
  <si>
    <t>01023001964</t>
  </si>
  <si>
    <t>ალავიძე</t>
  </si>
  <si>
    <t>თიანეთი, დაბა თიანეთი</t>
  </si>
  <si>
    <t>02.09.2013 - 02.09.2014</t>
  </si>
  <si>
    <t>23001000463</t>
  </si>
  <si>
    <t>კოჭლაშვილი</t>
  </si>
  <si>
    <t>მცხეთა, დავით აღმაშენებლის ქ. 93</t>
  </si>
  <si>
    <t>01.01.2014 - 31.08.2014</t>
  </si>
  <si>
    <t>31001007783</t>
  </si>
  <si>
    <t>ახალაშვილი</t>
  </si>
  <si>
    <t>ბათუმი, ჰ. აბაშიძის 5/7</t>
  </si>
  <si>
    <t>17.04.2014 - 15.06.2014</t>
  </si>
  <si>
    <t>61006002415</t>
  </si>
  <si>
    <t>რუსლან</t>
  </si>
  <si>
    <t>ჯიჯავაძე</t>
  </si>
  <si>
    <t>ბათუმი, მელაშვილის 2</t>
  </si>
  <si>
    <t>61001030547</t>
  </si>
  <si>
    <t>ფარსენაძე</t>
  </si>
  <si>
    <t>ბათუმი, ურეხის დასახ.</t>
  </si>
  <si>
    <t>61006009130</t>
  </si>
  <si>
    <t>ნოდარ</t>
  </si>
  <si>
    <t>დიასამიძე</t>
  </si>
  <si>
    <t>ბათუმი, გრიშაშვილის ქ. 13</t>
  </si>
  <si>
    <t>61009000549</t>
  </si>
  <si>
    <t>ტარიელ</t>
  </si>
  <si>
    <t>მიქელაძე</t>
  </si>
  <si>
    <t>ბათუმი, შ. ხიმშიაშვილის ქ. 11</t>
  </si>
  <si>
    <t>23.04.2014 - 15.06.2014</t>
  </si>
  <si>
    <t>61001056060</t>
  </si>
  <si>
    <t>როინ</t>
  </si>
  <si>
    <t>ჭედიშვილი</t>
  </si>
  <si>
    <t>ბათუმი, ლუკა ასათიანის 88</t>
  </si>
  <si>
    <t>28.04.2014 - 15.06.2014</t>
  </si>
  <si>
    <t>61001084710</t>
  </si>
  <si>
    <t>ბურძგლა</t>
  </si>
  <si>
    <t>ბათუმი, ტაბიძის 1</t>
  </si>
  <si>
    <t>61002010820</t>
  </si>
  <si>
    <t>მამალაძე</t>
  </si>
  <si>
    <t>ბათუმი, ფ. გოგიტიძის 62-64</t>
  </si>
  <si>
    <t>61003002899</t>
  </si>
  <si>
    <t>ვაჟა</t>
  </si>
  <si>
    <t>ლომთათიძე</t>
  </si>
  <si>
    <t>ბათუმი, ადლიის დას. 88</t>
  </si>
  <si>
    <t>61006060656</t>
  </si>
  <si>
    <t>ეთერ</t>
  </si>
  <si>
    <t>ჯაყელი</t>
  </si>
  <si>
    <t>ბათუმი, ჯავახიშვილის ქ. 52/სარაჯიშვილის ქ. 1</t>
  </si>
  <si>
    <t>61006016090</t>
  </si>
  <si>
    <t>სულეიმან</t>
  </si>
  <si>
    <t>გორგილაძე</t>
  </si>
  <si>
    <t>ქობულეთი, დაბა ჩაქვი, აღმაშენებლის ქუჩის მიმდ.</t>
  </si>
  <si>
    <t>20.05.2014 - 15.06.2014</t>
  </si>
  <si>
    <t>61004065442</t>
  </si>
  <si>
    <t>მინდია</t>
  </si>
  <si>
    <t>ხალვაში</t>
  </si>
  <si>
    <t>ქუთაისი, თაბუკაშვილის (მარქსის) 165 (ყოფ. 24)</t>
  </si>
  <si>
    <t>28.04.2014 - 30.06.2014</t>
  </si>
  <si>
    <t>60001075903</t>
  </si>
  <si>
    <t>ხურციძე</t>
  </si>
  <si>
    <t>ქუთაისი, ნიკეას მე-2 შეს. 27</t>
  </si>
  <si>
    <t>60002005400</t>
  </si>
  <si>
    <t>ციური</t>
  </si>
  <si>
    <t>გაგუა</t>
  </si>
  <si>
    <t>ქუთაისი, თბილისის ქ. 3</t>
  </si>
  <si>
    <t>60001103584</t>
  </si>
  <si>
    <t>დალი</t>
  </si>
  <si>
    <t>მაწკეპლაძე</t>
  </si>
  <si>
    <t>ქუთაისი, ზვიად გამსახურდიას ქ. 9/33</t>
  </si>
  <si>
    <t>60001022245</t>
  </si>
  <si>
    <t>მირანდა</t>
  </si>
  <si>
    <t>შატალოვა</t>
  </si>
  <si>
    <t>ქუთაისი, ავტომშენებლის ქ. 15</t>
  </si>
  <si>
    <t>41001029243</t>
  </si>
  <si>
    <t>ნანა</t>
  </si>
  <si>
    <t>გვენეტაძე</t>
  </si>
  <si>
    <t>ქუთაისი, ახალგაზრდობის 1-ლი შეს. 2ა</t>
  </si>
  <si>
    <t>60002008593</t>
  </si>
  <si>
    <t>მევლუდ</t>
  </si>
  <si>
    <t>გუმბერიძე</t>
  </si>
  <si>
    <t>ქუთაისი, რუსთაველის ქ. 86</t>
  </si>
  <si>
    <t>03.05.2014 - 30.06.2014</t>
  </si>
  <si>
    <t>60001082548</t>
  </si>
  <si>
    <t>კარანაძე</t>
  </si>
  <si>
    <t>ქუთაისი, ნინოშვილის ქ. 7</t>
  </si>
  <si>
    <t>60001008782</t>
  </si>
  <si>
    <t>ზვიად</t>
  </si>
  <si>
    <t>შეყილაძე</t>
  </si>
  <si>
    <t>ქუთაისი, სულხან-საბას 83</t>
  </si>
  <si>
    <t>60001007398</t>
  </si>
  <si>
    <t>ლამარა</t>
  </si>
  <si>
    <t>გიორგაძე</t>
  </si>
  <si>
    <t>ზესტაფონი, კეკელიძის ქ. 4-ის მიმდ. ტერიტორია</t>
  </si>
  <si>
    <t>01.05.2014 - 16.06.2014</t>
  </si>
  <si>
    <t>18001026148</t>
  </si>
  <si>
    <t>მალაღურაძე</t>
  </si>
  <si>
    <t>რუსთავი, კოსტავას გამზ. 13</t>
  </si>
  <si>
    <t>01.05.2014 - 30.06.2014</t>
  </si>
  <si>
    <t>35001027259</t>
  </si>
  <si>
    <t>ედუარდ</t>
  </si>
  <si>
    <t>მარკარიანი</t>
  </si>
  <si>
    <t>რუსთავი, მე-17 მ/რ კორ. 23-ის მიმდ. ტერიტორია</t>
  </si>
  <si>
    <t>35001037374</t>
  </si>
  <si>
    <t>კოტე</t>
  </si>
  <si>
    <t>ჩალიგავა</t>
  </si>
  <si>
    <t>რუსთავი, მეგობრობის გამზ. 61 (შარტავას გამზ. 17)</t>
  </si>
  <si>
    <t>35001000113</t>
  </si>
  <si>
    <t>ქოჩიაშვილი</t>
  </si>
  <si>
    <t>რუსთავი, შარტავას გამზ. 15 და 11 შორის ტერიტორია</t>
  </si>
  <si>
    <t>35001021515</t>
  </si>
  <si>
    <t>ალექსანდრე</t>
  </si>
  <si>
    <t>კანდელაკი</t>
  </si>
  <si>
    <t>რუსთავი, პ. თოდრიას 3 ბ. 1-ის მიმდ. ტერიტორია</t>
  </si>
  <si>
    <t>10.05.2014 - 30.06.2014</t>
  </si>
  <si>
    <t>35001034709</t>
  </si>
  <si>
    <t>ზაზა</t>
  </si>
  <si>
    <t>ცაბაძე</t>
  </si>
  <si>
    <t>რუსთავი, მეგობრობის გამზ. 12</t>
  </si>
  <si>
    <t>35001007711</t>
  </si>
  <si>
    <t>ქარუხნიშვილი</t>
  </si>
  <si>
    <t>რუსთავი, მე-12 მ/რ კორ. 21 ბ. 59</t>
  </si>
  <si>
    <t>35001024072</t>
  </si>
  <si>
    <t>მახარაშვილი</t>
  </si>
  <si>
    <t>რუსთავი, რუსთაველის 32</t>
  </si>
  <si>
    <t>10.05.2014 - 10.07.2014</t>
  </si>
  <si>
    <t>35001051800</t>
  </si>
  <si>
    <t>ნიკოლოზ</t>
  </si>
  <si>
    <t>მუსერიძე</t>
  </si>
  <si>
    <t>რუსთავი, რჩეულიშვილის ქ. 4</t>
  </si>
  <si>
    <t>35001058082</t>
  </si>
  <si>
    <t>მერაბ</t>
  </si>
  <si>
    <t>პაპუნაშვილი</t>
  </si>
  <si>
    <t>თბილისი, ი. აბაშიძის #43</t>
  </si>
  <si>
    <t>01.04.2014 - 30.06.2014</t>
  </si>
  <si>
    <t>65018000641</t>
  </si>
  <si>
    <t>თეიმურაზ</t>
  </si>
  <si>
    <t>აბესაძე</t>
  </si>
  <si>
    <t>თბილისი, ქ. ჩოლოყაშვილის 52 ბ. 24</t>
  </si>
  <si>
    <t>01011065364</t>
  </si>
  <si>
    <t>ლია</t>
  </si>
  <si>
    <t>რამიშვილი</t>
  </si>
  <si>
    <t>თბილისი, დოლიძე/ბალანჩივაძის 2/1</t>
  </si>
  <si>
    <t>01010013987</t>
  </si>
  <si>
    <t>მათიკაშვილი</t>
  </si>
  <si>
    <t>თბილისი, ლილო, კვარ. 5 კორ. 1, სართ. 1</t>
  </si>
  <si>
    <t>20001011998</t>
  </si>
  <si>
    <t>ოთარ</t>
  </si>
  <si>
    <t>ასანოვი</t>
  </si>
  <si>
    <t>თბილისი, გლდანის მას. მე-4 მ/რ კორ. 101 სართ. 0-1</t>
  </si>
  <si>
    <t>01013029379</t>
  </si>
  <si>
    <t>ლამზირა</t>
  </si>
  <si>
    <t>თბილისი, სარაჯიშვილის გამზ. 5 (ავჭალის გზატ. 67)</t>
  </si>
  <si>
    <t>60001158755</t>
  </si>
  <si>
    <t>რობერტ</t>
  </si>
  <si>
    <t>ძნელაძე</t>
  </si>
  <si>
    <t>თბილისი, ვაზისუბნის დასახ. 1 მ/რ, კორ. 12-ის მიმდებარე ნაკვეთი (შანდორ პეტეფის ქ.)</t>
  </si>
  <si>
    <t>01012009109</t>
  </si>
  <si>
    <t>დავითაშვილი</t>
  </si>
  <si>
    <t>თბილისი, ვარკეთილი 3, მე-2 მ/რ კორ. 14-ის მიმდებარედ</t>
  </si>
  <si>
    <t>01026008414</t>
  </si>
  <si>
    <t>მამაცაშვილი</t>
  </si>
  <si>
    <t>თბილისი, მუხაძის ქ. 11 სართ. 1 ბ. 2</t>
  </si>
  <si>
    <t>15.04.2014 - 30.06.2014</t>
  </si>
  <si>
    <t>14001008499</t>
  </si>
  <si>
    <t>დავითური</t>
  </si>
  <si>
    <t>თბილისი, დადიანის ქ. 150</t>
  </si>
  <si>
    <t>01.05.2014 - 30.07.2014</t>
  </si>
  <si>
    <t>შპს "4-96"</t>
  </si>
  <si>
    <t>თბილისი, წყნეთი, დ. აღმაშენებლის ქ. 18 (ნაკვ. 70/14)</t>
  </si>
  <si>
    <t>01008031705</t>
  </si>
  <si>
    <t>მაღლაკელიძე</t>
  </si>
  <si>
    <t>თბილისი, მუხიანის დას. მე-3 მ/რ კორ. 23</t>
  </si>
  <si>
    <t>05.05.2014 - 15.07.2014</t>
  </si>
  <si>
    <t>სსიპ - ქონების მართვის სააგენტო</t>
  </si>
  <si>
    <t>მსუბუქი</t>
  </si>
  <si>
    <t>VWW 625</t>
  </si>
  <si>
    <t>203826173</t>
  </si>
  <si>
    <t>შპს "უძრავი ქონება - თბილისი"</t>
  </si>
  <si>
    <t>VWW 624</t>
  </si>
  <si>
    <t>მერსედეს-ბენცი</t>
  </si>
  <si>
    <t xml:space="preserve"> E-320</t>
  </si>
  <si>
    <t>HPH 660</t>
  </si>
  <si>
    <t>204987933</t>
  </si>
  <si>
    <t>ააიპ "ლიტერა"</t>
  </si>
  <si>
    <t>სუძუკი</t>
  </si>
  <si>
    <t>ლიანა</t>
  </si>
  <si>
    <t>UTG536</t>
  </si>
  <si>
    <t>01030001380</t>
  </si>
  <si>
    <t>ნუნუ</t>
  </si>
  <si>
    <t>მათიაშვილი</t>
  </si>
  <si>
    <t>ოპელ</t>
  </si>
  <si>
    <t>ASTRA</t>
  </si>
  <si>
    <t>QYQ848</t>
  </si>
  <si>
    <t>ნისან</t>
  </si>
  <si>
    <t>სქაილაინ</t>
  </si>
  <si>
    <t>IEP777</t>
  </si>
  <si>
    <t xml:space="preserve">მერსედეს-ბენცი </t>
  </si>
  <si>
    <t>E-320</t>
  </si>
  <si>
    <t>BCR777</t>
  </si>
  <si>
    <t>6200600399</t>
  </si>
  <si>
    <t>BMW</t>
  </si>
  <si>
    <t>528i</t>
  </si>
  <si>
    <t>WTW528</t>
  </si>
  <si>
    <t>01015011532</t>
  </si>
  <si>
    <t>იადვიგა</t>
  </si>
  <si>
    <t>მარინაშვილი</t>
  </si>
  <si>
    <t>C-240</t>
  </si>
  <si>
    <t>MIA555</t>
  </si>
  <si>
    <t>მარჩ</t>
  </si>
  <si>
    <t>FQF227</t>
  </si>
  <si>
    <t>01021010767</t>
  </si>
  <si>
    <t>არაფულადი ფორმით ***</t>
  </si>
  <si>
    <t>შემოსავლის ტიპი *</t>
  </si>
  <si>
    <t>ფიზიკური პირის სახელი და გვარი / იურიდიული პირის დასახელება</t>
  </si>
  <si>
    <t>პირადი ნომერი / საიდ. კოდი</t>
  </si>
  <si>
    <t>ქონების აღწერილობა ****</t>
  </si>
  <si>
    <t>ფულადი შემოწირულობა</t>
  </si>
  <si>
    <t>** "მოქალაქეთა პოლიტიკური გაერთიანებების შესახებ" საქართველოს ორგანული კანონის 25-ე მუხლის მეორე პუნქტის "ბ" ქვეპუნქტის შესაბამისად შემოწირულობის განმახორციელებელი იურიდიული პირის პარტიონრები და საბოლოო ბენეფიციარები უნდა იყვნენ მხოლოდ საქართველოს მოქალაქეები.</t>
  </si>
  <si>
    <t>*** არაფულად შემოსავალში შედის უძრავი და მოძრავი ნივთი, არამატერიალური ქონებრივი სიკეთე და მომსახურება. სახელმწიფო აუდიტის სამსახური  უფლებას იტოვებს გადაამოწმოს შემოწირული ქონების საბაზრო ღირებულება და მოახდინოს შესაბამისი კორექტირება.</t>
  </si>
  <si>
    <t>**** მიუთითეთ დეტალური ინფორმაცია ქონების შესახებ (მად.: მიწა, მისი ფართობი, ადგილმდებარეობა, საკადასტრო კოდი და ა.შ);   აღნიშნულ ველში ივსება ინფორმაცია შემოწირულობის სახით მირებული ქონების შესახებ.</t>
  </si>
  <si>
    <r>
      <t>ბუღალტერი</t>
    </r>
    <r>
      <rPr>
        <sz val="10"/>
        <rFont val="Sylfaen"/>
        <family val="1"/>
      </rPr>
      <t xml:space="preserve"> (ან საამისოდ უფლებამოსილი პასუხისმგებელი პირი)</t>
    </r>
  </si>
  <si>
    <t>MERCEDES BENZ</t>
  </si>
  <si>
    <t>C 180</t>
  </si>
  <si>
    <t>UJJ518</t>
  </si>
  <si>
    <t>03/31/2014</t>
  </si>
  <si>
    <t>UJJ517</t>
  </si>
  <si>
    <t>KEK506</t>
  </si>
  <si>
    <t>KEK507</t>
  </si>
  <si>
    <t>KEK508</t>
  </si>
  <si>
    <t>OPEL</t>
  </si>
  <si>
    <t>KEK359</t>
  </si>
  <si>
    <t>კახა ბენდუქიძე</t>
  </si>
  <si>
    <t>65002010685</t>
  </si>
  <si>
    <t>GE21LB0711174207137000</t>
  </si>
  <si>
    <t>C 320</t>
  </si>
  <si>
    <t>VVA527</t>
  </si>
  <si>
    <t>05/19/2014</t>
  </si>
  <si>
    <t>SSI926</t>
  </si>
  <si>
    <t>SSI927</t>
  </si>
  <si>
    <t>05/14/2014</t>
  </si>
  <si>
    <t>ფორმა N5.2 - ხელფასები, პრემიები</t>
  </si>
  <si>
    <t>ფორმა N5.3 - მივლინებები</t>
  </si>
  <si>
    <t>შპს მბს</t>
  </si>
  <si>
    <t>კომპიუტერული ხარჯი</t>
  </si>
  <si>
    <t>შპს "სუპერი"</t>
  </si>
  <si>
    <t>მიქსერი კაპუჩინოსათვის, ბოკალები</t>
  </si>
  <si>
    <t>შპს "აუთდორ ტიპოგრაფი"</t>
  </si>
  <si>
    <t xml:space="preserve"> პოლიგრაფიული ხარჯი (ფლაერი, პოსტერი, ბუკლეტი. მოსაწვევი კალენდარი)</t>
  </si>
  <si>
    <t>შპს "ეკვინოქსი"</t>
  </si>
  <si>
    <t xml:space="preserve"> პოლიგრაფიული ხარჯი (ფლაერი და სტიკერი)</t>
  </si>
  <si>
    <t>შპს "ფორმატი"</t>
  </si>
  <si>
    <t>საკანცელარიო საქონელი, დროშა 22 ცალი</t>
  </si>
  <si>
    <t>შპს "სეზანი"</t>
  </si>
  <si>
    <t>პოლიგრაფიული მასალა (6 000 ცალი გაზეთი)</t>
  </si>
  <si>
    <t>შპს "ფავორიტი სტილი</t>
  </si>
  <si>
    <t>პოლიგრაფიული მასალა (2 000 ცალი კალენდარი)</t>
  </si>
  <si>
    <t>პოლიგრაფიული მასალა (4 000 ცალი კალენდარი)</t>
  </si>
  <si>
    <t>შპს "საქართველოს გაერთიანებული წყალმომარაგების კომპანია"</t>
  </si>
  <si>
    <t>წყალმზომი კვანძის მოწყობა</t>
  </si>
  <si>
    <t>შპს "ლაზერლენდი"</t>
  </si>
  <si>
    <t>კატრიჯის დატენვა-აღდგენა</t>
  </si>
  <si>
    <t>ი/მ კობა მათითაიშვილი</t>
  </si>
  <si>
    <t>გახმოვანების მომსახურება</t>
  </si>
  <si>
    <t>შპს "საქართველოს ფოსტა"</t>
  </si>
  <si>
    <t>საფოსტო-საკურიერო მომსახურება</t>
  </si>
  <si>
    <t>შპს "ენგადი"</t>
  </si>
  <si>
    <t>წარმომადგენლობითი ხარჯი</t>
  </si>
  <si>
    <t>შპს "სმარტ რითეილი"</t>
  </si>
  <si>
    <t>შპს "სმარტ რუსთაველი"</t>
  </si>
  <si>
    <t>შპს "კოკა-კოლა ბოთლერს ჯორჯია"</t>
  </si>
  <si>
    <t>შპს "თეგეტა მოტორსი"</t>
  </si>
  <si>
    <t>ავტოტექმომსახურება</t>
  </si>
  <si>
    <t>შპს "კია მოტორს ჯორჯია"</t>
  </si>
  <si>
    <t>შპს "ჯეა"</t>
  </si>
  <si>
    <t>შპს "ასპ ჯორჯია'</t>
  </si>
  <si>
    <t>შპს "მათემოტორსი"</t>
  </si>
  <si>
    <t>შპს "იბერია ავტოჰაუსი"</t>
  </si>
  <si>
    <t>შპს "პანტონე"</t>
  </si>
  <si>
    <t>აბრა</t>
  </si>
  <si>
    <t>შპს "ბეთ გრუპი"</t>
  </si>
  <si>
    <t>ჰელიუმის ბუშტი, გირლიანდა</t>
  </si>
  <si>
    <t>შპს "აუთდორ .ჯი"</t>
  </si>
  <si>
    <t>სარეკლამო ზედაპირი (ბანერი). მონიტორზე რეკლამის განთავსება</t>
  </si>
  <si>
    <t>სარეკლამო კონსტრუქციების იჯარა</t>
  </si>
  <si>
    <t>სარეკლამო კლიპები</t>
  </si>
  <si>
    <t>სს "სილქნეტი"</t>
  </si>
  <si>
    <t>სატელეკომუნიკაციო მომსახურება</t>
  </si>
  <si>
    <t>შპს "ჯეოსელი"</t>
  </si>
  <si>
    <t>შპს "ესაბი"</t>
  </si>
  <si>
    <t>ტონერი, კატრიჯი, ფოტორეცეპტორი</t>
  </si>
  <si>
    <t>შპს "სან პეტროლიუმ ჯორჯია"</t>
  </si>
  <si>
    <t>საწვავი</t>
  </si>
  <si>
    <t>ფ/პ პაატა ხურცილავა</t>
  </si>
  <si>
    <t>შპს იბერია</t>
  </si>
  <si>
    <t>სასტუმრო მომსახურება</t>
  </si>
  <si>
    <t>შპს "ვარდების რევოლუციის პარკი"</t>
  </si>
  <si>
    <t>დროებით საგებლობაში ქირავნობა</t>
  </si>
  <si>
    <t>ააიპ "მარნეულის მუნიციპალიტეტის კულტურის, საკლუბო, საბიბლიოთეკო, სამუსიკო გა სამუზეუმო გაერთიანება"</t>
  </si>
  <si>
    <t>დარბაზის დაქირავება</t>
  </si>
  <si>
    <t>შპს საგამომცემლო კომპანია "საუნჯე"</t>
  </si>
  <si>
    <t>ბეჭდვითი მომსაახურება</t>
  </si>
  <si>
    <t>შპს "გაზეთი რუსთავი'</t>
  </si>
  <si>
    <t>ფლაერების დამზადება</t>
  </si>
  <si>
    <t>შპს "კახეთის ხმა"</t>
  </si>
  <si>
    <t>პოლიგრაფიული მასალა (გაზეთები)</t>
  </si>
  <si>
    <t>ფ/პ კახაბერ ოთარაშვილი</t>
  </si>
  <si>
    <t>ვიდეორგოლის დამზადება</t>
  </si>
  <si>
    <t>შპს "ოდისია პრომოუშენ"</t>
  </si>
  <si>
    <t>ბანერის დამზადება</t>
  </si>
  <si>
    <t>სსიპ "ქონების მარტვის სააგენტო"</t>
  </si>
  <si>
    <t>ოფისის იჯარა</t>
  </si>
  <si>
    <t>06/15/2014</t>
  </si>
  <si>
    <t>05/26/2014-06/15/2014</t>
  </si>
  <si>
    <t>26.05.2014</t>
  </si>
  <si>
    <t>არაფულადი შემოწირულობა</t>
  </si>
  <si>
    <t>გიორგი უკლება</t>
  </si>
  <si>
    <t>60001032844</t>
  </si>
  <si>
    <t>ა/მ ოპელ ვექტრა, გ.წ.1999, UKL050</t>
  </si>
  <si>
    <t>თხოვება</t>
  </si>
  <si>
    <t>26.05.2014 - 01.07.2014 წ.წ.</t>
  </si>
  <si>
    <t>გოგი ხოხიაშვილი</t>
  </si>
  <si>
    <t>21001029879</t>
  </si>
  <si>
    <t>ა/მ ბმვ 523, გ. წ. 1997, OVO726</t>
  </si>
  <si>
    <t>იოსებ ჭელიძე</t>
  </si>
  <si>
    <t>41001022996</t>
  </si>
  <si>
    <t>ა/მ ოპელ ასტრა, გ. წ. 1999, EVE809</t>
  </si>
  <si>
    <t>ირაკლი ქანთარია</t>
  </si>
  <si>
    <t>37001025897</t>
  </si>
  <si>
    <t>ა/მ მერსედეს-ბენცი, გ. წ. 1998, IKU575</t>
  </si>
  <si>
    <t>მერაბ მაღლაკელიძე</t>
  </si>
  <si>
    <t>09001014856</t>
  </si>
  <si>
    <t>ა/მ მიცუბიში პაჯერო, გ. წ. 2000, LYL676</t>
  </si>
  <si>
    <t>რიტა აბდუშელიშვილი</t>
  </si>
  <si>
    <t>60001136139</t>
  </si>
  <si>
    <t>ა/მ მერსედეს-ბენცი, გ. წ. 1998, RIT111</t>
  </si>
  <si>
    <t>ვლადიმერ კლდიაშვილი</t>
  </si>
  <si>
    <t>60001108821</t>
  </si>
  <si>
    <t>ა/მ ბმვ X5, გ. წ. 2003, RRS225</t>
  </si>
  <si>
    <t>ანდრო მაღლაკელიძე</t>
  </si>
  <si>
    <t>60002017762</t>
  </si>
  <si>
    <t>ა/მ ნისან ცეფირო, გ. წ. 1997, DUD151</t>
  </si>
  <si>
    <t>ბესიკ ბრეგაძე</t>
  </si>
  <si>
    <t>60002000768</t>
  </si>
  <si>
    <t>ა/მ მიცუბიში გრანდისი, გ. წ. 2004, KRK497</t>
  </si>
  <si>
    <t>დავით ცაგარეიშვილი</t>
  </si>
  <si>
    <t>60002000389</t>
  </si>
  <si>
    <t>ა/მ მერსედეს-ბენცი C-320, გ. წ. 2000, WVV088</t>
  </si>
  <si>
    <t>ამირან მაკარიძე</t>
  </si>
  <si>
    <t>21001007397</t>
  </si>
  <si>
    <t>ა/მ მერსედეს-ბენცი 190-E, გ. წ. 1991, BMB403</t>
  </si>
  <si>
    <t>კობა ფოცხვერაშვილი</t>
  </si>
  <si>
    <t>21001003540</t>
  </si>
  <si>
    <t>ა/მ მიცუბიში პაჯერო, გ. წ. 2000, LLC478</t>
  </si>
  <si>
    <t>მირიან ბეღელაძე</t>
  </si>
  <si>
    <t>21001008035</t>
  </si>
  <si>
    <t>ა/მ შევროლე ტრეკერი, გ. წ. 2001, BMJ001</t>
  </si>
  <si>
    <t>ზვიად გიორგაძე</t>
  </si>
  <si>
    <t>21001002515</t>
  </si>
  <si>
    <t>ა/მ ტოიოტა RAV-4, გ. წ. 1994, KWK193</t>
  </si>
  <si>
    <t>ზაზა ჭელიძე</t>
  </si>
  <si>
    <t>21001016780</t>
  </si>
  <si>
    <t>ა/მ მერსედეს-ბენცი ML-320, გ. წ. 2000, LAS010</t>
  </si>
  <si>
    <t>გიორგი მაჭარაშვილი</t>
  </si>
  <si>
    <t>38001012569</t>
  </si>
  <si>
    <t>ა/მ ვაზ-21074, გ. წ. 1999, GIA689</t>
  </si>
  <si>
    <t>კობა დოკვაძე</t>
  </si>
  <si>
    <t>38001007582</t>
  </si>
  <si>
    <t>ა/მ აუდი A4, გ. წ. 1999, WIN286</t>
  </si>
  <si>
    <t>ბაჩუკი ჭიღლაძე</t>
  </si>
  <si>
    <t>38001040930</t>
  </si>
  <si>
    <t>ა/მ მერსედეს-ბენცი C-180, გ. წ. 1996, EDE985</t>
  </si>
  <si>
    <t>ალექსანდრე მჟავანაძე</t>
  </si>
  <si>
    <t>17001001756</t>
  </si>
  <si>
    <t>ა/მ მიცუბიში პაჯერო, გ. წ. 1999, NHN242</t>
  </si>
  <si>
    <t>ლევან მაღლაკელიძე</t>
  </si>
  <si>
    <t>17001000811</t>
  </si>
  <si>
    <t>ა/მ ბმვ 532, გ. წ. 1996, QQQ844</t>
  </si>
  <si>
    <t>შალვა ლორთქიფანიძე</t>
  </si>
  <si>
    <t>17001030396</t>
  </si>
  <si>
    <t>ა/მ ფოლკსვაგენ გოლფი, გ. წ. 1995, BSS668</t>
  </si>
  <si>
    <t>ზაალ ლილუაშვილი</t>
  </si>
  <si>
    <t>17001006866</t>
  </si>
  <si>
    <t>ა/მ ჯაკ რეინ, გ. წ. 2008, JAC005</t>
  </si>
  <si>
    <t>კახა კაპატაძე</t>
  </si>
  <si>
    <t>17001020071</t>
  </si>
  <si>
    <t>ა/მ მერსედეს-ბენცი C-240, გ. წ. 2000, VLV440</t>
  </si>
  <si>
    <t>ვლადიმერ კუპატაძე</t>
  </si>
  <si>
    <t>54001010994</t>
  </si>
  <si>
    <t>ა/მ სუძუკი გრანდ-ვიტარა, გ. წ. 2003, LKG555</t>
  </si>
  <si>
    <t>რევაზ შეყილაძე</t>
  </si>
  <si>
    <t>54001010245</t>
  </si>
  <si>
    <t>ა/მ ოპელ ვექტრა, გ. წ. 1994, NBA139</t>
  </si>
  <si>
    <t>მერაბ აბჟანდაძე</t>
  </si>
  <si>
    <t>54001014760</t>
  </si>
  <si>
    <t>ა/მ ოპელ ვენი ზაფირა, გ. წ. 2000, BBP464</t>
  </si>
  <si>
    <t>იური შეყილაძე</t>
  </si>
  <si>
    <t>54001002960</t>
  </si>
  <si>
    <t>ა/მ ფოლკსვაგენ ვენტო CL, გ. წ. 1993, QET868</t>
  </si>
  <si>
    <t>ნოდარ სარალიძე</t>
  </si>
  <si>
    <t>54001048578</t>
  </si>
  <si>
    <t>ა/მ ოპელ ასტრა, გ. წ. 1992, HTH632</t>
  </si>
  <si>
    <t>გიორგი ჯოხიძე</t>
  </si>
  <si>
    <t>55001015890</t>
  </si>
  <si>
    <t>ა/მ ჩერი A1, გ. წ. 2008, SZS455</t>
  </si>
  <si>
    <t>მერაბ ჩიქოვანი</t>
  </si>
  <si>
    <t>55001003649</t>
  </si>
  <si>
    <t>ა/მ ფორდ ტრანზიტ 100, გ. წ. 1997, OBO410</t>
  </si>
  <si>
    <t>ნუგზარ ხეცურიანი</t>
  </si>
  <si>
    <t>55001005627</t>
  </si>
  <si>
    <t>ა/მ მერსედეს-ბენცი C-180, გ. წ. 1997, QBQ102</t>
  </si>
  <si>
    <t>ზაურ ყურაშვილი</t>
  </si>
  <si>
    <t>55001019228</t>
  </si>
  <si>
    <t>ა/მ ვაზ-21213, გ. წ. 1998, ZDZ744</t>
  </si>
  <si>
    <t>ლაშა გედენიძე</t>
  </si>
  <si>
    <t>55001021321</t>
  </si>
  <si>
    <t>ა/მ ოპელ ვექტრა, გ. წ. 1996, XFX221</t>
  </si>
  <si>
    <t>ზურაბ ლექვინაძე</t>
  </si>
  <si>
    <t>53001013634</t>
  </si>
  <si>
    <t>ა/მ მერსედეს-ბენცი C-200, გ. წ. 1995, YIY141</t>
  </si>
  <si>
    <t>ილია საღარეიშვილი</t>
  </si>
  <si>
    <t>65002012437</t>
  </si>
  <si>
    <t>ა/მ მიცუბიში პაჯერო, გ. წ. 1999, VNV973</t>
  </si>
  <si>
    <t>გიორგი უგულავა</t>
  </si>
  <si>
    <t>53001002829</t>
  </si>
  <si>
    <t>ა/მ ოპელ ომეგა, გ. წ. 1996, JSJ393</t>
  </si>
  <si>
    <t>გიორგი კუხიანიძე</t>
  </si>
  <si>
    <t>60003009871</t>
  </si>
  <si>
    <t>ა/მ ტოიოტა კალდინა, გ. წ. 2002, CSS793</t>
  </si>
  <si>
    <t>თენგიზ გოგელია</t>
  </si>
  <si>
    <t>62001008688</t>
  </si>
  <si>
    <t>ა/მ ვაზ-21063, გ. წ. 1990, DBV070</t>
  </si>
  <si>
    <t>ალექსანდრე ფახურიძე</t>
  </si>
  <si>
    <t>09001005181</t>
  </si>
  <si>
    <t>ა/მ ფოლკსვაგენ გოლფი, გ. წ. 1999, LZL016</t>
  </si>
  <si>
    <t>დათო კარკაძე</t>
  </si>
  <si>
    <t>09001004871</t>
  </si>
  <si>
    <t>ა/მ მერსედეს-ბენცი C-200, გ. წ. 2000, YHY584</t>
  </si>
  <si>
    <t>ვლადიმერ წიქორიძე</t>
  </si>
  <si>
    <t>60001007434</t>
  </si>
  <si>
    <t>ა/მ ოპელ ვექტრა, გ. წ. 1996, ZTZ954</t>
  </si>
  <si>
    <t>ზაზა წიქორიძე</t>
  </si>
  <si>
    <t>09001001488</t>
  </si>
  <si>
    <t>ა/მ ოპელ ასტრა, გ. წ. 1994, XEX345</t>
  </si>
  <si>
    <t>შალვა დათუაძე</t>
  </si>
  <si>
    <t>09001009082</t>
  </si>
  <si>
    <t>ა/მ მიცუბიში მონტერო სპორტი, გ. წ. 1997, XTX877</t>
  </si>
  <si>
    <t>ვალერიან თევზაძე</t>
  </si>
  <si>
    <t>37001000302</t>
  </si>
  <si>
    <t>ა/მ ჰიუნდაი სანტაფე, გ. წ. 2010, TVZ001</t>
  </si>
  <si>
    <t>მამუკა ჩხიროძე</t>
  </si>
  <si>
    <t>37001046456</t>
  </si>
  <si>
    <t>ა/მ ოპელ ომეგა, გ. წ. 1987, FZF109</t>
  </si>
  <si>
    <t>ლელა გოლიაძე</t>
  </si>
  <si>
    <t>51001000011</t>
  </si>
  <si>
    <t>ა/მ აუდი A-6, გ. წ. 2001, VEQ777</t>
  </si>
  <si>
    <t>გიორგი ღაღანიძე</t>
  </si>
  <si>
    <t>37001006020</t>
  </si>
  <si>
    <t>ა/მ ოპელ ასტრა, გ. წ. 1999, ENE354</t>
  </si>
  <si>
    <t>კახაბერ გოგია</t>
  </si>
  <si>
    <t>37001012589</t>
  </si>
  <si>
    <t>ა/მ ჰონდა CR-V, გ. წ. 1996, NMN585</t>
  </si>
  <si>
    <t>ბესიკ ღიბრაძე</t>
  </si>
  <si>
    <t>18001013407</t>
  </si>
  <si>
    <t>ა/მ მერსედეს-ბენცი C-320, გ. წ. 2000, OOZ008</t>
  </si>
  <si>
    <t>ნათია ფერაძე</t>
  </si>
  <si>
    <t>18001021116</t>
  </si>
  <si>
    <t>ა/მ ოპელ ასტრა, გ. წ. 1999, VVS013</t>
  </si>
  <si>
    <t>გელა სხილაძე</t>
  </si>
  <si>
    <t>18001023639</t>
  </si>
  <si>
    <t>ა/მ ოპელ ვექტრა, გ. წ. 1998, RJR423</t>
  </si>
  <si>
    <t>ვარლამ სირდაძე</t>
  </si>
  <si>
    <t>18001001998</t>
  </si>
  <si>
    <t>ა/მ პორშე კაიენი, გ. წ. 2003, POR900</t>
  </si>
  <si>
    <t>ირაკლი გოგბერაშვილი</t>
  </si>
  <si>
    <t>18001007306</t>
  </si>
  <si>
    <t>ა/მ ოპელ კორსა, გ. წ. 1997, TT-4684</t>
  </si>
  <si>
    <t>დავით ლომიძე</t>
  </si>
  <si>
    <t>41001007523</t>
  </si>
  <si>
    <t>ა/მ აუდი A6, გ. წ. 1999, XTX919</t>
  </si>
  <si>
    <t>გიორგი ლომიძე</t>
  </si>
  <si>
    <t>41001005125</t>
  </si>
  <si>
    <t>ა/მ ჰონდა ოდისეი, გ. წ. 1996, EVE649</t>
  </si>
  <si>
    <t>დავით სოხაძე</t>
  </si>
  <si>
    <t>41001009369</t>
  </si>
  <si>
    <t>ა/მ ოპელ ასტრა, გ. წ. 1997, RLR645</t>
  </si>
  <si>
    <t>გია გაგნიძე</t>
  </si>
  <si>
    <t>34001002802</t>
  </si>
  <si>
    <t>ა/მ ნისან ექსტერა, გ. წ. 2001, IJI282</t>
  </si>
  <si>
    <t>ეკატერინე ბერიშვილი</t>
  </si>
  <si>
    <t>34001000254</t>
  </si>
  <si>
    <t>ა/მ მერსედეს-ბენცი C-240, გ. წ. 2001, IZI700</t>
  </si>
  <si>
    <t>ნიკოლოზ ყავლაშვილი</t>
  </si>
  <si>
    <t>34001006936</t>
  </si>
  <si>
    <t>ა/მ ნისან ექსტერა, გ. წ. 2002, BBN358</t>
  </si>
  <si>
    <t>ბექარ მაისურაძე</t>
  </si>
  <si>
    <t>34001000105</t>
  </si>
  <si>
    <t>ა/მ ტოიოტა RAV-4, გ. წ. 1999, MWN343</t>
  </si>
  <si>
    <t>ვასილ ლაჭყეპიანი</t>
  </si>
  <si>
    <t>49001013198</t>
  </si>
  <si>
    <t>ა/მ ვაზ-21213, გ. წ. 1981, VZY380</t>
  </si>
  <si>
    <t>გოჩა გურგუჩიანი</t>
  </si>
  <si>
    <t>49001002571</t>
  </si>
  <si>
    <t>ა/მ მერსედეს-ბენცი E-240, გ. წ. 1998, APU100</t>
  </si>
  <si>
    <t>ნინო ტვილდიანი</t>
  </si>
  <si>
    <t>49001011671</t>
  </si>
  <si>
    <t>ა/მ მიცუბიში პაჯერო, გ. წ. 1998, ONO259</t>
  </si>
  <si>
    <t>ტახუ ჩანქსელიანი</t>
  </si>
  <si>
    <t>27001003188</t>
  </si>
  <si>
    <t>ა/მ მიცუბიში პაჯერო, გ. წ. 2000, VLV289</t>
  </si>
  <si>
    <t>ხვიჩა ქურასბედიანი</t>
  </si>
  <si>
    <t>27001001959</t>
  </si>
  <si>
    <t>ა/მ მიცუბიში პაჯერო, გ. წ. 1997, NNN588</t>
  </si>
  <si>
    <t>სერგო ლიპარტელიანი</t>
  </si>
  <si>
    <t>27001001417</t>
  </si>
  <si>
    <t>ა/მ მიცუბიში პაჯერო, გ. წ. 1994, ALI141</t>
  </si>
  <si>
    <t>ამირან ლომთაძე</t>
  </si>
  <si>
    <t>04001002833</t>
  </si>
  <si>
    <t>ა/მ ფოლკსვაგენ პასატი, გ. წ. 2003, KQK041</t>
  </si>
  <si>
    <t>ბადრი კუჭავა</t>
  </si>
  <si>
    <t>39001034144</t>
  </si>
  <si>
    <t>ა/მ მერსედეს-ბენცი C-180, გ. წ. 1995, EOE359</t>
  </si>
  <si>
    <t>მირანდა მირცხულავა</t>
  </si>
  <si>
    <t>39001002911</t>
  </si>
  <si>
    <t>ა/მ რენო სცენიკ, გ. წ. 1999, RFR902</t>
  </si>
  <si>
    <t>გოჩა ჯგერენაია</t>
  </si>
  <si>
    <t>39001009192</t>
  </si>
  <si>
    <t>ა/მ აუდი A-4, გ. წ. 2002, GRG377</t>
  </si>
  <si>
    <t>ირაკლი გაბუნია</t>
  </si>
  <si>
    <t>02001003936</t>
  </si>
  <si>
    <t>ა/მ ჰონდა CR-V, გ. წ. 1973, URU790</t>
  </si>
  <si>
    <t>მამუკა ვაჩეიშვილი</t>
  </si>
  <si>
    <t>02001005830</t>
  </si>
  <si>
    <t>ა/მ მერსედეს-ბენცი სპრინტერ, გ. წ. 1996, WVV321</t>
  </si>
  <si>
    <t>29.05.2014</t>
  </si>
  <si>
    <t>თემურ ჯალაღონია</t>
  </si>
  <si>
    <t>48001003457</t>
  </si>
  <si>
    <t>ა/მ ფოლკსვაგენ პასატ, გ. წ. 1997, GGS665</t>
  </si>
  <si>
    <t>ვალერი გულუა</t>
  </si>
  <si>
    <t>48001006167</t>
  </si>
  <si>
    <t>ა/მ მერსედეს-ბენცი C-180</t>
  </si>
  <si>
    <t>შოთა ჩიქოვანი</t>
  </si>
  <si>
    <t>48001005546</t>
  </si>
  <si>
    <t>ა/მ ოპელ ასტრა, გ. წ. 1999, MKM354</t>
  </si>
  <si>
    <t>რამაზ თოლორდავა</t>
  </si>
  <si>
    <t>48001000472</t>
  </si>
  <si>
    <t>ა/მ აუდი A-6, გ. წ. 1997, HQH256</t>
  </si>
  <si>
    <t>გუტალ შანავა</t>
  </si>
  <si>
    <t>51001015858</t>
  </si>
  <si>
    <t>ა/მ ოპელ კორსა, გ. წ. 1999, GPC894</t>
  </si>
  <si>
    <t>მირიანე ქუთელია</t>
  </si>
  <si>
    <t>51001007984</t>
  </si>
  <si>
    <t>ა/მ ბმვ 5201, გ. წ. 1997, UEU172</t>
  </si>
  <si>
    <t>ავთანდილ გაბელია</t>
  </si>
  <si>
    <t>51001009770</t>
  </si>
  <si>
    <t>ა/მ ვაზ-2107, გ. წ. 2006, MFC325</t>
  </si>
  <si>
    <t>ჯემალ კალანდია</t>
  </si>
  <si>
    <t>51001014541</t>
  </si>
  <si>
    <t>ა/მ ოპელ ვექტრა, გ. წ. 1997, TEO951</t>
  </si>
  <si>
    <t>გიორგი ყორშია</t>
  </si>
  <si>
    <t>58001014815</t>
  </si>
  <si>
    <t>ა/მ ოპელ კორსა, გ. წ. 1999, QQB526</t>
  </si>
  <si>
    <t>მამუკა ჭოხონელიძე</t>
  </si>
  <si>
    <t>58001024713</t>
  </si>
  <si>
    <t>ა/მ ბმვ X5, გ. წ. 2003, YYY722</t>
  </si>
  <si>
    <t>თემურ გულუა</t>
  </si>
  <si>
    <t>58001005127</t>
  </si>
  <si>
    <t>ა/მ ფოლკსვაგენ პასატი, გ. წ. 2001, FTF057</t>
  </si>
  <si>
    <t>რევაზ თოფურია</t>
  </si>
  <si>
    <t>29001019768</t>
  </si>
  <si>
    <t>ა/მ ოპელ ომეგა, გ. წ. 1997, FAO729</t>
  </si>
  <si>
    <t>დათო ჯგერენაია</t>
  </si>
  <si>
    <t>29001006443</t>
  </si>
  <si>
    <t>ა/მ აუდი 80, გ. წ. 1993, CGG655</t>
  </si>
  <si>
    <t>ბუხუტი ძიძიგური</t>
  </si>
  <si>
    <t>29001003774</t>
  </si>
  <si>
    <t>ა/მ ვაზ-2107, გ. წ. 1985, OOI395</t>
  </si>
  <si>
    <t>ავთანდილ ჯიქია</t>
  </si>
  <si>
    <t>29001004602</t>
  </si>
  <si>
    <t>ა/მ მიცუბიში 1.200 2.5 TD, გ. წ. 1998, CAJ777</t>
  </si>
  <si>
    <t>ლევან კვაშილავა</t>
  </si>
  <si>
    <t>29001003735</t>
  </si>
  <si>
    <t>ა/მ ჰონდა FIT, გ. წ. 2001, EDE232</t>
  </si>
  <si>
    <t>ზაურ ჯახუა</t>
  </si>
  <si>
    <t>29001005696</t>
  </si>
  <si>
    <t>ა/მ ბმვ 520, გ. წ. 2001, IKI190</t>
  </si>
  <si>
    <t>თეიმურაზ დარციმელია</t>
  </si>
  <si>
    <t>29001003027</t>
  </si>
  <si>
    <t>ა/მ ოპელ ასტრა კარავან, გ. წ. 2000, BBP501</t>
  </si>
  <si>
    <t>ელდარ ჯოჯუა</t>
  </si>
  <si>
    <t>29001005923</t>
  </si>
  <si>
    <t>ა/მ სუბარუ ფორესტერ, გ. წ. 2002, DVD345</t>
  </si>
  <si>
    <t>კახა ქირია</t>
  </si>
  <si>
    <t>19001017171</t>
  </si>
  <si>
    <t>ა/მ მერსედეს-ბენცი E-270, გ. წ. 2000, QKM777</t>
  </si>
  <si>
    <t>ზაზა ბერაია</t>
  </si>
  <si>
    <t>19001013694</t>
  </si>
  <si>
    <t>ა/მ მერსედეს-ბენცი C-320, გ. წ. 2001, JIN900</t>
  </si>
  <si>
    <t>თემურ ცენტერაძე</t>
  </si>
  <si>
    <t>62007014351</t>
  </si>
  <si>
    <t>ა/მ ტოიოტა VITZ, გ. წ. 2001, XCX418</t>
  </si>
  <si>
    <t>სოფიო შამუგია</t>
  </si>
  <si>
    <t>42001006714</t>
  </si>
  <si>
    <t>ა/მ ოპელ ვექტრა, გ. წ. 1999, FPF707</t>
  </si>
  <si>
    <t>გიორგი აბაშია</t>
  </si>
  <si>
    <t>42001005265</t>
  </si>
  <si>
    <t>ა/მ ალფა რომეო, გ. წ. 2001, HIH826</t>
  </si>
  <si>
    <t>კახაბერ ბოჯგუა</t>
  </si>
  <si>
    <t>42001012036</t>
  </si>
  <si>
    <t>ა/მ მაზდა პრემას, გ. წ. 2000, OHO798</t>
  </si>
  <si>
    <t>ხათუნა კოპალაძე</t>
  </si>
  <si>
    <t>42001005656</t>
  </si>
  <si>
    <t>ა/მ მერსედეს-ბენცი C-240, გ. წ. 2000, SSB731</t>
  </si>
  <si>
    <t>დიმიტრი კორიფაძე</t>
  </si>
  <si>
    <t>46001003067</t>
  </si>
  <si>
    <t>ა/მ ინფინიტი FX 35, გ. წ. 2006, EHE468</t>
  </si>
  <si>
    <t>გიორგი ქველაძე</t>
  </si>
  <si>
    <t>01012013154</t>
  </si>
  <si>
    <t>ა/მ მერსედეს-ბენცი R 280, გ. წ. 2007, GTT575</t>
  </si>
  <si>
    <t>კახაბერ გუჯაბიძე</t>
  </si>
  <si>
    <t>26001010446</t>
  </si>
  <si>
    <t>ა/მ ბმვ 318, გ. წ. 1996, SAZ013</t>
  </si>
  <si>
    <t>ალექსანდრე ქინქლაძე</t>
  </si>
  <si>
    <t>26001010069</t>
  </si>
  <si>
    <t>ა/მ მერსედეს-ბენცი C-230, გ. წ. 1997, JUS748</t>
  </si>
  <si>
    <t>მამია ბარამიძე</t>
  </si>
  <si>
    <t>33001006054</t>
  </si>
  <si>
    <t>ა/მ ბმვ 316, გ. წ. 1996, RBS859</t>
  </si>
  <si>
    <t>ჯამბულ ღლონტი</t>
  </si>
  <si>
    <t>33001062029</t>
  </si>
  <si>
    <t>ა/მ მიცუბიში პაჯერო, გ. წ. 1999, VLV294</t>
  </si>
  <si>
    <t>თამილა ბერაია</t>
  </si>
  <si>
    <t>33001020889</t>
  </si>
  <si>
    <t>ა/მ ბმვ 323, გ. წ. 1999, UWU 250</t>
  </si>
  <si>
    <t>ირინე საჯაია</t>
  </si>
  <si>
    <t>33001005830</t>
  </si>
  <si>
    <t>ა/მ ოპელ კორსა 1.0 xe, გ. წ. 1998, ZDF475</t>
  </si>
  <si>
    <t>ვლადიმერ ახალაია</t>
  </si>
  <si>
    <t>48001019829</t>
  </si>
  <si>
    <t>ა/მ მერსედეს-ბენცი E-320, გ. წ. 1995, LLQ234</t>
  </si>
  <si>
    <t>რუსლან დიასამიძე</t>
  </si>
  <si>
    <t>61004005400</t>
  </si>
  <si>
    <t>ა/მ ფორდ ესკორტი, გ. წ. 1995, IRA901</t>
  </si>
  <si>
    <t>თამაზ ზოიძე</t>
  </si>
  <si>
    <t>61004014411</t>
  </si>
  <si>
    <t>ა/მ მიცუბიში პაჯერო, გ. წ. 1999, JWJ626</t>
  </si>
  <si>
    <t>გენადი შიშმანიძე</t>
  </si>
  <si>
    <t>61005002022</t>
  </si>
  <si>
    <t>ა/მ მერსედეს-ბენცი 300-D, გ. წ. 1992, IJL785</t>
  </si>
  <si>
    <t>ევგენი დუმბაძე</t>
  </si>
  <si>
    <t>61008000122</t>
  </si>
  <si>
    <t>ა/მ ვაზ-21213, გ. წ. 2003, ZMS805</t>
  </si>
  <si>
    <t>მამუკა დიასამიძე</t>
  </si>
  <si>
    <t>61008002735</t>
  </si>
  <si>
    <t>ა/მ ოპელ ვექტრა, გ. წ. 1998, HHN050</t>
  </si>
  <si>
    <t>თენგიზ ბოლქვაძე</t>
  </si>
  <si>
    <t>61008006224</t>
  </si>
  <si>
    <t>ა/მ ოპელ კორსა, გ. წ. 1997, CBB912</t>
  </si>
  <si>
    <t>გია აბულაძე</t>
  </si>
  <si>
    <t>61009017305</t>
  </si>
  <si>
    <t>ა/მ სუბარუ ფორესტერ, გ. წ. 1999, XDX203</t>
  </si>
  <si>
    <t>მარინა ჩიტაძე</t>
  </si>
  <si>
    <t>61009005716</t>
  </si>
  <si>
    <t>ა/მ მერსედეს-ბენცი E-280, გ. წ. 1997, KXA050</t>
  </si>
  <si>
    <t>რაულ თავართქილაძე</t>
  </si>
  <si>
    <t>01028001553</t>
  </si>
  <si>
    <t>ა/მ აუდი A6, გ. წ. 1998, WTF905</t>
  </si>
  <si>
    <t>ბესიკ მელაძე</t>
  </si>
  <si>
    <t>61009005390</t>
  </si>
  <si>
    <t>ა/მ ფორდ ტრანზიტ BUS DIESEL, გ. წ. 1988, DDQ374</t>
  </si>
  <si>
    <t>მურმან აბაშიძე</t>
  </si>
  <si>
    <t>61010000403</t>
  </si>
  <si>
    <t>ა/მ მიცუბიში მონტერო-სპორტ, გ. წ. 2000, TYT778</t>
  </si>
  <si>
    <t>ნუგზარ ამაღლობელი</t>
  </si>
  <si>
    <t>61010005611</t>
  </si>
  <si>
    <t>ა/მ ნისან პესფაინდერი, გ. წ. 2003, KNK448</t>
  </si>
  <si>
    <t>სოსლან ზოიძე</t>
  </si>
  <si>
    <t>61010004187</t>
  </si>
  <si>
    <t>ა/მ მერსედეს-ბენცი E-220, გ. წ. 1998, RIR272</t>
  </si>
  <si>
    <t>ზურაბ დავითაძე</t>
  </si>
  <si>
    <t>61010017640</t>
  </si>
  <si>
    <t>ა/მ ოპელ ვექტრა B, გ. წ. 2000, GBZ100</t>
  </si>
  <si>
    <t>დამილი ცხადაძე</t>
  </si>
  <si>
    <t>61002009842</t>
  </si>
  <si>
    <t>ა/მ ვოლვო 850, გ. წ. 1994, GMB727</t>
  </si>
  <si>
    <t>გიორგი სირაძე</t>
  </si>
  <si>
    <t>61006059430</t>
  </si>
  <si>
    <t>ა/მ მერსედეს-ბენცი C-200, გ. წ. 2000, VGV843</t>
  </si>
  <si>
    <t>ლაშა ბოლქვაძე</t>
  </si>
  <si>
    <t>61006065612</t>
  </si>
  <si>
    <t>ა/მ სუბარუ ფორესტერ, გ. წ. 2001, LNB555</t>
  </si>
  <si>
    <t>ბაადურ რევაზიშვილი</t>
  </si>
  <si>
    <t>20001010206</t>
  </si>
  <si>
    <t>ა/მ ფოლკსვაგენ პასატი, გ. წ. 2001, LIZ009</t>
  </si>
  <si>
    <t>ალექსი ძულიაშვილი</t>
  </si>
  <si>
    <t>20001001260</t>
  </si>
  <si>
    <t>ა/მ დოდჯ დურანტო. გ. წ. 2000, LEQ800</t>
  </si>
  <si>
    <t>ფოლად სულეიმანოვ</t>
  </si>
  <si>
    <t>20001006397</t>
  </si>
  <si>
    <t>ა/მ მიცუბიში პაჯერო, გ. წ. 2001, PLT444</t>
  </si>
  <si>
    <t>იოსებ ხუციშვილი</t>
  </si>
  <si>
    <t>20001048943</t>
  </si>
  <si>
    <t>ა/მ ოპელ რაფირა, გ. წ. 2000, CKC065</t>
  </si>
  <si>
    <t>მთვარისა ჯანგიძე</t>
  </si>
  <si>
    <t>45001004325</t>
  </si>
  <si>
    <t>ა/მ ოპელ კორსა B, გ. წ. 2000, XZZ811</t>
  </si>
  <si>
    <t>აკაკი იოხმუსაშვილი</t>
  </si>
  <si>
    <t>45001019368</t>
  </si>
  <si>
    <t>ა/მ მერსედეს-ბენცი E-200, გ. წ. 1999, OCC276</t>
  </si>
  <si>
    <t>ქეთევან გრიგალაშვილი</t>
  </si>
  <si>
    <t>25001031873</t>
  </si>
  <si>
    <t>ა/მ ჰონდა FIT, გ. წ. 2002, RXR802</t>
  </si>
  <si>
    <t>ნინო ჩახტაური</t>
  </si>
  <si>
    <t>01018003416</t>
  </si>
  <si>
    <t>ა/მ მერსედეს-ბენცი E-200, გ. წ. 1994, LZZ074</t>
  </si>
  <si>
    <t>აკაკი ბერიძე</t>
  </si>
  <si>
    <t>45001008024</t>
  </si>
  <si>
    <t>ა/მ ბმვ 525, გ. წ. 1991, BMV900</t>
  </si>
  <si>
    <t>გიორგი ქარენაშვილი</t>
  </si>
  <si>
    <t>45001010011</t>
  </si>
  <si>
    <t>ა/მ ბმვ 520, გ. წ. 1996, LGL530</t>
  </si>
  <si>
    <t>ტარიელ ვარსიმაშვილი</t>
  </si>
  <si>
    <t>45001009160</t>
  </si>
  <si>
    <t>ა/მ ფორდ ტრანზიტ, გ. წ. 1987, KAX344</t>
  </si>
  <si>
    <t>მიხეილ ბეჟანიშვილი</t>
  </si>
  <si>
    <t>13001001274</t>
  </si>
  <si>
    <t>ა/მ მერსედეს-ბენცი ვიტო, გ. წ. 2003, CTC429</t>
  </si>
  <si>
    <t>თემურ ბუწაშვილი</t>
  </si>
  <si>
    <t>13001048176</t>
  </si>
  <si>
    <t>ა/მ ფოლკსვაგენ გოლფი, გ. წ. 1999, BUW100</t>
  </si>
  <si>
    <t>გიორგი პეტრუზაშვილი</t>
  </si>
  <si>
    <t>13001012601</t>
  </si>
  <si>
    <t>ა/მ ჰიუნდაი ტერაკი, გ. წ. 2006, LYL657</t>
  </si>
  <si>
    <t>ალექსანდრე ზირაქაშვილი</t>
  </si>
  <si>
    <t>13001035080</t>
  </si>
  <si>
    <t>ა/მ მიცუბიში პაჯერო, გ. წ. 1995, LQS005</t>
  </si>
  <si>
    <t>თინათინ ალადაშვილი</t>
  </si>
  <si>
    <t>14001019747</t>
  </si>
  <si>
    <t>ა/მ ბმვ X5, გ. წ. 2003, TIK121</t>
  </si>
  <si>
    <t>ლევან იაკობიშვილი</t>
  </si>
  <si>
    <t>14001001356</t>
  </si>
  <si>
    <t>ა/მ მიცუბიში პაჯერო იო, გ. წ. 2000, KTK859</t>
  </si>
  <si>
    <t>ბესიკ სეფიაშვილი</t>
  </si>
  <si>
    <t>14001003409</t>
  </si>
  <si>
    <t>ა/მ ოპელ ვექტრა, გ. წ. 1994, LAS081</t>
  </si>
  <si>
    <t>ზურაბ ყოჩიაშვილი</t>
  </si>
  <si>
    <t>14001003294</t>
  </si>
  <si>
    <t>ა/მ მიცუბიში პაჯერო, გ. წ. 1999, BII973</t>
  </si>
  <si>
    <t>დავით ბაკურაძე</t>
  </si>
  <si>
    <t>36001008872</t>
  </si>
  <si>
    <t>ა/მ ლექსუს RX, გ. წ. 1999, MGF999</t>
  </si>
  <si>
    <t>ავთანდილ ბუხნიკაშვილი</t>
  </si>
  <si>
    <t>36001022916</t>
  </si>
  <si>
    <t>ა/მ ვაზ-21074, გ. წ. 2004, VKV215</t>
  </si>
  <si>
    <t>გარსევან ბუხნიკაშვილი</t>
  </si>
  <si>
    <t>36001010793</t>
  </si>
  <si>
    <t>ა/მ ნისან ექსტერრა, გ. წ. 2002, YSY055</t>
  </si>
  <si>
    <t>ნიკოლოზ ნაცვლიშვილი</t>
  </si>
  <si>
    <t>36001001133</t>
  </si>
  <si>
    <t>ა/მ ბმვ 518, გ. წ. 1995, KYK060</t>
  </si>
  <si>
    <t>კობა თათრიშვილი</t>
  </si>
  <si>
    <t>36001012717</t>
  </si>
  <si>
    <t>ა/მ ოპელ ასტრა, გ. წ. 2000, GUA002</t>
  </si>
  <si>
    <t>ამირან სონიშვილი</t>
  </si>
  <si>
    <t>01002021535</t>
  </si>
  <si>
    <t>ა/მ მერსედეს-ბენცი CLK 500 Coupe, გ. წ. 2002, SON111</t>
  </si>
  <si>
    <t>ვახტანგ დევიძე</t>
  </si>
  <si>
    <t>25001003899</t>
  </si>
  <si>
    <t>ა/მ ჰონდა CR-V, გ. წ. 1999, ZZQ716</t>
  </si>
  <si>
    <t>დავით ტერტერაშვილი</t>
  </si>
  <si>
    <t>08001023432</t>
  </si>
  <si>
    <t>ა/მ ჯიპი გრანდ-ჩიროკი, გ. წ. 2000, VVW080</t>
  </si>
  <si>
    <t>მაქსიმე მგალობლიშვილი</t>
  </si>
  <si>
    <t>08001030409</t>
  </si>
  <si>
    <t>ა/მ ვაზ-2106, გ. წ. 1998, MXI111</t>
  </si>
  <si>
    <t>ვაჟა გაგუნაშვილი</t>
  </si>
  <si>
    <t>08001002355</t>
  </si>
  <si>
    <t>ა/მ მერსედეს-ბენცი C-200, გ. წ. 1998, VAJ333</t>
  </si>
  <si>
    <t>გიორგი ბრაგვაძე</t>
  </si>
  <si>
    <t>08001029505</t>
  </si>
  <si>
    <t>ა/მ სუბარუ ფორესტერი, გ. წ. 2001, EXE065</t>
  </si>
  <si>
    <t>გიორგი ზედელაშვილი</t>
  </si>
  <si>
    <t>40001006653</t>
  </si>
  <si>
    <t>ა/მ მერსედეს-ბენცი E-020, გ. წ. 1998, GZV700</t>
  </si>
  <si>
    <t>გივი აბულაშვილი</t>
  </si>
  <si>
    <t>40001026650</t>
  </si>
  <si>
    <t>ა/მ ბმვ 328 I, გ. წ. 1998, YPY744</t>
  </si>
  <si>
    <t>ზაზა ზედელაშვილი</t>
  </si>
  <si>
    <t>01017014844</t>
  </si>
  <si>
    <t>ა/მ მერსედეს-ბენცი C-230, გ. წ. 1998, QDQ218</t>
  </si>
  <si>
    <t>ნუგზარ აბულაშვილი</t>
  </si>
  <si>
    <t>40001006650</t>
  </si>
  <si>
    <t>ა/მ ფორდ ფიესტა, გ. წ. 1991, KQK973</t>
  </si>
  <si>
    <t>თინათინ ლოცულაშვილი</t>
  </si>
  <si>
    <t>35001011714</t>
  </si>
  <si>
    <t>ა/მ ჰონდა CR-V, გ. წ. 2013, TIN111</t>
  </si>
  <si>
    <t>ლაშა ჩიხრაძე</t>
  </si>
  <si>
    <t>35001054807</t>
  </si>
  <si>
    <t>ა/მ ბმვ 318 I, გ. წ. 2001, POP367</t>
  </si>
  <si>
    <t>კახაბერ ცერცვაძე</t>
  </si>
  <si>
    <t>35001020568</t>
  </si>
  <si>
    <t>ა/მ ჰიუნდაი IX36, გ. წ. 2011, CER111</t>
  </si>
  <si>
    <t>კახა ბარათაშვილი</t>
  </si>
  <si>
    <t>35001041327</t>
  </si>
  <si>
    <t>ა/მ ჯიპი გრანდ-ჩიროკი, გ. წ. 2000, KVB999</t>
  </si>
  <si>
    <t>დავით სულაძე</t>
  </si>
  <si>
    <t>35001008519</t>
  </si>
  <si>
    <t>ა/მ ფორდ მონდეო, გ. წ. 1996, VVO535</t>
  </si>
  <si>
    <t>რაუფ ნასიბოვ</t>
  </si>
  <si>
    <t>12001083606</t>
  </si>
  <si>
    <t>ა/მ მერსედეს-ბენცი C-240, გ. წ. 2003, RAU009</t>
  </si>
  <si>
    <t>დათო მოსეშვილი</t>
  </si>
  <si>
    <t>15001008216</t>
  </si>
  <si>
    <t>ა/მ მიცუბიში პაჯერო, გ. წ. 1993, ICI080</t>
  </si>
  <si>
    <t>ავთანდილ დავლაძე</t>
  </si>
  <si>
    <t>61009000758</t>
  </si>
  <si>
    <t>ა/მ ლენდროვერ ფრილანსერი, გ. წ. 2002, QWQ486</t>
  </si>
  <si>
    <t>ნოდარ ხოზრევანიძე</t>
  </si>
  <si>
    <t>61009000465</t>
  </si>
  <si>
    <t>ა/მ ფორდ ესკეიპი, გ. წ. 2005, BBO504</t>
  </si>
  <si>
    <t>სეიავუშ ირზაკულიევ</t>
  </si>
  <si>
    <t>28001082191</t>
  </si>
  <si>
    <t>ა/მ ოპელ ასტრა, გ. წ. 2000, CAN333</t>
  </si>
  <si>
    <t>შახინ გაბულოვ</t>
  </si>
  <si>
    <t>28001049222</t>
  </si>
  <si>
    <t>ა/მ ოპელ კორსა, გ. წ. 1996, WMG700</t>
  </si>
  <si>
    <t>აკმამედ იმამკულიევ</t>
  </si>
  <si>
    <t>28001005839</t>
  </si>
  <si>
    <t>ა/მ ლენდროვერ რეინჯ როვერ, გ. წ. 2004, OCC446</t>
  </si>
  <si>
    <t>ლაშა ქველაძე</t>
  </si>
  <si>
    <t>28001089030</t>
  </si>
  <si>
    <t>ა/მ ბმვ X5, გ. წ. 2002, QVL005</t>
  </si>
  <si>
    <t>ზურაბ წიკლაური</t>
  </si>
  <si>
    <t>22001006268</t>
  </si>
  <si>
    <t>ა/მ ტოიოტა იპსუმ, გ. წ. 1997, TOK125</t>
  </si>
  <si>
    <t>ზაქარია კახნიაშვილი</t>
  </si>
  <si>
    <t>59004004130</t>
  </si>
  <si>
    <t>ა/მ მერსედეს-ბენცი E-200, გ. წ. 2000, XFX388</t>
  </si>
  <si>
    <t>თამარ დალაქიშვილი</t>
  </si>
  <si>
    <t>22001001117</t>
  </si>
  <si>
    <t>ა/მ მიცუბიში პაჯერო, გ. წ. 1999, KOD505</t>
  </si>
  <si>
    <t>გიორგი ისაკაძე</t>
  </si>
  <si>
    <t>22001007485</t>
  </si>
  <si>
    <t>ა/მ ბმვ 520, გ. წ. 1995, SOU516</t>
  </si>
  <si>
    <t>ბესიკ ბექაური</t>
  </si>
  <si>
    <t>05001006122</t>
  </si>
  <si>
    <t>ა/მ ტოიოტა რანერ, გ. წ. 2001, UNO020</t>
  </si>
  <si>
    <t>მალხაზ მოსიძე</t>
  </si>
  <si>
    <t>05001001812</t>
  </si>
  <si>
    <t>ა/მ ფორდ ფიესტა, გ. წ. 1995, QQG089</t>
  </si>
  <si>
    <t>ალექსანდრე ნადიბაიძე</t>
  </si>
  <si>
    <t>05001002573</t>
  </si>
  <si>
    <t>ა/მ ჰიუნდაი გალოპერ, გ. წ. 1998, TAX111</t>
  </si>
  <si>
    <t>მამუკა მელიქიძე</t>
  </si>
  <si>
    <t>05001000556</t>
  </si>
  <si>
    <t>ა/მ მერსედეს-ბენცი E CDI, გ. წ. 1999, LBL875</t>
  </si>
  <si>
    <t>ჰარუთიუნ ალექსანიან</t>
  </si>
  <si>
    <t>07001003324</t>
  </si>
  <si>
    <t>ა/მ ნისან ტეანა, გ. წ. 2006, WWM944</t>
  </si>
  <si>
    <t>ეგორ აბოიან</t>
  </si>
  <si>
    <t>07001024369</t>
  </si>
  <si>
    <t>ა/მ შევროლე, გ. წ. 2009, UNU255</t>
  </si>
  <si>
    <t>სუსანა სტეპანიან</t>
  </si>
  <si>
    <t>07001015079</t>
  </si>
  <si>
    <t>ა/მ ვაზ-2107, გ. წ. 2001, MYM772</t>
  </si>
  <si>
    <t>აშოტ კარაპეტიან</t>
  </si>
  <si>
    <t>07001006645</t>
  </si>
  <si>
    <t>ა/მ გაზ-3110, გ. წ. 1998, QQC469</t>
  </si>
  <si>
    <t>დავით ლურსმანაშვილი</t>
  </si>
  <si>
    <t>47001004330</t>
  </si>
  <si>
    <t>ა/მ ოპელ ვექტრა, გ. წ. 1995, TTE765</t>
  </si>
  <si>
    <t>ანტონ მარტინენკო</t>
  </si>
  <si>
    <t>47001017761</t>
  </si>
  <si>
    <t>ა/მ მერსედეს-ბენცი C-180, გ. წ. 1995, NAK614</t>
  </si>
  <si>
    <t>მალხაზ გიქოშვილი</t>
  </si>
  <si>
    <t>47001000934</t>
  </si>
  <si>
    <t>ა/მ ნისან ტერანო, გ. წ. 1996, NOE600</t>
  </si>
  <si>
    <t>ვეფხია გრიგალაშვილი</t>
  </si>
  <si>
    <t>11001011578</t>
  </si>
  <si>
    <t>ა/მ მიცუბიში პაჯერო IO, გ. წ. 2000, RRS477</t>
  </si>
  <si>
    <t>კახა ლობჟანიძე</t>
  </si>
  <si>
    <t>59001049464</t>
  </si>
  <si>
    <t>ა/მ მიცუბიში ქიუტლენდერ, გ. წ. 2002, SSI336</t>
  </si>
  <si>
    <t>ა/მ მაზდა 6, გ. წ. 2003, LOB005</t>
  </si>
  <si>
    <t>ეკა მიქაბერიძე</t>
  </si>
  <si>
    <t>59001001282</t>
  </si>
  <si>
    <t>ა/მ ჰიუნდაი ტუსკონი, გ. წ. 2007, VVO231</t>
  </si>
  <si>
    <t>თინათინ თანდიაშვილი</t>
  </si>
  <si>
    <t>59001099625</t>
  </si>
  <si>
    <t>ა/მ მერსედეს-ბენცი ML320, გ. წ. 2001, ALI421</t>
  </si>
  <si>
    <t>ლორანდ ჯანანაშვილი</t>
  </si>
  <si>
    <t>24001007209</t>
  </si>
  <si>
    <t>ა/მ ფორდ ტრანზიტ, გ. წ. 1996, JRV777</t>
  </si>
  <si>
    <t>ავთანდილ ლალებაშვილი</t>
  </si>
  <si>
    <t>01002013490</t>
  </si>
  <si>
    <t>ა/მ ოპელ ვექტრა, გ. წ. 1998, WLL104</t>
  </si>
  <si>
    <t>ივანე ბაინდურაშვილი</t>
  </si>
  <si>
    <t>24001005885</t>
  </si>
  <si>
    <t>ა/მ მერსედეს-ბენცი, გ. წ. 2001, ULU611</t>
  </si>
  <si>
    <t>ივანე შაქარაშვილი</t>
  </si>
  <si>
    <t>24001000398</t>
  </si>
  <si>
    <t>ა/მ მერსედეს-ბენცი C-180, გ. წ. 1994, XFX752</t>
  </si>
  <si>
    <t>ლევან მაჭარაშვილი</t>
  </si>
  <si>
    <t>24001013893</t>
  </si>
  <si>
    <t>ა/მ ოპელ ასტრა, გ. წ. 1995, CTC497</t>
  </si>
  <si>
    <t>ილია ბურჯანაძე</t>
  </si>
  <si>
    <t>43001002933</t>
  </si>
  <si>
    <t>ა/მ ლექსუს GX-470, გ. წ. 2003, IBG005</t>
  </si>
  <si>
    <t>მაკა გოდერძიშვილი</t>
  </si>
  <si>
    <t>43001009674</t>
  </si>
  <si>
    <t>ა/მ ოპელ კორსა, გ. წ. 1995, PDP375</t>
  </si>
  <si>
    <t>გიორგი არავიაშვილი</t>
  </si>
  <si>
    <t>01023008633</t>
  </si>
  <si>
    <t>ა/მ ფორდ ესკეიპ, გ. წ. 2000, YHY434</t>
  </si>
  <si>
    <t>ნიკოლოზ ახალკაცი</t>
  </si>
  <si>
    <t>01002011075</t>
  </si>
  <si>
    <t>ა/მ ვოლვო S-40, გ. წ. 2003, GBG673</t>
  </si>
  <si>
    <t>რუსუდან ქიმერიძე</t>
  </si>
  <si>
    <t>01001003235</t>
  </si>
  <si>
    <t>ა/მ ბმვ X5.3.0.D, გ. წ. 2005, RON005</t>
  </si>
  <si>
    <t>როსტომ გრიგალაშვილი</t>
  </si>
  <si>
    <t>57001007147</t>
  </si>
  <si>
    <t>ა/მ ლექსუს GX-470, გ. წ. 2004, RBE777</t>
  </si>
  <si>
    <t>გივი ძამანაშვილი</t>
  </si>
  <si>
    <t>57001016615</t>
  </si>
  <si>
    <t>ა/მ ფოლკსვაგენ პასატ, გ. წ. 1998, PRP030</t>
  </si>
  <si>
    <t>გივი მახათაძე</t>
  </si>
  <si>
    <t>57001017217</t>
  </si>
  <si>
    <t>ა/მ ოპელ ვექტრა, გ. წ. 1996, SII162</t>
  </si>
  <si>
    <t>ზაალ ჩოფიკაშვილი</t>
  </si>
  <si>
    <t>44001003045</t>
  </si>
  <si>
    <t>ა/მ ოპელ ასტრა, გ. წ. 1995, VVY374</t>
  </si>
  <si>
    <t>ლევან დავითაშვილი</t>
  </si>
  <si>
    <t>44001004643</t>
  </si>
  <si>
    <t>ა/მ ფოლკსვაგენ გოლფი, გ. წ. 1998, VHV469</t>
  </si>
  <si>
    <t>რამაზ ლაბაური</t>
  </si>
  <si>
    <t>01026015924</t>
  </si>
  <si>
    <t>ა/მ ფოლკსვაგენ გოლფი, გ. წ. 1996, SSA250</t>
  </si>
  <si>
    <t>ცირა ჯავახიშვილი</t>
  </si>
  <si>
    <t>31001001493</t>
  </si>
  <si>
    <t>ა/მ სუძუკი გრანდ ვიტარა, გ. წ. 2008, CIR199</t>
  </si>
  <si>
    <t>პაატა სააკაშვილი</t>
  </si>
  <si>
    <t>31001013869</t>
  </si>
  <si>
    <t>ა/მ ჰონდა სტრიმი, გ. წ. 2001, PUP567</t>
  </si>
  <si>
    <t>გოჩა წიკლაური</t>
  </si>
  <si>
    <t>16001023300</t>
  </si>
  <si>
    <t>ა/მ ოპელ ასტრა, გ. წ. 1995, RGR726</t>
  </si>
  <si>
    <t>თემურ გაგელიძე</t>
  </si>
  <si>
    <t>16001020531</t>
  </si>
  <si>
    <t>ა/მ ვაზ-21063, გ. წ. 1991, HDH430</t>
  </si>
  <si>
    <t>ზურაბ დინუაშვილი</t>
  </si>
  <si>
    <t>16001011846</t>
  </si>
  <si>
    <t>ა/მ ფოლკსვაგენ გოლფი, გ. წ. 2005, AAV060</t>
  </si>
  <si>
    <t>ალექსანდრე კვაჩიძე</t>
  </si>
  <si>
    <t>35001045432</t>
  </si>
  <si>
    <t>GE65LB0711101454144340</t>
  </si>
  <si>
    <t>GE83TP0045010866100000</t>
  </si>
  <si>
    <t>პრივატბანკი</t>
  </si>
  <si>
    <t>შალვა ჭავჭავაძე</t>
  </si>
  <si>
    <t>65004000003</t>
  </si>
  <si>
    <t>GE84LB0711185432560000</t>
  </si>
  <si>
    <t>ჯამბულ ნოზაძე</t>
  </si>
  <si>
    <t>54001013490</t>
  </si>
  <si>
    <t>GE08BG0000000147200300</t>
  </si>
  <si>
    <t>საქართველოს ბანკი</t>
  </si>
  <si>
    <t>ლიკა ომარაშვილი</t>
  </si>
  <si>
    <t>01019071331</t>
  </si>
  <si>
    <t>GE46LB0711132905007000</t>
  </si>
  <si>
    <t>ცოტნე სულამანიძე</t>
  </si>
  <si>
    <t>21001029881</t>
  </si>
  <si>
    <t>GE11LB0711129376307001</t>
  </si>
  <si>
    <t>05/25/2014-06/15/2014</t>
  </si>
  <si>
    <t>მპგ ”ერთიანი ნაციონალური მოძრაობა”</t>
  </si>
  <si>
    <t>ევროპის სახალხო პარტიის პოლიტიკური ბიუროს სხდომა</t>
  </si>
  <si>
    <t>უკრაინის პრეზიდენტის ინაუგურაცია</t>
  </si>
  <si>
    <t>უკრაინა, ქ. კიევი</t>
  </si>
  <si>
    <t>ბაქრაძე</t>
  </si>
  <si>
    <t>01005004806</t>
  </si>
  <si>
    <t>საარჩევნო კამპანიის საორგანიზაციო სამუშაოები</t>
  </si>
  <si>
    <t>იმერეთის რეგიონი</t>
  </si>
  <si>
    <t>01020000620</t>
  </si>
  <si>
    <t>აჭარის, იმერეთის, სამეგრელოს რეგიონი</t>
  </si>
  <si>
    <t>გივი</t>
  </si>
  <si>
    <t>ნასრაშვილი</t>
  </si>
  <si>
    <t>01027022952</t>
  </si>
  <si>
    <t>გურიის, აჭარის, იმერეთის, სამეგრელოს რეგიონი</t>
  </si>
  <si>
    <t>გურიის, აჭარის რეგიონი</t>
  </si>
  <si>
    <t>ყვარელი, ილია ჭავჭავაძის ქ. 25</t>
  </si>
  <si>
    <t>01.05.2014 - 31.03.2015</t>
  </si>
  <si>
    <t>45001000755</t>
  </si>
  <si>
    <t>სეფაშვილი</t>
  </si>
  <si>
    <t>ტყიბული, ს. ორპირი</t>
  </si>
  <si>
    <t>26.05.2014 - 26.06.2014</t>
  </si>
  <si>
    <t>41001008076</t>
  </si>
  <si>
    <t>თენგიზ</t>
  </si>
  <si>
    <t>თბილისი, კალაუბნის ქ. 16</t>
  </si>
  <si>
    <t>03.06.2014 - 30.06.2014</t>
  </si>
  <si>
    <t>თბილისი, ი. ჭავჭავაძის გამზ.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</si>
</sst>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0,000.00"/>
    <numFmt numFmtId="165" formatCode="0,000.00"/>
    <numFmt numFmtId="166" formatCode="dd/mm/yy;@"/>
    <numFmt numFmtId="167" formatCode="mm\/dd\/yyyy"/>
  </numFmts>
  <fonts count="35" x14ac:knownFonts="1">
    <font>
      <sz val="10"/>
      <name val="Arial"/>
      <charset val="1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cadNusx"/>
    </font>
    <font>
      <sz val="10"/>
      <name val="Arial"/>
      <family val="2"/>
      <charset val="204"/>
    </font>
    <font>
      <sz val="5"/>
      <name val="Arial"/>
      <family val="2"/>
    </font>
    <font>
      <b/>
      <sz val="5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2"/>
      <color rgb="FFFF0000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Sylfaen"/>
      <family val="1"/>
    </font>
    <font>
      <b/>
      <sz val="10"/>
      <name val="Sylfaen"/>
      <family val="1"/>
    </font>
    <font>
      <b/>
      <sz val="12"/>
      <name val="Sylfaen"/>
      <family val="1"/>
    </font>
    <font>
      <sz val="10"/>
      <color indexed="8"/>
      <name val="Sylfaen"/>
      <family val="1"/>
    </font>
    <font>
      <sz val="10"/>
      <color indexed="18"/>
      <name val="Sylfaen"/>
      <family val="1"/>
    </font>
    <font>
      <b/>
      <sz val="10"/>
      <color indexed="8"/>
      <name val="Sylfaen"/>
      <family val="1"/>
    </font>
    <font>
      <sz val="11"/>
      <color theme="1"/>
      <name val="Sylfaen"/>
      <family val="1"/>
    </font>
    <font>
      <b/>
      <sz val="9"/>
      <color theme="1"/>
      <name val="Sylfaen"/>
      <family val="1"/>
    </font>
    <font>
      <b/>
      <vertAlign val="superscript"/>
      <sz val="10"/>
      <color theme="1"/>
      <name val="Sylfaen"/>
      <family val="1"/>
    </font>
    <font>
      <b/>
      <sz val="10"/>
      <color theme="0"/>
      <name val="Sylfaen"/>
      <family val="1"/>
    </font>
    <font>
      <sz val="10"/>
      <color theme="0"/>
      <name val="Sylfaen"/>
      <family val="1"/>
    </font>
    <font>
      <sz val="10"/>
      <name val="AcadNusx"/>
    </font>
    <font>
      <sz val="11"/>
      <color theme="1"/>
      <name val="Calibri"/>
      <family val="2"/>
      <charset val="204"/>
      <scheme val="minor"/>
    </font>
    <font>
      <sz val="10"/>
      <name val="Sylfaen"/>
      <family val="1"/>
      <charset val="204"/>
    </font>
    <font>
      <b/>
      <sz val="10"/>
      <name val="Sylfaen"/>
      <family val="1"/>
      <charset val="204"/>
    </font>
    <font>
      <sz val="10"/>
      <color theme="1"/>
      <name val="Sylfae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3F3F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96">
    <xf numFmtId="0" fontId="0" fillId="0" borderId="0"/>
    <xf numFmtId="0" fontId="9" fillId="0" borderId="0"/>
    <xf numFmtId="0" fontId="11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4" fillId="0" borderId="0"/>
    <xf numFmtId="43" fontId="11" fillId="0" borderId="0" applyFont="0" applyFill="0" applyBorder="0" applyAlignment="0" applyProtection="0"/>
    <xf numFmtId="0" fontId="4" fillId="0" borderId="0"/>
    <xf numFmtId="0" fontId="4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1" fillId="0" borderId="0"/>
    <xf numFmtId="0" fontId="31" fillId="0" borderId="0"/>
    <xf numFmtId="0" fontId="1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1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</cellStyleXfs>
  <cellXfs count="458">
    <xf numFmtId="0" fontId="0" fillId="0" borderId="0" xfId="0"/>
    <xf numFmtId="0" fontId="15" fillId="0" borderId="0" xfId="0" applyFont="1" applyProtection="1"/>
    <xf numFmtId="0" fontId="15" fillId="0" borderId="0" xfId="0" applyFont="1" applyProtection="1">
      <protection locked="0"/>
    </xf>
    <xf numFmtId="0" fontId="15" fillId="0" borderId="0" xfId="1" applyFont="1" applyAlignment="1" applyProtection="1">
      <alignment horizontal="center" vertical="center"/>
      <protection locked="0"/>
    </xf>
    <xf numFmtId="3" fontId="20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5" fillId="0" borderId="0" xfId="0" applyFont="1" applyAlignment="1" applyProtection="1">
      <alignment horizontal="center" vertical="center"/>
      <protection locked="0"/>
    </xf>
    <xf numFmtId="0" fontId="15" fillId="0" borderId="0" xfId="1" applyFont="1" applyProtection="1">
      <protection locked="0"/>
    </xf>
    <xf numFmtId="0" fontId="20" fillId="0" borderId="0" xfId="1" applyFont="1" applyAlignment="1" applyProtection="1">
      <alignment horizontal="center" vertical="center"/>
      <protection locked="0"/>
    </xf>
    <xf numFmtId="0" fontId="15" fillId="0" borderId="1" xfId="0" applyFont="1" applyBorder="1" applyProtection="1">
      <protection locked="0"/>
    </xf>
    <xf numFmtId="0" fontId="21" fillId="0" borderId="0" xfId="1" applyFont="1" applyAlignment="1" applyProtection="1">
      <alignment horizontal="center" vertical="center" wrapText="1"/>
      <protection locked="0"/>
    </xf>
    <xf numFmtId="0" fontId="15" fillId="0" borderId="0" xfId="1" applyFont="1" applyAlignment="1" applyProtection="1">
      <alignment horizontal="center" vertical="center" wrapText="1"/>
      <protection locked="0"/>
    </xf>
    <xf numFmtId="0" fontId="15" fillId="0" borderId="0" xfId="0" applyFont="1" applyAlignment="1" applyProtection="1">
      <alignment horizontal="right"/>
      <protection locked="0"/>
    </xf>
    <xf numFmtId="0" fontId="15" fillId="0" borderId="0" xfId="0" applyFont="1" applyBorder="1" applyProtection="1">
      <protection locked="0"/>
    </xf>
    <xf numFmtId="0" fontId="20" fillId="2" borderId="1" xfId="1" applyFont="1" applyFill="1" applyBorder="1" applyAlignment="1" applyProtection="1">
      <alignment horizontal="left" vertical="center" wrapText="1"/>
    </xf>
    <xf numFmtId="0" fontId="20" fillId="2" borderId="1" xfId="1" applyFont="1" applyFill="1" applyBorder="1" applyAlignment="1" applyProtection="1">
      <alignment horizontal="left" vertical="center" wrapText="1" indent="1"/>
    </xf>
    <xf numFmtId="0" fontId="15" fillId="2" borderId="1" xfId="1" applyFont="1" applyFill="1" applyBorder="1" applyAlignment="1" applyProtection="1">
      <alignment horizontal="left" vertical="center" wrapText="1" indent="1"/>
    </xf>
    <xf numFmtId="0" fontId="15" fillId="2" borderId="1" xfId="1" applyFont="1" applyFill="1" applyBorder="1" applyAlignment="1" applyProtection="1">
      <alignment horizontal="left" vertical="center" wrapText="1" indent="2"/>
    </xf>
    <xf numFmtId="0" fontId="15" fillId="2" borderId="1" xfId="1" applyFont="1" applyFill="1" applyBorder="1" applyAlignment="1" applyProtection="1">
      <alignment horizontal="left" vertical="center" wrapText="1" indent="3"/>
    </xf>
    <xf numFmtId="0" fontId="15" fillId="2" borderId="1" xfId="1" applyFont="1" applyFill="1" applyBorder="1" applyAlignment="1" applyProtection="1">
      <alignment horizontal="left" vertical="center" wrapText="1" indent="4"/>
    </xf>
    <xf numFmtId="0" fontId="15" fillId="0" borderId="0" xfId="3" applyFont="1" applyAlignment="1" applyProtection="1">
      <alignment horizontal="center" vertical="center"/>
      <protection locked="0"/>
    </xf>
    <xf numFmtId="0" fontId="16" fillId="0" borderId="0" xfId="3" applyFont="1" applyAlignment="1" applyProtection="1">
      <alignment horizontal="center" vertical="center"/>
      <protection locked="0"/>
    </xf>
    <xf numFmtId="0" fontId="15" fillId="0" borderId="0" xfId="3" applyFont="1" applyProtection="1">
      <protection locked="0"/>
    </xf>
    <xf numFmtId="0" fontId="0" fillId="0" borderId="0" xfId="0" applyProtection="1">
      <protection locked="0"/>
    </xf>
    <xf numFmtId="0" fontId="17" fillId="0" borderId="1" xfId="4" applyFont="1" applyBorder="1" applyAlignment="1" applyProtection="1">
      <alignment vertical="center" wrapText="1"/>
      <protection locked="0"/>
    </xf>
    <xf numFmtId="0" fontId="15" fillId="0" borderId="0" xfId="0" applyFont="1" applyFill="1" applyProtection="1">
      <protection locked="0"/>
    </xf>
    <xf numFmtId="0" fontId="23" fillId="0" borderId="6" xfId="2" applyFont="1" applyFill="1" applyBorder="1" applyAlignment="1" applyProtection="1">
      <alignment horizontal="right" vertical="top" wrapText="1"/>
      <protection locked="0"/>
    </xf>
    <xf numFmtId="0" fontId="15" fillId="0" borderId="0" xfId="0" applyFont="1" applyFill="1" applyBorder="1" applyAlignment="1" applyProtection="1">
      <alignment horizontal="left" wrapText="1"/>
      <protection locked="0"/>
    </xf>
    <xf numFmtId="0" fontId="15" fillId="0" borderId="0" xfId="0" applyFont="1" applyFill="1" applyBorder="1" applyAlignment="1" applyProtection="1">
      <alignment horizontal="left"/>
      <protection locked="0"/>
    </xf>
    <xf numFmtId="0" fontId="20" fillId="0" borderId="0" xfId="0" applyFont="1" applyFill="1" applyBorder="1" applyAlignment="1" applyProtection="1">
      <alignment horizontal="left" indent="1"/>
      <protection locked="0"/>
    </xf>
    <xf numFmtId="0" fontId="20" fillId="0" borderId="0" xfId="0" applyFont="1" applyFill="1" applyBorder="1" applyAlignment="1" applyProtection="1">
      <alignment horizontal="left" vertical="center" indent="1"/>
      <protection locked="0"/>
    </xf>
    <xf numFmtId="0" fontId="15" fillId="0" borderId="0" xfId="0" applyFont="1" applyFill="1" applyBorder="1" applyAlignment="1" applyProtection="1">
      <alignment horizontal="left" vertical="center"/>
      <protection locked="0"/>
    </xf>
    <xf numFmtId="3" fontId="20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20" fillId="2" borderId="1" xfId="1" applyNumberFormat="1" applyFont="1" applyFill="1" applyBorder="1" applyAlignment="1" applyProtection="1">
      <alignment horizontal="right" vertical="center"/>
      <protection locked="0"/>
    </xf>
    <xf numFmtId="3" fontId="15" fillId="2" borderId="1" xfId="1" applyNumberFormat="1" applyFont="1" applyFill="1" applyBorder="1" applyAlignment="1" applyProtection="1">
      <alignment horizontal="right" vertical="center"/>
      <protection locked="0"/>
    </xf>
    <xf numFmtId="0" fontId="15" fillId="0" borderId="1" xfId="2" applyFont="1" applyFill="1" applyBorder="1" applyAlignment="1" applyProtection="1">
      <alignment horizontal="right" vertical="top"/>
      <protection locked="0"/>
    </xf>
    <xf numFmtId="165" fontId="15" fillId="0" borderId="1" xfId="2" applyNumberFormat="1" applyFont="1" applyFill="1" applyBorder="1" applyAlignment="1" applyProtection="1">
      <alignment horizontal="right" vertical="center"/>
      <protection locked="0"/>
    </xf>
    <xf numFmtId="4" fontId="15" fillId="0" borderId="1" xfId="2" applyNumberFormat="1" applyFont="1" applyFill="1" applyBorder="1" applyAlignment="1" applyProtection="1">
      <alignment horizontal="right" vertical="center"/>
      <protection locked="0"/>
    </xf>
    <xf numFmtId="164" fontId="15" fillId="0" borderId="1" xfId="2" applyNumberFormat="1" applyFont="1" applyFill="1" applyBorder="1" applyAlignment="1" applyProtection="1">
      <alignment horizontal="right" vertical="center"/>
      <protection locked="0"/>
    </xf>
    <xf numFmtId="0" fontId="15" fillId="0" borderId="4" xfId="3" applyFont="1" applyFill="1" applyBorder="1" applyAlignment="1" applyProtection="1">
      <alignment horizontal="right"/>
      <protection locked="0"/>
    </xf>
    <xf numFmtId="0" fontId="15" fillId="0" borderId="4" xfId="3" applyFont="1" applyBorder="1" applyAlignment="1" applyProtection="1">
      <alignment horizontal="right"/>
      <protection locked="0"/>
    </xf>
    <xf numFmtId="0" fontId="20" fillId="0" borderId="0" xfId="0" applyFont="1" applyAlignment="1" applyProtection="1">
      <alignment horizontal="left"/>
      <protection locked="0"/>
    </xf>
    <xf numFmtId="0" fontId="20" fillId="0" borderId="1" xfId="2" applyFont="1" applyFill="1" applyBorder="1" applyAlignment="1" applyProtection="1">
      <alignment horizontal="left" vertical="top" indent="1"/>
    </xf>
    <xf numFmtId="0" fontId="15" fillId="0" borderId="1" xfId="2" applyFont="1" applyFill="1" applyBorder="1" applyAlignment="1" applyProtection="1">
      <alignment horizontal="left" vertical="center" wrapText="1" indent="2"/>
    </xf>
    <xf numFmtId="0" fontId="20" fillId="2" borderId="5" xfId="1" applyFont="1" applyFill="1" applyBorder="1" applyAlignment="1" applyProtection="1">
      <alignment horizontal="left" vertical="center" wrapText="1"/>
    </xf>
    <xf numFmtId="0" fontId="15" fillId="0" borderId="5" xfId="3" applyFont="1" applyBorder="1" applyAlignment="1" applyProtection="1">
      <alignment horizontal="left" vertical="center" indent="1"/>
    </xf>
    <xf numFmtId="0" fontId="20" fillId="0" borderId="0" xfId="0" applyFont="1" applyFill="1" applyBorder="1" applyAlignment="1" applyProtection="1">
      <alignment horizontal="center" wrapText="1"/>
    </xf>
    <xf numFmtId="0" fontId="20" fillId="0" borderId="0" xfId="0" applyFont="1" applyAlignment="1" applyProtection="1">
      <alignment horizontal="center" vertical="center" wrapText="1"/>
    </xf>
    <xf numFmtId="0" fontId="20" fillId="0" borderId="1" xfId="0" applyFont="1" applyFill="1" applyBorder="1" applyAlignment="1" applyProtection="1">
      <alignment horizontal="left"/>
    </xf>
    <xf numFmtId="0" fontId="20" fillId="0" borderId="1" xfId="0" applyFont="1" applyBorder="1" applyAlignment="1" applyProtection="1">
      <alignment horizontal="center" vertical="center" wrapText="1"/>
    </xf>
    <xf numFmtId="0" fontId="20" fillId="0" borderId="1" xfId="0" applyFont="1" applyFill="1" applyBorder="1" applyAlignment="1" applyProtection="1">
      <alignment horizontal="left" indent="1"/>
    </xf>
    <xf numFmtId="0" fontId="15" fillId="0" borderId="1" xfId="0" applyFont="1" applyBorder="1" applyAlignment="1" applyProtection="1">
      <alignment wrapText="1"/>
    </xf>
    <xf numFmtId="0" fontId="20" fillId="0" borderId="1" xfId="0" applyFont="1" applyFill="1" applyBorder="1" applyAlignment="1" applyProtection="1">
      <alignment horizontal="left" vertical="center"/>
    </xf>
    <xf numFmtId="0" fontId="15" fillId="0" borderId="1" xfId="0" applyFont="1" applyFill="1" applyBorder="1" applyAlignment="1" applyProtection="1">
      <alignment horizontal="left" wrapText="1"/>
    </xf>
    <xf numFmtId="0" fontId="15" fillId="0" borderId="1" xfId="0" applyFont="1" applyFill="1" applyBorder="1" applyAlignment="1" applyProtection="1">
      <alignment horizontal="left" vertical="center"/>
    </xf>
    <xf numFmtId="0" fontId="20" fillId="0" borderId="1" xfId="0" applyFont="1" applyFill="1" applyBorder="1" applyAlignment="1" applyProtection="1">
      <alignment horizontal="left" vertical="center" indent="1"/>
    </xf>
    <xf numFmtId="0" fontId="15" fillId="0" borderId="0" xfId="0" applyFont="1" applyFill="1" applyProtection="1"/>
    <xf numFmtId="15" fontId="0" fillId="0" borderId="0" xfId="0" applyNumberFormat="1"/>
    <xf numFmtId="0" fontId="17" fillId="0" borderId="0" xfId="4" applyFont="1" applyBorder="1" applyAlignment="1" applyProtection="1">
      <alignment vertical="center"/>
    </xf>
    <xf numFmtId="0" fontId="0" fillId="0" borderId="0" xfId="0" applyBorder="1" applyProtection="1">
      <protection locked="0"/>
    </xf>
    <xf numFmtId="0" fontId="14" fillId="0" borderId="0" xfId="0" applyFont="1"/>
    <xf numFmtId="0" fontId="15" fillId="0" borderId="0" xfId="1" applyFont="1" applyBorder="1" applyAlignment="1" applyProtection="1">
      <alignment vertical="center"/>
      <protection locked="0"/>
    </xf>
    <xf numFmtId="0" fontId="17" fillId="0" borderId="1" xfId="4" applyFont="1" applyBorder="1" applyAlignment="1" applyProtection="1">
      <alignment horizontal="center" vertical="center" wrapText="1"/>
      <protection locked="0"/>
    </xf>
    <xf numFmtId="3" fontId="15" fillId="0" borderId="0" xfId="1" applyNumberFormat="1" applyFont="1" applyAlignment="1" applyProtection="1">
      <alignment horizontal="center" vertical="center" wrapText="1"/>
      <protection locked="0"/>
    </xf>
    <xf numFmtId="0" fontId="20" fillId="0" borderId="0" xfId="0" applyFont="1" applyProtection="1">
      <protection locked="0"/>
    </xf>
    <xf numFmtId="0" fontId="15" fillId="0" borderId="3" xfId="0" applyFont="1" applyBorder="1" applyProtection="1">
      <protection locked="0"/>
    </xf>
    <xf numFmtId="0" fontId="20" fillId="0" borderId="0" xfId="0" applyFont="1" applyAlignment="1" applyProtection="1">
      <alignment horizontal="center"/>
      <protection locked="0"/>
    </xf>
    <xf numFmtId="0" fontId="0" fillId="0" borderId="0" xfId="0" applyBorder="1"/>
    <xf numFmtId="0" fontId="0" fillId="0" borderId="3" xfId="0" applyBorder="1"/>
    <xf numFmtId="0" fontId="20" fillId="5" borderId="0" xfId="0" applyFont="1" applyFill="1" applyProtection="1"/>
    <xf numFmtId="0" fontId="15" fillId="5" borderId="0" xfId="1" applyFont="1" applyFill="1" applyBorder="1" applyAlignment="1" applyProtection="1">
      <alignment horizontal="center" vertical="center"/>
    </xf>
    <xf numFmtId="0" fontId="15" fillId="5" borderId="0" xfId="0" applyFont="1" applyFill="1" applyProtection="1"/>
    <xf numFmtId="0" fontId="15" fillId="5" borderId="0" xfId="0" applyFont="1" applyFill="1" applyBorder="1" applyProtection="1"/>
    <xf numFmtId="0" fontId="15" fillId="5" borderId="0" xfId="1" applyFont="1" applyFill="1" applyAlignment="1" applyProtection="1">
      <alignment vertical="center"/>
    </xf>
    <xf numFmtId="3" fontId="20" fillId="5" borderId="1" xfId="1" applyNumberFormat="1" applyFont="1" applyFill="1" applyBorder="1" applyAlignment="1" applyProtection="1">
      <alignment horizontal="center" vertical="center" wrapText="1"/>
    </xf>
    <xf numFmtId="0" fontId="15" fillId="2" borderId="0" xfId="0" applyFont="1" applyFill="1" applyBorder="1" applyProtection="1"/>
    <xf numFmtId="0" fontId="15" fillId="2" borderId="0" xfId="0" applyFont="1" applyFill="1" applyProtection="1"/>
    <xf numFmtId="3" fontId="20" fillId="5" borderId="1" xfId="1" applyNumberFormat="1" applyFont="1" applyFill="1" applyBorder="1" applyAlignment="1" applyProtection="1">
      <alignment horizontal="right" vertical="center"/>
    </xf>
    <xf numFmtId="3" fontId="15" fillId="5" borderId="1" xfId="1" applyNumberFormat="1" applyFont="1" applyFill="1" applyBorder="1" applyAlignment="1" applyProtection="1">
      <alignment horizontal="right" vertical="center" wrapText="1"/>
    </xf>
    <xf numFmtId="3" fontId="20" fillId="5" borderId="1" xfId="1" applyNumberFormat="1" applyFont="1" applyFill="1" applyBorder="1" applyAlignment="1" applyProtection="1">
      <alignment horizontal="right" vertical="center" wrapText="1"/>
    </xf>
    <xf numFmtId="0" fontId="20" fillId="5" borderId="1" xfId="0" applyFont="1" applyFill="1" applyBorder="1" applyProtection="1"/>
    <xf numFmtId="3" fontId="20" fillId="5" borderId="1" xfId="0" applyNumberFormat="1" applyFont="1" applyFill="1" applyBorder="1" applyProtection="1"/>
    <xf numFmtId="0" fontId="20" fillId="0" borderId="1" xfId="1" applyFont="1" applyFill="1" applyBorder="1" applyAlignment="1" applyProtection="1">
      <alignment horizontal="left" vertical="center" wrapText="1" indent="1"/>
    </xf>
    <xf numFmtId="0" fontId="15" fillId="0" borderId="1" xfId="1" applyFont="1" applyFill="1" applyBorder="1" applyAlignment="1" applyProtection="1">
      <alignment horizontal="left" vertical="center" wrapText="1" indent="2"/>
    </xf>
    <xf numFmtId="3" fontId="20" fillId="6" borderId="1" xfId="1" applyNumberFormat="1" applyFont="1" applyFill="1" applyBorder="1" applyAlignment="1" applyProtection="1">
      <alignment horizontal="left" vertical="center" wrapText="1"/>
    </xf>
    <xf numFmtId="3" fontId="20" fillId="6" borderId="1" xfId="1" applyNumberFormat="1" applyFont="1" applyFill="1" applyBorder="1" applyAlignment="1" applyProtection="1">
      <alignment horizontal="center" vertical="center" wrapText="1"/>
    </xf>
    <xf numFmtId="0" fontId="15" fillId="6" borderId="0" xfId="1" applyFont="1" applyFill="1" applyProtection="1">
      <protection locked="0"/>
    </xf>
    <xf numFmtId="0" fontId="15" fillId="6" borderId="0" xfId="0" applyFont="1" applyFill="1" applyAlignment="1" applyProtection="1">
      <alignment horizontal="center" vertical="center"/>
      <protection locked="0"/>
    </xf>
    <xf numFmtId="0" fontId="21" fillId="6" borderId="0" xfId="1" applyFont="1" applyFill="1" applyAlignment="1" applyProtection="1">
      <alignment horizontal="center" vertical="center" wrapText="1"/>
      <protection locked="0"/>
    </xf>
    <xf numFmtId="0" fontId="15" fillId="6" borderId="0" xfId="1" applyFont="1" applyFill="1" applyAlignment="1" applyProtection="1">
      <alignment horizontal="center" vertical="center" wrapText="1"/>
      <protection locked="0"/>
    </xf>
    <xf numFmtId="0" fontId="15" fillId="6" borderId="0" xfId="1" applyFont="1" applyFill="1" applyAlignment="1" applyProtection="1">
      <alignment horizontal="center" vertical="center"/>
      <protection locked="0"/>
    </xf>
    <xf numFmtId="0" fontId="15" fillId="6" borderId="0" xfId="0" applyFont="1" applyFill="1" applyProtection="1">
      <protection locked="0"/>
    </xf>
    <xf numFmtId="0" fontId="15" fillId="0" borderId="1" xfId="1" applyFont="1" applyFill="1" applyBorder="1" applyAlignment="1" applyProtection="1">
      <alignment horizontal="left" vertical="center" wrapText="1" indent="3"/>
    </xf>
    <xf numFmtId="0" fontId="15" fillId="0" borderId="1" xfId="1" applyFont="1" applyFill="1" applyBorder="1" applyAlignment="1" applyProtection="1">
      <alignment horizontal="left" vertical="center" wrapText="1" indent="1"/>
    </xf>
    <xf numFmtId="0" fontId="20" fillId="0" borderId="1" xfId="0" applyFont="1" applyFill="1" applyBorder="1" applyProtection="1">
      <protection locked="0"/>
    </xf>
    <xf numFmtId="0" fontId="15" fillId="5" borderId="0" xfId="1" applyFont="1" applyFill="1" applyAlignment="1" applyProtection="1">
      <alignment horizontal="center" vertical="center"/>
    </xf>
    <xf numFmtId="0" fontId="0" fillId="5" borderId="0" xfId="0" applyFill="1" applyBorder="1"/>
    <xf numFmtId="0" fontId="15" fillId="5" borderId="0" xfId="1" applyFont="1" applyFill="1" applyBorder="1" applyAlignment="1" applyProtection="1">
      <alignment horizontal="right" vertical="center"/>
    </xf>
    <xf numFmtId="0" fontId="15" fillId="5" borderId="0" xfId="1" applyFont="1" applyFill="1" applyBorder="1" applyAlignment="1" applyProtection="1">
      <alignment horizontal="left" vertical="center"/>
    </xf>
    <xf numFmtId="0" fontId="15" fillId="5" borderId="0" xfId="0" applyFont="1" applyFill="1" applyBorder="1" applyProtection="1">
      <protection locked="0"/>
    </xf>
    <xf numFmtId="0" fontId="15" fillId="5" borderId="0" xfId="0" applyFont="1" applyFill="1" applyProtection="1">
      <protection locked="0"/>
    </xf>
    <xf numFmtId="3" fontId="20" fillId="5" borderId="1" xfId="1" applyNumberFormat="1" applyFont="1" applyFill="1" applyBorder="1" applyAlignment="1" applyProtection="1">
      <alignment horizontal="left" vertical="center" wrapText="1"/>
    </xf>
    <xf numFmtId="0" fontId="15" fillId="5" borderId="1" xfId="0" applyFont="1" applyFill="1" applyBorder="1" applyProtection="1"/>
    <xf numFmtId="0" fontId="15" fillId="5" borderId="0" xfId="0" applyFont="1" applyFill="1" applyAlignment="1" applyProtection="1">
      <alignment horizontal="center" vertical="center"/>
      <protection locked="0"/>
    </xf>
    <xf numFmtId="0" fontId="15" fillId="0" borderId="0" xfId="0" applyFont="1" applyFill="1" applyAlignment="1" applyProtection="1">
      <alignment horizontal="center" vertical="center"/>
      <protection locked="0"/>
    </xf>
    <xf numFmtId="0" fontId="0" fillId="0" borderId="0" xfId="0" applyFill="1"/>
    <xf numFmtId="0" fontId="15" fillId="0" borderId="0" xfId="0" applyFont="1" applyFill="1" applyBorder="1" applyProtection="1">
      <protection locked="0"/>
    </xf>
    <xf numFmtId="0" fontId="16" fillId="5" borderId="0" xfId="3" applyFont="1" applyFill="1" applyAlignment="1" applyProtection="1">
      <alignment horizontal="center" vertical="center" wrapText="1"/>
    </xf>
    <xf numFmtId="0" fontId="15" fillId="5" borderId="0" xfId="3" applyFont="1" applyFill="1" applyAlignment="1" applyProtection="1">
      <alignment horizontal="center" vertical="center"/>
      <protection locked="0"/>
    </xf>
    <xf numFmtId="0" fontId="15" fillId="5" borderId="0" xfId="3" applyFont="1" applyFill="1" applyProtection="1"/>
    <xf numFmtId="0" fontId="15" fillId="5" borderId="3" xfId="0" applyFont="1" applyFill="1" applyBorder="1" applyAlignment="1" applyProtection="1">
      <alignment horizontal="left"/>
    </xf>
    <xf numFmtId="0" fontId="15" fillId="5" borderId="0" xfId="0" applyFont="1" applyFill="1" applyBorder="1" applyAlignment="1" applyProtection="1">
      <alignment horizontal="left"/>
    </xf>
    <xf numFmtId="0" fontId="15" fillId="5" borderId="1" xfId="2" applyFont="1" applyFill="1" applyBorder="1" applyAlignment="1" applyProtection="1">
      <alignment horizontal="right" vertical="top"/>
    </xf>
    <xf numFmtId="0" fontId="20" fillId="5" borderId="4" xfId="3" applyFont="1" applyFill="1" applyBorder="1" applyAlignment="1" applyProtection="1">
      <alignment horizontal="right"/>
    </xf>
    <xf numFmtId="0" fontId="20" fillId="0" borderId="0" xfId="0" applyFont="1" applyFill="1" applyBorder="1" applyAlignment="1" applyProtection="1">
      <alignment horizontal="left"/>
    </xf>
    <xf numFmtId="0" fontId="15" fillId="0" borderId="0" xfId="0" applyFont="1" applyFill="1" applyBorder="1" applyProtection="1"/>
    <xf numFmtId="0" fontId="15" fillId="5" borderId="0" xfId="0" applyFont="1" applyFill="1" applyBorder="1" applyAlignment="1" applyProtection="1">
      <alignment horizontal="left" wrapText="1"/>
    </xf>
    <xf numFmtId="0" fontId="15" fillId="5" borderId="3" xfId="0" applyFont="1" applyFill="1" applyBorder="1" applyAlignment="1" applyProtection="1">
      <alignment horizontal="left" wrapText="1"/>
    </xf>
    <xf numFmtId="0" fontId="15" fillId="5" borderId="3" xfId="0" applyFont="1" applyFill="1" applyBorder="1" applyProtection="1"/>
    <xf numFmtId="0" fontId="20" fillId="5" borderId="3" xfId="0" applyFont="1" applyFill="1" applyBorder="1" applyAlignment="1" applyProtection="1">
      <alignment horizontal="center" vertical="center" wrapText="1"/>
    </xf>
    <xf numFmtId="0" fontId="20" fillId="5" borderId="1" xfId="0" applyFont="1" applyFill="1" applyBorder="1" applyAlignment="1" applyProtection="1">
      <alignment horizontal="right" vertical="center" wrapText="1"/>
    </xf>
    <xf numFmtId="0" fontId="15" fillId="5" borderId="0" xfId="0" applyFont="1" applyFill="1" applyAlignment="1" applyProtection="1">
      <alignment horizontal="center" vertical="center"/>
    </xf>
    <xf numFmtId="0" fontId="15" fillId="5" borderId="3" xfId="1" applyFont="1" applyFill="1" applyBorder="1" applyAlignment="1" applyProtection="1">
      <alignment horizontal="left" vertical="center"/>
    </xf>
    <xf numFmtId="0" fontId="22" fillId="5" borderId="8" xfId="2" applyFont="1" applyFill="1" applyBorder="1" applyAlignment="1" applyProtection="1">
      <alignment horizontal="center" vertical="top" wrapText="1"/>
    </xf>
    <xf numFmtId="0" fontId="22" fillId="5" borderId="25" xfId="2" applyFont="1" applyFill="1" applyBorder="1" applyAlignment="1" applyProtection="1">
      <alignment horizontal="center" vertical="top" wrapText="1"/>
    </xf>
    <xf numFmtId="1" fontId="22" fillId="5" borderId="25" xfId="2" applyNumberFormat="1" applyFont="1" applyFill="1" applyBorder="1" applyAlignment="1" applyProtection="1">
      <alignment horizontal="center" vertical="top" wrapText="1"/>
    </xf>
    <xf numFmtId="1" fontId="22" fillId="5" borderId="8" xfId="2" applyNumberFormat="1" applyFont="1" applyFill="1" applyBorder="1" applyAlignment="1" applyProtection="1">
      <alignment horizontal="center" vertical="top" wrapText="1"/>
    </xf>
    <xf numFmtId="0" fontId="19" fillId="5" borderId="5" xfId="4" applyFont="1" applyFill="1" applyBorder="1" applyAlignment="1" applyProtection="1">
      <alignment horizontal="center" vertical="center" wrapText="1"/>
    </xf>
    <xf numFmtId="0" fontId="19" fillId="5" borderId="1" xfId="4" applyFont="1" applyFill="1" applyBorder="1" applyAlignment="1" applyProtection="1">
      <alignment horizontal="center" vertical="center" wrapText="1"/>
    </xf>
    <xf numFmtId="0" fontId="14" fillId="5" borderId="0" xfId="0" applyFont="1" applyFill="1" applyProtection="1"/>
    <xf numFmtId="0" fontId="0" fillId="5" borderId="0" xfId="0" applyFill="1" applyProtection="1"/>
    <xf numFmtId="14" fontId="15" fillId="5" borderId="0" xfId="1" applyNumberFormat="1" applyFont="1" applyFill="1" applyBorder="1" applyAlignment="1" applyProtection="1">
      <alignment vertical="center"/>
    </xf>
    <xf numFmtId="0" fontId="15" fillId="5" borderId="0" xfId="1" applyFont="1" applyFill="1" applyBorder="1" applyAlignment="1" applyProtection="1">
      <alignment vertical="center"/>
    </xf>
    <xf numFmtId="14" fontId="15" fillId="5" borderId="0" xfId="1" applyNumberFormat="1" applyFont="1" applyFill="1" applyBorder="1" applyAlignment="1" applyProtection="1">
      <alignment horizontal="center" vertical="center"/>
    </xf>
    <xf numFmtId="0" fontId="10" fillId="5" borderId="0" xfId="1" applyFont="1" applyFill="1" applyAlignment="1" applyProtection="1">
      <alignment horizontal="left" vertical="center"/>
    </xf>
    <xf numFmtId="0" fontId="9" fillId="5" borderId="0" xfId="0" applyFont="1" applyFill="1" applyProtection="1"/>
    <xf numFmtId="0" fontId="0" fillId="5" borderId="0" xfId="0" applyFill="1" applyProtection="1">
      <protection locked="0"/>
    </xf>
    <xf numFmtId="0" fontId="0" fillId="5" borderId="0" xfId="0" applyFill="1" applyBorder="1" applyProtection="1">
      <protection locked="0"/>
    </xf>
    <xf numFmtId="0" fontId="0" fillId="5" borderId="0" xfId="0" applyFill="1" applyBorder="1" applyProtection="1"/>
    <xf numFmtId="0" fontId="0" fillId="0" borderId="0" xfId="0" applyFill="1" applyBorder="1" applyProtection="1"/>
    <xf numFmtId="0" fontId="0" fillId="0" borderId="0" xfId="0" applyFill="1" applyProtection="1"/>
    <xf numFmtId="0" fontId="19" fillId="5" borderId="5" xfId="4" applyFont="1" applyFill="1" applyBorder="1" applyAlignment="1" applyProtection="1">
      <alignment horizontal="left" vertical="center" wrapText="1"/>
    </xf>
    <xf numFmtId="0" fontId="15" fillId="5" borderId="0" xfId="1" applyFont="1" applyFill="1" applyBorder="1" applyAlignment="1" applyProtection="1">
      <alignment vertical="center"/>
      <protection locked="0"/>
    </xf>
    <xf numFmtId="0" fontId="15" fillId="5" borderId="0" xfId="3" applyFont="1" applyFill="1" applyProtection="1">
      <protection locked="0"/>
    </xf>
    <xf numFmtId="0" fontId="15" fillId="5" borderId="0" xfId="1" applyFont="1" applyFill="1" applyProtection="1">
      <protection locked="0"/>
    </xf>
    <xf numFmtId="0" fontId="21" fillId="5" borderId="0" xfId="1" applyFont="1" applyFill="1" applyAlignment="1" applyProtection="1">
      <alignment horizontal="center" vertical="center" wrapText="1"/>
      <protection locked="0"/>
    </xf>
    <xf numFmtId="14" fontId="25" fillId="0" borderId="2" xfId="5" applyNumberFormat="1" applyFont="1" applyBorder="1" applyAlignment="1" applyProtection="1">
      <alignment wrapText="1"/>
      <protection locked="0"/>
    </xf>
    <xf numFmtId="14" fontId="20" fillId="0" borderId="0" xfId="0" applyNumberFormat="1" applyFont="1" applyFill="1" applyBorder="1" applyAlignment="1" applyProtection="1">
      <alignment horizontal="center" vertical="center" wrapText="1"/>
    </xf>
    <xf numFmtId="0" fontId="22" fillId="0" borderId="26" xfId="2" applyFont="1" applyFill="1" applyBorder="1" applyAlignment="1" applyProtection="1">
      <alignment horizontal="center" vertical="top" wrapText="1"/>
      <protection locked="0"/>
    </xf>
    <xf numFmtId="1" fontId="22" fillId="0" borderId="2" xfId="2" applyNumberFormat="1" applyFont="1" applyFill="1" applyBorder="1" applyAlignment="1" applyProtection="1">
      <alignment horizontal="left" vertical="top" wrapText="1"/>
      <protection locked="0"/>
    </xf>
    <xf numFmtId="1" fontId="22" fillId="0" borderId="27" xfId="2" applyNumberFormat="1" applyFont="1" applyFill="1" applyBorder="1" applyAlignment="1" applyProtection="1">
      <alignment horizontal="left" vertical="top" wrapText="1"/>
      <protection locked="0"/>
    </xf>
    <xf numFmtId="0" fontId="24" fillId="5" borderId="1" xfId="2" applyFont="1" applyFill="1" applyBorder="1" applyAlignment="1" applyProtection="1">
      <alignment horizontal="center" vertical="top" wrapText="1"/>
    </xf>
    <xf numFmtId="1" fontId="24" fillId="5" borderId="1" xfId="2" applyNumberFormat="1" applyFont="1" applyFill="1" applyBorder="1" applyAlignment="1" applyProtection="1">
      <alignment horizontal="center" vertical="top" wrapText="1"/>
    </xf>
    <xf numFmtId="0" fontId="15" fillId="5" borderId="0" xfId="1" applyFont="1" applyFill="1" applyAlignment="1" applyProtection="1">
      <alignment horizontal="center" vertical="center"/>
    </xf>
    <xf numFmtId="0" fontId="15" fillId="5" borderId="0" xfId="1" applyFont="1" applyFill="1" applyBorder="1" applyAlignment="1" applyProtection="1">
      <alignment horizontal="center" vertical="center"/>
    </xf>
    <xf numFmtId="0" fontId="15" fillId="5" borderId="0" xfId="1" applyFont="1" applyFill="1" applyAlignment="1" applyProtection="1">
      <alignment horizontal="right" vertical="center"/>
    </xf>
    <xf numFmtId="0" fontId="15" fillId="5" borderId="0" xfId="1" applyFont="1" applyFill="1" applyBorder="1" applyAlignment="1" applyProtection="1">
      <alignment horizontal="center" vertical="center"/>
      <protection locked="0"/>
    </xf>
    <xf numFmtId="14" fontId="15" fillId="0" borderId="0" xfId="1" applyNumberFormat="1" applyFont="1" applyFill="1" applyBorder="1" applyAlignment="1" applyProtection="1">
      <alignment horizontal="right" vertical="center"/>
    </xf>
    <xf numFmtId="0" fontId="24" fillId="5" borderId="6" xfId="2" applyFont="1" applyFill="1" applyBorder="1" applyAlignment="1" applyProtection="1">
      <alignment horizontal="center" vertical="top" wrapText="1"/>
    </xf>
    <xf numFmtId="1" fontId="24" fillId="5" borderId="6" xfId="2" applyNumberFormat="1" applyFont="1" applyFill="1" applyBorder="1" applyAlignment="1" applyProtection="1">
      <alignment horizontal="center" vertical="top" wrapText="1"/>
    </xf>
    <xf numFmtId="0" fontId="24" fillId="0" borderId="6" xfId="2" applyFont="1" applyFill="1" applyBorder="1" applyAlignment="1" applyProtection="1">
      <alignment horizontal="left" vertical="top"/>
    </xf>
    <xf numFmtId="0" fontId="22" fillId="0" borderId="6" xfId="2" applyFont="1" applyFill="1" applyBorder="1" applyAlignment="1" applyProtection="1">
      <alignment horizontal="center" vertical="top" wrapText="1"/>
      <protection locked="0"/>
    </xf>
    <xf numFmtId="0" fontId="22" fillId="0" borderId="0" xfId="2" applyFont="1" applyFill="1" applyBorder="1" applyAlignment="1" applyProtection="1">
      <alignment horizontal="center" vertical="top" wrapText="1"/>
      <protection locked="0"/>
    </xf>
    <xf numFmtId="1" fontId="22" fillId="0" borderId="0" xfId="2" applyNumberFormat="1" applyFont="1" applyFill="1" applyBorder="1" applyAlignment="1" applyProtection="1">
      <alignment horizontal="center" vertical="top" wrapText="1"/>
      <protection locked="0"/>
    </xf>
    <xf numFmtId="1" fontId="22" fillId="5" borderId="6" xfId="2" applyNumberFormat="1" applyFont="1" applyFill="1" applyBorder="1" applyAlignment="1" applyProtection="1">
      <alignment horizontal="center" vertical="top" wrapText="1"/>
      <protection locked="0"/>
    </xf>
    <xf numFmtId="0" fontId="22" fillId="0" borderId="6" xfId="2" applyFont="1" applyFill="1" applyBorder="1" applyAlignment="1" applyProtection="1">
      <alignment horizontal="left" vertical="top" wrapText="1"/>
      <protection locked="0"/>
    </xf>
    <xf numFmtId="1" fontId="22" fillId="0" borderId="6" xfId="2" applyNumberFormat="1" applyFont="1" applyFill="1" applyBorder="1" applyAlignment="1" applyProtection="1">
      <alignment horizontal="left" vertical="top" wrapText="1"/>
      <protection locked="0"/>
    </xf>
    <xf numFmtId="0" fontId="23" fillId="5" borderId="6" xfId="2" applyFont="1" applyFill="1" applyBorder="1" applyAlignment="1" applyProtection="1">
      <alignment horizontal="right" vertical="top" wrapText="1"/>
      <protection locked="0"/>
    </xf>
    <xf numFmtId="0" fontId="22" fillId="0" borderId="7" xfId="2" applyFont="1" applyFill="1" applyBorder="1" applyAlignment="1" applyProtection="1">
      <alignment horizontal="left" vertical="top" wrapText="1"/>
      <protection locked="0"/>
    </xf>
    <xf numFmtId="1" fontId="22" fillId="0" borderId="7" xfId="2" applyNumberFormat="1" applyFont="1" applyFill="1" applyBorder="1" applyAlignment="1" applyProtection="1">
      <alignment horizontal="left" vertical="top" wrapText="1"/>
      <protection locked="0"/>
    </xf>
    <xf numFmtId="0" fontId="24" fillId="5" borderId="28" xfId="2" applyFont="1" applyFill="1" applyBorder="1" applyAlignment="1" applyProtection="1">
      <alignment horizontal="left" vertical="top"/>
      <protection locked="0"/>
    </xf>
    <xf numFmtId="0" fontId="22" fillId="5" borderId="28" xfId="2" applyFont="1" applyFill="1" applyBorder="1" applyAlignment="1" applyProtection="1">
      <alignment horizontal="left" vertical="top" wrapText="1"/>
      <protection locked="0"/>
    </xf>
    <xf numFmtId="0" fontId="22" fillId="5" borderId="29" xfId="2" applyFont="1" applyFill="1" applyBorder="1" applyAlignment="1" applyProtection="1">
      <alignment horizontal="left" vertical="top" wrapText="1"/>
      <protection locked="0"/>
    </xf>
    <xf numFmtId="1" fontId="22" fillId="5" borderId="29" xfId="2" applyNumberFormat="1" applyFont="1" applyFill="1" applyBorder="1" applyAlignment="1" applyProtection="1">
      <alignment horizontal="left" vertical="top" wrapText="1"/>
      <protection locked="0"/>
    </xf>
    <xf numFmtId="1" fontId="22" fillId="5" borderId="30" xfId="2" applyNumberFormat="1" applyFont="1" applyFill="1" applyBorder="1" applyAlignment="1" applyProtection="1">
      <alignment horizontal="left" vertical="top" wrapText="1"/>
      <protection locked="0"/>
    </xf>
    <xf numFmtId="0" fontId="23" fillId="5" borderId="7" xfId="2" applyFont="1" applyFill="1" applyBorder="1" applyAlignment="1" applyProtection="1">
      <alignment horizontal="right" vertical="top" wrapText="1"/>
      <protection locked="0"/>
    </xf>
    <xf numFmtId="0" fontId="15" fillId="2" borderId="0" xfId="0" applyFont="1" applyFill="1" applyProtection="1">
      <protection locked="0"/>
    </xf>
    <xf numFmtId="0" fontId="0" fillId="2" borderId="0" xfId="0" applyFill="1"/>
    <xf numFmtId="0" fontId="20" fillId="2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 applyProtection="1">
      <alignment horizontal="center" vertical="center"/>
      <protection locked="0"/>
    </xf>
    <xf numFmtId="0" fontId="15" fillId="2" borderId="3" xfId="0" applyFont="1" applyFill="1" applyBorder="1" applyProtection="1">
      <protection locked="0"/>
    </xf>
    <xf numFmtId="0" fontId="0" fillId="2" borderId="0" xfId="0" applyFill="1" applyBorder="1"/>
    <xf numFmtId="0" fontId="20" fillId="2" borderId="0" xfId="0" applyFont="1" applyFill="1" applyProtection="1">
      <protection locked="0"/>
    </xf>
    <xf numFmtId="0" fontId="15" fillId="2" borderId="0" xfId="0" applyFont="1" applyFill="1" applyBorder="1" applyProtection="1">
      <protection locked="0"/>
    </xf>
    <xf numFmtId="0" fontId="14" fillId="2" borderId="0" xfId="0" applyFont="1" applyFill="1"/>
    <xf numFmtId="0" fontId="14" fillId="5" borderId="0" xfId="3" applyFont="1" applyFill="1" applyProtection="1"/>
    <xf numFmtId="0" fontId="9" fillId="5" borderId="0" xfId="3" applyFill="1" applyProtection="1"/>
    <xf numFmtId="0" fontId="9" fillId="5" borderId="0" xfId="3" applyFill="1" applyBorder="1" applyProtection="1"/>
    <xf numFmtId="0" fontId="9" fillId="0" borderId="0" xfId="3" applyProtection="1">
      <protection locked="0"/>
    </xf>
    <xf numFmtId="0" fontId="9" fillId="5" borderId="0" xfId="3" applyFill="1" applyProtection="1">
      <protection locked="0"/>
    </xf>
    <xf numFmtId="0" fontId="9" fillId="5" borderId="0" xfId="3" applyFill="1" applyBorder="1" applyProtection="1">
      <protection locked="0"/>
    </xf>
    <xf numFmtId="0" fontId="9" fillId="0" borderId="0" xfId="3" applyFill="1" applyProtection="1"/>
    <xf numFmtId="0" fontId="9" fillId="0" borderId="0" xfId="3" applyFill="1" applyBorder="1" applyProtection="1"/>
    <xf numFmtId="0" fontId="9" fillId="5" borderId="3" xfId="3" applyFill="1" applyBorder="1" applyProtection="1"/>
    <xf numFmtId="0" fontId="14" fillId="5" borderId="1" xfId="3" applyFont="1" applyFill="1" applyBorder="1" applyAlignment="1" applyProtection="1">
      <alignment horizontal="center" vertical="center"/>
    </xf>
    <xf numFmtId="0" fontId="14" fillId="5" borderId="1" xfId="3" applyFont="1" applyFill="1" applyBorder="1" applyAlignment="1" applyProtection="1">
      <alignment horizontal="center" vertical="center" wrapText="1"/>
    </xf>
    <xf numFmtId="0" fontId="14" fillId="5" borderId="2" xfId="3" applyFont="1" applyFill="1" applyBorder="1" applyAlignment="1" applyProtection="1">
      <alignment horizontal="center" vertical="center" wrapText="1"/>
    </xf>
    <xf numFmtId="0" fontId="9" fillId="0" borderId="1" xfId="3" applyBorder="1" applyProtection="1">
      <protection locked="0"/>
    </xf>
    <xf numFmtId="14" fontId="9" fillId="0" borderId="1" xfId="3" applyNumberFormat="1" applyBorder="1" applyProtection="1">
      <protection locked="0"/>
    </xf>
    <xf numFmtId="0" fontId="20" fillId="0" borderId="0" xfId="3" applyFont="1" applyProtection="1">
      <protection locked="0"/>
    </xf>
    <xf numFmtId="0" fontId="15" fillId="0" borderId="0" xfId="3" applyFont="1" applyBorder="1" applyProtection="1">
      <protection locked="0"/>
    </xf>
    <xf numFmtId="0" fontId="15" fillId="0" borderId="3" xfId="3" applyFont="1" applyBorder="1" applyProtection="1">
      <protection locked="0"/>
    </xf>
    <xf numFmtId="0" fontId="20" fillId="0" borderId="0" xfId="3" applyFont="1" applyAlignment="1" applyProtection="1">
      <alignment horizontal="left"/>
      <protection locked="0"/>
    </xf>
    <xf numFmtId="0" fontId="15" fillId="0" borderId="0" xfId="3" applyFont="1" applyAlignment="1" applyProtection="1">
      <alignment horizontal="left"/>
      <protection locked="0"/>
    </xf>
    <xf numFmtId="0" fontId="9" fillId="0" borderId="0" xfId="3"/>
    <xf numFmtId="0" fontId="9" fillId="0" borderId="0" xfId="3" applyBorder="1" applyProtection="1">
      <protection locked="0"/>
    </xf>
    <xf numFmtId="0" fontId="9" fillId="0" borderId="1" xfId="3" applyBorder="1" applyAlignment="1" applyProtection="1">
      <alignment horizontal="center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5" xfId="2" applyFont="1" applyFill="1" applyBorder="1" applyAlignment="1" applyProtection="1">
      <alignment horizontal="left" vertical="center" wrapText="1" indent="2"/>
    </xf>
    <xf numFmtId="4" fontId="15" fillId="0" borderId="4" xfId="2" applyNumberFormat="1" applyFont="1" applyFill="1" applyBorder="1" applyAlignment="1" applyProtection="1">
      <alignment horizontal="right" vertical="center"/>
      <protection locked="0"/>
    </xf>
    <xf numFmtId="0" fontId="15" fillId="5" borderId="0" xfId="1" applyFont="1" applyFill="1" applyAlignment="1" applyProtection="1">
      <alignment horizontal="center" vertical="center"/>
    </xf>
    <xf numFmtId="0" fontId="15" fillId="5" borderId="0" xfId="1" applyFont="1" applyFill="1" applyBorder="1" applyAlignment="1" applyProtection="1">
      <alignment horizontal="center" vertical="center"/>
    </xf>
    <xf numFmtId="0" fontId="17" fillId="0" borderId="2" xfId="4" applyFont="1" applyBorder="1" applyAlignment="1" applyProtection="1">
      <alignment vertical="center" wrapText="1"/>
      <protection locked="0"/>
    </xf>
    <xf numFmtId="0" fontId="15" fillId="5" borderId="0" xfId="1" applyFont="1" applyFill="1" applyAlignment="1" applyProtection="1">
      <alignment horizontal="center" vertical="center"/>
    </xf>
    <xf numFmtId="0" fontId="20" fillId="2" borderId="0" xfId="0" applyFont="1" applyFill="1" applyBorder="1" applyAlignment="1" applyProtection="1">
      <alignment horizontal="left"/>
    </xf>
    <xf numFmtId="0" fontId="0" fillId="2" borderId="0" xfId="0" applyFill="1" applyBorder="1" applyProtection="1"/>
    <xf numFmtId="0" fontId="0" fillId="2" borderId="0" xfId="0" applyFill="1" applyProtection="1"/>
    <xf numFmtId="0" fontId="0" fillId="2" borderId="0" xfId="0" applyFill="1" applyProtection="1">
      <protection locked="0"/>
    </xf>
    <xf numFmtId="0" fontId="18" fillId="2" borderId="0" xfId="4" applyFont="1" applyFill="1" applyProtection="1">
      <protection locked="0"/>
    </xf>
    <xf numFmtId="0" fontId="20" fillId="2" borderId="0" xfId="0" applyFont="1" applyFill="1" applyAlignment="1" applyProtection="1">
      <alignment horizontal="left"/>
      <protection locked="0"/>
    </xf>
    <xf numFmtId="0" fontId="15" fillId="2" borderId="0" xfId="0" applyFont="1" applyFill="1" applyAlignment="1" applyProtection="1">
      <alignment horizontal="left"/>
      <protection locked="0"/>
    </xf>
    <xf numFmtId="0" fontId="9" fillId="2" borderId="0" xfId="0" applyFont="1" applyFill="1"/>
    <xf numFmtId="0" fontId="0" fillId="2" borderId="3" xfId="0" applyFill="1" applyBorder="1"/>
    <xf numFmtId="0" fontId="14" fillId="5" borderId="2" xfId="3" applyFont="1" applyFill="1" applyBorder="1" applyAlignment="1" applyProtection="1">
      <alignment horizontal="center" vertical="center"/>
    </xf>
    <xf numFmtId="0" fontId="20" fillId="5" borderId="0" xfId="0" applyFont="1" applyFill="1" applyBorder="1" applyAlignment="1" applyProtection="1">
      <alignment horizontal="center"/>
      <protection locked="0"/>
    </xf>
    <xf numFmtId="0" fontId="15" fillId="5" borderId="0" xfId="0" applyFont="1" applyFill="1" applyBorder="1" applyAlignment="1" applyProtection="1">
      <alignment horizontal="center" vertical="center"/>
      <protection locked="0"/>
    </xf>
    <xf numFmtId="0" fontId="20" fillId="5" borderId="0" xfId="0" applyFont="1" applyFill="1" applyBorder="1" applyProtection="1">
      <protection locked="0"/>
    </xf>
    <xf numFmtId="0" fontId="14" fillId="5" borderId="0" xfId="0" applyFont="1" applyFill="1" applyBorder="1"/>
    <xf numFmtId="0" fontId="28" fillId="5" borderId="0" xfId="0" applyFont="1" applyFill="1" applyBorder="1" applyAlignment="1" applyProtection="1">
      <alignment horizontal="left"/>
    </xf>
    <xf numFmtId="0" fontId="29" fillId="5" borderId="0" xfId="0" applyFont="1" applyFill="1" applyBorder="1" applyProtection="1"/>
    <xf numFmtId="0" fontId="29" fillId="5" borderId="0" xfId="0" applyFont="1" applyFill="1" applyBorder="1" applyAlignment="1" applyProtection="1">
      <alignment horizontal="center" vertical="center"/>
    </xf>
    <xf numFmtId="0" fontId="20" fillId="0" borderId="1" xfId="1" applyFont="1" applyFill="1" applyBorder="1" applyAlignment="1" applyProtection="1">
      <alignment horizontal="left" vertical="center" wrapText="1"/>
    </xf>
    <xf numFmtId="0" fontId="15" fillId="0" borderId="1" xfId="1" applyFont="1" applyFill="1" applyBorder="1" applyAlignment="1" applyProtection="1">
      <alignment horizontal="left" vertical="center" wrapText="1" indent="4"/>
    </xf>
    <xf numFmtId="0" fontId="15" fillId="5" borderId="0" xfId="1" applyFont="1" applyFill="1" applyAlignment="1" applyProtection="1">
      <alignment wrapText="1"/>
    </xf>
    <xf numFmtId="0" fontId="15" fillId="5" borderId="0" xfId="0" applyFont="1" applyFill="1" applyBorder="1" applyAlignment="1" applyProtection="1">
      <alignment wrapText="1"/>
    </xf>
    <xf numFmtId="0" fontId="15" fillId="0" borderId="0" xfId="0" applyFont="1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15" fillId="0" borderId="0" xfId="0" applyFont="1" applyAlignment="1" applyProtection="1">
      <alignment wrapText="1"/>
      <protection locked="0"/>
    </xf>
    <xf numFmtId="0" fontId="15" fillId="0" borderId="0" xfId="3" applyFont="1" applyAlignment="1" applyProtection="1">
      <alignment wrapText="1"/>
      <protection locked="0"/>
    </xf>
    <xf numFmtId="0" fontId="20" fillId="0" borderId="0" xfId="0" applyFont="1" applyAlignment="1" applyProtection="1">
      <alignment wrapText="1"/>
      <protection locked="0"/>
    </xf>
    <xf numFmtId="0" fontId="14" fillId="0" borderId="0" xfId="0" applyFont="1" applyAlignment="1">
      <alignment wrapText="1"/>
    </xf>
    <xf numFmtId="0" fontId="0" fillId="0" borderId="0" xfId="0" applyAlignment="1">
      <alignment wrapText="1"/>
    </xf>
    <xf numFmtId="0" fontId="15" fillId="0" borderId="1" xfId="0" applyFont="1" applyFill="1" applyBorder="1" applyAlignment="1" applyProtection="1">
      <alignment horizontal="left" vertical="center" wrapText="1" indent="2"/>
    </xf>
    <xf numFmtId="0" fontId="30" fillId="5" borderId="0" xfId="1" applyFont="1" applyFill="1" applyAlignment="1" applyProtection="1">
      <alignment horizontal="right" vertical="center"/>
    </xf>
    <xf numFmtId="0" fontId="9" fillId="5" borderId="0" xfId="3" applyFill="1" applyBorder="1" applyAlignment="1" applyProtection="1">
      <alignment horizontal="left"/>
      <protection locked="0"/>
    </xf>
    <xf numFmtId="0" fontId="9" fillId="5" borderId="33" xfId="3" applyFill="1" applyBorder="1" applyProtection="1"/>
    <xf numFmtId="0" fontId="9" fillId="5" borderId="1" xfId="3" applyFont="1" applyFill="1" applyBorder="1" applyAlignment="1" applyProtection="1">
      <alignment horizontal="center" vertical="center"/>
    </xf>
    <xf numFmtId="0" fontId="9" fillId="5" borderId="1" xfId="3" applyFill="1" applyBorder="1" applyAlignment="1" applyProtection="1">
      <alignment horizontal="center" vertical="center" wrapText="1"/>
    </xf>
    <xf numFmtId="0" fontId="9" fillId="5" borderId="2" xfId="3" applyFill="1" applyBorder="1" applyAlignment="1" applyProtection="1">
      <alignment horizontal="center" vertical="center" wrapText="1"/>
    </xf>
    <xf numFmtId="0" fontId="9" fillId="5" borderId="1" xfId="3" applyFont="1" applyFill="1" applyBorder="1" applyAlignment="1" applyProtection="1">
      <alignment horizontal="center" vertical="center" wrapText="1"/>
    </xf>
    <xf numFmtId="0" fontId="9" fillId="5" borderId="2" xfId="3" applyFont="1" applyFill="1" applyBorder="1" applyAlignment="1" applyProtection="1">
      <alignment horizontal="center" vertical="center" wrapText="1"/>
    </xf>
    <xf numFmtId="0" fontId="25" fillId="0" borderId="1" xfId="7" applyFont="1" applyBorder="1" applyAlignment="1" applyProtection="1">
      <alignment wrapText="1"/>
      <protection locked="0"/>
    </xf>
    <xf numFmtId="14" fontId="9" fillId="5" borderId="1" xfId="3" applyNumberFormat="1" applyFill="1" applyBorder="1" applyProtection="1"/>
    <xf numFmtId="0" fontId="9" fillId="0" borderId="1" xfId="3" applyBorder="1" applyAlignment="1" applyProtection="1">
      <alignment horizontal="left" vertical="center"/>
      <protection locked="0"/>
    </xf>
    <xf numFmtId="0" fontId="15" fillId="0" borderId="1" xfId="0" applyFont="1" applyFill="1" applyBorder="1" applyAlignment="1" applyProtection="1">
      <alignment horizontal="left" vertical="center" wrapText="1" indent="1"/>
    </xf>
    <xf numFmtId="0" fontId="22" fillId="0" borderId="31" xfId="2" applyFont="1" applyFill="1" applyBorder="1" applyAlignment="1" applyProtection="1">
      <alignment horizontal="left" vertical="top" wrapText="1"/>
      <protection locked="0"/>
    </xf>
    <xf numFmtId="0" fontId="15" fillId="5" borderId="1" xfId="0" applyFont="1" applyFill="1" applyBorder="1" applyProtection="1">
      <protection locked="0"/>
    </xf>
    <xf numFmtId="0" fontId="20" fillId="2" borderId="1" xfId="1" applyFont="1" applyFill="1" applyBorder="1" applyAlignment="1" applyProtection="1">
      <alignment vertical="center" wrapText="1"/>
    </xf>
    <xf numFmtId="0" fontId="20" fillId="0" borderId="5" xfId="1" applyFont="1" applyFill="1" applyBorder="1" applyAlignment="1" applyProtection="1">
      <alignment horizontal="left" vertical="center" wrapText="1"/>
    </xf>
    <xf numFmtId="0" fontId="20" fillId="2" borderId="4" xfId="0" applyFont="1" applyFill="1" applyBorder="1" applyProtection="1"/>
    <xf numFmtId="3" fontId="15" fillId="5" borderId="34" xfId="1" applyNumberFormat="1" applyFont="1" applyFill="1" applyBorder="1" applyAlignment="1" applyProtection="1">
      <alignment horizontal="right" vertical="center" wrapText="1"/>
    </xf>
    <xf numFmtId="0" fontId="20" fillId="5" borderId="2" xfId="0" applyFont="1" applyFill="1" applyBorder="1" applyProtection="1"/>
    <xf numFmtId="3" fontId="15" fillId="5" borderId="32" xfId="1" applyNumberFormat="1" applyFont="1" applyFill="1" applyBorder="1" applyAlignment="1" applyProtection="1">
      <alignment horizontal="right" vertical="center" wrapText="1"/>
    </xf>
    <xf numFmtId="0" fontId="24" fillId="0" borderId="1" xfId="2" applyFont="1" applyFill="1" applyBorder="1" applyAlignment="1" applyProtection="1">
      <alignment horizontal="left" vertical="top" wrapText="1"/>
      <protection locked="0"/>
    </xf>
    <xf numFmtId="0" fontId="15" fillId="5" borderId="3" xfId="0" applyFont="1" applyFill="1" applyBorder="1" applyProtection="1">
      <protection locked="0"/>
    </xf>
    <xf numFmtId="0" fontId="0" fillId="5" borderId="3" xfId="0" applyFill="1" applyBorder="1"/>
    <xf numFmtId="0" fontId="15" fillId="5" borderId="0" xfId="1" applyFont="1" applyFill="1" applyBorder="1" applyAlignment="1" applyProtection="1">
      <alignment horizontal="center" vertical="center"/>
    </xf>
    <xf numFmtId="0" fontId="22" fillId="0" borderId="6" xfId="2" applyFont="1" applyFill="1" applyBorder="1" applyAlignment="1" applyProtection="1">
      <alignment horizontal="right" vertical="top" wrapText="1"/>
      <protection locked="0"/>
    </xf>
    <xf numFmtId="0" fontId="22" fillId="0" borderId="24" xfId="2" applyFont="1" applyFill="1" applyBorder="1" applyAlignment="1" applyProtection="1">
      <alignment horizontal="right" vertical="top" wrapText="1"/>
      <protection locked="0"/>
    </xf>
    <xf numFmtId="0" fontId="15" fillId="5" borderId="0" xfId="3" applyFont="1" applyFill="1" applyBorder="1" applyProtection="1"/>
    <xf numFmtId="0" fontId="15" fillId="5" borderId="0" xfId="3" applyFont="1" applyFill="1" applyAlignment="1" applyProtection="1">
      <alignment horizontal="center" vertical="center"/>
    </xf>
    <xf numFmtId="0" fontId="20" fillId="0" borderId="0" xfId="3" applyFont="1" applyFill="1" applyBorder="1" applyAlignment="1" applyProtection="1">
      <alignment horizontal="left"/>
      <protection locked="0"/>
    </xf>
    <xf numFmtId="0" fontId="15" fillId="0" borderId="0" xfId="3" applyFont="1" applyFill="1" applyBorder="1" applyProtection="1"/>
    <xf numFmtId="0" fontId="15" fillId="0" borderId="0" xfId="3" applyFont="1" applyFill="1" applyProtection="1"/>
    <xf numFmtId="0" fontId="15" fillId="0" borderId="0" xfId="3" applyFont="1" applyFill="1" applyAlignment="1" applyProtection="1">
      <alignment horizontal="center" vertical="center"/>
    </xf>
    <xf numFmtId="0" fontId="9" fillId="5" borderId="0" xfId="3" applyFont="1" applyFill="1" applyProtection="1"/>
    <xf numFmtId="0" fontId="17" fillId="5" borderId="1" xfId="10" applyFont="1" applyFill="1" applyBorder="1" applyAlignment="1" applyProtection="1">
      <alignment vertical="center" wrapText="1"/>
    </xf>
    <xf numFmtId="0" fontId="17" fillId="5" borderId="1" xfId="10" applyFont="1" applyFill="1" applyBorder="1" applyAlignment="1" applyProtection="1">
      <alignment horizontal="center" vertical="center" wrapText="1"/>
    </xf>
    <xf numFmtId="0" fontId="18" fillId="5" borderId="0" xfId="10" applyFont="1" applyFill="1" applyProtection="1">
      <protection locked="0"/>
    </xf>
    <xf numFmtId="0" fontId="18" fillId="0" borderId="0" xfId="10" applyFont="1" applyProtection="1">
      <protection locked="0"/>
    </xf>
    <xf numFmtId="0" fontId="19" fillId="5" borderId="5" xfId="10" applyFont="1" applyFill="1" applyBorder="1" applyAlignment="1" applyProtection="1">
      <alignment horizontal="center" vertical="center" wrapText="1"/>
    </xf>
    <xf numFmtId="0" fontId="19" fillId="5" borderId="4" xfId="10" applyFont="1" applyFill="1" applyBorder="1" applyAlignment="1" applyProtection="1">
      <alignment horizontal="center" vertical="center" wrapText="1"/>
    </xf>
    <xf numFmtId="0" fontId="19" fillId="5" borderId="1" xfId="10" applyFont="1" applyFill="1" applyBorder="1" applyAlignment="1" applyProtection="1">
      <alignment horizontal="center" vertical="center" wrapText="1"/>
    </xf>
    <xf numFmtId="0" fontId="19" fillId="0" borderId="1" xfId="10" applyFont="1" applyBorder="1" applyAlignment="1" applyProtection="1">
      <alignment vertical="center" wrapText="1"/>
    </xf>
    <xf numFmtId="0" fontId="17" fillId="0" borderId="1" xfId="10" applyFont="1" applyBorder="1" applyAlignment="1" applyProtection="1">
      <alignment vertical="center" wrapText="1"/>
    </xf>
    <xf numFmtId="0" fontId="17" fillId="0" borderId="1" xfId="10" applyFont="1" applyBorder="1" applyAlignment="1" applyProtection="1">
      <alignment vertical="center" wrapText="1"/>
      <protection locked="0"/>
    </xf>
    <xf numFmtId="0" fontId="17" fillId="0" borderId="0" xfId="10" applyFont="1" applyAlignment="1" applyProtection="1">
      <alignment vertical="center" wrapText="1"/>
      <protection locked="0"/>
    </xf>
    <xf numFmtId="0" fontId="20" fillId="0" borderId="0" xfId="3" applyFont="1" applyAlignment="1" applyProtection="1">
      <alignment horizontal="center"/>
      <protection locked="0"/>
    </xf>
    <xf numFmtId="0" fontId="9" fillId="0" borderId="3" xfId="3" applyBorder="1"/>
    <xf numFmtId="0" fontId="9" fillId="0" borderId="0" xfId="3" applyBorder="1"/>
    <xf numFmtId="0" fontId="14" fillId="0" borderId="0" xfId="3" applyFont="1"/>
    <xf numFmtId="0" fontId="15" fillId="0" borderId="0" xfId="3" applyFont="1" applyAlignment="1" applyProtection="1">
      <alignment horizontal="right"/>
      <protection locked="0"/>
    </xf>
    <xf numFmtId="0" fontId="15" fillId="5" borderId="0" xfId="1" applyFont="1" applyFill="1" applyAlignment="1" applyProtection="1">
      <alignment horizontal="center" vertical="center"/>
    </xf>
    <xf numFmtId="2" fontId="15" fillId="0" borderId="1" xfId="2" applyNumberFormat="1" applyFont="1" applyFill="1" applyBorder="1" applyAlignment="1" applyProtection="1">
      <alignment horizontal="right" vertical="center"/>
      <protection locked="0"/>
    </xf>
    <xf numFmtId="0" fontId="15" fillId="5" borderId="0" xfId="1" applyFont="1" applyFill="1" applyAlignment="1" applyProtection="1">
      <alignment horizontal="center" vertical="center"/>
    </xf>
    <xf numFmtId="0" fontId="15" fillId="5" borderId="0" xfId="1" applyFont="1" applyFill="1" applyBorder="1" applyAlignment="1" applyProtection="1">
      <alignment horizontal="center" vertical="center"/>
    </xf>
    <xf numFmtId="167" fontId="15" fillId="0" borderId="0" xfId="1" applyNumberFormat="1" applyFont="1" applyFill="1" applyBorder="1" applyAlignment="1" applyProtection="1">
      <alignment horizontal="center" vertical="center"/>
    </xf>
    <xf numFmtId="0" fontId="19" fillId="5" borderId="5" xfId="60" applyFont="1" applyFill="1" applyBorder="1" applyAlignment="1" applyProtection="1">
      <alignment horizontal="center" vertical="center" wrapText="1"/>
    </xf>
    <xf numFmtId="0" fontId="19" fillId="5" borderId="1" xfId="60" applyFont="1" applyFill="1" applyBorder="1" applyAlignment="1" applyProtection="1">
      <alignment horizontal="center" vertical="center" wrapText="1"/>
    </xf>
    <xf numFmtId="0" fontId="18" fillId="0" borderId="0" xfId="60" applyFont="1" applyBorder="1" applyProtection="1">
      <protection locked="0"/>
    </xf>
    <xf numFmtId="0" fontId="18" fillId="0" borderId="0" xfId="60" applyFont="1" applyProtection="1">
      <protection locked="0"/>
    </xf>
    <xf numFmtId="0" fontId="17" fillId="0" borderId="1" xfId="60" applyFont="1" applyBorder="1" applyAlignment="1" applyProtection="1">
      <alignment horizontal="center" vertical="center" wrapText="1"/>
      <protection locked="0"/>
    </xf>
    <xf numFmtId="0" fontId="17" fillId="0" borderId="1" xfId="60" applyFont="1" applyBorder="1" applyAlignment="1" applyProtection="1">
      <alignment vertical="center" wrapText="1"/>
      <protection locked="0"/>
    </xf>
    <xf numFmtId="14" fontId="17" fillId="0" borderId="2" xfId="112" applyNumberFormat="1" applyFont="1" applyBorder="1" applyAlignment="1" applyProtection="1">
      <alignment wrapText="1"/>
      <protection locked="0"/>
    </xf>
    <xf numFmtId="14" fontId="25" fillId="0" borderId="2" xfId="112" applyNumberFormat="1" applyFont="1" applyBorder="1" applyAlignment="1" applyProtection="1">
      <alignment wrapText="1"/>
      <protection locked="0"/>
    </xf>
    <xf numFmtId="0" fontId="20" fillId="0" borderId="0" xfId="0" applyFont="1" applyFill="1" applyBorder="1" applyAlignment="1" applyProtection="1">
      <alignment horizontal="left"/>
      <protection locked="0"/>
    </xf>
    <xf numFmtId="0" fontId="19" fillId="5" borderId="5" xfId="60" applyFont="1" applyFill="1" applyBorder="1" applyAlignment="1" applyProtection="1">
      <alignment horizontal="left" vertical="center" wrapText="1"/>
    </xf>
    <xf numFmtId="0" fontId="18" fillId="5" borderId="0" xfId="60" applyFont="1" applyFill="1" applyBorder="1" applyProtection="1">
      <protection locked="0"/>
    </xf>
    <xf numFmtId="167" fontId="17" fillId="0" borderId="2" xfId="112" applyNumberFormat="1" applyFont="1" applyBorder="1" applyAlignment="1" applyProtection="1">
      <alignment wrapText="1"/>
      <protection locked="0"/>
    </xf>
    <xf numFmtId="167" fontId="17" fillId="0" borderId="2" xfId="112" applyNumberFormat="1" applyFont="1" applyBorder="1" applyAlignment="1" applyProtection="1">
      <alignment horizontal="right" wrapText="1"/>
      <protection locked="0"/>
    </xf>
    <xf numFmtId="3" fontId="21" fillId="0" borderId="0" xfId="1" applyNumberFormat="1" applyFont="1" applyAlignment="1" applyProtection="1">
      <alignment horizontal="center" vertical="center" wrapText="1"/>
      <protection locked="0"/>
    </xf>
    <xf numFmtId="3" fontId="15" fillId="0" borderId="0" xfId="3" applyNumberFormat="1" applyFont="1" applyProtection="1">
      <protection locked="0"/>
    </xf>
    <xf numFmtId="0" fontId="33" fillId="0" borderId="1" xfId="1" applyFont="1" applyFill="1" applyBorder="1" applyAlignment="1" applyProtection="1">
      <alignment horizontal="left" vertical="center" wrapText="1" indent="1"/>
    </xf>
    <xf numFmtId="4" fontId="15" fillId="0" borderId="0" xfId="3" applyNumberFormat="1" applyFont="1" applyProtection="1">
      <protection locked="0"/>
    </xf>
    <xf numFmtId="0" fontId="34" fillId="0" borderId="1" xfId="0" applyFont="1" applyFill="1" applyBorder="1" applyAlignment="1">
      <alignment horizontal="left" vertical="center" wrapText="1"/>
    </xf>
    <xf numFmtId="0" fontId="17" fillId="0" borderId="2" xfId="60" applyFont="1" applyBorder="1" applyAlignment="1" applyProtection="1">
      <alignment vertical="center" wrapText="1"/>
      <protection locked="0"/>
    </xf>
    <xf numFmtId="14" fontId="32" fillId="0" borderId="1" xfId="0" applyNumberFormat="1" applyFont="1" applyFill="1" applyBorder="1" applyAlignment="1">
      <alignment horizontal="left" vertical="center" wrapText="1"/>
    </xf>
    <xf numFmtId="49" fontId="17" fillId="0" borderId="1" xfId="60" applyNumberFormat="1" applyFont="1" applyBorder="1" applyAlignment="1" applyProtection="1">
      <alignment vertical="center" wrapText="1"/>
      <protection locked="0"/>
    </xf>
    <xf numFmtId="0" fontId="17" fillId="0" borderId="2" xfId="60" applyFont="1" applyFill="1" applyBorder="1" applyAlignment="1" applyProtection="1">
      <alignment vertical="center" wrapText="1"/>
      <protection locked="0"/>
    </xf>
    <xf numFmtId="0" fontId="18" fillId="2" borderId="0" xfId="60" applyFont="1" applyFill="1" applyProtection="1">
      <protection locked="0"/>
    </xf>
    <xf numFmtId="14" fontId="17" fillId="0" borderId="2" xfId="112" applyNumberFormat="1" applyFont="1" applyBorder="1" applyAlignment="1" applyProtection="1">
      <alignment horizontal="right" wrapText="1"/>
      <protection locked="0"/>
    </xf>
    <xf numFmtId="1" fontId="22" fillId="0" borderId="6" xfId="2" applyNumberFormat="1" applyFont="1" applyFill="1" applyBorder="1" applyAlignment="1" applyProtection="1">
      <alignment horizontal="center" vertical="top" wrapText="1"/>
      <protection locked="0"/>
    </xf>
    <xf numFmtId="14" fontId="17" fillId="0" borderId="2" xfId="5" applyNumberFormat="1" applyFont="1" applyBorder="1" applyAlignment="1" applyProtection="1">
      <alignment wrapText="1"/>
      <protection locked="0"/>
    </xf>
    <xf numFmtId="0" fontId="17" fillId="0" borderId="2" xfId="5" applyFont="1" applyBorder="1" applyAlignment="1" applyProtection="1">
      <alignment wrapText="1"/>
      <protection locked="0"/>
    </xf>
    <xf numFmtId="3" fontId="20" fillId="5" borderId="1" xfId="0" applyNumberFormat="1" applyFont="1" applyFill="1" applyBorder="1" applyAlignment="1" applyProtection="1">
      <alignment horizontal="center"/>
    </xf>
    <xf numFmtId="0" fontId="10" fillId="5" borderId="0" xfId="1" applyFont="1" applyFill="1" applyAlignment="1" applyProtection="1">
      <alignment horizontal="left" vertical="center"/>
    </xf>
    <xf numFmtId="14" fontId="15" fillId="5" borderId="0" xfId="1" applyNumberFormat="1" applyFont="1" applyFill="1" applyBorder="1" applyAlignment="1" applyProtection="1">
      <alignment horizontal="center" vertical="center"/>
    </xf>
    <xf numFmtId="0" fontId="15" fillId="5" borderId="0" xfId="1" applyFont="1" applyFill="1" applyAlignment="1" applyProtection="1">
      <alignment horizontal="center" vertical="center"/>
    </xf>
    <xf numFmtId="0" fontId="15" fillId="0" borderId="1" xfId="1" applyFont="1" applyFill="1" applyBorder="1" applyAlignment="1" applyProtection="1">
      <alignment horizontal="left" vertical="center" wrapText="1" indent="1"/>
    </xf>
    <xf numFmtId="3" fontId="20" fillId="6" borderId="1" xfId="1" applyNumberFormat="1" applyFont="1" applyFill="1" applyBorder="1" applyAlignment="1" applyProtection="1">
      <alignment horizontal="center" vertical="center" wrapText="1"/>
    </xf>
    <xf numFmtId="0" fontId="20" fillId="0" borderId="1" xfId="1" applyFont="1" applyFill="1" applyBorder="1" applyAlignment="1" applyProtection="1">
      <alignment horizontal="left" vertical="center" wrapText="1" indent="1"/>
    </xf>
    <xf numFmtId="3" fontId="20" fillId="5" borderId="1" xfId="1" applyNumberFormat="1" applyFont="1" applyFill="1" applyBorder="1" applyAlignment="1" applyProtection="1">
      <alignment horizontal="center" vertical="center" wrapText="1"/>
    </xf>
    <xf numFmtId="0" fontId="15" fillId="5" borderId="0" xfId="1" applyFont="1" applyFill="1" applyAlignment="1" applyProtection="1">
      <alignment vertical="center"/>
    </xf>
    <xf numFmtId="0" fontId="15" fillId="5" borderId="0" xfId="1" applyFont="1" applyFill="1" applyBorder="1" applyAlignment="1" applyProtection="1">
      <alignment horizontal="center" vertical="center"/>
    </xf>
    <xf numFmtId="3" fontId="20" fillId="2" borderId="1" xfId="1" applyNumberFormat="1" applyFont="1" applyFill="1" applyBorder="1" applyAlignment="1" applyProtection="1">
      <alignment horizontal="right" vertical="center"/>
      <protection locked="0"/>
    </xf>
    <xf numFmtId="3" fontId="20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20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20" fillId="5" borderId="35" xfId="14" applyFont="1" applyFill="1" applyBorder="1" applyAlignment="1" applyProtection="1">
      <alignment vertical="center"/>
    </xf>
    <xf numFmtId="0" fontId="15" fillId="5" borderId="0" xfId="14" applyFont="1" applyFill="1" applyBorder="1" applyAlignment="1">
      <alignment vertical="center"/>
    </xf>
    <xf numFmtId="0" fontId="20" fillId="5" borderId="0" xfId="14" applyFont="1" applyFill="1" applyBorder="1" applyAlignment="1" applyProtection="1">
      <alignment vertical="center"/>
    </xf>
    <xf numFmtId="0" fontId="15" fillId="5" borderId="35" xfId="14" applyFont="1" applyFill="1" applyBorder="1" applyAlignment="1" applyProtection="1">
      <alignment vertical="center"/>
    </xf>
    <xf numFmtId="0" fontId="1" fillId="0" borderId="0" xfId="238"/>
    <xf numFmtId="14" fontId="15" fillId="0" borderId="0" xfId="1" applyNumberFormat="1" applyFont="1" applyFill="1" applyBorder="1" applyAlignment="1" applyProtection="1">
      <alignment horizontal="center" vertical="center"/>
    </xf>
    <xf numFmtId="0" fontId="25" fillId="0" borderId="0" xfId="155" applyFont="1" applyAlignment="1" applyProtection="1">
      <alignment vertical="center"/>
      <protection locked="0"/>
    </xf>
    <xf numFmtId="49" fontId="25" fillId="0" borderId="0" xfId="155" applyNumberFormat="1" applyFont="1" applyAlignment="1" applyProtection="1">
      <alignment vertical="center"/>
      <protection locked="0"/>
    </xf>
    <xf numFmtId="0" fontId="17" fillId="2" borderId="0" xfId="155" applyFont="1" applyFill="1" applyBorder="1" applyAlignment="1" applyProtection="1">
      <alignment vertical="center"/>
      <protection locked="0"/>
    </xf>
    <xf numFmtId="14" fontId="17" fillId="2" borderId="0" xfId="155" applyNumberFormat="1" applyFont="1" applyFill="1" applyBorder="1" applyAlignment="1" applyProtection="1">
      <alignment vertical="center"/>
    </xf>
    <xf numFmtId="14" fontId="19" fillId="2" borderId="0" xfId="155" applyNumberFormat="1" applyFont="1" applyFill="1" applyBorder="1" applyAlignment="1" applyProtection="1">
      <alignment vertical="center" wrapText="1"/>
    </xf>
    <xf numFmtId="14" fontId="17" fillId="2" borderId="3" xfId="155" applyNumberFormat="1" applyFont="1" applyFill="1" applyBorder="1" applyAlignment="1" applyProtection="1">
      <alignment horizontal="center" vertical="center"/>
    </xf>
    <xf numFmtId="14" fontId="17" fillId="2" borderId="3" xfId="155" applyNumberFormat="1" applyFont="1" applyFill="1" applyBorder="1" applyAlignment="1" applyProtection="1">
      <alignment vertical="center"/>
    </xf>
    <xf numFmtId="0" fontId="17" fillId="2" borderId="3" xfId="155" applyFont="1" applyFill="1" applyBorder="1" applyAlignment="1" applyProtection="1">
      <alignment vertical="center"/>
      <protection locked="0"/>
    </xf>
    <xf numFmtId="49" fontId="17" fillId="2" borderId="0" xfId="155" applyNumberFormat="1" applyFont="1" applyFill="1" applyBorder="1" applyAlignment="1" applyProtection="1">
      <alignment vertical="center"/>
      <protection locked="0"/>
    </xf>
    <xf numFmtId="0" fontId="17" fillId="0" borderId="0" xfId="155" applyFont="1" applyAlignment="1" applyProtection="1">
      <alignment vertical="center"/>
      <protection locked="0"/>
    </xf>
    <xf numFmtId="0" fontId="9" fillId="0" borderId="0" xfId="3" applyAlignment="1" applyProtection="1">
      <alignment vertical="center"/>
      <protection locked="0"/>
    </xf>
    <xf numFmtId="0" fontId="25" fillId="0" borderId="0" xfId="155" applyFont="1" applyAlignment="1" applyProtection="1">
      <alignment horizontal="center" vertical="center"/>
      <protection locked="0"/>
    </xf>
    <xf numFmtId="0" fontId="26" fillId="0" borderId="0" xfId="155" applyFont="1" applyAlignment="1" applyProtection="1">
      <alignment horizontal="center" vertical="center" wrapText="1"/>
      <protection locked="0"/>
    </xf>
    <xf numFmtId="0" fontId="17" fillId="5" borderId="36" xfId="155" applyFont="1" applyFill="1" applyBorder="1" applyAlignment="1" applyProtection="1">
      <alignment vertical="center"/>
      <protection locked="0"/>
    </xf>
    <xf numFmtId="0" fontId="17" fillId="5" borderId="0" xfId="155" applyFont="1" applyFill="1" applyBorder="1" applyAlignment="1" applyProtection="1">
      <alignment vertical="center"/>
    </xf>
    <xf numFmtId="0" fontId="17" fillId="5" borderId="0" xfId="155" applyFont="1" applyFill="1" applyBorder="1" applyAlignment="1" applyProtection="1">
      <alignment vertical="center"/>
      <protection locked="0"/>
    </xf>
    <xf numFmtId="49" fontId="17" fillId="5" borderId="0" xfId="155" applyNumberFormat="1" applyFont="1" applyFill="1" applyBorder="1" applyAlignment="1" applyProtection="1">
      <alignment vertical="center"/>
      <protection locked="0"/>
    </xf>
    <xf numFmtId="166" fontId="17" fillId="5" borderId="0" xfId="155" applyNumberFormat="1" applyFont="1" applyFill="1" applyBorder="1" applyAlignment="1" applyProtection="1">
      <alignment vertical="center"/>
      <protection locked="0"/>
    </xf>
    <xf numFmtId="0" fontId="19" fillId="5" borderId="0" xfId="155" applyFont="1" applyFill="1" applyBorder="1" applyAlignment="1" applyProtection="1">
      <alignment horizontal="right" vertical="center"/>
      <protection locked="0"/>
    </xf>
    <xf numFmtId="0" fontId="15" fillId="5" borderId="35" xfId="1" applyFont="1" applyFill="1" applyBorder="1" applyAlignment="1" applyProtection="1">
      <alignment horizontal="left" vertical="center"/>
    </xf>
    <xf numFmtId="14" fontId="19" fillId="5" borderId="0" xfId="155" applyNumberFormat="1" applyFont="1" applyFill="1" applyBorder="1" applyAlignment="1" applyProtection="1">
      <alignment vertical="center"/>
    </xf>
    <xf numFmtId="0" fontId="17" fillId="5" borderId="0" xfId="155" applyFont="1" applyFill="1" applyBorder="1" applyAlignment="1" applyProtection="1">
      <alignment horizontal="left" vertical="center"/>
    </xf>
    <xf numFmtId="14" fontId="17" fillId="5" borderId="0" xfId="155" applyNumberFormat="1" applyFont="1" applyFill="1" applyBorder="1" applyAlignment="1" applyProtection="1">
      <alignment vertical="center"/>
    </xf>
    <xf numFmtId="166" fontId="17" fillId="5" borderId="0" xfId="155" applyNumberFormat="1" applyFont="1" applyFill="1" applyBorder="1" applyAlignment="1" applyProtection="1">
      <alignment vertical="center"/>
    </xf>
    <xf numFmtId="0" fontId="19" fillId="5" borderId="0" xfId="155" applyFont="1" applyFill="1" applyBorder="1" applyAlignment="1" applyProtection="1">
      <alignment horizontal="right" vertical="center"/>
    </xf>
    <xf numFmtId="0" fontId="17" fillId="5" borderId="35" xfId="155" applyFont="1" applyFill="1" applyBorder="1" applyAlignment="1" applyProtection="1">
      <alignment vertical="center"/>
    </xf>
    <xf numFmtId="14" fontId="17" fillId="0" borderId="36" xfId="155" applyNumberFormat="1" applyFont="1" applyBorder="1" applyAlignment="1" applyProtection="1">
      <alignment vertical="center"/>
      <protection locked="0"/>
    </xf>
    <xf numFmtId="0" fontId="17" fillId="5" borderId="36" xfId="155" applyFont="1" applyFill="1" applyBorder="1" applyAlignment="1" applyProtection="1">
      <alignment horizontal="right" vertical="center"/>
    </xf>
    <xf numFmtId="0" fontId="20" fillId="0" borderId="0" xfId="3" applyFont="1" applyFill="1" applyBorder="1" applyAlignment="1" applyProtection="1">
      <alignment horizontal="left"/>
      <protection locked="0"/>
    </xf>
    <xf numFmtId="0" fontId="32" fillId="0" borderId="1" xfId="1" applyFont="1" applyFill="1" applyBorder="1" applyAlignment="1" applyProtection="1">
      <alignment horizontal="left" vertical="center" wrapText="1" indent="1"/>
    </xf>
    <xf numFmtId="0" fontId="15" fillId="0" borderId="1" xfId="1" applyFont="1" applyFill="1" applyBorder="1" applyAlignment="1" applyProtection="1">
      <alignment horizontal="center" vertical="center" wrapText="1"/>
    </xf>
    <xf numFmtId="0" fontId="32" fillId="0" borderId="1" xfId="1" applyFont="1" applyFill="1" applyBorder="1" applyAlignment="1" applyProtection="1">
      <alignment horizontal="center" vertical="center" wrapText="1"/>
    </xf>
    <xf numFmtId="49" fontId="20" fillId="0" borderId="1" xfId="1" applyNumberFormat="1" applyFont="1" applyFill="1" applyBorder="1" applyAlignment="1" applyProtection="1">
      <alignment horizontal="left" vertical="center" wrapText="1" indent="1"/>
    </xf>
    <xf numFmtId="49" fontId="15" fillId="0" borderId="1" xfId="1" applyNumberFormat="1" applyFont="1" applyFill="1" applyBorder="1" applyAlignment="1" applyProtection="1">
      <alignment vertical="center" wrapText="1"/>
    </xf>
    <xf numFmtId="49" fontId="32" fillId="0" borderId="1" xfId="1" applyNumberFormat="1" applyFont="1" applyFill="1" applyBorder="1" applyAlignment="1" applyProtection="1">
      <alignment vertical="center" wrapText="1"/>
    </xf>
    <xf numFmtId="3" fontId="20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15" fillId="5" borderId="0" xfId="14" applyFont="1" applyFill="1" applyBorder="1" applyAlignment="1" applyProtection="1">
      <alignment vertical="center"/>
    </xf>
    <xf numFmtId="0" fontId="15" fillId="5" borderId="35" xfId="14" applyFont="1" applyFill="1" applyBorder="1" applyAlignment="1">
      <alignment vertical="center"/>
    </xf>
    <xf numFmtId="0" fontId="15" fillId="0" borderId="0" xfId="14" applyFont="1" applyAlignment="1" applyProtection="1">
      <alignment vertical="center"/>
      <protection locked="0"/>
    </xf>
    <xf numFmtId="0" fontId="15" fillId="0" borderId="0" xfId="14" applyFont="1" applyAlignment="1">
      <alignment vertical="center"/>
    </xf>
    <xf numFmtId="0" fontId="20" fillId="5" borderId="0" xfId="14" applyFont="1" applyFill="1" applyProtection="1"/>
    <xf numFmtId="0" fontId="15" fillId="5" borderId="0" xfId="14" applyFont="1" applyFill="1" applyBorder="1" applyProtection="1"/>
    <xf numFmtId="0" fontId="11" fillId="0" borderId="0" xfId="14"/>
    <xf numFmtId="0" fontId="15" fillId="5" borderId="0" xfId="14" applyFont="1" applyFill="1" applyProtection="1"/>
    <xf numFmtId="0" fontId="15" fillId="2" borderId="0" xfId="14" applyFont="1" applyFill="1" applyBorder="1" applyProtection="1"/>
    <xf numFmtId="0" fontId="15" fillId="2" borderId="0" xfId="14" applyFont="1" applyFill="1" applyProtection="1"/>
    <xf numFmtId="0" fontId="11" fillId="0" borderId="0" xfId="14" applyFill="1"/>
    <xf numFmtId="0" fontId="20" fillId="0" borderId="1" xfId="14" applyFont="1" applyFill="1" applyBorder="1" applyProtection="1">
      <protection locked="0"/>
    </xf>
    <xf numFmtId="49" fontId="20" fillId="0" borderId="1" xfId="14" applyNumberFormat="1" applyFont="1" applyFill="1" applyBorder="1" applyProtection="1">
      <protection locked="0"/>
    </xf>
    <xf numFmtId="3" fontId="20" fillId="5" borderId="1" xfId="14" applyNumberFormat="1" applyFont="1" applyFill="1" applyBorder="1" applyProtection="1"/>
    <xf numFmtId="0" fontId="20" fillId="2" borderId="0" xfId="14" applyFont="1" applyFill="1" applyAlignment="1" applyProtection="1">
      <alignment horizontal="left"/>
      <protection locked="0"/>
    </xf>
    <xf numFmtId="0" fontId="15" fillId="2" borderId="0" xfId="14" applyFont="1" applyFill="1" applyProtection="1">
      <protection locked="0"/>
    </xf>
    <xf numFmtId="0" fontId="15" fillId="2" borderId="0" xfId="14" applyFont="1" applyFill="1" applyAlignment="1" applyProtection="1">
      <alignment horizontal="left"/>
      <protection locked="0"/>
    </xf>
    <xf numFmtId="0" fontId="11" fillId="2" borderId="0" xfId="14" applyFill="1" applyProtection="1">
      <protection locked="0"/>
    </xf>
    <xf numFmtId="0" fontId="20" fillId="2" borderId="0" xfId="14" applyFont="1" applyFill="1" applyProtection="1">
      <protection locked="0"/>
    </xf>
    <xf numFmtId="0" fontId="15" fillId="2" borderId="0" xfId="14" applyFont="1" applyFill="1" applyBorder="1" applyProtection="1">
      <protection locked="0"/>
    </xf>
    <xf numFmtId="0" fontId="14" fillId="2" borderId="0" xfId="14" applyFont="1" applyFill="1"/>
    <xf numFmtId="0" fontId="11" fillId="2" borderId="0" xfId="14" applyFill="1"/>
    <xf numFmtId="0" fontId="0" fillId="0" borderId="1" xfId="0" applyBorder="1"/>
    <xf numFmtId="0" fontId="19" fillId="5" borderId="0" xfId="155" applyFont="1" applyFill="1" applyBorder="1" applyAlignment="1" applyProtection="1">
      <alignment vertical="center"/>
    </xf>
    <xf numFmtId="0" fontId="17" fillId="5" borderId="36" xfId="155" applyFont="1" applyFill="1" applyBorder="1" applyAlignment="1" applyProtection="1">
      <alignment vertical="center"/>
    </xf>
    <xf numFmtId="0" fontId="19" fillId="5" borderId="12" xfId="155" applyFont="1" applyFill="1" applyBorder="1" applyAlignment="1" applyProtection="1">
      <alignment horizontal="center" vertical="center" wrapText="1"/>
    </xf>
    <xf numFmtId="0" fontId="19" fillId="5" borderId="13" xfId="155" applyFont="1" applyFill="1" applyBorder="1" applyAlignment="1" applyProtection="1">
      <alignment horizontal="center" vertical="center" wrapText="1"/>
    </xf>
    <xf numFmtId="0" fontId="19" fillId="5" borderId="14" xfId="155" applyFont="1" applyFill="1" applyBorder="1" applyAlignment="1" applyProtection="1">
      <alignment horizontal="center" vertical="center" wrapText="1"/>
    </xf>
    <xf numFmtId="0" fontId="19" fillId="3" borderId="9" xfId="155" applyFont="1" applyFill="1" applyBorder="1" applyAlignment="1" applyProtection="1">
      <alignment horizontal="center" vertical="center" wrapText="1"/>
    </xf>
    <xf numFmtId="49" fontId="19" fillId="3" borderId="13" xfId="155" applyNumberFormat="1" applyFont="1" applyFill="1" applyBorder="1" applyAlignment="1" applyProtection="1">
      <alignment horizontal="center" vertical="center" wrapText="1"/>
    </xf>
    <xf numFmtId="0" fontId="19" fillId="3" borderId="16" xfId="155" applyFont="1" applyFill="1" applyBorder="1" applyAlignment="1" applyProtection="1">
      <alignment horizontal="center" vertical="center" wrapText="1"/>
    </xf>
    <xf numFmtId="0" fontId="19" fillId="3" borderId="15" xfId="155" applyFont="1" applyFill="1" applyBorder="1" applyAlignment="1" applyProtection="1">
      <alignment horizontal="center" vertical="center" wrapText="1"/>
    </xf>
    <xf numFmtId="0" fontId="19" fillId="4" borderId="12" xfId="155" applyFont="1" applyFill="1" applyBorder="1" applyAlignment="1" applyProtection="1">
      <alignment horizontal="center" vertical="center" wrapText="1"/>
    </xf>
    <xf numFmtId="0" fontId="19" fillId="4" borderId="13" xfId="155" applyFont="1" applyFill="1" applyBorder="1" applyAlignment="1" applyProtection="1">
      <alignment horizontal="center" vertical="center" wrapText="1"/>
    </xf>
    <xf numFmtId="0" fontId="19" fillId="4" borderId="15" xfId="155" applyFont="1" applyFill="1" applyBorder="1" applyAlignment="1" applyProtection="1">
      <alignment horizontal="center" vertical="center" wrapText="1"/>
    </xf>
    <xf numFmtId="0" fontId="19" fillId="5" borderId="10" xfId="155" applyFont="1" applyFill="1" applyBorder="1" applyAlignment="1" applyProtection="1">
      <alignment horizontal="center" vertical="center" wrapText="1"/>
    </xf>
    <xf numFmtId="0" fontId="19" fillId="5" borderId="12" xfId="155" applyFont="1" applyFill="1" applyBorder="1" applyAlignment="1" applyProtection="1">
      <alignment horizontal="center" vertical="center"/>
    </xf>
    <xf numFmtId="0" fontId="19" fillId="5" borderId="14" xfId="155" applyFont="1" applyFill="1" applyBorder="1" applyAlignment="1" applyProtection="1">
      <alignment horizontal="center" vertical="center"/>
    </xf>
    <xf numFmtId="0" fontId="19" fillId="5" borderId="13" xfId="155" applyFont="1" applyFill="1" applyBorder="1" applyAlignment="1" applyProtection="1">
      <alignment horizontal="center" vertical="center"/>
    </xf>
    <xf numFmtId="0" fontId="19" fillId="5" borderId="15" xfId="155" applyFont="1" applyFill="1" applyBorder="1" applyAlignment="1" applyProtection="1">
      <alignment horizontal="center" vertical="center"/>
    </xf>
    <xf numFmtId="0" fontId="19" fillId="5" borderId="11" xfId="155" applyFont="1" applyFill="1" applyBorder="1" applyAlignment="1" applyProtection="1">
      <alignment horizontal="center" vertical="center"/>
    </xf>
    <xf numFmtId="0" fontId="17" fillId="0" borderId="17" xfId="155" applyFont="1" applyBorder="1" applyAlignment="1" applyProtection="1">
      <alignment horizontal="center" vertical="center"/>
      <protection locked="0"/>
    </xf>
    <xf numFmtId="14" fontId="17" fillId="0" borderId="2" xfId="155" applyNumberFormat="1" applyFont="1" applyBorder="1" applyAlignment="1" applyProtection="1">
      <alignment horizontal="right" vertical="center" wrapText="1"/>
      <protection locked="0"/>
    </xf>
    <xf numFmtId="0" fontId="17" fillId="0" borderId="2" xfId="155" applyFont="1" applyBorder="1" applyAlignment="1" applyProtection="1">
      <alignment vertical="center" wrapText="1"/>
      <protection locked="0"/>
    </xf>
    <xf numFmtId="0" fontId="17" fillId="0" borderId="5" xfId="155" applyNumberFormat="1" applyFont="1" applyBorder="1" applyAlignment="1" applyProtection="1">
      <alignment vertical="center"/>
      <protection locked="0"/>
    </xf>
    <xf numFmtId="0" fontId="17" fillId="0" borderId="19" xfId="155" applyFont="1" applyBorder="1" applyAlignment="1" applyProtection="1">
      <alignment vertical="center" wrapText="1"/>
      <protection locked="0"/>
    </xf>
    <xf numFmtId="49" fontId="17" fillId="0" borderId="1" xfId="155" applyNumberFormat="1" applyFont="1" applyBorder="1" applyAlignment="1" applyProtection="1">
      <alignment vertical="center"/>
      <protection locked="0"/>
    </xf>
    <xf numFmtId="0" fontId="17" fillId="4" borderId="19" xfId="155" applyFont="1" applyFill="1" applyBorder="1" applyAlignment="1" applyProtection="1">
      <alignment vertical="center" wrapText="1"/>
      <protection locked="0"/>
    </xf>
    <xf numFmtId="0" fontId="17" fillId="4" borderId="2" xfId="155" applyFont="1" applyFill="1" applyBorder="1" applyAlignment="1" applyProtection="1">
      <alignment vertical="center" wrapText="1"/>
      <protection locked="0"/>
    </xf>
    <xf numFmtId="0" fontId="17" fillId="4" borderId="18" xfId="155" applyFont="1" applyFill="1" applyBorder="1" applyAlignment="1" applyProtection="1">
      <alignment vertical="center" wrapText="1"/>
      <protection locked="0"/>
    </xf>
    <xf numFmtId="0" fontId="17" fillId="0" borderId="37" xfId="155" applyFont="1" applyBorder="1" applyAlignment="1" applyProtection="1">
      <alignment vertical="center" wrapText="1"/>
      <protection locked="0"/>
    </xf>
    <xf numFmtId="14" fontId="17" fillId="0" borderId="2" xfId="155" applyNumberFormat="1" applyFont="1" applyBorder="1" applyAlignment="1" applyProtection="1">
      <alignment vertical="center" wrapText="1"/>
      <protection locked="0"/>
    </xf>
    <xf numFmtId="0" fontId="17" fillId="0" borderId="5" xfId="155" applyFont="1" applyBorder="1" applyAlignment="1" applyProtection="1">
      <alignment vertical="center"/>
      <protection locked="0"/>
    </xf>
    <xf numFmtId="0" fontId="17" fillId="4" borderId="18" xfId="155" applyFont="1" applyFill="1" applyBorder="1" applyAlignment="1" applyProtection="1">
      <alignment vertical="center"/>
      <protection locked="0"/>
    </xf>
    <xf numFmtId="0" fontId="17" fillId="0" borderId="20" xfId="155" applyFont="1" applyBorder="1" applyAlignment="1" applyProtection="1">
      <alignment horizontal="center" vertical="center"/>
      <protection locked="0"/>
    </xf>
    <xf numFmtId="14" fontId="17" fillId="0" borderId="21" xfId="155" applyNumberFormat="1" applyFont="1" applyBorder="1" applyAlignment="1" applyProtection="1">
      <alignment vertical="center" wrapText="1"/>
      <protection locked="0"/>
    </xf>
    <xf numFmtId="0" fontId="17" fillId="0" borderId="21" xfId="155" applyFont="1" applyBorder="1" applyAlignment="1" applyProtection="1">
      <alignment vertical="center" wrapText="1"/>
      <protection locked="0"/>
    </xf>
    <xf numFmtId="0" fontId="17" fillId="0" borderId="22" xfId="155" applyFont="1" applyBorder="1" applyAlignment="1" applyProtection="1">
      <alignment vertical="center"/>
      <protection locked="0"/>
    </xf>
    <xf numFmtId="0" fontId="17" fillId="0" borderId="20" xfId="155" applyFont="1" applyBorder="1" applyAlignment="1" applyProtection="1">
      <alignment vertical="center" wrapText="1"/>
      <protection locked="0"/>
    </xf>
    <xf numFmtId="49" fontId="17" fillId="0" borderId="21" xfId="155" applyNumberFormat="1" applyFont="1" applyBorder="1" applyAlignment="1" applyProtection="1">
      <alignment vertical="center"/>
      <protection locked="0"/>
    </xf>
    <xf numFmtId="0" fontId="17" fillId="4" borderId="20" xfId="155" applyFont="1" applyFill="1" applyBorder="1" applyAlignment="1" applyProtection="1">
      <alignment vertical="center" wrapText="1"/>
      <protection locked="0"/>
    </xf>
    <xf numFmtId="0" fontId="17" fillId="4" borderId="21" xfId="155" applyFont="1" applyFill="1" applyBorder="1" applyAlignment="1" applyProtection="1">
      <alignment vertical="center" wrapText="1"/>
      <protection locked="0"/>
    </xf>
    <xf numFmtId="0" fontId="17" fillId="4" borderId="23" xfId="155" applyFont="1" applyFill="1" applyBorder="1" applyAlignment="1" applyProtection="1">
      <alignment vertical="center"/>
      <protection locked="0"/>
    </xf>
    <xf numFmtId="0" fontId="17" fillId="0" borderId="38" xfId="155" applyFont="1" applyBorder="1" applyAlignment="1" applyProtection="1">
      <alignment vertical="center" wrapText="1"/>
      <protection locked="0"/>
    </xf>
    <xf numFmtId="0" fontId="15" fillId="0" borderId="0" xfId="14" applyFont="1" applyFill="1" applyBorder="1" applyAlignment="1">
      <alignment vertical="center"/>
    </xf>
    <xf numFmtId="14" fontId="19" fillId="2" borderId="0" xfId="155" applyNumberFormat="1" applyFont="1" applyFill="1" applyBorder="1" applyAlignment="1" applyProtection="1">
      <alignment horizontal="center" vertical="center"/>
    </xf>
    <xf numFmtId="14" fontId="19" fillId="2" borderId="39" xfId="155" applyNumberFormat="1" applyFont="1" applyFill="1" applyBorder="1" applyAlignment="1" applyProtection="1">
      <alignment horizontal="center" vertical="center" wrapText="1"/>
    </xf>
    <xf numFmtId="14" fontId="19" fillId="2" borderId="0" xfId="155" applyNumberFormat="1" applyFont="1" applyFill="1" applyBorder="1" applyAlignment="1" applyProtection="1">
      <alignment horizontal="center" vertical="center" wrapText="1"/>
    </xf>
    <xf numFmtId="0" fontId="19" fillId="4" borderId="9" xfId="155" applyFont="1" applyFill="1" applyBorder="1" applyAlignment="1" applyProtection="1">
      <alignment horizontal="center" vertical="center"/>
    </xf>
    <xf numFmtId="0" fontId="19" fillId="4" borderId="11" xfId="155" applyFont="1" applyFill="1" applyBorder="1" applyAlignment="1" applyProtection="1">
      <alignment horizontal="center" vertical="center"/>
    </xf>
    <xf numFmtId="0" fontId="19" fillId="4" borderId="10" xfId="155" applyFont="1" applyFill="1" applyBorder="1" applyAlignment="1" applyProtection="1">
      <alignment horizontal="center" vertical="center"/>
    </xf>
    <xf numFmtId="0" fontId="17" fillId="2" borderId="0" xfId="155" applyFont="1" applyFill="1" applyBorder="1" applyAlignment="1" applyProtection="1">
      <alignment horizontal="left" vertical="center" wrapText="1"/>
      <protection locked="0"/>
    </xf>
    <xf numFmtId="14" fontId="19" fillId="2" borderId="0" xfId="155" applyNumberFormat="1" applyFont="1" applyFill="1" applyBorder="1" applyAlignment="1" applyProtection="1">
      <alignment horizontal="left" vertical="center" wrapText="1"/>
    </xf>
    <xf numFmtId="14" fontId="15" fillId="0" borderId="0" xfId="1" applyNumberFormat="1" applyFont="1" applyFill="1" applyBorder="1" applyAlignment="1" applyProtection="1">
      <alignment horizontal="center" vertical="center"/>
    </xf>
    <xf numFmtId="0" fontId="15" fillId="0" borderId="0" xfId="1" applyFont="1" applyFill="1" applyBorder="1" applyAlignment="1" applyProtection="1">
      <alignment horizontal="center" vertical="center"/>
    </xf>
    <xf numFmtId="0" fontId="15" fillId="5" borderId="0" xfId="1" applyFont="1" applyFill="1" applyAlignment="1" applyProtection="1">
      <alignment horizontal="center" vertical="center"/>
    </xf>
    <xf numFmtId="0" fontId="15" fillId="5" borderId="0" xfId="1" applyFont="1" applyFill="1" applyAlignment="1" applyProtection="1">
      <alignment horizontal="right" vertical="center"/>
    </xf>
    <xf numFmtId="0" fontId="15" fillId="5" borderId="0" xfId="1" applyFont="1" applyFill="1" applyBorder="1" applyAlignment="1" applyProtection="1">
      <alignment horizontal="center" vertical="center"/>
    </xf>
    <xf numFmtId="0" fontId="17" fillId="5" borderId="1" xfId="10" applyFont="1" applyFill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/>
      <protection locked="0"/>
    </xf>
  </cellXfs>
  <cellStyles count="296">
    <cellStyle name="Comma 2" xfId="11"/>
    <cellStyle name="Normal" xfId="0" builtinId="0"/>
    <cellStyle name="Normal 10" xfId="12"/>
    <cellStyle name="Normal 11" xfId="13"/>
    <cellStyle name="Normal 12" xfId="14"/>
    <cellStyle name="Normal 13" xfId="15"/>
    <cellStyle name="Normal 13 10" xfId="16"/>
    <cellStyle name="Normal 13 11" xfId="17"/>
    <cellStyle name="Normal 13 2" xfId="18"/>
    <cellStyle name="Normal 13 3" xfId="19"/>
    <cellStyle name="Normal 13 4" xfId="20"/>
    <cellStyle name="Normal 13 5" xfId="21"/>
    <cellStyle name="Normal 13 6" xfId="22"/>
    <cellStyle name="Normal 13 7" xfId="23"/>
    <cellStyle name="Normal 13 8" xfId="24"/>
    <cellStyle name="Normal 13 9" xfId="25"/>
    <cellStyle name="Normal 14" xfId="26"/>
    <cellStyle name="Normal 14 10" xfId="27"/>
    <cellStyle name="Normal 14 10 2" xfId="183"/>
    <cellStyle name="Normal 14 10 2 2" xfId="256"/>
    <cellStyle name="Normal 14 10 3" xfId="184"/>
    <cellStyle name="Normal 14 10 3 2" xfId="257"/>
    <cellStyle name="Normal 14 10 4" xfId="185"/>
    <cellStyle name="Normal 14 10 4 2" xfId="258"/>
    <cellStyle name="Normal 14 10 5" xfId="186"/>
    <cellStyle name="Normal 14 10 5 2" xfId="259"/>
    <cellStyle name="Normal 14 10 6" xfId="243"/>
    <cellStyle name="Normal 14 11" xfId="28"/>
    <cellStyle name="Normal 14 11 2" xfId="187"/>
    <cellStyle name="Normal 14 11 2 2" xfId="260"/>
    <cellStyle name="Normal 14 11 3" xfId="188"/>
    <cellStyle name="Normal 14 11 3 2" xfId="261"/>
    <cellStyle name="Normal 14 11 4" xfId="189"/>
    <cellStyle name="Normal 14 11 4 2" xfId="262"/>
    <cellStyle name="Normal 14 11 5" xfId="190"/>
    <cellStyle name="Normal 14 11 5 2" xfId="263"/>
    <cellStyle name="Normal 14 11 6" xfId="244"/>
    <cellStyle name="Normal 14 2" xfId="29"/>
    <cellStyle name="Normal 14 3" xfId="30"/>
    <cellStyle name="Normal 14 3 2" xfId="191"/>
    <cellStyle name="Normal 14 3 2 2" xfId="264"/>
    <cellStyle name="Normal 14 3 3" xfId="192"/>
    <cellStyle name="Normal 14 3 3 2" xfId="265"/>
    <cellStyle name="Normal 14 3 4" xfId="193"/>
    <cellStyle name="Normal 14 3 4 2" xfId="266"/>
    <cellStyle name="Normal 14 3 5" xfId="194"/>
    <cellStyle name="Normal 14 3 5 2" xfId="267"/>
    <cellStyle name="Normal 14 3 6" xfId="245"/>
    <cellStyle name="Normal 14 4" xfId="31"/>
    <cellStyle name="Normal 14 4 2" xfId="195"/>
    <cellStyle name="Normal 14 4 2 2" xfId="268"/>
    <cellStyle name="Normal 14 4 3" xfId="196"/>
    <cellStyle name="Normal 14 4 3 2" xfId="269"/>
    <cellStyle name="Normal 14 4 4" xfId="197"/>
    <cellStyle name="Normal 14 4 4 2" xfId="270"/>
    <cellStyle name="Normal 14 4 5" xfId="198"/>
    <cellStyle name="Normal 14 4 5 2" xfId="271"/>
    <cellStyle name="Normal 14 4 6" xfId="246"/>
    <cellStyle name="Normal 14 5" xfId="32"/>
    <cellStyle name="Normal 14 5 2" xfId="199"/>
    <cellStyle name="Normal 14 5 2 2" xfId="272"/>
    <cellStyle name="Normal 14 5 3" xfId="200"/>
    <cellStyle name="Normal 14 5 3 2" xfId="273"/>
    <cellStyle name="Normal 14 5 4" xfId="201"/>
    <cellStyle name="Normal 14 5 4 2" xfId="274"/>
    <cellStyle name="Normal 14 5 5" xfId="202"/>
    <cellStyle name="Normal 14 5 5 2" xfId="275"/>
    <cellStyle name="Normal 14 5 6" xfId="247"/>
    <cellStyle name="Normal 14 6" xfId="33"/>
    <cellStyle name="Normal 14 6 2" xfId="203"/>
    <cellStyle name="Normal 14 6 2 2" xfId="276"/>
    <cellStyle name="Normal 14 6 3" xfId="204"/>
    <cellStyle name="Normal 14 6 3 2" xfId="277"/>
    <cellStyle name="Normal 14 6 4" xfId="205"/>
    <cellStyle name="Normal 14 6 4 2" xfId="278"/>
    <cellStyle name="Normal 14 6 5" xfId="206"/>
    <cellStyle name="Normal 14 6 5 2" xfId="279"/>
    <cellStyle name="Normal 14 6 6" xfId="248"/>
    <cellStyle name="Normal 14 7" xfId="34"/>
    <cellStyle name="Normal 14 7 2" xfId="207"/>
    <cellStyle name="Normal 14 7 2 2" xfId="280"/>
    <cellStyle name="Normal 14 7 3" xfId="208"/>
    <cellStyle name="Normal 14 7 3 2" xfId="281"/>
    <cellStyle name="Normal 14 7 4" xfId="209"/>
    <cellStyle name="Normal 14 7 4 2" xfId="282"/>
    <cellStyle name="Normal 14 7 5" xfId="210"/>
    <cellStyle name="Normal 14 7 5 2" xfId="283"/>
    <cellStyle name="Normal 14 7 6" xfId="249"/>
    <cellStyle name="Normal 14 8" xfId="35"/>
    <cellStyle name="Normal 14 8 2" xfId="211"/>
    <cellStyle name="Normal 14 8 2 2" xfId="284"/>
    <cellStyle name="Normal 14 8 3" xfId="212"/>
    <cellStyle name="Normal 14 8 3 2" xfId="285"/>
    <cellStyle name="Normal 14 8 4" xfId="213"/>
    <cellStyle name="Normal 14 8 4 2" xfId="286"/>
    <cellStyle name="Normal 14 8 5" xfId="214"/>
    <cellStyle name="Normal 14 8 5 2" xfId="287"/>
    <cellStyle name="Normal 14 8 6" xfId="250"/>
    <cellStyle name="Normal 14 9" xfId="36"/>
    <cellStyle name="Normal 14 9 2" xfId="215"/>
    <cellStyle name="Normal 14 9 2 2" xfId="288"/>
    <cellStyle name="Normal 14 9 3" xfId="216"/>
    <cellStyle name="Normal 14 9 3 2" xfId="289"/>
    <cellStyle name="Normal 14 9 4" xfId="217"/>
    <cellStyle name="Normal 14 9 4 2" xfId="290"/>
    <cellStyle name="Normal 14 9 5" xfId="218"/>
    <cellStyle name="Normal 14 9 5 2" xfId="291"/>
    <cellStyle name="Normal 14 9 6" xfId="251"/>
    <cellStyle name="Normal 15" xfId="238"/>
    <cellStyle name="Normal 15 10" xfId="37"/>
    <cellStyle name="Normal 15 2" xfId="38"/>
    <cellStyle name="Normal 15 3" xfId="39"/>
    <cellStyle name="Normal 15 4" xfId="40"/>
    <cellStyle name="Normal 15 5" xfId="41"/>
    <cellStyle name="Normal 15 6" xfId="42"/>
    <cellStyle name="Normal 15 7" xfId="43"/>
    <cellStyle name="Normal 15 8" xfId="44"/>
    <cellStyle name="Normal 15 9" xfId="45"/>
    <cellStyle name="Normal 16" xfId="46"/>
    <cellStyle name="Normal 17" xfId="293"/>
    <cellStyle name="Normal 19 2" xfId="219"/>
    <cellStyle name="Normal 19 2 2" xfId="292"/>
    <cellStyle name="Normal 2" xfId="2"/>
    <cellStyle name="Normal 2 10" xfId="47"/>
    <cellStyle name="Normal 2 11" xfId="48"/>
    <cellStyle name="Normal 2 12" xfId="49"/>
    <cellStyle name="Normal 2 13" xfId="50"/>
    <cellStyle name="Normal 2 14" xfId="220"/>
    <cellStyle name="Normal 2 15" xfId="221"/>
    <cellStyle name="Normal 2 16" xfId="294"/>
    <cellStyle name="Normal 2 17" xfId="295"/>
    <cellStyle name="Normal 2 2" xfId="51"/>
    <cellStyle name="Normal 2 3" xfId="52"/>
    <cellStyle name="Normal 2 4" xfId="53"/>
    <cellStyle name="Normal 2 5" xfId="54"/>
    <cellStyle name="Normal 2 6" xfId="55"/>
    <cellStyle name="Normal 2 7" xfId="56"/>
    <cellStyle name="Normal 2 8" xfId="57"/>
    <cellStyle name="Normal 2 9" xfId="58"/>
    <cellStyle name="Normal 2_ფორმა N5" xfId="59"/>
    <cellStyle name="Normal 3" xfId="3"/>
    <cellStyle name="Normal 4" xfId="4"/>
    <cellStyle name="Normal 4 10" xfId="60"/>
    <cellStyle name="Normal 4 11" xfId="61"/>
    <cellStyle name="Normal 4 12" xfId="62"/>
    <cellStyle name="Normal 4 13" xfId="63"/>
    <cellStyle name="Normal 4 14" xfId="64"/>
    <cellStyle name="Normal 4 15" xfId="65"/>
    <cellStyle name="Normal 4 16" xfId="66"/>
    <cellStyle name="Normal 4 17" xfId="67"/>
    <cellStyle name="Normal 4 18" xfId="68"/>
    <cellStyle name="Normal 4 19" xfId="69"/>
    <cellStyle name="Normal 4 2" xfId="10"/>
    <cellStyle name="Normal 4 2 2" xfId="70"/>
    <cellStyle name="Normal 4 2 2 2" xfId="71"/>
    <cellStyle name="Normal 4 2 2 3" xfId="72"/>
    <cellStyle name="Normal 4 2 2 4" xfId="73"/>
    <cellStyle name="Normal 4 2 2 5" xfId="74"/>
    <cellStyle name="Normal 4 2 2_ფორმა N5" xfId="75"/>
    <cellStyle name="Normal 4 2 3" xfId="76"/>
    <cellStyle name="Normal 4 2 4" xfId="77"/>
    <cellStyle name="Normal 4 2 5" xfId="78"/>
    <cellStyle name="Normal 4 2 6" xfId="79"/>
    <cellStyle name="Normal 4 2 7" xfId="80"/>
    <cellStyle name="Normal 4 2 8" xfId="81"/>
    <cellStyle name="Normal 4 2_ფორმა N5" xfId="82"/>
    <cellStyle name="Normal 4 20" xfId="222"/>
    <cellStyle name="Normal 4 21" xfId="223"/>
    <cellStyle name="Normal 4 22" xfId="224"/>
    <cellStyle name="Normal 4 23" xfId="225"/>
    <cellStyle name="Normal 4 24" xfId="239"/>
    <cellStyle name="Normal 4 25" xfId="255"/>
    <cellStyle name="Normal 4 3" xfId="83"/>
    <cellStyle name="Normal 4 3 2" xfId="84"/>
    <cellStyle name="Normal 4 3 3" xfId="85"/>
    <cellStyle name="Normal 4 3 4" xfId="86"/>
    <cellStyle name="Normal 4 3_ფორმა N5" xfId="87"/>
    <cellStyle name="Normal 4 4" xfId="88"/>
    <cellStyle name="Normal 4 4 2" xfId="89"/>
    <cellStyle name="Normal 4 4 2 2" xfId="90"/>
    <cellStyle name="Normal 4 4 2 3" xfId="91"/>
    <cellStyle name="Normal 4 4 2 4" xfId="92"/>
    <cellStyle name="Normal 4 4 2 5" xfId="93"/>
    <cellStyle name="Normal 4 4 2_ფორმა N5" xfId="94"/>
    <cellStyle name="Normal 4 4 3" xfId="95"/>
    <cellStyle name="Normal 4 4 4" xfId="96"/>
    <cellStyle name="Normal 4 4 5" xfId="97"/>
    <cellStyle name="Normal 4 4 6" xfId="98"/>
    <cellStyle name="Normal 4 4_ფორმა N5" xfId="99"/>
    <cellStyle name="Normal 4 5" xfId="100"/>
    <cellStyle name="Normal 4 5 2" xfId="101"/>
    <cellStyle name="Normal 4 5 3" xfId="102"/>
    <cellStyle name="Normal 4 5 4" xfId="103"/>
    <cellStyle name="Normal 4 5_ფორმა N5" xfId="104"/>
    <cellStyle name="Normal 4 6" xfId="105"/>
    <cellStyle name="Normal 4 7" xfId="106"/>
    <cellStyle name="Normal 4 8" xfId="107"/>
    <cellStyle name="Normal 4 9" xfId="108"/>
    <cellStyle name="Normal 4 9 2" xfId="109"/>
    <cellStyle name="Normal 4 9_ფორმა N5" xfId="110"/>
    <cellStyle name="Normal 4_ფორმა N 8.1" xfId="111"/>
    <cellStyle name="Normal 5" xfId="5"/>
    <cellStyle name="Normal 5 10" xfId="112"/>
    <cellStyle name="Normal 5 11" xfId="113"/>
    <cellStyle name="Normal 5 12" xfId="114"/>
    <cellStyle name="Normal 5 13" xfId="115"/>
    <cellStyle name="Normal 5 14" xfId="116"/>
    <cellStyle name="Normal 5 15" xfId="117"/>
    <cellStyle name="Normal 5 16" xfId="118"/>
    <cellStyle name="Normal 5 17" xfId="119"/>
    <cellStyle name="Normal 5 18" xfId="120"/>
    <cellStyle name="Normal 5 19" xfId="121"/>
    <cellStyle name="Normal 5 2" xfId="6"/>
    <cellStyle name="Normal 5 2 10" xfId="122"/>
    <cellStyle name="Normal 5 2 11" xfId="123"/>
    <cellStyle name="Normal 5 2 12" xfId="124"/>
    <cellStyle name="Normal 5 2 13" xfId="125"/>
    <cellStyle name="Normal 5 2 14" xfId="126"/>
    <cellStyle name="Normal 5 2 15" xfId="127"/>
    <cellStyle name="Normal 5 2 16" xfId="128"/>
    <cellStyle name="Normal 5 2 17" xfId="226"/>
    <cellStyle name="Normal 5 2 18" xfId="227"/>
    <cellStyle name="Normal 5 2 19" xfId="228"/>
    <cellStyle name="Normal 5 2 2" xfId="7"/>
    <cellStyle name="Normal 5 2 2 10" xfId="129"/>
    <cellStyle name="Normal 5 2 2 11" xfId="130"/>
    <cellStyle name="Normal 5 2 2 12" xfId="131"/>
    <cellStyle name="Normal 5 2 2 13" xfId="132"/>
    <cellStyle name="Normal 5 2 2 14" xfId="133"/>
    <cellStyle name="Normal 5 2 2 15" xfId="229"/>
    <cellStyle name="Normal 5 2 2 16" xfId="230"/>
    <cellStyle name="Normal 5 2 2 17" xfId="231"/>
    <cellStyle name="Normal 5 2 2 18" xfId="232"/>
    <cellStyle name="Normal 5 2 2 19" xfId="242"/>
    <cellStyle name="Normal 5 2 2 2" xfId="134"/>
    <cellStyle name="Normal 5 2 2 20" xfId="252"/>
    <cellStyle name="Normal 5 2 2 3" xfId="135"/>
    <cellStyle name="Normal 5 2 2 4" xfId="136"/>
    <cellStyle name="Normal 5 2 2 5" xfId="137"/>
    <cellStyle name="Normal 5 2 2 6" xfId="138"/>
    <cellStyle name="Normal 5 2 2 7" xfId="139"/>
    <cellStyle name="Normal 5 2 2 8" xfId="140"/>
    <cellStyle name="Normal 5 2 2 9" xfId="141"/>
    <cellStyle name="Normal 5 2 2_ფორმა N5" xfId="142"/>
    <cellStyle name="Normal 5 2 20" xfId="233"/>
    <cellStyle name="Normal 5 2 21" xfId="241"/>
    <cellStyle name="Normal 5 2 22" xfId="253"/>
    <cellStyle name="Normal 5 2 3" xfId="8"/>
    <cellStyle name="Normal 5 2 3 2" xfId="143"/>
    <cellStyle name="Normal 5 2 3 3" xfId="144"/>
    <cellStyle name="Normal 5 2 3 4" xfId="145"/>
    <cellStyle name="Normal 5 2 3_ფორმა N5" xfId="146"/>
    <cellStyle name="Normal 5 2 4" xfId="147"/>
    <cellStyle name="Normal 5 2 5" xfId="148"/>
    <cellStyle name="Normal 5 2 6" xfId="149"/>
    <cellStyle name="Normal 5 2 7" xfId="150"/>
    <cellStyle name="Normal 5 2 8" xfId="151"/>
    <cellStyle name="Normal 5 2 9" xfId="152"/>
    <cellStyle name="Normal 5 2_ფორმა N 8.1" xfId="153"/>
    <cellStyle name="Normal 5 20" xfId="154"/>
    <cellStyle name="Normal 5 21" xfId="234"/>
    <cellStyle name="Normal 5 22" xfId="235"/>
    <cellStyle name="Normal 5 23" xfId="236"/>
    <cellStyle name="Normal 5 24" xfId="237"/>
    <cellStyle name="Normal 5 25" xfId="240"/>
    <cellStyle name="Normal 5 26" xfId="254"/>
    <cellStyle name="Normal 5 3" xfId="155"/>
    <cellStyle name="Normal 5 3 2" xfId="156"/>
    <cellStyle name="Normal 5 3 3" xfId="157"/>
    <cellStyle name="Normal 5 3 4" xfId="158"/>
    <cellStyle name="Normal 5 3_ფორმა N5" xfId="159"/>
    <cellStyle name="Normal 5 4" xfId="160"/>
    <cellStyle name="Normal 5 4 2" xfId="161"/>
    <cellStyle name="Normal 5 4 3" xfId="162"/>
    <cellStyle name="Normal 5 4 4" xfId="163"/>
    <cellStyle name="Normal 5 4_ფორმა N5" xfId="164"/>
    <cellStyle name="Normal 5 5" xfId="165"/>
    <cellStyle name="Normal 5 6" xfId="166"/>
    <cellStyle name="Normal 5 7" xfId="167"/>
    <cellStyle name="Normal 5 8" xfId="168"/>
    <cellStyle name="Normal 5 9" xfId="169"/>
    <cellStyle name="Normal 5_ფორმა N 8.1" xfId="170"/>
    <cellStyle name="Normal 6" xfId="9"/>
    <cellStyle name="Normal 6 2" xfId="171"/>
    <cellStyle name="Normal 6 3" xfId="172"/>
    <cellStyle name="Normal 6 4" xfId="173"/>
    <cellStyle name="Normal 7" xfId="174"/>
    <cellStyle name="Normal 7 2" xfId="175"/>
    <cellStyle name="Normal 7 3" xfId="176"/>
    <cellStyle name="Normal 7 4" xfId="177"/>
    <cellStyle name="Normal 8" xfId="178"/>
    <cellStyle name="Normal 8 2" xfId="179"/>
    <cellStyle name="Normal 8 3" xfId="180"/>
    <cellStyle name="Normal 8 4" xfId="181"/>
    <cellStyle name="Normal 9" xfId="182"/>
    <cellStyle name="Normal_FORMEBI" xfId="1"/>
  </cellStyles>
  <dxfs count="0"/>
  <tableStyles count="0" defaultTableStyle="TableStyleMedium9" defaultPivotStyle="PivotStyleLight16"/>
  <colors>
    <mruColors>
      <color rgb="FFF3F3F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36</xdr:row>
      <xdr:rowOff>171450</xdr:rowOff>
    </xdr:from>
    <xdr:to>
      <xdr:col>1</xdr:col>
      <xdr:colOff>1495425</xdr:colOff>
      <xdr:row>36</xdr:row>
      <xdr:rowOff>171450</xdr:rowOff>
    </xdr:to>
    <xdr:cxnSp macro="">
      <xdr:nvCxnSpPr>
        <xdr:cNvPr id="3" name="Straight Connector 2"/>
        <xdr:cNvCxnSpPr/>
      </xdr:nvCxnSpPr>
      <xdr:spPr>
        <a:xfrm>
          <a:off x="952500" y="11087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2743725</xdr:colOff>
      <xdr:row>36</xdr:row>
      <xdr:rowOff>180975</xdr:rowOff>
    </xdr:from>
    <xdr:to>
      <xdr:col>2</xdr:col>
      <xdr:colOff>545037</xdr:colOff>
      <xdr:row>36</xdr:row>
      <xdr:rowOff>182563</xdr:rowOff>
    </xdr:to>
    <xdr:cxnSp macro="">
      <xdr:nvCxnSpPr>
        <xdr:cNvPr id="17" name="Straight Connector 16"/>
        <xdr:cNvCxnSpPr/>
      </xdr:nvCxnSpPr>
      <xdr:spPr>
        <a:xfrm>
          <a:off x="3696225" y="10334625"/>
          <a:ext cx="26400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37</xdr:row>
      <xdr:rowOff>171450</xdr:rowOff>
    </xdr:from>
    <xdr:to>
      <xdr:col>1</xdr:col>
      <xdr:colOff>1495425</xdr:colOff>
      <xdr:row>37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0706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37</xdr:row>
      <xdr:rowOff>180975</xdr:rowOff>
    </xdr:from>
    <xdr:to>
      <xdr:col>2</xdr:col>
      <xdr:colOff>554556</xdr:colOff>
      <xdr:row>37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9753600"/>
          <a:ext cx="2373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86</xdr:row>
      <xdr:rowOff>171450</xdr:rowOff>
    </xdr:from>
    <xdr:to>
      <xdr:col>1</xdr:col>
      <xdr:colOff>1495425</xdr:colOff>
      <xdr:row>86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55482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86</xdr:row>
      <xdr:rowOff>180975</xdr:rowOff>
    </xdr:from>
    <xdr:to>
      <xdr:col>2</xdr:col>
      <xdr:colOff>554556</xdr:colOff>
      <xdr:row>86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56435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34</xdr:row>
      <xdr:rowOff>171450</xdr:rowOff>
    </xdr:from>
    <xdr:to>
      <xdr:col>1</xdr:col>
      <xdr:colOff>1495425</xdr:colOff>
      <xdr:row>34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534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34</xdr:row>
      <xdr:rowOff>180975</xdr:rowOff>
    </xdr:from>
    <xdr:to>
      <xdr:col>2</xdr:col>
      <xdr:colOff>554556</xdr:colOff>
      <xdr:row>34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543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19</xdr:row>
      <xdr:rowOff>171450</xdr:rowOff>
    </xdr:from>
    <xdr:to>
      <xdr:col>2</xdr:col>
      <xdr:colOff>1495425</xdr:colOff>
      <xdr:row>19</xdr:row>
      <xdr:rowOff>171450</xdr:rowOff>
    </xdr:to>
    <xdr:cxnSp macro="">
      <xdr:nvCxnSpPr>
        <xdr:cNvPr id="2" name="Straight Connector 1"/>
        <xdr:cNvCxnSpPr/>
      </xdr:nvCxnSpPr>
      <xdr:spPr>
        <a:xfrm>
          <a:off x="1752600" y="174783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171450</xdr:rowOff>
    </xdr:from>
    <xdr:to>
      <xdr:col>1</xdr:col>
      <xdr:colOff>1495425</xdr:colOff>
      <xdr:row>29</xdr:row>
      <xdr:rowOff>171450</xdr:rowOff>
    </xdr:to>
    <xdr:cxnSp macro="">
      <xdr:nvCxnSpPr>
        <xdr:cNvPr id="2" name="Straight Connector 1"/>
        <xdr:cNvCxnSpPr/>
      </xdr:nvCxnSpPr>
      <xdr:spPr>
        <a:xfrm>
          <a:off x="1504950" y="121443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1069522</xdr:colOff>
      <xdr:row>30</xdr:row>
      <xdr:rowOff>4082</xdr:rowOff>
    </xdr:from>
    <xdr:to>
      <xdr:col>5</xdr:col>
      <xdr:colOff>110219</xdr:colOff>
      <xdr:row>30</xdr:row>
      <xdr:rowOff>4082</xdr:rowOff>
    </xdr:to>
    <xdr:cxnSp macro="">
      <xdr:nvCxnSpPr>
        <xdr:cNvPr id="3" name="Straight Connector 2"/>
        <xdr:cNvCxnSpPr/>
      </xdr:nvCxnSpPr>
      <xdr:spPr>
        <a:xfrm>
          <a:off x="4450897" y="12167507"/>
          <a:ext cx="261257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238250" y="85248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42</xdr:row>
      <xdr:rowOff>152400</xdr:rowOff>
    </xdr:from>
    <xdr:to>
      <xdr:col>7</xdr:col>
      <xdr:colOff>9525</xdr:colOff>
      <xdr:row>42</xdr:row>
      <xdr:rowOff>152400</xdr:rowOff>
    </xdr:to>
    <xdr:cxnSp macro="">
      <xdr:nvCxnSpPr>
        <xdr:cNvPr id="3" name="Straight Connector 2"/>
        <xdr:cNvCxnSpPr/>
      </xdr:nvCxnSpPr>
      <xdr:spPr>
        <a:xfrm>
          <a:off x="3943350" y="8315325"/>
          <a:ext cx="2609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82</xdr:row>
      <xdr:rowOff>171450</xdr:rowOff>
    </xdr:from>
    <xdr:to>
      <xdr:col>1</xdr:col>
      <xdr:colOff>1495425</xdr:colOff>
      <xdr:row>82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6134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82</xdr:row>
      <xdr:rowOff>180975</xdr:rowOff>
    </xdr:from>
    <xdr:to>
      <xdr:col>2</xdr:col>
      <xdr:colOff>554556</xdr:colOff>
      <xdr:row>82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6143625"/>
          <a:ext cx="26019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klaraciis%20formebi-05052014-2505201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eklaraciis%20formebi-26052014-1506201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emur%20Chilindrishvili\&#4318;&#4304;&#4320;&#4322;&#4312;&#4308;&#4305;&#4312;&#4321;%20&#4324;&#4317;&#4320;&#4315;&#4308;&#4305;&#4312;\&#4318;&#4317;&#4314;&#4312;&#4322;&#4318;&#4304;&#4320;&#4322;&#4312;&#4308;&#4305;&#4312;&#4321;%20&#4324;&#4317;&#4320;&#4315;&#4308;&#4305;&#4310;&#4308;%20&#4315;&#4323;&#4328;&#4304;&#4317;&#4305;&#4312;&#4321;%20&#4312;&#4321;&#4322;&#4317;&#4320;&#4312;&#4304;\&#4318;&#4304;&#4320;&#4322;&#4312;&#4308;&#4305;&#4312;&#4321;%20&#4324;&#4317;&#4320;&#4315;&#4308;&#4305;&#4312;%20&#4307;&#4304;%20&#4312;&#4316;&#4321;&#4322;&#4320;&#4323;&#4325;&#4330;&#4312;&#4304;%2016.01.2012&#4332;\forman-n1-1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aarchevno%20periodis%20deklaraciis%20formebi%2014.04-04.05%20-%20Copy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aarchevno%20periodis%20deklaraciis%20formebi%2014.04-04.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ფორმა N9.7.1"/>
      <sheetName val="Validation"/>
    </sheetNames>
    <sheetDataSet>
      <sheetData sheetId="0"/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ფორმა N9.7.1"/>
      <sheetName val="Validation"/>
    </sheetNames>
    <sheetDataSet>
      <sheetData sheetId="0"/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5"/>
      <sheetName val="ფორმა N6"/>
      <sheetName val="ფორმა N7"/>
      <sheetName val="ფორმა N8"/>
      <sheetName val="ფორმა N9"/>
      <sheetName val="ფორმა N10"/>
      <sheetName val="ფორმა N10.1"/>
      <sheetName val="ფორმა N10.2"/>
      <sheetName val="Validation"/>
    </sheetNames>
    <sheetDataSet>
      <sheetData sheetId="0" refreshError="1"/>
      <sheetData sheetId="1" refreshError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5"/>
      <sheetName val="ფორმა N5.1"/>
      <sheetName val="ფორმა 5.2"/>
      <sheetName val="ფორმა N5.3"/>
      <sheetName val="ფორმა 5.4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ფორმა N9.7.1"/>
      <sheetName val="Validation"/>
    </sheetNames>
    <sheetDataSet>
      <sheetData sheetId="0"/>
      <sheetData sheetId="1">
        <row r="4">
          <cell r="A4" t="str">
            <v>ანგარიშვალდებული პირის დასახელება:</v>
          </cell>
        </row>
        <row r="5">
          <cell r="A5" t="str">
            <v>საარჩევნო ბლოკი „ერთიანი ნაციონალური მოძრაობა“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5"/>
      <sheetName val="ფორმა N5.1"/>
      <sheetName val="ფორმა 5.2"/>
      <sheetName val="ფორმა N5.3"/>
      <sheetName val="ფორმა 5.4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ფორმა N9.7.1"/>
      <sheetName val="Validation"/>
    </sheetNames>
    <sheetDataSet>
      <sheetData sheetId="0"/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2"/>
  <sheetViews>
    <sheetView showGridLines="0" topLeftCell="A220" zoomScaleSheetLayoutView="90" workbookViewId="0">
      <selection activeCell="I240" sqref="I240"/>
    </sheetView>
  </sheetViews>
  <sheetFormatPr defaultRowHeight="15" x14ac:dyDescent="0.2"/>
  <cols>
    <col min="1" max="1" width="6.28515625" style="342" bestFit="1" customWidth="1"/>
    <col min="2" max="2" width="14.42578125" style="342" customWidth="1"/>
    <col min="3" max="3" width="29.42578125" style="342" customWidth="1"/>
    <col min="4" max="4" width="15.140625" style="342" customWidth="1"/>
    <col min="5" max="5" width="24.5703125" style="342" customWidth="1"/>
    <col min="6" max="6" width="19.140625" style="343" customWidth="1"/>
    <col min="7" max="7" width="23.5703125" style="343" customWidth="1"/>
    <col min="8" max="8" width="19.140625" style="343" customWidth="1"/>
    <col min="9" max="9" width="27.140625" style="342" customWidth="1"/>
    <col min="10" max="10" width="17.42578125" style="342" customWidth="1"/>
    <col min="11" max="11" width="16.85546875" style="342" customWidth="1"/>
    <col min="12" max="12" width="21.7109375" style="342" customWidth="1"/>
    <col min="13" max="16384" width="9.140625" style="342"/>
  </cols>
  <sheetData>
    <row r="1" spans="1:12" s="351" customFormat="1" x14ac:dyDescent="0.2">
      <c r="A1" s="336" t="s">
        <v>300</v>
      </c>
      <c r="B1" s="356"/>
      <c r="C1" s="356"/>
      <c r="D1" s="356"/>
      <c r="E1" s="357"/>
      <c r="F1" s="337"/>
      <c r="G1" s="357"/>
      <c r="H1" s="338"/>
      <c r="I1" s="356"/>
      <c r="J1" s="357"/>
      <c r="K1" s="357"/>
      <c r="L1" s="369" t="s">
        <v>101</v>
      </c>
    </row>
    <row r="2" spans="1:12" s="351" customFormat="1" x14ac:dyDescent="0.2">
      <c r="A2" s="339" t="s">
        <v>132</v>
      </c>
      <c r="B2" s="356"/>
      <c r="C2" s="356"/>
      <c r="D2" s="356"/>
      <c r="E2" s="357"/>
      <c r="F2" s="337"/>
      <c r="G2" s="357"/>
      <c r="H2" s="378"/>
      <c r="I2" s="356"/>
      <c r="J2" s="357"/>
      <c r="K2" s="357"/>
      <c r="L2" s="368" t="s">
        <v>1089</v>
      </c>
    </row>
    <row r="3" spans="1:12" s="351" customFormat="1" x14ac:dyDescent="0.2">
      <c r="A3" s="367"/>
      <c r="B3" s="356"/>
      <c r="C3" s="366"/>
      <c r="D3" s="365"/>
      <c r="E3" s="357"/>
      <c r="F3" s="364"/>
      <c r="G3" s="357"/>
      <c r="H3" s="357"/>
      <c r="I3" s="337"/>
      <c r="J3" s="356"/>
      <c r="K3" s="356"/>
      <c r="L3" s="355"/>
    </row>
    <row r="4" spans="1:12" s="351" customFormat="1" x14ac:dyDescent="0.2">
      <c r="A4" s="379" t="s">
        <v>266</v>
      </c>
      <c r="B4" s="337"/>
      <c r="C4" s="337"/>
      <c r="D4" s="337" t="s">
        <v>268</v>
      </c>
      <c r="E4" s="362"/>
      <c r="F4" s="358"/>
      <c r="G4" s="357"/>
      <c r="H4" s="363"/>
      <c r="I4" s="362"/>
      <c r="J4" s="356"/>
      <c r="K4" s="357"/>
      <c r="L4" s="355"/>
    </row>
    <row r="5" spans="1:12" s="351" customFormat="1" x14ac:dyDescent="0.3">
      <c r="A5" s="370" t="s">
        <v>441</v>
      </c>
      <c r="B5" s="442"/>
      <c r="C5" s="442"/>
      <c r="D5" s="442"/>
      <c r="E5" s="357"/>
      <c r="F5" s="358"/>
      <c r="G5" s="358"/>
      <c r="H5" s="358"/>
      <c r="I5" s="360"/>
      <c r="J5" s="357"/>
      <c r="K5" s="356"/>
      <c r="L5" s="355"/>
    </row>
    <row r="6" spans="1:12" s="351" customFormat="1" ht="15.75" thickBot="1" x14ac:dyDescent="0.25">
      <c r="A6" s="361"/>
      <c r="B6" s="357"/>
      <c r="C6" s="360"/>
      <c r="D6" s="359"/>
      <c r="E6" s="357"/>
      <c r="F6" s="358"/>
      <c r="G6" s="358"/>
      <c r="H6" s="358"/>
      <c r="I6" s="357"/>
      <c r="J6" s="356"/>
      <c r="K6" s="356"/>
      <c r="L6" s="355"/>
    </row>
    <row r="7" spans="1:12" ht="15.75" thickBot="1" x14ac:dyDescent="0.25">
      <c r="A7" s="367"/>
      <c r="B7" s="401"/>
      <c r="C7" s="356"/>
      <c r="D7" s="356"/>
      <c r="E7" s="356"/>
      <c r="F7" s="337"/>
      <c r="G7" s="337"/>
      <c r="H7" s="337"/>
      <c r="I7" s="446" t="s">
        <v>988</v>
      </c>
      <c r="J7" s="447"/>
      <c r="K7" s="448"/>
      <c r="L7" s="402"/>
    </row>
    <row r="8" spans="1:12" s="354" customFormat="1" ht="39" customHeight="1" thickBot="1" x14ac:dyDescent="0.25">
      <c r="A8" s="403" t="s">
        <v>64</v>
      </c>
      <c r="B8" s="404" t="s">
        <v>133</v>
      </c>
      <c r="C8" s="404" t="s">
        <v>989</v>
      </c>
      <c r="D8" s="405" t="s">
        <v>273</v>
      </c>
      <c r="E8" s="406" t="s">
        <v>990</v>
      </c>
      <c r="F8" s="407" t="s">
        <v>991</v>
      </c>
      <c r="G8" s="408" t="s">
        <v>220</v>
      </c>
      <c r="H8" s="409" t="s">
        <v>217</v>
      </c>
      <c r="I8" s="410" t="s">
        <v>992</v>
      </c>
      <c r="J8" s="411" t="s">
        <v>270</v>
      </c>
      <c r="K8" s="412" t="s">
        <v>221</v>
      </c>
      <c r="L8" s="413" t="s">
        <v>222</v>
      </c>
    </row>
    <row r="9" spans="1:12" s="353" customFormat="1" ht="15.75" thickBot="1" x14ac:dyDescent="0.25">
      <c r="A9" s="414">
        <v>1</v>
      </c>
      <c r="B9" s="415">
        <v>2</v>
      </c>
      <c r="C9" s="416">
        <v>3</v>
      </c>
      <c r="D9" s="416">
        <v>4</v>
      </c>
      <c r="E9" s="414">
        <v>5</v>
      </c>
      <c r="F9" s="415">
        <v>6</v>
      </c>
      <c r="G9" s="416">
        <v>7</v>
      </c>
      <c r="H9" s="415">
        <v>8</v>
      </c>
      <c r="I9" s="414">
        <v>9</v>
      </c>
      <c r="J9" s="415">
        <v>10</v>
      </c>
      <c r="K9" s="417">
        <v>11</v>
      </c>
      <c r="L9" s="418">
        <v>12</v>
      </c>
    </row>
    <row r="10" spans="1:12" ht="27.75" customHeight="1" x14ac:dyDescent="0.2">
      <c r="A10" s="419">
        <v>1</v>
      </c>
      <c r="B10" s="420" t="s">
        <v>1090</v>
      </c>
      <c r="C10" s="421" t="s">
        <v>1091</v>
      </c>
      <c r="D10" s="422">
        <v>1200</v>
      </c>
      <c r="E10" s="423" t="s">
        <v>1092</v>
      </c>
      <c r="F10" s="424" t="s">
        <v>1093</v>
      </c>
      <c r="G10" s="424"/>
      <c r="H10" s="424"/>
      <c r="I10" s="425" t="s">
        <v>1094</v>
      </c>
      <c r="J10" s="426" t="s">
        <v>1095</v>
      </c>
      <c r="K10" s="427" t="s">
        <v>1096</v>
      </c>
      <c r="L10" s="428"/>
    </row>
    <row r="11" spans="1:12" ht="27.75" customHeight="1" x14ac:dyDescent="0.2">
      <c r="A11" s="419">
        <v>2</v>
      </c>
      <c r="B11" s="420" t="s">
        <v>1090</v>
      </c>
      <c r="C11" s="421" t="s">
        <v>1091</v>
      </c>
      <c r="D11" s="422">
        <v>1200</v>
      </c>
      <c r="E11" s="423" t="s">
        <v>1097</v>
      </c>
      <c r="F11" s="424" t="s">
        <v>1098</v>
      </c>
      <c r="G11" s="424"/>
      <c r="H11" s="424"/>
      <c r="I11" s="425" t="s">
        <v>1099</v>
      </c>
      <c r="J11" s="426" t="s">
        <v>1095</v>
      </c>
      <c r="K11" s="427" t="s">
        <v>1096</v>
      </c>
      <c r="L11" s="428"/>
    </row>
    <row r="12" spans="1:12" ht="27.75" customHeight="1" x14ac:dyDescent="0.2">
      <c r="A12" s="419">
        <v>3</v>
      </c>
      <c r="B12" s="420" t="s">
        <v>1090</v>
      </c>
      <c r="C12" s="421" t="s">
        <v>1091</v>
      </c>
      <c r="D12" s="422">
        <v>1200</v>
      </c>
      <c r="E12" s="423" t="s">
        <v>1100</v>
      </c>
      <c r="F12" s="424" t="s">
        <v>1101</v>
      </c>
      <c r="G12" s="424"/>
      <c r="H12" s="424"/>
      <c r="I12" s="425" t="s">
        <v>1102</v>
      </c>
      <c r="J12" s="426" t="s">
        <v>1095</v>
      </c>
      <c r="K12" s="427" t="s">
        <v>1096</v>
      </c>
      <c r="L12" s="428"/>
    </row>
    <row r="13" spans="1:12" ht="27.75" customHeight="1" x14ac:dyDescent="0.2">
      <c r="A13" s="419">
        <v>4</v>
      </c>
      <c r="B13" s="420" t="s">
        <v>1090</v>
      </c>
      <c r="C13" s="421" t="s">
        <v>1091</v>
      </c>
      <c r="D13" s="422">
        <v>1200</v>
      </c>
      <c r="E13" s="423" t="s">
        <v>1103</v>
      </c>
      <c r="F13" s="424" t="s">
        <v>1104</v>
      </c>
      <c r="G13" s="424"/>
      <c r="H13" s="424"/>
      <c r="I13" s="425" t="s">
        <v>1105</v>
      </c>
      <c r="J13" s="426" t="s">
        <v>1095</v>
      </c>
      <c r="K13" s="427" t="s">
        <v>1096</v>
      </c>
      <c r="L13" s="428"/>
    </row>
    <row r="14" spans="1:12" ht="27.75" customHeight="1" x14ac:dyDescent="0.2">
      <c r="A14" s="419">
        <v>5</v>
      </c>
      <c r="B14" s="420" t="s">
        <v>1090</v>
      </c>
      <c r="C14" s="421" t="s">
        <v>1091</v>
      </c>
      <c r="D14" s="422">
        <v>1200</v>
      </c>
      <c r="E14" s="423" t="s">
        <v>1106</v>
      </c>
      <c r="F14" s="424" t="s">
        <v>1107</v>
      </c>
      <c r="G14" s="424"/>
      <c r="H14" s="424"/>
      <c r="I14" s="425" t="s">
        <v>1108</v>
      </c>
      <c r="J14" s="426" t="s">
        <v>1095</v>
      </c>
      <c r="K14" s="427" t="s">
        <v>1096</v>
      </c>
      <c r="L14" s="428"/>
    </row>
    <row r="15" spans="1:12" ht="27.75" customHeight="1" x14ac:dyDescent="0.2">
      <c r="A15" s="419">
        <v>6</v>
      </c>
      <c r="B15" s="420" t="s">
        <v>1090</v>
      </c>
      <c r="C15" s="421" t="s">
        <v>1091</v>
      </c>
      <c r="D15" s="422">
        <v>1200</v>
      </c>
      <c r="E15" s="423" t="s">
        <v>1109</v>
      </c>
      <c r="F15" s="424" t="s">
        <v>1110</v>
      </c>
      <c r="G15" s="424"/>
      <c r="H15" s="424"/>
      <c r="I15" s="425" t="s">
        <v>1111</v>
      </c>
      <c r="J15" s="426" t="s">
        <v>1095</v>
      </c>
      <c r="K15" s="427" t="s">
        <v>1096</v>
      </c>
      <c r="L15" s="428"/>
    </row>
    <row r="16" spans="1:12" ht="27.75" customHeight="1" x14ac:dyDescent="0.2">
      <c r="A16" s="419">
        <v>7</v>
      </c>
      <c r="B16" s="420" t="s">
        <v>1090</v>
      </c>
      <c r="C16" s="421" t="s">
        <v>1091</v>
      </c>
      <c r="D16" s="422">
        <v>1500</v>
      </c>
      <c r="E16" s="423" t="s">
        <v>1112</v>
      </c>
      <c r="F16" s="424" t="s">
        <v>1113</v>
      </c>
      <c r="G16" s="424"/>
      <c r="H16" s="424"/>
      <c r="I16" s="425" t="s">
        <v>1114</v>
      </c>
      <c r="J16" s="426" t="s">
        <v>1095</v>
      </c>
      <c r="K16" s="427" t="s">
        <v>1096</v>
      </c>
      <c r="L16" s="428"/>
    </row>
    <row r="17" spans="1:12" ht="27.75" customHeight="1" x14ac:dyDescent="0.2">
      <c r="A17" s="419">
        <v>8</v>
      </c>
      <c r="B17" s="420" t="s">
        <v>1090</v>
      </c>
      <c r="C17" s="421" t="s">
        <v>1091</v>
      </c>
      <c r="D17" s="422">
        <v>1200</v>
      </c>
      <c r="E17" s="423" t="s">
        <v>1115</v>
      </c>
      <c r="F17" s="424" t="s">
        <v>1116</v>
      </c>
      <c r="G17" s="424"/>
      <c r="H17" s="424"/>
      <c r="I17" s="425" t="s">
        <v>1117</v>
      </c>
      <c r="J17" s="426" t="s">
        <v>1095</v>
      </c>
      <c r="K17" s="427" t="s">
        <v>1096</v>
      </c>
      <c r="L17" s="428"/>
    </row>
    <row r="18" spans="1:12" ht="27.75" customHeight="1" x14ac:dyDescent="0.2">
      <c r="A18" s="419">
        <v>9</v>
      </c>
      <c r="B18" s="420" t="s">
        <v>1090</v>
      </c>
      <c r="C18" s="421" t="s">
        <v>1091</v>
      </c>
      <c r="D18" s="422">
        <v>1200</v>
      </c>
      <c r="E18" s="423" t="s">
        <v>1118</v>
      </c>
      <c r="F18" s="424" t="s">
        <v>1119</v>
      </c>
      <c r="G18" s="424"/>
      <c r="H18" s="424"/>
      <c r="I18" s="425" t="s">
        <v>1120</v>
      </c>
      <c r="J18" s="426" t="s">
        <v>1095</v>
      </c>
      <c r="K18" s="427" t="s">
        <v>1096</v>
      </c>
      <c r="L18" s="428"/>
    </row>
    <row r="19" spans="1:12" ht="27.75" customHeight="1" x14ac:dyDescent="0.2">
      <c r="A19" s="419">
        <v>10</v>
      </c>
      <c r="B19" s="420" t="s">
        <v>1090</v>
      </c>
      <c r="C19" s="421" t="s">
        <v>1091</v>
      </c>
      <c r="D19" s="422">
        <v>1200</v>
      </c>
      <c r="E19" s="423" t="s">
        <v>1121</v>
      </c>
      <c r="F19" s="424" t="s">
        <v>1122</v>
      </c>
      <c r="G19" s="424"/>
      <c r="H19" s="424"/>
      <c r="I19" s="425" t="s">
        <v>1123</v>
      </c>
      <c r="J19" s="426" t="s">
        <v>1095</v>
      </c>
      <c r="K19" s="427" t="s">
        <v>1096</v>
      </c>
      <c r="L19" s="428"/>
    </row>
    <row r="20" spans="1:12" ht="27.75" customHeight="1" x14ac:dyDescent="0.2">
      <c r="A20" s="419">
        <v>11</v>
      </c>
      <c r="B20" s="420" t="s">
        <v>1090</v>
      </c>
      <c r="C20" s="421" t="s">
        <v>1091</v>
      </c>
      <c r="D20" s="422">
        <v>1200</v>
      </c>
      <c r="E20" s="423" t="s">
        <v>1124</v>
      </c>
      <c r="F20" s="424" t="s">
        <v>1125</v>
      </c>
      <c r="G20" s="424"/>
      <c r="H20" s="424"/>
      <c r="I20" s="425" t="s">
        <v>1126</v>
      </c>
      <c r="J20" s="426" t="s">
        <v>1095</v>
      </c>
      <c r="K20" s="427" t="s">
        <v>1096</v>
      </c>
      <c r="L20" s="428"/>
    </row>
    <row r="21" spans="1:12" ht="27.75" customHeight="1" x14ac:dyDescent="0.2">
      <c r="A21" s="419">
        <v>12</v>
      </c>
      <c r="B21" s="420" t="s">
        <v>1090</v>
      </c>
      <c r="C21" s="421" t="s">
        <v>1091</v>
      </c>
      <c r="D21" s="422">
        <v>1200</v>
      </c>
      <c r="E21" s="423" t="s">
        <v>1127</v>
      </c>
      <c r="F21" s="424" t="s">
        <v>1128</v>
      </c>
      <c r="G21" s="424"/>
      <c r="H21" s="424"/>
      <c r="I21" s="425" t="s">
        <v>1129</v>
      </c>
      <c r="J21" s="426" t="s">
        <v>1095</v>
      </c>
      <c r="K21" s="427" t="s">
        <v>1096</v>
      </c>
      <c r="L21" s="428"/>
    </row>
    <row r="22" spans="1:12" ht="27.75" customHeight="1" x14ac:dyDescent="0.2">
      <c r="A22" s="419">
        <v>13</v>
      </c>
      <c r="B22" s="420" t="s">
        <v>1090</v>
      </c>
      <c r="C22" s="421" t="s">
        <v>1091</v>
      </c>
      <c r="D22" s="422">
        <v>1200</v>
      </c>
      <c r="E22" s="423" t="s">
        <v>1130</v>
      </c>
      <c r="F22" s="424" t="s">
        <v>1131</v>
      </c>
      <c r="G22" s="424"/>
      <c r="H22" s="424"/>
      <c r="I22" s="425" t="s">
        <v>1132</v>
      </c>
      <c r="J22" s="426" t="s">
        <v>1095</v>
      </c>
      <c r="K22" s="427" t="s">
        <v>1096</v>
      </c>
      <c r="L22" s="428"/>
    </row>
    <row r="23" spans="1:12" ht="27.75" customHeight="1" x14ac:dyDescent="0.2">
      <c r="A23" s="419">
        <v>14</v>
      </c>
      <c r="B23" s="420" t="s">
        <v>1090</v>
      </c>
      <c r="C23" s="421" t="s">
        <v>1091</v>
      </c>
      <c r="D23" s="422">
        <v>900</v>
      </c>
      <c r="E23" s="423" t="s">
        <v>1133</v>
      </c>
      <c r="F23" s="424" t="s">
        <v>1134</v>
      </c>
      <c r="G23" s="424"/>
      <c r="H23" s="424"/>
      <c r="I23" s="425" t="s">
        <v>1135</v>
      </c>
      <c r="J23" s="426" t="s">
        <v>1095</v>
      </c>
      <c r="K23" s="427" t="s">
        <v>1096</v>
      </c>
      <c r="L23" s="428"/>
    </row>
    <row r="24" spans="1:12" ht="27.75" customHeight="1" x14ac:dyDescent="0.2">
      <c r="A24" s="419">
        <v>15</v>
      </c>
      <c r="B24" s="420" t="s">
        <v>1090</v>
      </c>
      <c r="C24" s="421" t="s">
        <v>1091</v>
      </c>
      <c r="D24" s="422">
        <v>1200</v>
      </c>
      <c r="E24" s="423" t="s">
        <v>1136</v>
      </c>
      <c r="F24" s="424" t="s">
        <v>1137</v>
      </c>
      <c r="G24" s="424"/>
      <c r="H24" s="424"/>
      <c r="I24" s="425" t="s">
        <v>1138</v>
      </c>
      <c r="J24" s="426" t="s">
        <v>1095</v>
      </c>
      <c r="K24" s="427" t="s">
        <v>1096</v>
      </c>
      <c r="L24" s="428"/>
    </row>
    <row r="25" spans="1:12" ht="27.75" customHeight="1" x14ac:dyDescent="0.2">
      <c r="A25" s="419">
        <v>16</v>
      </c>
      <c r="B25" s="420" t="s">
        <v>1090</v>
      </c>
      <c r="C25" s="421" t="s">
        <v>1091</v>
      </c>
      <c r="D25" s="422">
        <v>900</v>
      </c>
      <c r="E25" s="423" t="s">
        <v>1139</v>
      </c>
      <c r="F25" s="424" t="s">
        <v>1140</v>
      </c>
      <c r="G25" s="424"/>
      <c r="H25" s="424"/>
      <c r="I25" s="425" t="s">
        <v>1141</v>
      </c>
      <c r="J25" s="426" t="s">
        <v>1095</v>
      </c>
      <c r="K25" s="427" t="s">
        <v>1096</v>
      </c>
      <c r="L25" s="428"/>
    </row>
    <row r="26" spans="1:12" ht="27.75" customHeight="1" x14ac:dyDescent="0.2">
      <c r="A26" s="419">
        <v>17</v>
      </c>
      <c r="B26" s="420" t="s">
        <v>1090</v>
      </c>
      <c r="C26" s="421" t="s">
        <v>1091</v>
      </c>
      <c r="D26" s="422">
        <v>1200</v>
      </c>
      <c r="E26" s="423" t="s">
        <v>1142</v>
      </c>
      <c r="F26" s="424" t="s">
        <v>1143</v>
      </c>
      <c r="G26" s="424"/>
      <c r="H26" s="424"/>
      <c r="I26" s="425" t="s">
        <v>1144</v>
      </c>
      <c r="J26" s="426" t="s">
        <v>1095</v>
      </c>
      <c r="K26" s="427" t="s">
        <v>1096</v>
      </c>
      <c r="L26" s="428"/>
    </row>
    <row r="27" spans="1:12" ht="27.75" customHeight="1" x14ac:dyDescent="0.2">
      <c r="A27" s="419">
        <v>18</v>
      </c>
      <c r="B27" s="420" t="s">
        <v>1090</v>
      </c>
      <c r="C27" s="421" t="s">
        <v>1091</v>
      </c>
      <c r="D27" s="422">
        <v>1200</v>
      </c>
      <c r="E27" s="423" t="s">
        <v>1145</v>
      </c>
      <c r="F27" s="424" t="s">
        <v>1146</v>
      </c>
      <c r="G27" s="424"/>
      <c r="H27" s="424"/>
      <c r="I27" s="425" t="s">
        <v>1147</v>
      </c>
      <c r="J27" s="426" t="s">
        <v>1095</v>
      </c>
      <c r="K27" s="427" t="s">
        <v>1096</v>
      </c>
      <c r="L27" s="428"/>
    </row>
    <row r="28" spans="1:12" ht="27.75" customHeight="1" x14ac:dyDescent="0.2">
      <c r="A28" s="419">
        <v>19</v>
      </c>
      <c r="B28" s="420" t="s">
        <v>1090</v>
      </c>
      <c r="C28" s="421" t="s">
        <v>1091</v>
      </c>
      <c r="D28" s="422">
        <v>1200</v>
      </c>
      <c r="E28" s="423" t="s">
        <v>1148</v>
      </c>
      <c r="F28" s="424" t="s">
        <v>1149</v>
      </c>
      <c r="G28" s="424"/>
      <c r="H28" s="424"/>
      <c r="I28" s="425" t="s">
        <v>1150</v>
      </c>
      <c r="J28" s="426" t="s">
        <v>1095</v>
      </c>
      <c r="K28" s="427" t="s">
        <v>1096</v>
      </c>
      <c r="L28" s="428"/>
    </row>
    <row r="29" spans="1:12" ht="27.75" customHeight="1" x14ac:dyDescent="0.2">
      <c r="A29" s="419">
        <v>20</v>
      </c>
      <c r="B29" s="420" t="s">
        <v>1090</v>
      </c>
      <c r="C29" s="421" t="s">
        <v>1091</v>
      </c>
      <c r="D29" s="422">
        <v>1200</v>
      </c>
      <c r="E29" s="423" t="s">
        <v>1151</v>
      </c>
      <c r="F29" s="424" t="s">
        <v>1152</v>
      </c>
      <c r="G29" s="424"/>
      <c r="H29" s="424"/>
      <c r="I29" s="425" t="s">
        <v>1153</v>
      </c>
      <c r="J29" s="426" t="s">
        <v>1095</v>
      </c>
      <c r="K29" s="427" t="s">
        <v>1096</v>
      </c>
      <c r="L29" s="428"/>
    </row>
    <row r="30" spans="1:12" ht="27.75" customHeight="1" x14ac:dyDescent="0.2">
      <c r="A30" s="419">
        <v>21</v>
      </c>
      <c r="B30" s="420" t="s">
        <v>1090</v>
      </c>
      <c r="C30" s="421" t="s">
        <v>1091</v>
      </c>
      <c r="D30" s="422">
        <v>1200</v>
      </c>
      <c r="E30" s="423" t="s">
        <v>1154</v>
      </c>
      <c r="F30" s="424" t="s">
        <v>1155</v>
      </c>
      <c r="G30" s="424"/>
      <c r="H30" s="424"/>
      <c r="I30" s="425" t="s">
        <v>1156</v>
      </c>
      <c r="J30" s="426" t="s">
        <v>1095</v>
      </c>
      <c r="K30" s="427" t="s">
        <v>1096</v>
      </c>
      <c r="L30" s="428"/>
    </row>
    <row r="31" spans="1:12" ht="27.75" customHeight="1" x14ac:dyDescent="0.2">
      <c r="A31" s="419">
        <v>22</v>
      </c>
      <c r="B31" s="420" t="s">
        <v>1090</v>
      </c>
      <c r="C31" s="421" t="s">
        <v>1091</v>
      </c>
      <c r="D31" s="422">
        <v>1500</v>
      </c>
      <c r="E31" s="423" t="s">
        <v>1157</v>
      </c>
      <c r="F31" s="424" t="s">
        <v>1158</v>
      </c>
      <c r="G31" s="424"/>
      <c r="H31" s="424"/>
      <c r="I31" s="425" t="s">
        <v>1159</v>
      </c>
      <c r="J31" s="426" t="s">
        <v>1095</v>
      </c>
      <c r="K31" s="427" t="s">
        <v>1096</v>
      </c>
      <c r="L31" s="428"/>
    </row>
    <row r="32" spans="1:12" ht="27.75" customHeight="1" x14ac:dyDescent="0.2">
      <c r="A32" s="419">
        <v>23</v>
      </c>
      <c r="B32" s="420" t="s">
        <v>1090</v>
      </c>
      <c r="C32" s="421" t="s">
        <v>1091</v>
      </c>
      <c r="D32" s="422">
        <v>1200</v>
      </c>
      <c r="E32" s="423" t="s">
        <v>1160</v>
      </c>
      <c r="F32" s="424" t="s">
        <v>1161</v>
      </c>
      <c r="G32" s="424"/>
      <c r="H32" s="424"/>
      <c r="I32" s="425" t="s">
        <v>1162</v>
      </c>
      <c r="J32" s="426" t="s">
        <v>1095</v>
      </c>
      <c r="K32" s="427" t="s">
        <v>1096</v>
      </c>
      <c r="L32" s="428"/>
    </row>
    <row r="33" spans="1:12" ht="27.75" customHeight="1" x14ac:dyDescent="0.2">
      <c r="A33" s="419">
        <v>24</v>
      </c>
      <c r="B33" s="420" t="s">
        <v>1090</v>
      </c>
      <c r="C33" s="421" t="s">
        <v>1091</v>
      </c>
      <c r="D33" s="422">
        <v>1200</v>
      </c>
      <c r="E33" s="423" t="s">
        <v>1163</v>
      </c>
      <c r="F33" s="424" t="s">
        <v>1164</v>
      </c>
      <c r="G33" s="424"/>
      <c r="H33" s="424"/>
      <c r="I33" s="425" t="s">
        <v>1165</v>
      </c>
      <c r="J33" s="426" t="s">
        <v>1095</v>
      </c>
      <c r="K33" s="427" t="s">
        <v>1096</v>
      </c>
      <c r="L33" s="428"/>
    </row>
    <row r="34" spans="1:12" ht="27.75" customHeight="1" x14ac:dyDescent="0.2">
      <c r="A34" s="419">
        <v>25</v>
      </c>
      <c r="B34" s="420" t="s">
        <v>1090</v>
      </c>
      <c r="C34" s="421" t="s">
        <v>1091</v>
      </c>
      <c r="D34" s="422">
        <v>1200</v>
      </c>
      <c r="E34" s="423" t="s">
        <v>1166</v>
      </c>
      <c r="F34" s="424" t="s">
        <v>1167</v>
      </c>
      <c r="G34" s="424"/>
      <c r="H34" s="424"/>
      <c r="I34" s="425" t="s">
        <v>1168</v>
      </c>
      <c r="J34" s="426" t="s">
        <v>1095</v>
      </c>
      <c r="K34" s="427" t="s">
        <v>1096</v>
      </c>
      <c r="L34" s="428"/>
    </row>
    <row r="35" spans="1:12" ht="27.75" customHeight="1" x14ac:dyDescent="0.2">
      <c r="A35" s="419">
        <v>26</v>
      </c>
      <c r="B35" s="420" t="s">
        <v>1090</v>
      </c>
      <c r="C35" s="421" t="s">
        <v>1091</v>
      </c>
      <c r="D35" s="422">
        <v>1200</v>
      </c>
      <c r="E35" s="423" t="s">
        <v>1169</v>
      </c>
      <c r="F35" s="424" t="s">
        <v>1170</v>
      </c>
      <c r="G35" s="424"/>
      <c r="H35" s="424"/>
      <c r="I35" s="425" t="s">
        <v>1171</v>
      </c>
      <c r="J35" s="426" t="s">
        <v>1095</v>
      </c>
      <c r="K35" s="427" t="s">
        <v>1096</v>
      </c>
      <c r="L35" s="428"/>
    </row>
    <row r="36" spans="1:12" ht="27.75" customHeight="1" x14ac:dyDescent="0.2">
      <c r="A36" s="419">
        <v>27</v>
      </c>
      <c r="B36" s="420" t="s">
        <v>1090</v>
      </c>
      <c r="C36" s="421" t="s">
        <v>1091</v>
      </c>
      <c r="D36" s="422">
        <v>1200</v>
      </c>
      <c r="E36" s="423" t="s">
        <v>1172</v>
      </c>
      <c r="F36" s="424" t="s">
        <v>1173</v>
      </c>
      <c r="G36" s="424"/>
      <c r="H36" s="424"/>
      <c r="I36" s="425" t="s">
        <v>1174</v>
      </c>
      <c r="J36" s="426" t="s">
        <v>1095</v>
      </c>
      <c r="K36" s="427" t="s">
        <v>1096</v>
      </c>
      <c r="L36" s="428"/>
    </row>
    <row r="37" spans="1:12" ht="27.75" customHeight="1" x14ac:dyDescent="0.2">
      <c r="A37" s="419">
        <v>28</v>
      </c>
      <c r="B37" s="420" t="s">
        <v>1090</v>
      </c>
      <c r="C37" s="421" t="s">
        <v>1091</v>
      </c>
      <c r="D37" s="422">
        <v>1200</v>
      </c>
      <c r="E37" s="423" t="s">
        <v>1175</v>
      </c>
      <c r="F37" s="424" t="s">
        <v>1176</v>
      </c>
      <c r="G37" s="424"/>
      <c r="H37" s="424"/>
      <c r="I37" s="425" t="s">
        <v>1177</v>
      </c>
      <c r="J37" s="426" t="s">
        <v>1095</v>
      </c>
      <c r="K37" s="427" t="s">
        <v>1096</v>
      </c>
      <c r="L37" s="428"/>
    </row>
    <row r="38" spans="1:12" ht="27.75" customHeight="1" x14ac:dyDescent="0.2">
      <c r="A38" s="419">
        <v>29</v>
      </c>
      <c r="B38" s="420" t="s">
        <v>1090</v>
      </c>
      <c r="C38" s="421" t="s">
        <v>1091</v>
      </c>
      <c r="D38" s="422">
        <v>1500</v>
      </c>
      <c r="E38" s="423" t="s">
        <v>1178</v>
      </c>
      <c r="F38" s="424" t="s">
        <v>1179</v>
      </c>
      <c r="G38" s="424"/>
      <c r="H38" s="424"/>
      <c r="I38" s="425" t="s">
        <v>1180</v>
      </c>
      <c r="J38" s="426" t="s">
        <v>1095</v>
      </c>
      <c r="K38" s="427" t="s">
        <v>1096</v>
      </c>
      <c r="L38" s="428"/>
    </row>
    <row r="39" spans="1:12" ht="27.75" customHeight="1" x14ac:dyDescent="0.2">
      <c r="A39" s="419">
        <v>30</v>
      </c>
      <c r="B39" s="420" t="s">
        <v>1090</v>
      </c>
      <c r="C39" s="421" t="s">
        <v>1091</v>
      </c>
      <c r="D39" s="422">
        <v>1200</v>
      </c>
      <c r="E39" s="423" t="s">
        <v>1181</v>
      </c>
      <c r="F39" s="424" t="s">
        <v>1182</v>
      </c>
      <c r="G39" s="424"/>
      <c r="H39" s="424"/>
      <c r="I39" s="425" t="s">
        <v>1183</v>
      </c>
      <c r="J39" s="426" t="s">
        <v>1095</v>
      </c>
      <c r="K39" s="427" t="s">
        <v>1096</v>
      </c>
      <c r="L39" s="428"/>
    </row>
    <row r="40" spans="1:12" ht="27.75" customHeight="1" x14ac:dyDescent="0.2">
      <c r="A40" s="419">
        <v>31</v>
      </c>
      <c r="B40" s="420" t="s">
        <v>1090</v>
      </c>
      <c r="C40" s="421" t="s">
        <v>1091</v>
      </c>
      <c r="D40" s="422">
        <v>1200</v>
      </c>
      <c r="E40" s="423" t="s">
        <v>1184</v>
      </c>
      <c r="F40" s="424" t="s">
        <v>1185</v>
      </c>
      <c r="G40" s="424"/>
      <c r="H40" s="424"/>
      <c r="I40" s="425" t="s">
        <v>1186</v>
      </c>
      <c r="J40" s="426" t="s">
        <v>1095</v>
      </c>
      <c r="K40" s="427" t="s">
        <v>1096</v>
      </c>
      <c r="L40" s="428"/>
    </row>
    <row r="41" spans="1:12" ht="27.75" customHeight="1" x14ac:dyDescent="0.2">
      <c r="A41" s="419">
        <v>32</v>
      </c>
      <c r="B41" s="420" t="s">
        <v>1090</v>
      </c>
      <c r="C41" s="421" t="s">
        <v>1091</v>
      </c>
      <c r="D41" s="422">
        <v>1200</v>
      </c>
      <c r="E41" s="423" t="s">
        <v>1187</v>
      </c>
      <c r="F41" s="424" t="s">
        <v>1188</v>
      </c>
      <c r="G41" s="424"/>
      <c r="H41" s="424"/>
      <c r="I41" s="425" t="s">
        <v>1189</v>
      </c>
      <c r="J41" s="426" t="s">
        <v>1095</v>
      </c>
      <c r="K41" s="427" t="s">
        <v>1096</v>
      </c>
      <c r="L41" s="428"/>
    </row>
    <row r="42" spans="1:12" ht="27.75" customHeight="1" x14ac:dyDescent="0.2">
      <c r="A42" s="419">
        <v>33</v>
      </c>
      <c r="B42" s="420" t="s">
        <v>1090</v>
      </c>
      <c r="C42" s="421" t="s">
        <v>1091</v>
      </c>
      <c r="D42" s="422">
        <v>1200</v>
      </c>
      <c r="E42" s="423" t="s">
        <v>1190</v>
      </c>
      <c r="F42" s="424" t="s">
        <v>1191</v>
      </c>
      <c r="G42" s="424"/>
      <c r="H42" s="424"/>
      <c r="I42" s="425" t="s">
        <v>1192</v>
      </c>
      <c r="J42" s="426" t="s">
        <v>1095</v>
      </c>
      <c r="K42" s="427" t="s">
        <v>1096</v>
      </c>
      <c r="L42" s="428"/>
    </row>
    <row r="43" spans="1:12" ht="27.75" customHeight="1" x14ac:dyDescent="0.2">
      <c r="A43" s="419">
        <v>34</v>
      </c>
      <c r="B43" s="420" t="s">
        <v>1090</v>
      </c>
      <c r="C43" s="421" t="s">
        <v>1091</v>
      </c>
      <c r="D43" s="422">
        <v>1200</v>
      </c>
      <c r="E43" s="423" t="s">
        <v>1193</v>
      </c>
      <c r="F43" s="424" t="s">
        <v>1194</v>
      </c>
      <c r="G43" s="424"/>
      <c r="H43" s="424"/>
      <c r="I43" s="425" t="s">
        <v>1195</v>
      </c>
      <c r="J43" s="426" t="s">
        <v>1095</v>
      </c>
      <c r="K43" s="427" t="s">
        <v>1096</v>
      </c>
      <c r="L43" s="428"/>
    </row>
    <row r="44" spans="1:12" ht="27.75" customHeight="1" x14ac:dyDescent="0.2">
      <c r="A44" s="419">
        <v>35</v>
      </c>
      <c r="B44" s="420" t="s">
        <v>1090</v>
      </c>
      <c r="C44" s="421" t="s">
        <v>1091</v>
      </c>
      <c r="D44" s="422">
        <v>1200</v>
      </c>
      <c r="E44" s="423" t="s">
        <v>1196</v>
      </c>
      <c r="F44" s="424" t="s">
        <v>1197</v>
      </c>
      <c r="G44" s="424"/>
      <c r="H44" s="424"/>
      <c r="I44" s="425" t="s">
        <v>1198</v>
      </c>
      <c r="J44" s="426" t="s">
        <v>1095</v>
      </c>
      <c r="K44" s="427" t="s">
        <v>1096</v>
      </c>
      <c r="L44" s="428"/>
    </row>
    <row r="45" spans="1:12" ht="27.75" customHeight="1" x14ac:dyDescent="0.2">
      <c r="A45" s="419">
        <v>36</v>
      </c>
      <c r="B45" s="420" t="s">
        <v>1090</v>
      </c>
      <c r="C45" s="421" t="s">
        <v>1091</v>
      </c>
      <c r="D45" s="422">
        <v>1200</v>
      </c>
      <c r="E45" s="423" t="s">
        <v>1199</v>
      </c>
      <c r="F45" s="424" t="s">
        <v>1200</v>
      </c>
      <c r="G45" s="424"/>
      <c r="H45" s="424"/>
      <c r="I45" s="425" t="s">
        <v>1201</v>
      </c>
      <c r="J45" s="426" t="s">
        <v>1095</v>
      </c>
      <c r="K45" s="427" t="s">
        <v>1096</v>
      </c>
      <c r="L45" s="428"/>
    </row>
    <row r="46" spans="1:12" ht="27.75" customHeight="1" x14ac:dyDescent="0.2">
      <c r="A46" s="419">
        <v>37</v>
      </c>
      <c r="B46" s="420" t="s">
        <v>1090</v>
      </c>
      <c r="C46" s="421" t="s">
        <v>1091</v>
      </c>
      <c r="D46" s="422">
        <v>1200</v>
      </c>
      <c r="E46" s="423" t="s">
        <v>1202</v>
      </c>
      <c r="F46" s="424" t="s">
        <v>1203</v>
      </c>
      <c r="G46" s="424"/>
      <c r="H46" s="424"/>
      <c r="I46" s="425" t="s">
        <v>1204</v>
      </c>
      <c r="J46" s="426" t="s">
        <v>1095</v>
      </c>
      <c r="K46" s="427" t="s">
        <v>1096</v>
      </c>
      <c r="L46" s="428"/>
    </row>
    <row r="47" spans="1:12" ht="27.75" customHeight="1" x14ac:dyDescent="0.2">
      <c r="A47" s="419">
        <v>38</v>
      </c>
      <c r="B47" s="420" t="s">
        <v>1090</v>
      </c>
      <c r="C47" s="421" t="s">
        <v>1091</v>
      </c>
      <c r="D47" s="422">
        <v>1200</v>
      </c>
      <c r="E47" s="423" t="s">
        <v>1205</v>
      </c>
      <c r="F47" s="424" t="s">
        <v>1206</v>
      </c>
      <c r="G47" s="424"/>
      <c r="H47" s="424"/>
      <c r="I47" s="425" t="s">
        <v>1207</v>
      </c>
      <c r="J47" s="426" t="s">
        <v>1095</v>
      </c>
      <c r="K47" s="427" t="s">
        <v>1096</v>
      </c>
      <c r="L47" s="428"/>
    </row>
    <row r="48" spans="1:12" ht="27.75" customHeight="1" x14ac:dyDescent="0.2">
      <c r="A48" s="419">
        <v>39</v>
      </c>
      <c r="B48" s="420" t="s">
        <v>1090</v>
      </c>
      <c r="C48" s="421" t="s">
        <v>1091</v>
      </c>
      <c r="D48" s="422">
        <v>1200</v>
      </c>
      <c r="E48" s="423" t="s">
        <v>1208</v>
      </c>
      <c r="F48" s="424" t="s">
        <v>1209</v>
      </c>
      <c r="G48" s="424"/>
      <c r="H48" s="424"/>
      <c r="I48" s="425" t="s">
        <v>1210</v>
      </c>
      <c r="J48" s="426" t="s">
        <v>1095</v>
      </c>
      <c r="K48" s="427" t="s">
        <v>1096</v>
      </c>
      <c r="L48" s="428"/>
    </row>
    <row r="49" spans="1:12" ht="27.75" customHeight="1" x14ac:dyDescent="0.2">
      <c r="A49" s="419">
        <v>40</v>
      </c>
      <c r="B49" s="420" t="s">
        <v>1090</v>
      </c>
      <c r="C49" s="421" t="s">
        <v>1091</v>
      </c>
      <c r="D49" s="422">
        <v>1200</v>
      </c>
      <c r="E49" s="423" t="s">
        <v>1211</v>
      </c>
      <c r="F49" s="424" t="s">
        <v>1212</v>
      </c>
      <c r="G49" s="424"/>
      <c r="H49" s="424"/>
      <c r="I49" s="425" t="s">
        <v>1213</v>
      </c>
      <c r="J49" s="426" t="s">
        <v>1095</v>
      </c>
      <c r="K49" s="427" t="s">
        <v>1096</v>
      </c>
      <c r="L49" s="428"/>
    </row>
    <row r="50" spans="1:12" ht="27.75" customHeight="1" x14ac:dyDescent="0.2">
      <c r="A50" s="419">
        <v>41</v>
      </c>
      <c r="B50" s="420" t="s">
        <v>1090</v>
      </c>
      <c r="C50" s="421" t="s">
        <v>1091</v>
      </c>
      <c r="D50" s="422">
        <v>1200</v>
      </c>
      <c r="E50" s="423" t="s">
        <v>1214</v>
      </c>
      <c r="F50" s="424" t="s">
        <v>1215</v>
      </c>
      <c r="G50" s="424"/>
      <c r="H50" s="424"/>
      <c r="I50" s="425" t="s">
        <v>1216</v>
      </c>
      <c r="J50" s="426" t="s">
        <v>1095</v>
      </c>
      <c r="K50" s="427" t="s">
        <v>1096</v>
      </c>
      <c r="L50" s="428"/>
    </row>
    <row r="51" spans="1:12" ht="27.75" customHeight="1" x14ac:dyDescent="0.2">
      <c r="A51" s="419">
        <v>42</v>
      </c>
      <c r="B51" s="420" t="s">
        <v>1090</v>
      </c>
      <c r="C51" s="421" t="s">
        <v>1091</v>
      </c>
      <c r="D51" s="422">
        <v>1200</v>
      </c>
      <c r="E51" s="423" t="s">
        <v>1217</v>
      </c>
      <c r="F51" s="424" t="s">
        <v>1218</v>
      </c>
      <c r="G51" s="424"/>
      <c r="H51" s="424"/>
      <c r="I51" s="425" t="s">
        <v>1219</v>
      </c>
      <c r="J51" s="426" t="s">
        <v>1095</v>
      </c>
      <c r="K51" s="427" t="s">
        <v>1096</v>
      </c>
      <c r="L51" s="428"/>
    </row>
    <row r="52" spans="1:12" ht="27.75" customHeight="1" x14ac:dyDescent="0.2">
      <c r="A52" s="419">
        <v>43</v>
      </c>
      <c r="B52" s="420" t="s">
        <v>1090</v>
      </c>
      <c r="C52" s="421" t="s">
        <v>1091</v>
      </c>
      <c r="D52" s="422">
        <v>1200</v>
      </c>
      <c r="E52" s="423" t="s">
        <v>1220</v>
      </c>
      <c r="F52" s="424" t="s">
        <v>1221</v>
      </c>
      <c r="G52" s="424"/>
      <c r="H52" s="424"/>
      <c r="I52" s="425" t="s">
        <v>1222</v>
      </c>
      <c r="J52" s="426" t="s">
        <v>1095</v>
      </c>
      <c r="K52" s="427" t="s">
        <v>1096</v>
      </c>
      <c r="L52" s="428"/>
    </row>
    <row r="53" spans="1:12" ht="27.75" customHeight="1" x14ac:dyDescent="0.2">
      <c r="A53" s="419">
        <v>44</v>
      </c>
      <c r="B53" s="420" t="s">
        <v>1090</v>
      </c>
      <c r="C53" s="421" t="s">
        <v>1091</v>
      </c>
      <c r="D53" s="422">
        <v>1800</v>
      </c>
      <c r="E53" s="423" t="s">
        <v>1223</v>
      </c>
      <c r="F53" s="424" t="s">
        <v>1224</v>
      </c>
      <c r="G53" s="424"/>
      <c r="H53" s="424"/>
      <c r="I53" s="425" t="s">
        <v>1225</v>
      </c>
      <c r="J53" s="426" t="s">
        <v>1095</v>
      </c>
      <c r="K53" s="427" t="s">
        <v>1096</v>
      </c>
      <c r="L53" s="428"/>
    </row>
    <row r="54" spans="1:12" ht="27.75" customHeight="1" x14ac:dyDescent="0.2">
      <c r="A54" s="419">
        <v>45</v>
      </c>
      <c r="B54" s="420" t="s">
        <v>1090</v>
      </c>
      <c r="C54" s="421" t="s">
        <v>1091</v>
      </c>
      <c r="D54" s="422">
        <v>1200</v>
      </c>
      <c r="E54" s="423" t="s">
        <v>1226</v>
      </c>
      <c r="F54" s="424" t="s">
        <v>1227</v>
      </c>
      <c r="G54" s="424"/>
      <c r="H54" s="424"/>
      <c r="I54" s="425" t="s">
        <v>1228</v>
      </c>
      <c r="J54" s="426" t="s">
        <v>1095</v>
      </c>
      <c r="K54" s="427" t="s">
        <v>1096</v>
      </c>
      <c r="L54" s="428"/>
    </row>
    <row r="55" spans="1:12" ht="27.75" customHeight="1" x14ac:dyDescent="0.2">
      <c r="A55" s="419">
        <v>46</v>
      </c>
      <c r="B55" s="420" t="s">
        <v>1090</v>
      </c>
      <c r="C55" s="421" t="s">
        <v>1091</v>
      </c>
      <c r="D55" s="422">
        <v>1200</v>
      </c>
      <c r="E55" s="423" t="s">
        <v>1229</v>
      </c>
      <c r="F55" s="424" t="s">
        <v>1230</v>
      </c>
      <c r="G55" s="424"/>
      <c r="H55" s="424"/>
      <c r="I55" s="425" t="s">
        <v>1231</v>
      </c>
      <c r="J55" s="426" t="s">
        <v>1095</v>
      </c>
      <c r="K55" s="427" t="s">
        <v>1096</v>
      </c>
      <c r="L55" s="428"/>
    </row>
    <row r="56" spans="1:12" ht="27.75" customHeight="1" x14ac:dyDescent="0.2">
      <c r="A56" s="419">
        <v>47</v>
      </c>
      <c r="B56" s="420" t="s">
        <v>1090</v>
      </c>
      <c r="C56" s="421" t="s">
        <v>1091</v>
      </c>
      <c r="D56" s="422">
        <v>1200</v>
      </c>
      <c r="E56" s="423" t="s">
        <v>1232</v>
      </c>
      <c r="F56" s="424" t="s">
        <v>1233</v>
      </c>
      <c r="G56" s="424"/>
      <c r="H56" s="424"/>
      <c r="I56" s="425" t="s">
        <v>1234</v>
      </c>
      <c r="J56" s="426" t="s">
        <v>1095</v>
      </c>
      <c r="K56" s="427" t="s">
        <v>1096</v>
      </c>
      <c r="L56" s="428"/>
    </row>
    <row r="57" spans="1:12" ht="27.75" customHeight="1" x14ac:dyDescent="0.2">
      <c r="A57" s="419">
        <v>48</v>
      </c>
      <c r="B57" s="420" t="s">
        <v>1090</v>
      </c>
      <c r="C57" s="421" t="s">
        <v>1091</v>
      </c>
      <c r="D57" s="422">
        <v>1200</v>
      </c>
      <c r="E57" s="423" t="s">
        <v>1235</v>
      </c>
      <c r="F57" s="424" t="s">
        <v>1236</v>
      </c>
      <c r="G57" s="424"/>
      <c r="H57" s="424"/>
      <c r="I57" s="425" t="s">
        <v>1237</v>
      </c>
      <c r="J57" s="426" t="s">
        <v>1095</v>
      </c>
      <c r="K57" s="427" t="s">
        <v>1096</v>
      </c>
      <c r="L57" s="428"/>
    </row>
    <row r="58" spans="1:12" ht="27.75" customHeight="1" x14ac:dyDescent="0.2">
      <c r="A58" s="419">
        <v>49</v>
      </c>
      <c r="B58" s="420" t="s">
        <v>1090</v>
      </c>
      <c r="C58" s="421" t="s">
        <v>1091</v>
      </c>
      <c r="D58" s="422">
        <v>1200</v>
      </c>
      <c r="E58" s="423" t="s">
        <v>1238</v>
      </c>
      <c r="F58" s="424" t="s">
        <v>1239</v>
      </c>
      <c r="G58" s="424"/>
      <c r="H58" s="424"/>
      <c r="I58" s="425" t="s">
        <v>1240</v>
      </c>
      <c r="J58" s="426" t="s">
        <v>1095</v>
      </c>
      <c r="K58" s="427" t="s">
        <v>1096</v>
      </c>
      <c r="L58" s="428"/>
    </row>
    <row r="59" spans="1:12" ht="27.75" customHeight="1" x14ac:dyDescent="0.2">
      <c r="A59" s="419">
        <v>50</v>
      </c>
      <c r="B59" s="420" t="s">
        <v>1090</v>
      </c>
      <c r="C59" s="421" t="s">
        <v>1091</v>
      </c>
      <c r="D59" s="422">
        <v>1200</v>
      </c>
      <c r="E59" s="423" t="s">
        <v>1241</v>
      </c>
      <c r="F59" s="424" t="s">
        <v>1242</v>
      </c>
      <c r="G59" s="424"/>
      <c r="H59" s="424"/>
      <c r="I59" s="425" t="s">
        <v>1243</v>
      </c>
      <c r="J59" s="426" t="s">
        <v>1095</v>
      </c>
      <c r="K59" s="427" t="s">
        <v>1096</v>
      </c>
      <c r="L59" s="428"/>
    </row>
    <row r="60" spans="1:12" ht="27.75" customHeight="1" x14ac:dyDescent="0.2">
      <c r="A60" s="419">
        <v>51</v>
      </c>
      <c r="B60" s="420" t="s">
        <v>1090</v>
      </c>
      <c r="C60" s="421" t="s">
        <v>1091</v>
      </c>
      <c r="D60" s="422">
        <v>1200</v>
      </c>
      <c r="E60" s="423" t="s">
        <v>1244</v>
      </c>
      <c r="F60" s="424" t="s">
        <v>1245</v>
      </c>
      <c r="G60" s="424"/>
      <c r="H60" s="424"/>
      <c r="I60" s="425" t="s">
        <v>1246</v>
      </c>
      <c r="J60" s="426" t="s">
        <v>1095</v>
      </c>
      <c r="K60" s="427" t="s">
        <v>1096</v>
      </c>
      <c r="L60" s="428"/>
    </row>
    <row r="61" spans="1:12" ht="27.75" customHeight="1" x14ac:dyDescent="0.2">
      <c r="A61" s="419">
        <v>52</v>
      </c>
      <c r="B61" s="420" t="s">
        <v>1090</v>
      </c>
      <c r="C61" s="421" t="s">
        <v>1091</v>
      </c>
      <c r="D61" s="422">
        <v>1800</v>
      </c>
      <c r="E61" s="423" t="s">
        <v>1247</v>
      </c>
      <c r="F61" s="424" t="s">
        <v>1248</v>
      </c>
      <c r="G61" s="424"/>
      <c r="H61" s="424"/>
      <c r="I61" s="425" t="s">
        <v>1249</v>
      </c>
      <c r="J61" s="426" t="s">
        <v>1095</v>
      </c>
      <c r="K61" s="427" t="s">
        <v>1096</v>
      </c>
      <c r="L61" s="428"/>
    </row>
    <row r="62" spans="1:12" ht="27.75" customHeight="1" x14ac:dyDescent="0.2">
      <c r="A62" s="419">
        <v>53</v>
      </c>
      <c r="B62" s="420" t="s">
        <v>1090</v>
      </c>
      <c r="C62" s="421" t="s">
        <v>1091</v>
      </c>
      <c r="D62" s="422">
        <v>1200</v>
      </c>
      <c r="E62" s="423" t="s">
        <v>1250</v>
      </c>
      <c r="F62" s="424" t="s">
        <v>1251</v>
      </c>
      <c r="G62" s="424"/>
      <c r="H62" s="424"/>
      <c r="I62" s="425" t="s">
        <v>1252</v>
      </c>
      <c r="J62" s="426" t="s">
        <v>1095</v>
      </c>
      <c r="K62" s="427" t="s">
        <v>1096</v>
      </c>
      <c r="L62" s="428"/>
    </row>
    <row r="63" spans="1:12" ht="27.75" customHeight="1" x14ac:dyDescent="0.2">
      <c r="A63" s="419">
        <v>54</v>
      </c>
      <c r="B63" s="420" t="s">
        <v>1090</v>
      </c>
      <c r="C63" s="421" t="s">
        <v>1091</v>
      </c>
      <c r="D63" s="422">
        <v>1200</v>
      </c>
      <c r="E63" s="423" t="s">
        <v>1253</v>
      </c>
      <c r="F63" s="424" t="s">
        <v>1254</v>
      </c>
      <c r="G63" s="424"/>
      <c r="H63" s="424"/>
      <c r="I63" s="425" t="s">
        <v>1255</v>
      </c>
      <c r="J63" s="426" t="s">
        <v>1095</v>
      </c>
      <c r="K63" s="427" t="s">
        <v>1096</v>
      </c>
      <c r="L63" s="428"/>
    </row>
    <row r="64" spans="1:12" ht="27.75" customHeight="1" x14ac:dyDescent="0.2">
      <c r="A64" s="419">
        <v>55</v>
      </c>
      <c r="B64" s="420" t="s">
        <v>1090</v>
      </c>
      <c r="C64" s="421" t="s">
        <v>1091</v>
      </c>
      <c r="D64" s="422">
        <v>1200</v>
      </c>
      <c r="E64" s="423" t="s">
        <v>1256</v>
      </c>
      <c r="F64" s="424" t="s">
        <v>1257</v>
      </c>
      <c r="G64" s="424"/>
      <c r="H64" s="424"/>
      <c r="I64" s="425" t="s">
        <v>1258</v>
      </c>
      <c r="J64" s="426" t="s">
        <v>1095</v>
      </c>
      <c r="K64" s="427" t="s">
        <v>1096</v>
      </c>
      <c r="L64" s="428"/>
    </row>
    <row r="65" spans="1:12" ht="27.75" customHeight="1" x14ac:dyDescent="0.2">
      <c r="A65" s="419">
        <v>56</v>
      </c>
      <c r="B65" s="420" t="s">
        <v>1090</v>
      </c>
      <c r="C65" s="421" t="s">
        <v>1091</v>
      </c>
      <c r="D65" s="422">
        <v>1200</v>
      </c>
      <c r="E65" s="423" t="s">
        <v>1259</v>
      </c>
      <c r="F65" s="424" t="s">
        <v>1260</v>
      </c>
      <c r="G65" s="424"/>
      <c r="H65" s="424"/>
      <c r="I65" s="425" t="s">
        <v>1261</v>
      </c>
      <c r="J65" s="426" t="s">
        <v>1095</v>
      </c>
      <c r="K65" s="427" t="s">
        <v>1096</v>
      </c>
      <c r="L65" s="428"/>
    </row>
    <row r="66" spans="1:12" ht="27.75" customHeight="1" x14ac:dyDescent="0.2">
      <c r="A66" s="419">
        <v>57</v>
      </c>
      <c r="B66" s="420" t="s">
        <v>1090</v>
      </c>
      <c r="C66" s="421" t="s">
        <v>1091</v>
      </c>
      <c r="D66" s="422">
        <v>1200</v>
      </c>
      <c r="E66" s="423" t="s">
        <v>1262</v>
      </c>
      <c r="F66" s="424" t="s">
        <v>1263</v>
      </c>
      <c r="G66" s="424"/>
      <c r="H66" s="424"/>
      <c r="I66" s="425" t="s">
        <v>1264</v>
      </c>
      <c r="J66" s="426" t="s">
        <v>1095</v>
      </c>
      <c r="K66" s="427" t="s">
        <v>1096</v>
      </c>
      <c r="L66" s="428"/>
    </row>
    <row r="67" spans="1:12" ht="27.75" customHeight="1" x14ac:dyDescent="0.2">
      <c r="A67" s="419">
        <v>58</v>
      </c>
      <c r="B67" s="420" t="s">
        <v>1090</v>
      </c>
      <c r="C67" s="421" t="s">
        <v>1091</v>
      </c>
      <c r="D67" s="422">
        <v>1200</v>
      </c>
      <c r="E67" s="423" t="s">
        <v>1265</v>
      </c>
      <c r="F67" s="424" t="s">
        <v>1266</v>
      </c>
      <c r="G67" s="424"/>
      <c r="H67" s="424"/>
      <c r="I67" s="425" t="s">
        <v>1267</v>
      </c>
      <c r="J67" s="426" t="s">
        <v>1095</v>
      </c>
      <c r="K67" s="427" t="s">
        <v>1096</v>
      </c>
      <c r="L67" s="428"/>
    </row>
    <row r="68" spans="1:12" ht="27.75" customHeight="1" x14ac:dyDescent="0.2">
      <c r="A68" s="419">
        <v>59</v>
      </c>
      <c r="B68" s="420" t="s">
        <v>1090</v>
      </c>
      <c r="C68" s="421" t="s">
        <v>1091</v>
      </c>
      <c r="D68" s="422">
        <v>1200</v>
      </c>
      <c r="E68" s="423" t="s">
        <v>1268</v>
      </c>
      <c r="F68" s="424" t="s">
        <v>1269</v>
      </c>
      <c r="G68" s="424"/>
      <c r="H68" s="424"/>
      <c r="I68" s="425" t="s">
        <v>1270</v>
      </c>
      <c r="J68" s="426" t="s">
        <v>1095</v>
      </c>
      <c r="K68" s="427" t="s">
        <v>1096</v>
      </c>
      <c r="L68" s="428"/>
    </row>
    <row r="69" spans="1:12" ht="27.75" customHeight="1" x14ac:dyDescent="0.2">
      <c r="A69" s="419">
        <v>60</v>
      </c>
      <c r="B69" s="420" t="s">
        <v>1090</v>
      </c>
      <c r="C69" s="421" t="s">
        <v>1091</v>
      </c>
      <c r="D69" s="422">
        <v>1200</v>
      </c>
      <c r="E69" s="423" t="s">
        <v>1271</v>
      </c>
      <c r="F69" s="424" t="s">
        <v>1272</v>
      </c>
      <c r="G69" s="424"/>
      <c r="H69" s="424"/>
      <c r="I69" s="425" t="s">
        <v>1273</v>
      </c>
      <c r="J69" s="426" t="s">
        <v>1095</v>
      </c>
      <c r="K69" s="427" t="s">
        <v>1096</v>
      </c>
      <c r="L69" s="428"/>
    </row>
    <row r="70" spans="1:12" ht="27.75" customHeight="1" x14ac:dyDescent="0.2">
      <c r="A70" s="419">
        <v>61</v>
      </c>
      <c r="B70" s="420" t="s">
        <v>1090</v>
      </c>
      <c r="C70" s="421" t="s">
        <v>1091</v>
      </c>
      <c r="D70" s="422">
        <v>600</v>
      </c>
      <c r="E70" s="423" t="s">
        <v>1274</v>
      </c>
      <c r="F70" s="424" t="s">
        <v>1275</v>
      </c>
      <c r="G70" s="424"/>
      <c r="H70" s="424"/>
      <c r="I70" s="425" t="s">
        <v>1276</v>
      </c>
      <c r="J70" s="426" t="s">
        <v>1095</v>
      </c>
      <c r="K70" s="427" t="s">
        <v>1096</v>
      </c>
      <c r="L70" s="428"/>
    </row>
    <row r="71" spans="1:12" ht="27.75" customHeight="1" x14ac:dyDescent="0.2">
      <c r="A71" s="419">
        <v>62</v>
      </c>
      <c r="B71" s="420" t="s">
        <v>1090</v>
      </c>
      <c r="C71" s="421" t="s">
        <v>1091</v>
      </c>
      <c r="D71" s="422">
        <v>1200</v>
      </c>
      <c r="E71" s="423" t="s">
        <v>1277</v>
      </c>
      <c r="F71" s="424" t="s">
        <v>1278</v>
      </c>
      <c r="G71" s="424"/>
      <c r="H71" s="424"/>
      <c r="I71" s="425" t="s">
        <v>1279</v>
      </c>
      <c r="J71" s="426" t="s">
        <v>1095</v>
      </c>
      <c r="K71" s="427" t="s">
        <v>1096</v>
      </c>
      <c r="L71" s="428"/>
    </row>
    <row r="72" spans="1:12" ht="27.75" customHeight="1" x14ac:dyDescent="0.2">
      <c r="A72" s="419">
        <v>63</v>
      </c>
      <c r="B72" s="420" t="s">
        <v>1090</v>
      </c>
      <c r="C72" s="421" t="s">
        <v>1091</v>
      </c>
      <c r="D72" s="422">
        <v>1200</v>
      </c>
      <c r="E72" s="423" t="s">
        <v>1280</v>
      </c>
      <c r="F72" s="424" t="s">
        <v>1281</v>
      </c>
      <c r="G72" s="424"/>
      <c r="H72" s="424"/>
      <c r="I72" s="425" t="s">
        <v>1282</v>
      </c>
      <c r="J72" s="426" t="s">
        <v>1095</v>
      </c>
      <c r="K72" s="427" t="s">
        <v>1096</v>
      </c>
      <c r="L72" s="428"/>
    </row>
    <row r="73" spans="1:12" ht="27.75" customHeight="1" x14ac:dyDescent="0.2">
      <c r="A73" s="419">
        <v>64</v>
      </c>
      <c r="B73" s="420" t="s">
        <v>1090</v>
      </c>
      <c r="C73" s="421" t="s">
        <v>1091</v>
      </c>
      <c r="D73" s="422">
        <v>1200</v>
      </c>
      <c r="E73" s="423" t="s">
        <v>1283</v>
      </c>
      <c r="F73" s="424" t="s">
        <v>1284</v>
      </c>
      <c r="G73" s="424"/>
      <c r="H73" s="424"/>
      <c r="I73" s="425" t="s">
        <v>1285</v>
      </c>
      <c r="J73" s="426" t="s">
        <v>1095</v>
      </c>
      <c r="K73" s="427" t="s">
        <v>1096</v>
      </c>
      <c r="L73" s="428"/>
    </row>
    <row r="74" spans="1:12" ht="27.75" customHeight="1" x14ac:dyDescent="0.2">
      <c r="A74" s="419">
        <v>65</v>
      </c>
      <c r="B74" s="420" t="s">
        <v>1090</v>
      </c>
      <c r="C74" s="421" t="s">
        <v>1091</v>
      </c>
      <c r="D74" s="422">
        <v>1200</v>
      </c>
      <c r="E74" s="423" t="s">
        <v>1286</v>
      </c>
      <c r="F74" s="424" t="s">
        <v>1287</v>
      </c>
      <c r="G74" s="424"/>
      <c r="H74" s="424"/>
      <c r="I74" s="425" t="s">
        <v>1288</v>
      </c>
      <c r="J74" s="426" t="s">
        <v>1095</v>
      </c>
      <c r="K74" s="427" t="s">
        <v>1096</v>
      </c>
      <c r="L74" s="428"/>
    </row>
    <row r="75" spans="1:12" ht="27.75" customHeight="1" x14ac:dyDescent="0.2">
      <c r="A75" s="419">
        <v>66</v>
      </c>
      <c r="B75" s="420" t="s">
        <v>1090</v>
      </c>
      <c r="C75" s="421" t="s">
        <v>1091</v>
      </c>
      <c r="D75" s="422">
        <v>900</v>
      </c>
      <c r="E75" s="423" t="s">
        <v>1289</v>
      </c>
      <c r="F75" s="424" t="s">
        <v>1290</v>
      </c>
      <c r="G75" s="424"/>
      <c r="H75" s="424"/>
      <c r="I75" s="425" t="s">
        <v>1291</v>
      </c>
      <c r="J75" s="426" t="s">
        <v>1095</v>
      </c>
      <c r="K75" s="427" t="s">
        <v>1096</v>
      </c>
      <c r="L75" s="428"/>
    </row>
    <row r="76" spans="1:12" ht="27.75" customHeight="1" x14ac:dyDescent="0.2">
      <c r="A76" s="419">
        <v>67</v>
      </c>
      <c r="B76" s="420" t="s">
        <v>1090</v>
      </c>
      <c r="C76" s="421" t="s">
        <v>1091</v>
      </c>
      <c r="D76" s="422">
        <v>1200</v>
      </c>
      <c r="E76" s="423" t="s">
        <v>1292</v>
      </c>
      <c r="F76" s="424" t="s">
        <v>1293</v>
      </c>
      <c r="G76" s="424"/>
      <c r="H76" s="424"/>
      <c r="I76" s="425" t="s">
        <v>1294</v>
      </c>
      <c r="J76" s="426" t="s">
        <v>1095</v>
      </c>
      <c r="K76" s="427" t="s">
        <v>1096</v>
      </c>
      <c r="L76" s="428"/>
    </row>
    <row r="77" spans="1:12" ht="27.75" customHeight="1" x14ac:dyDescent="0.2">
      <c r="A77" s="419">
        <v>68</v>
      </c>
      <c r="B77" s="420" t="s">
        <v>1090</v>
      </c>
      <c r="C77" s="421" t="s">
        <v>1091</v>
      </c>
      <c r="D77" s="422">
        <v>1200</v>
      </c>
      <c r="E77" s="423" t="s">
        <v>1295</v>
      </c>
      <c r="F77" s="424" t="s">
        <v>1296</v>
      </c>
      <c r="G77" s="424"/>
      <c r="H77" s="424"/>
      <c r="I77" s="425" t="s">
        <v>1297</v>
      </c>
      <c r="J77" s="426" t="s">
        <v>1095</v>
      </c>
      <c r="K77" s="427" t="s">
        <v>1096</v>
      </c>
      <c r="L77" s="428"/>
    </row>
    <row r="78" spans="1:12" ht="27.75" customHeight="1" x14ac:dyDescent="0.2">
      <c r="A78" s="419">
        <v>69</v>
      </c>
      <c r="B78" s="420" t="s">
        <v>1090</v>
      </c>
      <c r="C78" s="421" t="s">
        <v>1091</v>
      </c>
      <c r="D78" s="422">
        <v>1200</v>
      </c>
      <c r="E78" s="423" t="s">
        <v>1298</v>
      </c>
      <c r="F78" s="424" t="s">
        <v>1299</v>
      </c>
      <c r="G78" s="424"/>
      <c r="H78" s="424"/>
      <c r="I78" s="425" t="s">
        <v>1300</v>
      </c>
      <c r="J78" s="426" t="s">
        <v>1095</v>
      </c>
      <c r="K78" s="427" t="s">
        <v>1096</v>
      </c>
      <c r="L78" s="428"/>
    </row>
    <row r="79" spans="1:12" ht="27.75" customHeight="1" x14ac:dyDescent="0.2">
      <c r="A79" s="419">
        <v>70</v>
      </c>
      <c r="B79" s="420" t="s">
        <v>1090</v>
      </c>
      <c r="C79" s="421" t="s">
        <v>1091</v>
      </c>
      <c r="D79" s="422">
        <v>1200</v>
      </c>
      <c r="E79" s="423" t="s">
        <v>1301</v>
      </c>
      <c r="F79" s="424" t="s">
        <v>1302</v>
      </c>
      <c r="G79" s="424"/>
      <c r="H79" s="424"/>
      <c r="I79" s="425" t="s">
        <v>1303</v>
      </c>
      <c r="J79" s="426" t="s">
        <v>1095</v>
      </c>
      <c r="K79" s="427" t="s">
        <v>1096</v>
      </c>
      <c r="L79" s="428"/>
    </row>
    <row r="80" spans="1:12" ht="27.75" customHeight="1" x14ac:dyDescent="0.2">
      <c r="A80" s="419">
        <v>71</v>
      </c>
      <c r="B80" s="420" t="s">
        <v>1090</v>
      </c>
      <c r="C80" s="421" t="s">
        <v>1091</v>
      </c>
      <c r="D80" s="422">
        <v>600</v>
      </c>
      <c r="E80" s="423" t="s">
        <v>1304</v>
      </c>
      <c r="F80" s="424" t="s">
        <v>1305</v>
      </c>
      <c r="G80" s="424"/>
      <c r="H80" s="424"/>
      <c r="I80" s="425" t="s">
        <v>1306</v>
      </c>
      <c r="J80" s="426" t="s">
        <v>1095</v>
      </c>
      <c r="K80" s="427" t="s">
        <v>1096</v>
      </c>
      <c r="L80" s="428"/>
    </row>
    <row r="81" spans="1:12" ht="27.75" customHeight="1" x14ac:dyDescent="0.2">
      <c r="A81" s="419">
        <v>72</v>
      </c>
      <c r="B81" s="420" t="s">
        <v>1090</v>
      </c>
      <c r="C81" s="421" t="s">
        <v>1091</v>
      </c>
      <c r="D81" s="422">
        <v>1200</v>
      </c>
      <c r="E81" s="423" t="s">
        <v>1307</v>
      </c>
      <c r="F81" s="424" t="s">
        <v>1308</v>
      </c>
      <c r="G81" s="424"/>
      <c r="H81" s="424"/>
      <c r="I81" s="425" t="s">
        <v>1309</v>
      </c>
      <c r="J81" s="426" t="s">
        <v>1095</v>
      </c>
      <c r="K81" s="427" t="s">
        <v>1096</v>
      </c>
      <c r="L81" s="428"/>
    </row>
    <row r="82" spans="1:12" ht="27.75" customHeight="1" x14ac:dyDescent="0.2">
      <c r="A82" s="419">
        <v>73</v>
      </c>
      <c r="B82" s="420" t="s">
        <v>1310</v>
      </c>
      <c r="C82" s="421" t="s">
        <v>1091</v>
      </c>
      <c r="D82" s="422">
        <v>1200</v>
      </c>
      <c r="E82" s="423" t="s">
        <v>1311</v>
      </c>
      <c r="F82" s="424" t="s">
        <v>1312</v>
      </c>
      <c r="G82" s="424"/>
      <c r="H82" s="424"/>
      <c r="I82" s="425" t="s">
        <v>1313</v>
      </c>
      <c r="J82" s="426" t="s">
        <v>1095</v>
      </c>
      <c r="K82" s="427" t="s">
        <v>1096</v>
      </c>
      <c r="L82" s="428"/>
    </row>
    <row r="83" spans="1:12" ht="27.75" customHeight="1" x14ac:dyDescent="0.2">
      <c r="A83" s="419">
        <v>74</v>
      </c>
      <c r="B83" s="420" t="s">
        <v>1090</v>
      </c>
      <c r="C83" s="421" t="s">
        <v>1091</v>
      </c>
      <c r="D83" s="422">
        <v>1200</v>
      </c>
      <c r="E83" s="423" t="s">
        <v>1314</v>
      </c>
      <c r="F83" s="424" t="s">
        <v>1315</v>
      </c>
      <c r="G83" s="424"/>
      <c r="H83" s="424"/>
      <c r="I83" s="425" t="s">
        <v>1316</v>
      </c>
      <c r="J83" s="426" t="s">
        <v>1095</v>
      </c>
      <c r="K83" s="427" t="s">
        <v>1096</v>
      </c>
      <c r="L83" s="428"/>
    </row>
    <row r="84" spans="1:12" ht="27.75" customHeight="1" x14ac:dyDescent="0.2">
      <c r="A84" s="419">
        <v>75</v>
      </c>
      <c r="B84" s="420" t="s">
        <v>1090</v>
      </c>
      <c r="C84" s="421" t="s">
        <v>1091</v>
      </c>
      <c r="D84" s="422">
        <v>1200</v>
      </c>
      <c r="E84" s="423" t="s">
        <v>1317</v>
      </c>
      <c r="F84" s="424" t="s">
        <v>1318</v>
      </c>
      <c r="G84" s="424"/>
      <c r="H84" s="424"/>
      <c r="I84" s="425" t="s">
        <v>1319</v>
      </c>
      <c r="J84" s="426" t="s">
        <v>1095</v>
      </c>
      <c r="K84" s="427" t="s">
        <v>1096</v>
      </c>
      <c r="L84" s="428"/>
    </row>
    <row r="85" spans="1:12" ht="27.75" customHeight="1" x14ac:dyDescent="0.2">
      <c r="A85" s="419">
        <v>76</v>
      </c>
      <c r="B85" s="420" t="s">
        <v>1090</v>
      </c>
      <c r="C85" s="421" t="s">
        <v>1091</v>
      </c>
      <c r="D85" s="422">
        <v>1200</v>
      </c>
      <c r="E85" s="423" t="s">
        <v>1320</v>
      </c>
      <c r="F85" s="424" t="s">
        <v>1321</v>
      </c>
      <c r="G85" s="424"/>
      <c r="H85" s="424"/>
      <c r="I85" s="425" t="s">
        <v>1322</v>
      </c>
      <c r="J85" s="426" t="s">
        <v>1095</v>
      </c>
      <c r="K85" s="427" t="s">
        <v>1096</v>
      </c>
      <c r="L85" s="428"/>
    </row>
    <row r="86" spans="1:12" ht="27.75" customHeight="1" x14ac:dyDescent="0.2">
      <c r="A86" s="419">
        <v>77</v>
      </c>
      <c r="B86" s="420" t="s">
        <v>1090</v>
      </c>
      <c r="C86" s="421" t="s">
        <v>1091</v>
      </c>
      <c r="D86" s="422">
        <v>1200</v>
      </c>
      <c r="E86" s="423" t="s">
        <v>1323</v>
      </c>
      <c r="F86" s="424" t="s">
        <v>1324</v>
      </c>
      <c r="G86" s="424"/>
      <c r="H86" s="424"/>
      <c r="I86" s="425" t="s">
        <v>1325</v>
      </c>
      <c r="J86" s="426" t="s">
        <v>1095</v>
      </c>
      <c r="K86" s="427" t="s">
        <v>1096</v>
      </c>
      <c r="L86" s="428"/>
    </row>
    <row r="87" spans="1:12" ht="27.75" customHeight="1" x14ac:dyDescent="0.2">
      <c r="A87" s="419">
        <v>78</v>
      </c>
      <c r="B87" s="420" t="s">
        <v>1090</v>
      </c>
      <c r="C87" s="421" t="s">
        <v>1091</v>
      </c>
      <c r="D87" s="422">
        <v>1200</v>
      </c>
      <c r="E87" s="423" t="s">
        <v>1326</v>
      </c>
      <c r="F87" s="424" t="s">
        <v>1327</v>
      </c>
      <c r="G87" s="424"/>
      <c r="H87" s="424"/>
      <c r="I87" s="425" t="s">
        <v>1328</v>
      </c>
      <c r="J87" s="426" t="s">
        <v>1095</v>
      </c>
      <c r="K87" s="427" t="s">
        <v>1096</v>
      </c>
      <c r="L87" s="428"/>
    </row>
    <row r="88" spans="1:12" ht="27.75" customHeight="1" x14ac:dyDescent="0.2">
      <c r="A88" s="419">
        <v>79</v>
      </c>
      <c r="B88" s="420" t="s">
        <v>1090</v>
      </c>
      <c r="C88" s="421" t="s">
        <v>1091</v>
      </c>
      <c r="D88" s="422">
        <v>900</v>
      </c>
      <c r="E88" s="423" t="s">
        <v>1329</v>
      </c>
      <c r="F88" s="424" t="s">
        <v>1330</v>
      </c>
      <c r="G88" s="424"/>
      <c r="H88" s="424"/>
      <c r="I88" s="425" t="s">
        <v>1331</v>
      </c>
      <c r="J88" s="426" t="s">
        <v>1095</v>
      </c>
      <c r="K88" s="427" t="s">
        <v>1096</v>
      </c>
      <c r="L88" s="428"/>
    </row>
    <row r="89" spans="1:12" ht="27.75" customHeight="1" x14ac:dyDescent="0.2">
      <c r="A89" s="419">
        <v>80</v>
      </c>
      <c r="B89" s="420" t="s">
        <v>1090</v>
      </c>
      <c r="C89" s="421" t="s">
        <v>1091</v>
      </c>
      <c r="D89" s="422">
        <v>1200</v>
      </c>
      <c r="E89" s="423" t="s">
        <v>1332</v>
      </c>
      <c r="F89" s="424" t="s">
        <v>1333</v>
      </c>
      <c r="G89" s="424"/>
      <c r="H89" s="424"/>
      <c r="I89" s="425" t="s">
        <v>1334</v>
      </c>
      <c r="J89" s="426" t="s">
        <v>1095</v>
      </c>
      <c r="K89" s="427" t="s">
        <v>1096</v>
      </c>
      <c r="L89" s="428"/>
    </row>
    <row r="90" spans="1:12" ht="27.75" customHeight="1" x14ac:dyDescent="0.2">
      <c r="A90" s="419">
        <v>81</v>
      </c>
      <c r="B90" s="420" t="s">
        <v>1090</v>
      </c>
      <c r="C90" s="421" t="s">
        <v>1091</v>
      </c>
      <c r="D90" s="422">
        <v>1200</v>
      </c>
      <c r="E90" s="423" t="s">
        <v>1335</v>
      </c>
      <c r="F90" s="424" t="s">
        <v>1336</v>
      </c>
      <c r="G90" s="424"/>
      <c r="H90" s="424"/>
      <c r="I90" s="425" t="s">
        <v>1337</v>
      </c>
      <c r="J90" s="426" t="s">
        <v>1095</v>
      </c>
      <c r="K90" s="427" t="s">
        <v>1096</v>
      </c>
      <c r="L90" s="428"/>
    </row>
    <row r="91" spans="1:12" ht="27.75" customHeight="1" x14ac:dyDescent="0.2">
      <c r="A91" s="419">
        <v>82</v>
      </c>
      <c r="B91" s="420" t="s">
        <v>1090</v>
      </c>
      <c r="C91" s="421" t="s">
        <v>1091</v>
      </c>
      <c r="D91" s="422">
        <v>1200</v>
      </c>
      <c r="E91" s="423" t="s">
        <v>1338</v>
      </c>
      <c r="F91" s="424" t="s">
        <v>1339</v>
      </c>
      <c r="G91" s="424"/>
      <c r="H91" s="424"/>
      <c r="I91" s="425" t="s">
        <v>1340</v>
      </c>
      <c r="J91" s="426" t="s">
        <v>1095</v>
      </c>
      <c r="K91" s="427" t="s">
        <v>1096</v>
      </c>
      <c r="L91" s="428"/>
    </row>
    <row r="92" spans="1:12" ht="27.75" customHeight="1" x14ac:dyDescent="0.2">
      <c r="A92" s="419">
        <v>83</v>
      </c>
      <c r="B92" s="420" t="s">
        <v>1090</v>
      </c>
      <c r="C92" s="421" t="s">
        <v>1091</v>
      </c>
      <c r="D92" s="422">
        <v>1200</v>
      </c>
      <c r="E92" s="423" t="s">
        <v>1341</v>
      </c>
      <c r="F92" s="424" t="s">
        <v>1342</v>
      </c>
      <c r="G92" s="424"/>
      <c r="H92" s="424"/>
      <c r="I92" s="425" t="s">
        <v>1343</v>
      </c>
      <c r="J92" s="426" t="s">
        <v>1095</v>
      </c>
      <c r="K92" s="427" t="s">
        <v>1096</v>
      </c>
      <c r="L92" s="428"/>
    </row>
    <row r="93" spans="1:12" ht="27.75" customHeight="1" x14ac:dyDescent="0.2">
      <c r="A93" s="419">
        <v>84</v>
      </c>
      <c r="B93" s="420" t="s">
        <v>1090</v>
      </c>
      <c r="C93" s="421" t="s">
        <v>1091</v>
      </c>
      <c r="D93" s="422">
        <v>1200</v>
      </c>
      <c r="E93" s="423" t="s">
        <v>1344</v>
      </c>
      <c r="F93" s="424" t="s">
        <v>1345</v>
      </c>
      <c r="G93" s="424"/>
      <c r="H93" s="424"/>
      <c r="I93" s="425" t="s">
        <v>1346</v>
      </c>
      <c r="J93" s="426" t="s">
        <v>1095</v>
      </c>
      <c r="K93" s="427" t="s">
        <v>1096</v>
      </c>
      <c r="L93" s="428"/>
    </row>
    <row r="94" spans="1:12" ht="27.75" customHeight="1" x14ac:dyDescent="0.2">
      <c r="A94" s="419">
        <v>85</v>
      </c>
      <c r="B94" s="420" t="s">
        <v>1090</v>
      </c>
      <c r="C94" s="421" t="s">
        <v>1091</v>
      </c>
      <c r="D94" s="422">
        <v>1200</v>
      </c>
      <c r="E94" s="423" t="s">
        <v>1347</v>
      </c>
      <c r="F94" s="424" t="s">
        <v>1348</v>
      </c>
      <c r="G94" s="424"/>
      <c r="H94" s="424"/>
      <c r="I94" s="425" t="s">
        <v>1349</v>
      </c>
      <c r="J94" s="426" t="s">
        <v>1095</v>
      </c>
      <c r="K94" s="427" t="s">
        <v>1096</v>
      </c>
      <c r="L94" s="428"/>
    </row>
    <row r="95" spans="1:12" ht="27.75" customHeight="1" x14ac:dyDescent="0.2">
      <c r="A95" s="419">
        <v>86</v>
      </c>
      <c r="B95" s="420" t="s">
        <v>1090</v>
      </c>
      <c r="C95" s="421" t="s">
        <v>1091</v>
      </c>
      <c r="D95" s="422">
        <v>600</v>
      </c>
      <c r="E95" s="423" t="s">
        <v>1350</v>
      </c>
      <c r="F95" s="424" t="s">
        <v>1351</v>
      </c>
      <c r="G95" s="424"/>
      <c r="H95" s="424"/>
      <c r="I95" s="425" t="s">
        <v>1352</v>
      </c>
      <c r="J95" s="426" t="s">
        <v>1095</v>
      </c>
      <c r="K95" s="427" t="s">
        <v>1096</v>
      </c>
      <c r="L95" s="428"/>
    </row>
    <row r="96" spans="1:12" ht="27.75" customHeight="1" x14ac:dyDescent="0.2">
      <c r="A96" s="419">
        <v>87</v>
      </c>
      <c r="B96" s="420" t="s">
        <v>1090</v>
      </c>
      <c r="C96" s="421" t="s">
        <v>1091</v>
      </c>
      <c r="D96" s="422">
        <v>1200</v>
      </c>
      <c r="E96" s="423" t="s">
        <v>1353</v>
      </c>
      <c r="F96" s="424" t="s">
        <v>1354</v>
      </c>
      <c r="G96" s="424"/>
      <c r="H96" s="424"/>
      <c r="I96" s="425" t="s">
        <v>1355</v>
      </c>
      <c r="J96" s="426" t="s">
        <v>1095</v>
      </c>
      <c r="K96" s="427" t="s">
        <v>1096</v>
      </c>
      <c r="L96" s="428"/>
    </row>
    <row r="97" spans="1:12" ht="27.75" customHeight="1" x14ac:dyDescent="0.2">
      <c r="A97" s="419">
        <v>88</v>
      </c>
      <c r="B97" s="420" t="s">
        <v>1090</v>
      </c>
      <c r="C97" s="421" t="s">
        <v>1091</v>
      </c>
      <c r="D97" s="422">
        <v>1200</v>
      </c>
      <c r="E97" s="423" t="s">
        <v>1356</v>
      </c>
      <c r="F97" s="424" t="s">
        <v>1357</v>
      </c>
      <c r="G97" s="424"/>
      <c r="H97" s="424"/>
      <c r="I97" s="425" t="s">
        <v>1358</v>
      </c>
      <c r="J97" s="426" t="s">
        <v>1095</v>
      </c>
      <c r="K97" s="427" t="s">
        <v>1096</v>
      </c>
      <c r="L97" s="428"/>
    </row>
    <row r="98" spans="1:12" ht="27.75" customHeight="1" x14ac:dyDescent="0.2">
      <c r="A98" s="419">
        <v>89</v>
      </c>
      <c r="B98" s="420" t="s">
        <v>1090</v>
      </c>
      <c r="C98" s="421" t="s">
        <v>1091</v>
      </c>
      <c r="D98" s="422">
        <v>1200</v>
      </c>
      <c r="E98" s="423" t="s">
        <v>1359</v>
      </c>
      <c r="F98" s="424" t="s">
        <v>1360</v>
      </c>
      <c r="G98" s="424"/>
      <c r="H98" s="424"/>
      <c r="I98" s="425" t="s">
        <v>1361</v>
      </c>
      <c r="J98" s="426" t="s">
        <v>1095</v>
      </c>
      <c r="K98" s="427" t="s">
        <v>1096</v>
      </c>
      <c r="L98" s="428"/>
    </row>
    <row r="99" spans="1:12" ht="27.75" customHeight="1" x14ac:dyDescent="0.2">
      <c r="A99" s="419">
        <v>90</v>
      </c>
      <c r="B99" s="420" t="s">
        <v>1090</v>
      </c>
      <c r="C99" s="421" t="s">
        <v>1091</v>
      </c>
      <c r="D99" s="422">
        <v>1200</v>
      </c>
      <c r="E99" s="423" t="s">
        <v>1362</v>
      </c>
      <c r="F99" s="424" t="s">
        <v>1363</v>
      </c>
      <c r="G99" s="424"/>
      <c r="H99" s="424"/>
      <c r="I99" s="425" t="s">
        <v>1364</v>
      </c>
      <c r="J99" s="426" t="s">
        <v>1095</v>
      </c>
      <c r="K99" s="427" t="s">
        <v>1096</v>
      </c>
      <c r="L99" s="428"/>
    </row>
    <row r="100" spans="1:12" ht="27.75" customHeight="1" x14ac:dyDescent="0.2">
      <c r="A100" s="419">
        <v>91</v>
      </c>
      <c r="B100" s="420" t="s">
        <v>1090</v>
      </c>
      <c r="C100" s="421" t="s">
        <v>1091</v>
      </c>
      <c r="D100" s="422">
        <v>1200</v>
      </c>
      <c r="E100" s="423" t="s">
        <v>1365</v>
      </c>
      <c r="F100" s="424" t="s">
        <v>1366</v>
      </c>
      <c r="G100" s="424"/>
      <c r="H100" s="424"/>
      <c r="I100" s="425" t="s">
        <v>1367</v>
      </c>
      <c r="J100" s="426" t="s">
        <v>1095</v>
      </c>
      <c r="K100" s="427" t="s">
        <v>1096</v>
      </c>
      <c r="L100" s="428"/>
    </row>
    <row r="101" spans="1:12" ht="27.75" customHeight="1" x14ac:dyDescent="0.2">
      <c r="A101" s="419">
        <v>92</v>
      </c>
      <c r="B101" s="420" t="s">
        <v>1090</v>
      </c>
      <c r="C101" s="421" t="s">
        <v>1091</v>
      </c>
      <c r="D101" s="422">
        <v>1200</v>
      </c>
      <c r="E101" s="423" t="s">
        <v>1368</v>
      </c>
      <c r="F101" s="424" t="s">
        <v>1369</v>
      </c>
      <c r="G101" s="424"/>
      <c r="H101" s="424"/>
      <c r="I101" s="425" t="s">
        <v>1370</v>
      </c>
      <c r="J101" s="426" t="s">
        <v>1095</v>
      </c>
      <c r="K101" s="427" t="s">
        <v>1096</v>
      </c>
      <c r="L101" s="428"/>
    </row>
    <row r="102" spans="1:12" ht="27.75" customHeight="1" x14ac:dyDescent="0.2">
      <c r="A102" s="419">
        <v>93</v>
      </c>
      <c r="B102" s="420" t="s">
        <v>1090</v>
      </c>
      <c r="C102" s="421" t="s">
        <v>1091</v>
      </c>
      <c r="D102" s="422">
        <v>1200</v>
      </c>
      <c r="E102" s="423" t="s">
        <v>1371</v>
      </c>
      <c r="F102" s="424" t="s">
        <v>1372</v>
      </c>
      <c r="G102" s="424"/>
      <c r="H102" s="424"/>
      <c r="I102" s="425" t="s">
        <v>1373</v>
      </c>
      <c r="J102" s="426" t="s">
        <v>1095</v>
      </c>
      <c r="K102" s="427" t="s">
        <v>1096</v>
      </c>
      <c r="L102" s="428"/>
    </row>
    <row r="103" spans="1:12" ht="27.75" customHeight="1" x14ac:dyDescent="0.2">
      <c r="A103" s="419">
        <v>94</v>
      </c>
      <c r="B103" s="420" t="s">
        <v>1090</v>
      </c>
      <c r="C103" s="421" t="s">
        <v>1091</v>
      </c>
      <c r="D103" s="422">
        <v>1200</v>
      </c>
      <c r="E103" s="423" t="s">
        <v>1374</v>
      </c>
      <c r="F103" s="424" t="s">
        <v>1375</v>
      </c>
      <c r="G103" s="424"/>
      <c r="H103" s="424"/>
      <c r="I103" s="425" t="s">
        <v>1376</v>
      </c>
      <c r="J103" s="426" t="s">
        <v>1095</v>
      </c>
      <c r="K103" s="427" t="s">
        <v>1096</v>
      </c>
      <c r="L103" s="428"/>
    </row>
    <row r="104" spans="1:12" ht="27.75" customHeight="1" x14ac:dyDescent="0.2">
      <c r="A104" s="419">
        <v>95</v>
      </c>
      <c r="B104" s="420" t="s">
        <v>1090</v>
      </c>
      <c r="C104" s="421" t="s">
        <v>1091</v>
      </c>
      <c r="D104" s="422">
        <v>1200</v>
      </c>
      <c r="E104" s="423" t="s">
        <v>1377</v>
      </c>
      <c r="F104" s="424" t="s">
        <v>1378</v>
      </c>
      <c r="G104" s="424"/>
      <c r="H104" s="424"/>
      <c r="I104" s="425" t="s">
        <v>1379</v>
      </c>
      <c r="J104" s="426" t="s">
        <v>1095</v>
      </c>
      <c r="K104" s="427" t="s">
        <v>1096</v>
      </c>
      <c r="L104" s="428"/>
    </row>
    <row r="105" spans="1:12" ht="27.75" customHeight="1" x14ac:dyDescent="0.2">
      <c r="A105" s="419">
        <v>96</v>
      </c>
      <c r="B105" s="420" t="s">
        <v>1090</v>
      </c>
      <c r="C105" s="421" t="s">
        <v>1091</v>
      </c>
      <c r="D105" s="422">
        <v>1200</v>
      </c>
      <c r="E105" s="423" t="s">
        <v>1380</v>
      </c>
      <c r="F105" s="424" t="s">
        <v>1381</v>
      </c>
      <c r="G105" s="424"/>
      <c r="H105" s="424"/>
      <c r="I105" s="425" t="s">
        <v>1382</v>
      </c>
      <c r="J105" s="426" t="s">
        <v>1095</v>
      </c>
      <c r="K105" s="427" t="s">
        <v>1096</v>
      </c>
      <c r="L105" s="428"/>
    </row>
    <row r="106" spans="1:12" ht="27.75" customHeight="1" x14ac:dyDescent="0.2">
      <c r="A106" s="419">
        <v>97</v>
      </c>
      <c r="B106" s="420" t="s">
        <v>1090</v>
      </c>
      <c r="C106" s="421" t="s">
        <v>1091</v>
      </c>
      <c r="D106" s="422">
        <v>1200</v>
      </c>
      <c r="E106" s="423" t="s">
        <v>1383</v>
      </c>
      <c r="F106" s="424" t="s">
        <v>1384</v>
      </c>
      <c r="G106" s="424"/>
      <c r="H106" s="424"/>
      <c r="I106" s="425" t="s">
        <v>1385</v>
      </c>
      <c r="J106" s="426" t="s">
        <v>1095</v>
      </c>
      <c r="K106" s="427" t="s">
        <v>1096</v>
      </c>
      <c r="L106" s="428"/>
    </row>
    <row r="107" spans="1:12" ht="27.75" customHeight="1" x14ac:dyDescent="0.2">
      <c r="A107" s="419">
        <v>98</v>
      </c>
      <c r="B107" s="420" t="s">
        <v>1090</v>
      </c>
      <c r="C107" s="421" t="s">
        <v>1091</v>
      </c>
      <c r="D107" s="422">
        <v>1200</v>
      </c>
      <c r="E107" s="423" t="s">
        <v>1386</v>
      </c>
      <c r="F107" s="424" t="s">
        <v>1387</v>
      </c>
      <c r="G107" s="424"/>
      <c r="H107" s="424"/>
      <c r="I107" s="425" t="s">
        <v>1388</v>
      </c>
      <c r="J107" s="426" t="s">
        <v>1095</v>
      </c>
      <c r="K107" s="427" t="s">
        <v>1096</v>
      </c>
      <c r="L107" s="428"/>
    </row>
    <row r="108" spans="1:12" ht="27.75" customHeight="1" x14ac:dyDescent="0.2">
      <c r="A108" s="419">
        <v>99</v>
      </c>
      <c r="B108" s="420" t="s">
        <v>1090</v>
      </c>
      <c r="C108" s="421" t="s">
        <v>1091</v>
      </c>
      <c r="D108" s="422">
        <v>1200</v>
      </c>
      <c r="E108" s="423" t="s">
        <v>1389</v>
      </c>
      <c r="F108" s="424" t="s">
        <v>1390</v>
      </c>
      <c r="G108" s="424"/>
      <c r="H108" s="424"/>
      <c r="I108" s="425" t="s">
        <v>1391</v>
      </c>
      <c r="J108" s="426" t="s">
        <v>1095</v>
      </c>
      <c r="K108" s="427" t="s">
        <v>1096</v>
      </c>
      <c r="L108" s="428"/>
    </row>
    <row r="109" spans="1:12" ht="27.75" customHeight="1" x14ac:dyDescent="0.2">
      <c r="A109" s="419">
        <v>100</v>
      </c>
      <c r="B109" s="420" t="s">
        <v>1090</v>
      </c>
      <c r="C109" s="421" t="s">
        <v>1091</v>
      </c>
      <c r="D109" s="422">
        <v>1800</v>
      </c>
      <c r="E109" s="423" t="s">
        <v>1392</v>
      </c>
      <c r="F109" s="424" t="s">
        <v>1393</v>
      </c>
      <c r="G109" s="424"/>
      <c r="H109" s="424"/>
      <c r="I109" s="425" t="s">
        <v>1394</v>
      </c>
      <c r="J109" s="426" t="s">
        <v>1095</v>
      </c>
      <c r="K109" s="427" t="s">
        <v>1096</v>
      </c>
      <c r="L109" s="428"/>
    </row>
    <row r="110" spans="1:12" ht="27.75" customHeight="1" x14ac:dyDescent="0.2">
      <c r="A110" s="419">
        <v>101</v>
      </c>
      <c r="B110" s="420" t="s">
        <v>1090</v>
      </c>
      <c r="C110" s="421" t="s">
        <v>1091</v>
      </c>
      <c r="D110" s="422">
        <v>1200</v>
      </c>
      <c r="E110" s="423" t="s">
        <v>1395</v>
      </c>
      <c r="F110" s="424" t="s">
        <v>1396</v>
      </c>
      <c r="G110" s="424"/>
      <c r="H110" s="424"/>
      <c r="I110" s="425" t="s">
        <v>1397</v>
      </c>
      <c r="J110" s="426" t="s">
        <v>1095</v>
      </c>
      <c r="K110" s="427" t="s">
        <v>1096</v>
      </c>
      <c r="L110" s="428"/>
    </row>
    <row r="111" spans="1:12" ht="27.75" customHeight="1" x14ac:dyDescent="0.2">
      <c r="A111" s="419">
        <v>102</v>
      </c>
      <c r="B111" s="420" t="s">
        <v>1090</v>
      </c>
      <c r="C111" s="421" t="s">
        <v>1091</v>
      </c>
      <c r="D111" s="422">
        <v>1200</v>
      </c>
      <c r="E111" s="423" t="s">
        <v>1398</v>
      </c>
      <c r="F111" s="424" t="s">
        <v>1399</v>
      </c>
      <c r="G111" s="424"/>
      <c r="H111" s="424"/>
      <c r="I111" s="425" t="s">
        <v>1400</v>
      </c>
      <c r="J111" s="426" t="s">
        <v>1095</v>
      </c>
      <c r="K111" s="427" t="s">
        <v>1096</v>
      </c>
      <c r="L111" s="428"/>
    </row>
    <row r="112" spans="1:12" ht="27.75" customHeight="1" x14ac:dyDescent="0.2">
      <c r="A112" s="419">
        <v>103</v>
      </c>
      <c r="B112" s="420" t="s">
        <v>1090</v>
      </c>
      <c r="C112" s="421" t="s">
        <v>1091</v>
      </c>
      <c r="D112" s="422">
        <v>1200</v>
      </c>
      <c r="E112" s="423" t="s">
        <v>1401</v>
      </c>
      <c r="F112" s="424" t="s">
        <v>1402</v>
      </c>
      <c r="G112" s="424"/>
      <c r="H112" s="424"/>
      <c r="I112" s="425" t="s">
        <v>1403</v>
      </c>
      <c r="J112" s="426" t="s">
        <v>1095</v>
      </c>
      <c r="K112" s="427" t="s">
        <v>1096</v>
      </c>
      <c r="L112" s="428"/>
    </row>
    <row r="113" spans="1:12" ht="27.75" customHeight="1" x14ac:dyDescent="0.2">
      <c r="A113" s="419">
        <v>104</v>
      </c>
      <c r="B113" s="420" t="s">
        <v>1090</v>
      </c>
      <c r="C113" s="421" t="s">
        <v>1091</v>
      </c>
      <c r="D113" s="422">
        <v>1200</v>
      </c>
      <c r="E113" s="423" t="s">
        <v>1404</v>
      </c>
      <c r="F113" s="424" t="s">
        <v>1405</v>
      </c>
      <c r="G113" s="424"/>
      <c r="H113" s="424"/>
      <c r="I113" s="425" t="s">
        <v>1406</v>
      </c>
      <c r="J113" s="426" t="s">
        <v>1095</v>
      </c>
      <c r="K113" s="427" t="s">
        <v>1096</v>
      </c>
      <c r="L113" s="428"/>
    </row>
    <row r="114" spans="1:12" ht="27.75" customHeight="1" x14ac:dyDescent="0.2">
      <c r="A114" s="419">
        <v>105</v>
      </c>
      <c r="B114" s="420" t="s">
        <v>1090</v>
      </c>
      <c r="C114" s="421" t="s">
        <v>1091</v>
      </c>
      <c r="D114" s="422">
        <v>1200</v>
      </c>
      <c r="E114" s="423" t="s">
        <v>1407</v>
      </c>
      <c r="F114" s="424" t="s">
        <v>1408</v>
      </c>
      <c r="G114" s="424"/>
      <c r="H114" s="424"/>
      <c r="I114" s="425" t="s">
        <v>1409</v>
      </c>
      <c r="J114" s="426" t="s">
        <v>1095</v>
      </c>
      <c r="K114" s="427" t="s">
        <v>1096</v>
      </c>
      <c r="L114" s="428"/>
    </row>
    <row r="115" spans="1:12" ht="27.75" customHeight="1" x14ac:dyDescent="0.2">
      <c r="A115" s="419">
        <v>106</v>
      </c>
      <c r="B115" s="420" t="s">
        <v>1090</v>
      </c>
      <c r="C115" s="421" t="s">
        <v>1091</v>
      </c>
      <c r="D115" s="422">
        <v>1200</v>
      </c>
      <c r="E115" s="423" t="s">
        <v>1410</v>
      </c>
      <c r="F115" s="424" t="s">
        <v>1411</v>
      </c>
      <c r="G115" s="424"/>
      <c r="H115" s="424"/>
      <c r="I115" s="425" t="s">
        <v>1412</v>
      </c>
      <c r="J115" s="426" t="s">
        <v>1095</v>
      </c>
      <c r="K115" s="427" t="s">
        <v>1096</v>
      </c>
      <c r="L115" s="428"/>
    </row>
    <row r="116" spans="1:12" ht="27.75" customHeight="1" x14ac:dyDescent="0.2">
      <c r="A116" s="419">
        <v>107</v>
      </c>
      <c r="B116" s="420" t="s">
        <v>1090</v>
      </c>
      <c r="C116" s="421" t="s">
        <v>1091</v>
      </c>
      <c r="D116" s="422">
        <v>1200</v>
      </c>
      <c r="E116" s="423" t="s">
        <v>1413</v>
      </c>
      <c r="F116" s="424" t="s">
        <v>1414</v>
      </c>
      <c r="G116" s="424"/>
      <c r="H116" s="424"/>
      <c r="I116" s="425" t="s">
        <v>1415</v>
      </c>
      <c r="J116" s="426" t="s">
        <v>1095</v>
      </c>
      <c r="K116" s="427" t="s">
        <v>1096</v>
      </c>
      <c r="L116" s="428"/>
    </row>
    <row r="117" spans="1:12" ht="27.75" customHeight="1" x14ac:dyDescent="0.2">
      <c r="A117" s="419">
        <v>108</v>
      </c>
      <c r="B117" s="420" t="s">
        <v>1090</v>
      </c>
      <c r="C117" s="421" t="s">
        <v>1091</v>
      </c>
      <c r="D117" s="422">
        <v>1200</v>
      </c>
      <c r="E117" s="423" t="s">
        <v>1416</v>
      </c>
      <c r="F117" s="424" t="s">
        <v>1417</v>
      </c>
      <c r="G117" s="424"/>
      <c r="H117" s="424"/>
      <c r="I117" s="425" t="s">
        <v>1418</v>
      </c>
      <c r="J117" s="426" t="s">
        <v>1095</v>
      </c>
      <c r="K117" s="427" t="s">
        <v>1096</v>
      </c>
      <c r="L117" s="428"/>
    </row>
    <row r="118" spans="1:12" ht="27.75" customHeight="1" x14ac:dyDescent="0.2">
      <c r="A118" s="419">
        <v>109</v>
      </c>
      <c r="B118" s="420" t="s">
        <v>1090</v>
      </c>
      <c r="C118" s="421" t="s">
        <v>1091</v>
      </c>
      <c r="D118" s="422">
        <v>1200</v>
      </c>
      <c r="E118" s="423" t="s">
        <v>1419</v>
      </c>
      <c r="F118" s="424" t="s">
        <v>1420</v>
      </c>
      <c r="G118" s="424"/>
      <c r="H118" s="424"/>
      <c r="I118" s="425" t="s">
        <v>1421</v>
      </c>
      <c r="J118" s="426" t="s">
        <v>1095</v>
      </c>
      <c r="K118" s="427" t="s">
        <v>1096</v>
      </c>
      <c r="L118" s="428"/>
    </row>
    <row r="119" spans="1:12" ht="27.75" customHeight="1" x14ac:dyDescent="0.2">
      <c r="A119" s="419">
        <v>110</v>
      </c>
      <c r="B119" s="420" t="s">
        <v>1090</v>
      </c>
      <c r="C119" s="421" t="s">
        <v>1091</v>
      </c>
      <c r="D119" s="422">
        <v>900</v>
      </c>
      <c r="E119" s="423" t="s">
        <v>1422</v>
      </c>
      <c r="F119" s="424" t="s">
        <v>1423</v>
      </c>
      <c r="G119" s="424"/>
      <c r="H119" s="424"/>
      <c r="I119" s="425" t="s">
        <v>1424</v>
      </c>
      <c r="J119" s="426" t="s">
        <v>1095</v>
      </c>
      <c r="K119" s="427" t="s">
        <v>1096</v>
      </c>
      <c r="L119" s="428"/>
    </row>
    <row r="120" spans="1:12" ht="27.75" customHeight="1" x14ac:dyDescent="0.2">
      <c r="A120" s="419">
        <v>111</v>
      </c>
      <c r="B120" s="420" t="s">
        <v>1090</v>
      </c>
      <c r="C120" s="421" t="s">
        <v>1091</v>
      </c>
      <c r="D120" s="422">
        <v>1200</v>
      </c>
      <c r="E120" s="423" t="s">
        <v>1425</v>
      </c>
      <c r="F120" s="424" t="s">
        <v>1426</v>
      </c>
      <c r="G120" s="424"/>
      <c r="H120" s="424"/>
      <c r="I120" s="425" t="s">
        <v>1427</v>
      </c>
      <c r="J120" s="426" t="s">
        <v>1095</v>
      </c>
      <c r="K120" s="427" t="s">
        <v>1096</v>
      </c>
      <c r="L120" s="428"/>
    </row>
    <row r="121" spans="1:12" ht="27.75" customHeight="1" x14ac:dyDescent="0.2">
      <c r="A121" s="419">
        <v>112</v>
      </c>
      <c r="B121" s="420" t="s">
        <v>1090</v>
      </c>
      <c r="C121" s="421" t="s">
        <v>1091</v>
      </c>
      <c r="D121" s="422">
        <v>1200</v>
      </c>
      <c r="E121" s="423" t="s">
        <v>1428</v>
      </c>
      <c r="F121" s="424" t="s">
        <v>1429</v>
      </c>
      <c r="G121" s="424"/>
      <c r="H121" s="424"/>
      <c r="I121" s="425" t="s">
        <v>1430</v>
      </c>
      <c r="J121" s="426" t="s">
        <v>1095</v>
      </c>
      <c r="K121" s="427" t="s">
        <v>1096</v>
      </c>
      <c r="L121" s="428"/>
    </row>
    <row r="122" spans="1:12" ht="27.75" customHeight="1" x14ac:dyDescent="0.2">
      <c r="A122" s="419">
        <v>113</v>
      </c>
      <c r="B122" s="420" t="s">
        <v>1090</v>
      </c>
      <c r="C122" s="421" t="s">
        <v>1091</v>
      </c>
      <c r="D122" s="422">
        <v>1200</v>
      </c>
      <c r="E122" s="423" t="s">
        <v>1431</v>
      </c>
      <c r="F122" s="424" t="s">
        <v>1432</v>
      </c>
      <c r="G122" s="424"/>
      <c r="H122" s="424"/>
      <c r="I122" s="425" t="s">
        <v>1433</v>
      </c>
      <c r="J122" s="426" t="s">
        <v>1095</v>
      </c>
      <c r="K122" s="427" t="s">
        <v>1096</v>
      </c>
      <c r="L122" s="428"/>
    </row>
    <row r="123" spans="1:12" ht="27.75" customHeight="1" x14ac:dyDescent="0.2">
      <c r="A123" s="419">
        <v>114</v>
      </c>
      <c r="B123" s="420" t="s">
        <v>1090</v>
      </c>
      <c r="C123" s="421" t="s">
        <v>1091</v>
      </c>
      <c r="D123" s="422">
        <v>1200</v>
      </c>
      <c r="E123" s="423" t="s">
        <v>1434</v>
      </c>
      <c r="F123" s="424" t="s">
        <v>1435</v>
      </c>
      <c r="G123" s="424"/>
      <c r="H123" s="424"/>
      <c r="I123" s="425" t="s">
        <v>1436</v>
      </c>
      <c r="J123" s="426" t="s">
        <v>1095</v>
      </c>
      <c r="K123" s="427" t="s">
        <v>1096</v>
      </c>
      <c r="L123" s="428"/>
    </row>
    <row r="124" spans="1:12" ht="27.75" customHeight="1" x14ac:dyDescent="0.2">
      <c r="A124" s="419">
        <v>115</v>
      </c>
      <c r="B124" s="420" t="s">
        <v>1090</v>
      </c>
      <c r="C124" s="421" t="s">
        <v>1091</v>
      </c>
      <c r="D124" s="422">
        <v>1200</v>
      </c>
      <c r="E124" s="423" t="s">
        <v>1437</v>
      </c>
      <c r="F124" s="424" t="s">
        <v>1438</v>
      </c>
      <c r="G124" s="424"/>
      <c r="H124" s="424"/>
      <c r="I124" s="425" t="s">
        <v>1439</v>
      </c>
      <c r="J124" s="426" t="s">
        <v>1095</v>
      </c>
      <c r="K124" s="427" t="s">
        <v>1096</v>
      </c>
      <c r="L124" s="428"/>
    </row>
    <row r="125" spans="1:12" ht="27.75" customHeight="1" x14ac:dyDescent="0.2">
      <c r="A125" s="419">
        <v>116</v>
      </c>
      <c r="B125" s="420" t="s">
        <v>1090</v>
      </c>
      <c r="C125" s="421" t="s">
        <v>1091</v>
      </c>
      <c r="D125" s="422">
        <v>1200</v>
      </c>
      <c r="E125" s="423" t="s">
        <v>1440</v>
      </c>
      <c r="F125" s="424" t="s">
        <v>1441</v>
      </c>
      <c r="G125" s="424"/>
      <c r="H125" s="424"/>
      <c r="I125" s="425" t="s">
        <v>1442</v>
      </c>
      <c r="J125" s="426" t="s">
        <v>1095</v>
      </c>
      <c r="K125" s="427" t="s">
        <v>1096</v>
      </c>
      <c r="L125" s="428"/>
    </row>
    <row r="126" spans="1:12" ht="27.75" customHeight="1" x14ac:dyDescent="0.2">
      <c r="A126" s="419">
        <v>117</v>
      </c>
      <c r="B126" s="420" t="s">
        <v>1090</v>
      </c>
      <c r="C126" s="421" t="s">
        <v>1091</v>
      </c>
      <c r="D126" s="422">
        <v>900</v>
      </c>
      <c r="E126" s="423" t="s">
        <v>1443</v>
      </c>
      <c r="F126" s="424" t="s">
        <v>1444</v>
      </c>
      <c r="G126" s="424"/>
      <c r="H126" s="424"/>
      <c r="I126" s="425" t="s">
        <v>1445</v>
      </c>
      <c r="J126" s="426" t="s">
        <v>1095</v>
      </c>
      <c r="K126" s="427" t="s">
        <v>1096</v>
      </c>
      <c r="L126" s="428"/>
    </row>
    <row r="127" spans="1:12" ht="27.75" customHeight="1" x14ac:dyDescent="0.2">
      <c r="A127" s="419">
        <v>118</v>
      </c>
      <c r="B127" s="420" t="s">
        <v>1090</v>
      </c>
      <c r="C127" s="421" t="s">
        <v>1091</v>
      </c>
      <c r="D127" s="422">
        <v>1200</v>
      </c>
      <c r="E127" s="423" t="s">
        <v>1446</v>
      </c>
      <c r="F127" s="424" t="s">
        <v>1447</v>
      </c>
      <c r="G127" s="424"/>
      <c r="H127" s="424"/>
      <c r="I127" s="425" t="s">
        <v>1448</v>
      </c>
      <c r="J127" s="426" t="s">
        <v>1095</v>
      </c>
      <c r="K127" s="427" t="s">
        <v>1096</v>
      </c>
      <c r="L127" s="428"/>
    </row>
    <row r="128" spans="1:12" ht="27.75" customHeight="1" x14ac:dyDescent="0.2">
      <c r="A128" s="419">
        <v>119</v>
      </c>
      <c r="B128" s="420" t="s">
        <v>1090</v>
      </c>
      <c r="C128" s="421" t="s">
        <v>1091</v>
      </c>
      <c r="D128" s="422">
        <v>1200</v>
      </c>
      <c r="E128" s="423" t="s">
        <v>1449</v>
      </c>
      <c r="F128" s="424" t="s">
        <v>1450</v>
      </c>
      <c r="G128" s="424"/>
      <c r="H128" s="424"/>
      <c r="I128" s="425" t="s">
        <v>1451</v>
      </c>
      <c r="J128" s="426" t="s">
        <v>1095</v>
      </c>
      <c r="K128" s="427" t="s">
        <v>1096</v>
      </c>
      <c r="L128" s="428"/>
    </row>
    <row r="129" spans="1:12" ht="27.75" customHeight="1" x14ac:dyDescent="0.2">
      <c r="A129" s="419">
        <v>120</v>
      </c>
      <c r="B129" s="420" t="s">
        <v>1090</v>
      </c>
      <c r="C129" s="421" t="s">
        <v>1091</v>
      </c>
      <c r="D129" s="422">
        <v>1200</v>
      </c>
      <c r="E129" s="423" t="s">
        <v>1452</v>
      </c>
      <c r="F129" s="424" t="s">
        <v>1453</v>
      </c>
      <c r="G129" s="424"/>
      <c r="H129" s="424"/>
      <c r="I129" s="425" t="s">
        <v>1454</v>
      </c>
      <c r="J129" s="426" t="s">
        <v>1095</v>
      </c>
      <c r="K129" s="427" t="s">
        <v>1096</v>
      </c>
      <c r="L129" s="428"/>
    </row>
    <row r="130" spans="1:12" ht="27.75" customHeight="1" x14ac:dyDescent="0.2">
      <c r="A130" s="419">
        <v>121</v>
      </c>
      <c r="B130" s="420" t="s">
        <v>1090</v>
      </c>
      <c r="C130" s="421" t="s">
        <v>1091</v>
      </c>
      <c r="D130" s="422">
        <v>1200</v>
      </c>
      <c r="E130" s="423" t="s">
        <v>1455</v>
      </c>
      <c r="F130" s="424" t="s">
        <v>1456</v>
      </c>
      <c r="G130" s="424"/>
      <c r="H130" s="424"/>
      <c r="I130" s="425" t="s">
        <v>1457</v>
      </c>
      <c r="J130" s="426" t="s">
        <v>1095</v>
      </c>
      <c r="K130" s="427" t="s">
        <v>1096</v>
      </c>
      <c r="L130" s="428"/>
    </row>
    <row r="131" spans="1:12" ht="27.75" customHeight="1" x14ac:dyDescent="0.2">
      <c r="A131" s="419">
        <v>122</v>
      </c>
      <c r="B131" s="420" t="s">
        <v>1090</v>
      </c>
      <c r="C131" s="421" t="s">
        <v>1091</v>
      </c>
      <c r="D131" s="422">
        <v>900</v>
      </c>
      <c r="E131" s="423" t="s">
        <v>1458</v>
      </c>
      <c r="F131" s="424" t="s">
        <v>1459</v>
      </c>
      <c r="G131" s="424"/>
      <c r="H131" s="424"/>
      <c r="I131" s="425" t="s">
        <v>1460</v>
      </c>
      <c r="J131" s="426" t="s">
        <v>1095</v>
      </c>
      <c r="K131" s="427" t="s">
        <v>1096</v>
      </c>
      <c r="L131" s="428"/>
    </row>
    <row r="132" spans="1:12" ht="27.75" customHeight="1" x14ac:dyDescent="0.2">
      <c r="A132" s="419">
        <v>123</v>
      </c>
      <c r="B132" s="420" t="s">
        <v>1090</v>
      </c>
      <c r="C132" s="421" t="s">
        <v>1091</v>
      </c>
      <c r="D132" s="422">
        <v>1200</v>
      </c>
      <c r="E132" s="423" t="s">
        <v>1461</v>
      </c>
      <c r="F132" s="424" t="s">
        <v>1462</v>
      </c>
      <c r="G132" s="424"/>
      <c r="H132" s="424"/>
      <c r="I132" s="425" t="s">
        <v>1463</v>
      </c>
      <c r="J132" s="426" t="s">
        <v>1095</v>
      </c>
      <c r="K132" s="427" t="s">
        <v>1096</v>
      </c>
      <c r="L132" s="428"/>
    </row>
    <row r="133" spans="1:12" ht="27.75" customHeight="1" x14ac:dyDescent="0.2">
      <c r="A133" s="419">
        <v>124</v>
      </c>
      <c r="B133" s="420" t="s">
        <v>1090</v>
      </c>
      <c r="C133" s="421" t="s">
        <v>1091</v>
      </c>
      <c r="D133" s="422">
        <v>1200</v>
      </c>
      <c r="E133" s="423" t="s">
        <v>1464</v>
      </c>
      <c r="F133" s="424" t="s">
        <v>1465</v>
      </c>
      <c r="G133" s="424"/>
      <c r="H133" s="424"/>
      <c r="I133" s="425" t="s">
        <v>1466</v>
      </c>
      <c r="J133" s="426" t="s">
        <v>1095</v>
      </c>
      <c r="K133" s="427" t="s">
        <v>1096</v>
      </c>
      <c r="L133" s="428"/>
    </row>
    <row r="134" spans="1:12" ht="27.75" customHeight="1" x14ac:dyDescent="0.2">
      <c r="A134" s="419">
        <v>125</v>
      </c>
      <c r="B134" s="420" t="s">
        <v>1090</v>
      </c>
      <c r="C134" s="421" t="s">
        <v>1091</v>
      </c>
      <c r="D134" s="422">
        <v>1200</v>
      </c>
      <c r="E134" s="423" t="s">
        <v>1467</v>
      </c>
      <c r="F134" s="424" t="s">
        <v>1468</v>
      </c>
      <c r="G134" s="424"/>
      <c r="H134" s="424"/>
      <c r="I134" s="425" t="s">
        <v>1469</v>
      </c>
      <c r="J134" s="426" t="s">
        <v>1095</v>
      </c>
      <c r="K134" s="427" t="s">
        <v>1096</v>
      </c>
      <c r="L134" s="428"/>
    </row>
    <row r="135" spans="1:12" ht="27.75" customHeight="1" x14ac:dyDescent="0.2">
      <c r="A135" s="419">
        <v>126</v>
      </c>
      <c r="B135" s="420" t="s">
        <v>1090</v>
      </c>
      <c r="C135" s="421" t="s">
        <v>1091</v>
      </c>
      <c r="D135" s="422">
        <v>1200</v>
      </c>
      <c r="E135" s="423" t="s">
        <v>1470</v>
      </c>
      <c r="F135" s="424" t="s">
        <v>1471</v>
      </c>
      <c r="G135" s="424"/>
      <c r="H135" s="424"/>
      <c r="I135" s="425" t="s">
        <v>1472</v>
      </c>
      <c r="J135" s="426" t="s">
        <v>1095</v>
      </c>
      <c r="K135" s="427" t="s">
        <v>1096</v>
      </c>
      <c r="L135" s="428"/>
    </row>
    <row r="136" spans="1:12" ht="27.75" customHeight="1" x14ac:dyDescent="0.2">
      <c r="A136" s="419">
        <v>127</v>
      </c>
      <c r="B136" s="420" t="s">
        <v>1090</v>
      </c>
      <c r="C136" s="421" t="s">
        <v>1091</v>
      </c>
      <c r="D136" s="422">
        <v>1200</v>
      </c>
      <c r="E136" s="423" t="s">
        <v>1473</v>
      </c>
      <c r="F136" s="424" t="s">
        <v>1474</v>
      </c>
      <c r="G136" s="424"/>
      <c r="H136" s="424"/>
      <c r="I136" s="425" t="s">
        <v>1475</v>
      </c>
      <c r="J136" s="426" t="s">
        <v>1095</v>
      </c>
      <c r="K136" s="427" t="s">
        <v>1096</v>
      </c>
      <c r="L136" s="428"/>
    </row>
    <row r="137" spans="1:12" ht="27.75" customHeight="1" x14ac:dyDescent="0.2">
      <c r="A137" s="419">
        <v>128</v>
      </c>
      <c r="B137" s="420" t="s">
        <v>1090</v>
      </c>
      <c r="C137" s="421" t="s">
        <v>1091</v>
      </c>
      <c r="D137" s="422">
        <v>1200</v>
      </c>
      <c r="E137" s="423" t="s">
        <v>1476</v>
      </c>
      <c r="F137" s="424" t="s">
        <v>1477</v>
      </c>
      <c r="G137" s="424"/>
      <c r="H137" s="424"/>
      <c r="I137" s="425" t="s">
        <v>1478</v>
      </c>
      <c r="J137" s="426" t="s">
        <v>1095</v>
      </c>
      <c r="K137" s="427" t="s">
        <v>1096</v>
      </c>
      <c r="L137" s="428"/>
    </row>
    <row r="138" spans="1:12" ht="27.75" customHeight="1" x14ac:dyDescent="0.2">
      <c r="A138" s="419">
        <v>129</v>
      </c>
      <c r="B138" s="420" t="s">
        <v>1090</v>
      </c>
      <c r="C138" s="421" t="s">
        <v>1091</v>
      </c>
      <c r="D138" s="422">
        <v>1200</v>
      </c>
      <c r="E138" s="423" t="s">
        <v>1479</v>
      </c>
      <c r="F138" s="424" t="s">
        <v>1480</v>
      </c>
      <c r="G138" s="424"/>
      <c r="H138" s="424"/>
      <c r="I138" s="425" t="s">
        <v>1481</v>
      </c>
      <c r="J138" s="426" t="s">
        <v>1095</v>
      </c>
      <c r="K138" s="427" t="s">
        <v>1096</v>
      </c>
      <c r="L138" s="428"/>
    </row>
    <row r="139" spans="1:12" ht="27.75" customHeight="1" x14ac:dyDescent="0.2">
      <c r="A139" s="419">
        <v>130</v>
      </c>
      <c r="B139" s="420" t="s">
        <v>1090</v>
      </c>
      <c r="C139" s="421" t="s">
        <v>1091</v>
      </c>
      <c r="D139" s="422">
        <v>1200</v>
      </c>
      <c r="E139" s="423" t="s">
        <v>1482</v>
      </c>
      <c r="F139" s="424" t="s">
        <v>1483</v>
      </c>
      <c r="G139" s="424"/>
      <c r="H139" s="424"/>
      <c r="I139" s="425" t="s">
        <v>1484</v>
      </c>
      <c r="J139" s="426" t="s">
        <v>1095</v>
      </c>
      <c r="K139" s="427" t="s">
        <v>1096</v>
      </c>
      <c r="L139" s="428"/>
    </row>
    <row r="140" spans="1:12" ht="27.75" customHeight="1" x14ac:dyDescent="0.2">
      <c r="A140" s="419">
        <v>131</v>
      </c>
      <c r="B140" s="420" t="s">
        <v>1090</v>
      </c>
      <c r="C140" s="421" t="s">
        <v>1091</v>
      </c>
      <c r="D140" s="422">
        <v>1200</v>
      </c>
      <c r="E140" s="423" t="s">
        <v>1485</v>
      </c>
      <c r="F140" s="424" t="s">
        <v>1486</v>
      </c>
      <c r="G140" s="424"/>
      <c r="H140" s="424"/>
      <c r="I140" s="425" t="s">
        <v>1487</v>
      </c>
      <c r="J140" s="426" t="s">
        <v>1095</v>
      </c>
      <c r="K140" s="427" t="s">
        <v>1096</v>
      </c>
      <c r="L140" s="428"/>
    </row>
    <row r="141" spans="1:12" ht="27.75" customHeight="1" x14ac:dyDescent="0.2">
      <c r="A141" s="419">
        <v>132</v>
      </c>
      <c r="B141" s="420" t="s">
        <v>1090</v>
      </c>
      <c r="C141" s="421" t="s">
        <v>1091</v>
      </c>
      <c r="D141" s="422">
        <v>1200</v>
      </c>
      <c r="E141" s="423" t="s">
        <v>1488</v>
      </c>
      <c r="F141" s="424" t="s">
        <v>1489</v>
      </c>
      <c r="G141" s="424"/>
      <c r="H141" s="424"/>
      <c r="I141" s="425" t="s">
        <v>1490</v>
      </c>
      <c r="J141" s="426" t="s">
        <v>1095</v>
      </c>
      <c r="K141" s="427" t="s">
        <v>1096</v>
      </c>
      <c r="L141" s="428"/>
    </row>
    <row r="142" spans="1:12" ht="27.75" customHeight="1" x14ac:dyDescent="0.2">
      <c r="A142" s="419">
        <v>133</v>
      </c>
      <c r="B142" s="420" t="s">
        <v>1090</v>
      </c>
      <c r="C142" s="421" t="s">
        <v>1091</v>
      </c>
      <c r="D142" s="422">
        <v>900</v>
      </c>
      <c r="E142" s="423" t="s">
        <v>1491</v>
      </c>
      <c r="F142" s="424" t="s">
        <v>1492</v>
      </c>
      <c r="G142" s="424"/>
      <c r="H142" s="424"/>
      <c r="I142" s="425" t="s">
        <v>1493</v>
      </c>
      <c r="J142" s="426" t="s">
        <v>1095</v>
      </c>
      <c r="K142" s="427" t="s">
        <v>1096</v>
      </c>
      <c r="L142" s="428"/>
    </row>
    <row r="143" spans="1:12" ht="27.75" customHeight="1" x14ac:dyDescent="0.2">
      <c r="A143" s="419">
        <v>134</v>
      </c>
      <c r="B143" s="420" t="s">
        <v>1090</v>
      </c>
      <c r="C143" s="421" t="s">
        <v>1091</v>
      </c>
      <c r="D143" s="422">
        <v>1200</v>
      </c>
      <c r="E143" s="423" t="s">
        <v>1494</v>
      </c>
      <c r="F143" s="424" t="s">
        <v>1495</v>
      </c>
      <c r="G143" s="424"/>
      <c r="H143" s="424"/>
      <c r="I143" s="425" t="s">
        <v>1496</v>
      </c>
      <c r="J143" s="426" t="s">
        <v>1095</v>
      </c>
      <c r="K143" s="427" t="s">
        <v>1096</v>
      </c>
      <c r="L143" s="428"/>
    </row>
    <row r="144" spans="1:12" ht="27.75" customHeight="1" x14ac:dyDescent="0.2">
      <c r="A144" s="419">
        <v>135</v>
      </c>
      <c r="B144" s="420" t="s">
        <v>1090</v>
      </c>
      <c r="C144" s="421" t="s">
        <v>1091</v>
      </c>
      <c r="D144" s="422">
        <v>900</v>
      </c>
      <c r="E144" s="423" t="s">
        <v>1497</v>
      </c>
      <c r="F144" s="424" t="s">
        <v>1498</v>
      </c>
      <c r="G144" s="424"/>
      <c r="H144" s="424"/>
      <c r="I144" s="425" t="s">
        <v>1499</v>
      </c>
      <c r="J144" s="426" t="s">
        <v>1095</v>
      </c>
      <c r="K144" s="427" t="s">
        <v>1096</v>
      </c>
      <c r="L144" s="428"/>
    </row>
    <row r="145" spans="1:12" ht="27.75" customHeight="1" x14ac:dyDescent="0.2">
      <c r="A145" s="419">
        <v>136</v>
      </c>
      <c r="B145" s="420" t="s">
        <v>1090</v>
      </c>
      <c r="C145" s="421" t="s">
        <v>1091</v>
      </c>
      <c r="D145" s="422">
        <v>1200</v>
      </c>
      <c r="E145" s="423" t="s">
        <v>1500</v>
      </c>
      <c r="F145" s="424" t="s">
        <v>1501</v>
      </c>
      <c r="G145" s="424"/>
      <c r="H145" s="424"/>
      <c r="I145" s="425" t="s">
        <v>1502</v>
      </c>
      <c r="J145" s="426" t="s">
        <v>1095</v>
      </c>
      <c r="K145" s="427" t="s">
        <v>1096</v>
      </c>
      <c r="L145" s="428"/>
    </row>
    <row r="146" spans="1:12" ht="27.75" customHeight="1" x14ac:dyDescent="0.2">
      <c r="A146" s="419">
        <v>137</v>
      </c>
      <c r="B146" s="420" t="s">
        <v>1090</v>
      </c>
      <c r="C146" s="421" t="s">
        <v>1091</v>
      </c>
      <c r="D146" s="422">
        <v>1200</v>
      </c>
      <c r="E146" s="423" t="s">
        <v>1503</v>
      </c>
      <c r="F146" s="424" t="s">
        <v>1504</v>
      </c>
      <c r="G146" s="424"/>
      <c r="H146" s="424"/>
      <c r="I146" s="425" t="s">
        <v>1505</v>
      </c>
      <c r="J146" s="426" t="s">
        <v>1095</v>
      </c>
      <c r="K146" s="427" t="s">
        <v>1096</v>
      </c>
      <c r="L146" s="428"/>
    </row>
    <row r="147" spans="1:12" ht="27.75" customHeight="1" x14ac:dyDescent="0.2">
      <c r="A147" s="419">
        <v>138</v>
      </c>
      <c r="B147" s="420" t="s">
        <v>1090</v>
      </c>
      <c r="C147" s="421" t="s">
        <v>1091</v>
      </c>
      <c r="D147" s="422">
        <v>1200</v>
      </c>
      <c r="E147" s="423" t="s">
        <v>1506</v>
      </c>
      <c r="F147" s="424" t="s">
        <v>1507</v>
      </c>
      <c r="G147" s="424"/>
      <c r="H147" s="424"/>
      <c r="I147" s="425" t="s">
        <v>1508</v>
      </c>
      <c r="J147" s="426" t="s">
        <v>1095</v>
      </c>
      <c r="K147" s="427" t="s">
        <v>1096</v>
      </c>
      <c r="L147" s="428"/>
    </row>
    <row r="148" spans="1:12" ht="27.75" customHeight="1" x14ac:dyDescent="0.2">
      <c r="A148" s="419">
        <v>139</v>
      </c>
      <c r="B148" s="420" t="s">
        <v>1090</v>
      </c>
      <c r="C148" s="421" t="s">
        <v>1091</v>
      </c>
      <c r="D148" s="422">
        <v>1200</v>
      </c>
      <c r="E148" s="423" t="s">
        <v>1509</v>
      </c>
      <c r="F148" s="424" t="s">
        <v>1510</v>
      </c>
      <c r="G148" s="424"/>
      <c r="H148" s="424"/>
      <c r="I148" s="425" t="s">
        <v>1511</v>
      </c>
      <c r="J148" s="426" t="s">
        <v>1095</v>
      </c>
      <c r="K148" s="427" t="s">
        <v>1096</v>
      </c>
      <c r="L148" s="428"/>
    </row>
    <row r="149" spans="1:12" ht="27.75" customHeight="1" x14ac:dyDescent="0.2">
      <c r="A149" s="419">
        <v>140</v>
      </c>
      <c r="B149" s="420" t="s">
        <v>1090</v>
      </c>
      <c r="C149" s="421" t="s">
        <v>1091</v>
      </c>
      <c r="D149" s="422">
        <v>1200</v>
      </c>
      <c r="E149" s="423" t="s">
        <v>1512</v>
      </c>
      <c r="F149" s="424" t="s">
        <v>1513</v>
      </c>
      <c r="G149" s="424"/>
      <c r="H149" s="424"/>
      <c r="I149" s="425" t="s">
        <v>1514</v>
      </c>
      <c r="J149" s="426" t="s">
        <v>1095</v>
      </c>
      <c r="K149" s="427" t="s">
        <v>1096</v>
      </c>
      <c r="L149" s="428"/>
    </row>
    <row r="150" spans="1:12" ht="27.75" customHeight="1" x14ac:dyDescent="0.2">
      <c r="A150" s="419">
        <v>141</v>
      </c>
      <c r="B150" s="420" t="s">
        <v>1090</v>
      </c>
      <c r="C150" s="421" t="s">
        <v>1091</v>
      </c>
      <c r="D150" s="422">
        <v>1200</v>
      </c>
      <c r="E150" s="423" t="s">
        <v>1515</v>
      </c>
      <c r="F150" s="424" t="s">
        <v>1516</v>
      </c>
      <c r="G150" s="424"/>
      <c r="H150" s="424"/>
      <c r="I150" s="425" t="s">
        <v>1517</v>
      </c>
      <c r="J150" s="426" t="s">
        <v>1095</v>
      </c>
      <c r="K150" s="427" t="s">
        <v>1096</v>
      </c>
      <c r="L150" s="428"/>
    </row>
    <row r="151" spans="1:12" ht="27.75" customHeight="1" x14ac:dyDescent="0.2">
      <c r="A151" s="419">
        <v>142</v>
      </c>
      <c r="B151" s="420" t="s">
        <v>1090</v>
      </c>
      <c r="C151" s="421" t="s">
        <v>1091</v>
      </c>
      <c r="D151" s="422">
        <v>1200</v>
      </c>
      <c r="E151" s="423" t="s">
        <v>1518</v>
      </c>
      <c r="F151" s="424" t="s">
        <v>1519</v>
      </c>
      <c r="G151" s="424"/>
      <c r="H151" s="424"/>
      <c r="I151" s="425" t="s">
        <v>1520</v>
      </c>
      <c r="J151" s="426" t="s">
        <v>1095</v>
      </c>
      <c r="K151" s="427" t="s">
        <v>1096</v>
      </c>
      <c r="L151" s="428"/>
    </row>
    <row r="152" spans="1:12" ht="27.75" customHeight="1" x14ac:dyDescent="0.2">
      <c r="A152" s="419">
        <v>143</v>
      </c>
      <c r="B152" s="420" t="s">
        <v>1090</v>
      </c>
      <c r="C152" s="421" t="s">
        <v>1091</v>
      </c>
      <c r="D152" s="422">
        <v>1200</v>
      </c>
      <c r="E152" s="423" t="s">
        <v>1521</v>
      </c>
      <c r="F152" s="424" t="s">
        <v>1522</v>
      </c>
      <c r="G152" s="424"/>
      <c r="H152" s="424"/>
      <c r="I152" s="425" t="s">
        <v>1523</v>
      </c>
      <c r="J152" s="426" t="s">
        <v>1095</v>
      </c>
      <c r="K152" s="427" t="s">
        <v>1096</v>
      </c>
      <c r="L152" s="428"/>
    </row>
    <row r="153" spans="1:12" ht="27.75" customHeight="1" x14ac:dyDescent="0.2">
      <c r="A153" s="419">
        <v>144</v>
      </c>
      <c r="B153" s="420" t="s">
        <v>1090</v>
      </c>
      <c r="C153" s="421" t="s">
        <v>1091</v>
      </c>
      <c r="D153" s="422">
        <v>1200</v>
      </c>
      <c r="E153" s="423" t="s">
        <v>1524</v>
      </c>
      <c r="F153" s="424" t="s">
        <v>1525</v>
      </c>
      <c r="G153" s="424"/>
      <c r="H153" s="424"/>
      <c r="I153" s="425" t="s">
        <v>1526</v>
      </c>
      <c r="J153" s="426" t="s">
        <v>1095</v>
      </c>
      <c r="K153" s="427" t="s">
        <v>1096</v>
      </c>
      <c r="L153" s="428"/>
    </row>
    <row r="154" spans="1:12" ht="27.75" customHeight="1" x14ac:dyDescent="0.2">
      <c r="A154" s="419">
        <v>145</v>
      </c>
      <c r="B154" s="420" t="s">
        <v>1090</v>
      </c>
      <c r="C154" s="421" t="s">
        <v>1091</v>
      </c>
      <c r="D154" s="422">
        <v>1200</v>
      </c>
      <c r="E154" s="423" t="s">
        <v>1527</v>
      </c>
      <c r="F154" s="424" t="s">
        <v>1528</v>
      </c>
      <c r="G154" s="424"/>
      <c r="H154" s="424"/>
      <c r="I154" s="425" t="s">
        <v>1529</v>
      </c>
      <c r="J154" s="426" t="s">
        <v>1095</v>
      </c>
      <c r="K154" s="427" t="s">
        <v>1096</v>
      </c>
      <c r="L154" s="428"/>
    </row>
    <row r="155" spans="1:12" ht="27.75" customHeight="1" x14ac:dyDescent="0.2">
      <c r="A155" s="419">
        <v>146</v>
      </c>
      <c r="B155" s="420" t="s">
        <v>1090</v>
      </c>
      <c r="C155" s="421" t="s">
        <v>1091</v>
      </c>
      <c r="D155" s="422">
        <v>1200</v>
      </c>
      <c r="E155" s="423" t="s">
        <v>1530</v>
      </c>
      <c r="F155" s="424" t="s">
        <v>1531</v>
      </c>
      <c r="G155" s="424"/>
      <c r="H155" s="424"/>
      <c r="I155" s="425" t="s">
        <v>1532</v>
      </c>
      <c r="J155" s="426" t="s">
        <v>1095</v>
      </c>
      <c r="K155" s="427" t="s">
        <v>1096</v>
      </c>
      <c r="L155" s="428"/>
    </row>
    <row r="156" spans="1:12" ht="27.75" customHeight="1" x14ac:dyDescent="0.2">
      <c r="A156" s="419">
        <v>147</v>
      </c>
      <c r="B156" s="420" t="s">
        <v>1090</v>
      </c>
      <c r="C156" s="421" t="s">
        <v>1091</v>
      </c>
      <c r="D156" s="422">
        <v>1200</v>
      </c>
      <c r="E156" s="423" t="s">
        <v>1533</v>
      </c>
      <c r="F156" s="424" t="s">
        <v>1534</v>
      </c>
      <c r="G156" s="424"/>
      <c r="H156" s="424"/>
      <c r="I156" s="425" t="s">
        <v>1535</v>
      </c>
      <c r="J156" s="426" t="s">
        <v>1095</v>
      </c>
      <c r="K156" s="427" t="s">
        <v>1096</v>
      </c>
      <c r="L156" s="428"/>
    </row>
    <row r="157" spans="1:12" ht="27.75" customHeight="1" x14ac:dyDescent="0.2">
      <c r="A157" s="419">
        <v>148</v>
      </c>
      <c r="B157" s="420" t="s">
        <v>1090</v>
      </c>
      <c r="C157" s="421" t="s">
        <v>1091</v>
      </c>
      <c r="D157" s="422">
        <v>1200</v>
      </c>
      <c r="E157" s="423" t="s">
        <v>1536</v>
      </c>
      <c r="F157" s="424" t="s">
        <v>1537</v>
      </c>
      <c r="G157" s="424"/>
      <c r="H157" s="424"/>
      <c r="I157" s="425" t="s">
        <v>1538</v>
      </c>
      <c r="J157" s="426" t="s">
        <v>1095</v>
      </c>
      <c r="K157" s="427" t="s">
        <v>1096</v>
      </c>
      <c r="L157" s="428"/>
    </row>
    <row r="158" spans="1:12" ht="27.75" customHeight="1" x14ac:dyDescent="0.2">
      <c r="A158" s="419">
        <v>149</v>
      </c>
      <c r="B158" s="420" t="s">
        <v>1090</v>
      </c>
      <c r="C158" s="421" t="s">
        <v>1091</v>
      </c>
      <c r="D158" s="422">
        <v>1200</v>
      </c>
      <c r="E158" s="423" t="s">
        <v>1539</v>
      </c>
      <c r="F158" s="424" t="s">
        <v>1540</v>
      </c>
      <c r="G158" s="424"/>
      <c r="H158" s="424"/>
      <c r="I158" s="425" t="s">
        <v>1541</v>
      </c>
      <c r="J158" s="426" t="s">
        <v>1095</v>
      </c>
      <c r="K158" s="427" t="s">
        <v>1096</v>
      </c>
      <c r="L158" s="428"/>
    </row>
    <row r="159" spans="1:12" ht="27.75" customHeight="1" x14ac:dyDescent="0.2">
      <c r="A159" s="419">
        <v>150</v>
      </c>
      <c r="B159" s="420" t="s">
        <v>1090</v>
      </c>
      <c r="C159" s="421" t="s">
        <v>1091</v>
      </c>
      <c r="D159" s="422">
        <v>1200</v>
      </c>
      <c r="E159" s="423" t="s">
        <v>1542</v>
      </c>
      <c r="F159" s="424" t="s">
        <v>1543</v>
      </c>
      <c r="G159" s="424"/>
      <c r="H159" s="424"/>
      <c r="I159" s="425" t="s">
        <v>1544</v>
      </c>
      <c r="J159" s="426" t="s">
        <v>1095</v>
      </c>
      <c r="K159" s="427" t="s">
        <v>1096</v>
      </c>
      <c r="L159" s="428"/>
    </row>
    <row r="160" spans="1:12" ht="27.75" customHeight="1" x14ac:dyDescent="0.2">
      <c r="A160" s="419">
        <v>151</v>
      </c>
      <c r="B160" s="420" t="s">
        <v>1090</v>
      </c>
      <c r="C160" s="421" t="s">
        <v>1091</v>
      </c>
      <c r="D160" s="422">
        <v>1200</v>
      </c>
      <c r="E160" s="423" t="s">
        <v>1545</v>
      </c>
      <c r="F160" s="424" t="s">
        <v>1546</v>
      </c>
      <c r="G160" s="424"/>
      <c r="H160" s="424"/>
      <c r="I160" s="425" t="s">
        <v>1547</v>
      </c>
      <c r="J160" s="426" t="s">
        <v>1095</v>
      </c>
      <c r="K160" s="427" t="s">
        <v>1096</v>
      </c>
      <c r="L160" s="428"/>
    </row>
    <row r="161" spans="1:12" ht="27.75" customHeight="1" x14ac:dyDescent="0.2">
      <c r="A161" s="419">
        <v>152</v>
      </c>
      <c r="B161" s="420" t="s">
        <v>1090</v>
      </c>
      <c r="C161" s="421" t="s">
        <v>1091</v>
      </c>
      <c r="D161" s="422">
        <v>1200</v>
      </c>
      <c r="E161" s="423" t="s">
        <v>1548</v>
      </c>
      <c r="F161" s="424" t="s">
        <v>1549</v>
      </c>
      <c r="G161" s="424"/>
      <c r="H161" s="424"/>
      <c r="I161" s="425" t="s">
        <v>1550</v>
      </c>
      <c r="J161" s="426" t="s">
        <v>1095</v>
      </c>
      <c r="K161" s="427" t="s">
        <v>1096</v>
      </c>
      <c r="L161" s="428"/>
    </row>
    <row r="162" spans="1:12" ht="27.75" customHeight="1" x14ac:dyDescent="0.2">
      <c r="A162" s="419">
        <v>153</v>
      </c>
      <c r="B162" s="420" t="s">
        <v>1090</v>
      </c>
      <c r="C162" s="421" t="s">
        <v>1091</v>
      </c>
      <c r="D162" s="422">
        <v>1200</v>
      </c>
      <c r="E162" s="423" t="s">
        <v>1551</v>
      </c>
      <c r="F162" s="424" t="s">
        <v>1552</v>
      </c>
      <c r="G162" s="424"/>
      <c r="H162" s="424"/>
      <c r="I162" s="425" t="s">
        <v>1553</v>
      </c>
      <c r="J162" s="426" t="s">
        <v>1095</v>
      </c>
      <c r="K162" s="427" t="s">
        <v>1096</v>
      </c>
      <c r="L162" s="428"/>
    </row>
    <row r="163" spans="1:12" ht="27.75" customHeight="1" x14ac:dyDescent="0.2">
      <c r="A163" s="419">
        <v>154</v>
      </c>
      <c r="B163" s="420" t="s">
        <v>1090</v>
      </c>
      <c r="C163" s="421" t="s">
        <v>1091</v>
      </c>
      <c r="D163" s="422">
        <v>1200</v>
      </c>
      <c r="E163" s="423" t="s">
        <v>1554</v>
      </c>
      <c r="F163" s="424" t="s">
        <v>1555</v>
      </c>
      <c r="G163" s="424"/>
      <c r="H163" s="424"/>
      <c r="I163" s="425" t="s">
        <v>1556</v>
      </c>
      <c r="J163" s="426" t="s">
        <v>1095</v>
      </c>
      <c r="K163" s="427" t="s">
        <v>1096</v>
      </c>
      <c r="L163" s="428"/>
    </row>
    <row r="164" spans="1:12" ht="27.75" customHeight="1" x14ac:dyDescent="0.2">
      <c r="A164" s="419">
        <v>155</v>
      </c>
      <c r="B164" s="420" t="s">
        <v>1090</v>
      </c>
      <c r="C164" s="421" t="s">
        <v>1091</v>
      </c>
      <c r="D164" s="422">
        <v>1200</v>
      </c>
      <c r="E164" s="423" t="s">
        <v>1557</v>
      </c>
      <c r="F164" s="424" t="s">
        <v>1558</v>
      </c>
      <c r="G164" s="424"/>
      <c r="H164" s="424"/>
      <c r="I164" s="425" t="s">
        <v>1559</v>
      </c>
      <c r="J164" s="426" t="s">
        <v>1095</v>
      </c>
      <c r="K164" s="427" t="s">
        <v>1096</v>
      </c>
      <c r="L164" s="428"/>
    </row>
    <row r="165" spans="1:12" ht="27.75" customHeight="1" x14ac:dyDescent="0.2">
      <c r="A165" s="419">
        <v>156</v>
      </c>
      <c r="B165" s="420" t="s">
        <v>1090</v>
      </c>
      <c r="C165" s="421" t="s">
        <v>1091</v>
      </c>
      <c r="D165" s="422">
        <v>1200</v>
      </c>
      <c r="E165" s="423" t="s">
        <v>1560</v>
      </c>
      <c r="F165" s="424" t="s">
        <v>1561</v>
      </c>
      <c r="G165" s="424"/>
      <c r="H165" s="424"/>
      <c r="I165" s="425" t="s">
        <v>1562</v>
      </c>
      <c r="J165" s="426" t="s">
        <v>1095</v>
      </c>
      <c r="K165" s="427" t="s">
        <v>1096</v>
      </c>
      <c r="L165" s="428"/>
    </row>
    <row r="166" spans="1:12" ht="27.75" customHeight="1" x14ac:dyDescent="0.2">
      <c r="A166" s="419">
        <v>157</v>
      </c>
      <c r="B166" s="420" t="s">
        <v>1090</v>
      </c>
      <c r="C166" s="421" t="s">
        <v>1091</v>
      </c>
      <c r="D166" s="422">
        <v>1200</v>
      </c>
      <c r="E166" s="423" t="s">
        <v>1563</v>
      </c>
      <c r="F166" s="424" t="s">
        <v>1564</v>
      </c>
      <c r="G166" s="424"/>
      <c r="H166" s="424"/>
      <c r="I166" s="425" t="s">
        <v>1565</v>
      </c>
      <c r="J166" s="426" t="s">
        <v>1095</v>
      </c>
      <c r="K166" s="427" t="s">
        <v>1096</v>
      </c>
      <c r="L166" s="428"/>
    </row>
    <row r="167" spans="1:12" ht="27.75" customHeight="1" x14ac:dyDescent="0.2">
      <c r="A167" s="419">
        <v>158</v>
      </c>
      <c r="B167" s="420" t="s">
        <v>1090</v>
      </c>
      <c r="C167" s="421" t="s">
        <v>1091</v>
      </c>
      <c r="D167" s="422">
        <v>900</v>
      </c>
      <c r="E167" s="423" t="s">
        <v>1566</v>
      </c>
      <c r="F167" s="424" t="s">
        <v>1567</v>
      </c>
      <c r="G167" s="424"/>
      <c r="H167" s="424"/>
      <c r="I167" s="425" t="s">
        <v>1568</v>
      </c>
      <c r="J167" s="426" t="s">
        <v>1095</v>
      </c>
      <c r="K167" s="427" t="s">
        <v>1096</v>
      </c>
      <c r="L167" s="428"/>
    </row>
    <row r="168" spans="1:12" ht="27.75" customHeight="1" x14ac:dyDescent="0.2">
      <c r="A168" s="419">
        <v>159</v>
      </c>
      <c r="B168" s="420" t="s">
        <v>1090</v>
      </c>
      <c r="C168" s="421" t="s">
        <v>1091</v>
      </c>
      <c r="D168" s="422">
        <v>2400</v>
      </c>
      <c r="E168" s="423" t="s">
        <v>1569</v>
      </c>
      <c r="F168" s="424" t="s">
        <v>1570</v>
      </c>
      <c r="G168" s="424"/>
      <c r="H168" s="424"/>
      <c r="I168" s="425" t="s">
        <v>1571</v>
      </c>
      <c r="J168" s="426" t="s">
        <v>1095</v>
      </c>
      <c r="K168" s="427" t="s">
        <v>1096</v>
      </c>
      <c r="L168" s="428"/>
    </row>
    <row r="169" spans="1:12" ht="27.75" customHeight="1" x14ac:dyDescent="0.2">
      <c r="A169" s="419">
        <v>160</v>
      </c>
      <c r="B169" s="420" t="s">
        <v>1090</v>
      </c>
      <c r="C169" s="421" t="s">
        <v>1091</v>
      </c>
      <c r="D169" s="422">
        <v>1200</v>
      </c>
      <c r="E169" s="423" t="s">
        <v>1572</v>
      </c>
      <c r="F169" s="424" t="s">
        <v>1573</v>
      </c>
      <c r="G169" s="424"/>
      <c r="H169" s="424"/>
      <c r="I169" s="425" t="s">
        <v>1574</v>
      </c>
      <c r="J169" s="426" t="s">
        <v>1095</v>
      </c>
      <c r="K169" s="427" t="s">
        <v>1096</v>
      </c>
      <c r="L169" s="428"/>
    </row>
    <row r="170" spans="1:12" ht="27.75" customHeight="1" x14ac:dyDescent="0.2">
      <c r="A170" s="419">
        <v>161</v>
      </c>
      <c r="B170" s="420" t="s">
        <v>1090</v>
      </c>
      <c r="C170" s="421" t="s">
        <v>1091</v>
      </c>
      <c r="D170" s="422">
        <v>1200</v>
      </c>
      <c r="E170" s="423" t="s">
        <v>1575</v>
      </c>
      <c r="F170" s="424" t="s">
        <v>1576</v>
      </c>
      <c r="G170" s="424"/>
      <c r="H170" s="424"/>
      <c r="I170" s="425" t="s">
        <v>1577</v>
      </c>
      <c r="J170" s="426" t="s">
        <v>1095</v>
      </c>
      <c r="K170" s="427" t="s">
        <v>1096</v>
      </c>
      <c r="L170" s="428"/>
    </row>
    <row r="171" spans="1:12" ht="27.75" customHeight="1" x14ac:dyDescent="0.2">
      <c r="A171" s="419">
        <v>162</v>
      </c>
      <c r="B171" s="420" t="s">
        <v>1090</v>
      </c>
      <c r="C171" s="421" t="s">
        <v>1091</v>
      </c>
      <c r="D171" s="422">
        <v>1200</v>
      </c>
      <c r="E171" s="423" t="s">
        <v>1578</v>
      </c>
      <c r="F171" s="424" t="s">
        <v>1579</v>
      </c>
      <c r="G171" s="424"/>
      <c r="H171" s="424"/>
      <c r="I171" s="425" t="s">
        <v>1580</v>
      </c>
      <c r="J171" s="426" t="s">
        <v>1095</v>
      </c>
      <c r="K171" s="427" t="s">
        <v>1096</v>
      </c>
      <c r="L171" s="428"/>
    </row>
    <row r="172" spans="1:12" ht="27.75" customHeight="1" x14ac:dyDescent="0.2">
      <c r="A172" s="419">
        <v>163</v>
      </c>
      <c r="B172" s="420" t="s">
        <v>1090</v>
      </c>
      <c r="C172" s="421" t="s">
        <v>1091</v>
      </c>
      <c r="D172" s="422">
        <v>1200</v>
      </c>
      <c r="E172" s="423" t="s">
        <v>1581</v>
      </c>
      <c r="F172" s="424" t="s">
        <v>1582</v>
      </c>
      <c r="G172" s="424"/>
      <c r="H172" s="424"/>
      <c r="I172" s="425" t="s">
        <v>1583</v>
      </c>
      <c r="J172" s="426" t="s">
        <v>1095</v>
      </c>
      <c r="K172" s="427" t="s">
        <v>1096</v>
      </c>
      <c r="L172" s="428"/>
    </row>
    <row r="173" spans="1:12" ht="27.75" customHeight="1" x14ac:dyDescent="0.2">
      <c r="A173" s="419">
        <v>164</v>
      </c>
      <c r="B173" s="420" t="s">
        <v>1090</v>
      </c>
      <c r="C173" s="421" t="s">
        <v>1091</v>
      </c>
      <c r="D173" s="422">
        <v>1200</v>
      </c>
      <c r="E173" s="423" t="s">
        <v>1584</v>
      </c>
      <c r="F173" s="424" t="s">
        <v>1585</v>
      </c>
      <c r="G173" s="424"/>
      <c r="H173" s="424"/>
      <c r="I173" s="425" t="s">
        <v>1586</v>
      </c>
      <c r="J173" s="426" t="s">
        <v>1095</v>
      </c>
      <c r="K173" s="427" t="s">
        <v>1096</v>
      </c>
      <c r="L173" s="428"/>
    </row>
    <row r="174" spans="1:12" ht="27.75" customHeight="1" x14ac:dyDescent="0.2">
      <c r="A174" s="419">
        <v>165</v>
      </c>
      <c r="B174" s="420" t="s">
        <v>1090</v>
      </c>
      <c r="C174" s="421" t="s">
        <v>1091</v>
      </c>
      <c r="D174" s="422">
        <v>1200</v>
      </c>
      <c r="E174" s="423" t="s">
        <v>1587</v>
      </c>
      <c r="F174" s="424" t="s">
        <v>1588</v>
      </c>
      <c r="G174" s="424"/>
      <c r="H174" s="424"/>
      <c r="I174" s="425" t="s">
        <v>1589</v>
      </c>
      <c r="J174" s="426" t="s">
        <v>1095</v>
      </c>
      <c r="K174" s="427" t="s">
        <v>1096</v>
      </c>
      <c r="L174" s="428"/>
    </row>
    <row r="175" spans="1:12" ht="27.75" customHeight="1" x14ac:dyDescent="0.2">
      <c r="A175" s="419">
        <v>166</v>
      </c>
      <c r="B175" s="420" t="s">
        <v>1090</v>
      </c>
      <c r="C175" s="421" t="s">
        <v>1091</v>
      </c>
      <c r="D175" s="422">
        <v>1200</v>
      </c>
      <c r="E175" s="423" t="s">
        <v>1590</v>
      </c>
      <c r="F175" s="424" t="s">
        <v>1591</v>
      </c>
      <c r="G175" s="424"/>
      <c r="H175" s="424"/>
      <c r="I175" s="425" t="s">
        <v>1592</v>
      </c>
      <c r="J175" s="426" t="s">
        <v>1095</v>
      </c>
      <c r="K175" s="427" t="s">
        <v>1096</v>
      </c>
      <c r="L175" s="428"/>
    </row>
    <row r="176" spans="1:12" ht="27.75" customHeight="1" x14ac:dyDescent="0.2">
      <c r="A176" s="419">
        <v>167</v>
      </c>
      <c r="B176" s="420" t="s">
        <v>1090</v>
      </c>
      <c r="C176" s="421" t="s">
        <v>1091</v>
      </c>
      <c r="D176" s="422">
        <v>1500</v>
      </c>
      <c r="E176" s="423" t="s">
        <v>1593</v>
      </c>
      <c r="F176" s="424" t="s">
        <v>1594</v>
      </c>
      <c r="G176" s="424"/>
      <c r="H176" s="424"/>
      <c r="I176" s="425" t="s">
        <v>1595</v>
      </c>
      <c r="J176" s="426" t="s">
        <v>1095</v>
      </c>
      <c r="K176" s="427" t="s">
        <v>1096</v>
      </c>
      <c r="L176" s="428"/>
    </row>
    <row r="177" spans="1:12" ht="27.75" customHeight="1" x14ac:dyDescent="0.2">
      <c r="A177" s="419">
        <v>168</v>
      </c>
      <c r="B177" s="420" t="s">
        <v>1090</v>
      </c>
      <c r="C177" s="421" t="s">
        <v>1091</v>
      </c>
      <c r="D177" s="422">
        <v>1200</v>
      </c>
      <c r="E177" s="423" t="s">
        <v>1596</v>
      </c>
      <c r="F177" s="424" t="s">
        <v>1597</v>
      </c>
      <c r="G177" s="424"/>
      <c r="H177" s="424"/>
      <c r="I177" s="425" t="s">
        <v>1598</v>
      </c>
      <c r="J177" s="426" t="s">
        <v>1095</v>
      </c>
      <c r="K177" s="427" t="s">
        <v>1096</v>
      </c>
      <c r="L177" s="428"/>
    </row>
    <row r="178" spans="1:12" ht="27.75" customHeight="1" x14ac:dyDescent="0.2">
      <c r="A178" s="419">
        <v>169</v>
      </c>
      <c r="B178" s="420" t="s">
        <v>1090</v>
      </c>
      <c r="C178" s="421" t="s">
        <v>1091</v>
      </c>
      <c r="D178" s="422">
        <v>1200</v>
      </c>
      <c r="E178" s="423" t="s">
        <v>1599</v>
      </c>
      <c r="F178" s="424" t="s">
        <v>1600</v>
      </c>
      <c r="G178" s="424"/>
      <c r="H178" s="424"/>
      <c r="I178" s="425" t="s">
        <v>1601</v>
      </c>
      <c r="J178" s="426" t="s">
        <v>1095</v>
      </c>
      <c r="K178" s="427" t="s">
        <v>1096</v>
      </c>
      <c r="L178" s="428"/>
    </row>
    <row r="179" spans="1:12" ht="27.75" customHeight="1" x14ac:dyDescent="0.2">
      <c r="A179" s="419">
        <v>170</v>
      </c>
      <c r="B179" s="420" t="s">
        <v>1090</v>
      </c>
      <c r="C179" s="421" t="s">
        <v>1091</v>
      </c>
      <c r="D179" s="422">
        <v>1800</v>
      </c>
      <c r="E179" s="423" t="s">
        <v>1602</v>
      </c>
      <c r="F179" s="424" t="s">
        <v>1603</v>
      </c>
      <c r="G179" s="424"/>
      <c r="H179" s="424"/>
      <c r="I179" s="425" t="s">
        <v>1604</v>
      </c>
      <c r="J179" s="426" t="s">
        <v>1095</v>
      </c>
      <c r="K179" s="427" t="s">
        <v>1096</v>
      </c>
      <c r="L179" s="428"/>
    </row>
    <row r="180" spans="1:12" ht="27.75" customHeight="1" x14ac:dyDescent="0.2">
      <c r="A180" s="419">
        <v>171</v>
      </c>
      <c r="B180" s="420" t="s">
        <v>1090</v>
      </c>
      <c r="C180" s="421" t="s">
        <v>1091</v>
      </c>
      <c r="D180" s="422">
        <v>1500</v>
      </c>
      <c r="E180" s="423" t="s">
        <v>1605</v>
      </c>
      <c r="F180" s="424" t="s">
        <v>1606</v>
      </c>
      <c r="G180" s="424"/>
      <c r="H180" s="424"/>
      <c r="I180" s="425" t="s">
        <v>1607</v>
      </c>
      <c r="J180" s="426" t="s">
        <v>1095</v>
      </c>
      <c r="K180" s="427" t="s">
        <v>1096</v>
      </c>
      <c r="L180" s="428"/>
    </row>
    <row r="181" spans="1:12" ht="27.75" customHeight="1" x14ac:dyDescent="0.2">
      <c r="A181" s="419">
        <v>172</v>
      </c>
      <c r="B181" s="420" t="s">
        <v>1090</v>
      </c>
      <c r="C181" s="421" t="s">
        <v>1091</v>
      </c>
      <c r="D181" s="422">
        <v>1200</v>
      </c>
      <c r="E181" s="423" t="s">
        <v>1608</v>
      </c>
      <c r="F181" s="424" t="s">
        <v>1609</v>
      </c>
      <c r="G181" s="424"/>
      <c r="H181" s="424"/>
      <c r="I181" s="425" t="s">
        <v>1610</v>
      </c>
      <c r="J181" s="426" t="s">
        <v>1095</v>
      </c>
      <c r="K181" s="427" t="s">
        <v>1096</v>
      </c>
      <c r="L181" s="428"/>
    </row>
    <row r="182" spans="1:12" ht="27.75" customHeight="1" x14ac:dyDescent="0.2">
      <c r="A182" s="419">
        <v>173</v>
      </c>
      <c r="B182" s="420" t="s">
        <v>1090</v>
      </c>
      <c r="C182" s="421" t="s">
        <v>1091</v>
      </c>
      <c r="D182" s="422">
        <v>1200</v>
      </c>
      <c r="E182" s="423" t="s">
        <v>1611</v>
      </c>
      <c r="F182" s="424" t="s">
        <v>1612</v>
      </c>
      <c r="G182" s="424"/>
      <c r="H182" s="424"/>
      <c r="I182" s="425" t="s">
        <v>1613</v>
      </c>
      <c r="J182" s="426" t="s">
        <v>1095</v>
      </c>
      <c r="K182" s="427" t="s">
        <v>1096</v>
      </c>
      <c r="L182" s="428"/>
    </row>
    <row r="183" spans="1:12" ht="27.75" customHeight="1" x14ac:dyDescent="0.2">
      <c r="A183" s="419">
        <v>174</v>
      </c>
      <c r="B183" s="420" t="s">
        <v>1090</v>
      </c>
      <c r="C183" s="421" t="s">
        <v>1091</v>
      </c>
      <c r="D183" s="422">
        <v>1200</v>
      </c>
      <c r="E183" s="423" t="s">
        <v>1614</v>
      </c>
      <c r="F183" s="424" t="s">
        <v>1615</v>
      </c>
      <c r="G183" s="424"/>
      <c r="H183" s="424"/>
      <c r="I183" s="425" t="s">
        <v>1616</v>
      </c>
      <c r="J183" s="426" t="s">
        <v>1095</v>
      </c>
      <c r="K183" s="427" t="s">
        <v>1096</v>
      </c>
      <c r="L183" s="428"/>
    </row>
    <row r="184" spans="1:12" ht="27.75" customHeight="1" x14ac:dyDescent="0.2">
      <c r="A184" s="419">
        <v>175</v>
      </c>
      <c r="B184" s="420" t="s">
        <v>1090</v>
      </c>
      <c r="C184" s="421" t="s">
        <v>1091</v>
      </c>
      <c r="D184" s="422">
        <v>1200</v>
      </c>
      <c r="E184" s="423" t="s">
        <v>1617</v>
      </c>
      <c r="F184" s="424" t="s">
        <v>1618</v>
      </c>
      <c r="G184" s="424"/>
      <c r="H184" s="424"/>
      <c r="I184" s="425" t="s">
        <v>1619</v>
      </c>
      <c r="J184" s="426" t="s">
        <v>1095</v>
      </c>
      <c r="K184" s="427" t="s">
        <v>1096</v>
      </c>
      <c r="L184" s="428"/>
    </row>
    <row r="185" spans="1:12" ht="27.75" customHeight="1" x14ac:dyDescent="0.2">
      <c r="A185" s="419">
        <v>176</v>
      </c>
      <c r="B185" s="420" t="s">
        <v>1090</v>
      </c>
      <c r="C185" s="421" t="s">
        <v>1091</v>
      </c>
      <c r="D185" s="422">
        <v>1200</v>
      </c>
      <c r="E185" s="423" t="s">
        <v>1620</v>
      </c>
      <c r="F185" s="424" t="s">
        <v>1621</v>
      </c>
      <c r="G185" s="424"/>
      <c r="H185" s="424"/>
      <c r="I185" s="425" t="s">
        <v>1622</v>
      </c>
      <c r="J185" s="426" t="s">
        <v>1095</v>
      </c>
      <c r="K185" s="427" t="s">
        <v>1096</v>
      </c>
      <c r="L185" s="428"/>
    </row>
    <row r="186" spans="1:12" ht="27.75" customHeight="1" x14ac:dyDescent="0.2">
      <c r="A186" s="419">
        <v>177</v>
      </c>
      <c r="B186" s="420" t="s">
        <v>1090</v>
      </c>
      <c r="C186" s="421" t="s">
        <v>1091</v>
      </c>
      <c r="D186" s="422">
        <v>1200</v>
      </c>
      <c r="E186" s="423" t="s">
        <v>1623</v>
      </c>
      <c r="F186" s="424" t="s">
        <v>1624</v>
      </c>
      <c r="G186" s="424"/>
      <c r="H186" s="424"/>
      <c r="I186" s="425" t="s">
        <v>1625</v>
      </c>
      <c r="J186" s="426" t="s">
        <v>1095</v>
      </c>
      <c r="K186" s="427" t="s">
        <v>1096</v>
      </c>
      <c r="L186" s="428"/>
    </row>
    <row r="187" spans="1:12" ht="27.75" customHeight="1" x14ac:dyDescent="0.2">
      <c r="A187" s="419">
        <v>178</v>
      </c>
      <c r="B187" s="420" t="s">
        <v>1090</v>
      </c>
      <c r="C187" s="421" t="s">
        <v>1091</v>
      </c>
      <c r="D187" s="422">
        <v>1200</v>
      </c>
      <c r="E187" s="423" t="s">
        <v>1626</v>
      </c>
      <c r="F187" s="424" t="s">
        <v>1627</v>
      </c>
      <c r="G187" s="424"/>
      <c r="H187" s="424"/>
      <c r="I187" s="425" t="s">
        <v>1628</v>
      </c>
      <c r="J187" s="426" t="s">
        <v>1095</v>
      </c>
      <c r="K187" s="427" t="s">
        <v>1096</v>
      </c>
      <c r="L187" s="428"/>
    </row>
    <row r="188" spans="1:12" ht="27.75" customHeight="1" x14ac:dyDescent="0.2">
      <c r="A188" s="419">
        <v>179</v>
      </c>
      <c r="B188" s="420" t="s">
        <v>1090</v>
      </c>
      <c r="C188" s="421" t="s">
        <v>1091</v>
      </c>
      <c r="D188" s="422">
        <v>1200</v>
      </c>
      <c r="E188" s="423" t="s">
        <v>1629</v>
      </c>
      <c r="F188" s="424" t="s">
        <v>1630</v>
      </c>
      <c r="G188" s="424"/>
      <c r="H188" s="424"/>
      <c r="I188" s="425" t="s">
        <v>1631</v>
      </c>
      <c r="J188" s="426" t="s">
        <v>1095</v>
      </c>
      <c r="K188" s="427" t="s">
        <v>1096</v>
      </c>
      <c r="L188" s="428"/>
    </row>
    <row r="189" spans="1:12" ht="27.75" customHeight="1" x14ac:dyDescent="0.2">
      <c r="A189" s="419">
        <v>180</v>
      </c>
      <c r="B189" s="420" t="s">
        <v>1090</v>
      </c>
      <c r="C189" s="421" t="s">
        <v>1091</v>
      </c>
      <c r="D189" s="422">
        <v>1500</v>
      </c>
      <c r="E189" s="423" t="s">
        <v>1632</v>
      </c>
      <c r="F189" s="424" t="s">
        <v>1633</v>
      </c>
      <c r="G189" s="424"/>
      <c r="H189" s="424"/>
      <c r="I189" s="425" t="s">
        <v>1634</v>
      </c>
      <c r="J189" s="426" t="s">
        <v>1095</v>
      </c>
      <c r="K189" s="427" t="s">
        <v>1096</v>
      </c>
      <c r="L189" s="428"/>
    </row>
    <row r="190" spans="1:12" ht="27.75" customHeight="1" x14ac:dyDescent="0.2">
      <c r="A190" s="419">
        <v>181</v>
      </c>
      <c r="B190" s="420" t="s">
        <v>1090</v>
      </c>
      <c r="C190" s="421" t="s">
        <v>1091</v>
      </c>
      <c r="D190" s="422">
        <v>1800</v>
      </c>
      <c r="E190" s="423" t="s">
        <v>1635</v>
      </c>
      <c r="F190" s="424" t="s">
        <v>1636</v>
      </c>
      <c r="G190" s="424"/>
      <c r="H190" s="424"/>
      <c r="I190" s="425" t="s">
        <v>1637</v>
      </c>
      <c r="J190" s="426" t="s">
        <v>1095</v>
      </c>
      <c r="K190" s="427" t="s">
        <v>1096</v>
      </c>
      <c r="L190" s="428"/>
    </row>
    <row r="191" spans="1:12" ht="27.75" customHeight="1" x14ac:dyDescent="0.2">
      <c r="A191" s="419">
        <v>182</v>
      </c>
      <c r="B191" s="420" t="s">
        <v>1090</v>
      </c>
      <c r="C191" s="421" t="s">
        <v>1091</v>
      </c>
      <c r="D191" s="422">
        <v>900</v>
      </c>
      <c r="E191" s="423" t="s">
        <v>1638</v>
      </c>
      <c r="F191" s="424" t="s">
        <v>1639</v>
      </c>
      <c r="G191" s="424"/>
      <c r="H191" s="424"/>
      <c r="I191" s="425" t="s">
        <v>1640</v>
      </c>
      <c r="J191" s="426" t="s">
        <v>1095</v>
      </c>
      <c r="K191" s="427" t="s">
        <v>1096</v>
      </c>
      <c r="L191" s="428"/>
    </row>
    <row r="192" spans="1:12" ht="27.75" customHeight="1" x14ac:dyDescent="0.2">
      <c r="A192" s="419">
        <v>183</v>
      </c>
      <c r="B192" s="420" t="s">
        <v>1090</v>
      </c>
      <c r="C192" s="421" t="s">
        <v>1091</v>
      </c>
      <c r="D192" s="422">
        <v>900</v>
      </c>
      <c r="E192" s="423" t="s">
        <v>1641</v>
      </c>
      <c r="F192" s="424" t="s">
        <v>1642</v>
      </c>
      <c r="G192" s="424"/>
      <c r="H192" s="424"/>
      <c r="I192" s="425" t="s">
        <v>1643</v>
      </c>
      <c r="J192" s="426" t="s">
        <v>1095</v>
      </c>
      <c r="K192" s="427" t="s">
        <v>1096</v>
      </c>
      <c r="L192" s="428"/>
    </row>
    <row r="193" spans="1:12" ht="27.75" customHeight="1" x14ac:dyDescent="0.2">
      <c r="A193" s="419">
        <v>184</v>
      </c>
      <c r="B193" s="420" t="s">
        <v>1090</v>
      </c>
      <c r="C193" s="421" t="s">
        <v>1091</v>
      </c>
      <c r="D193" s="422">
        <v>1200</v>
      </c>
      <c r="E193" s="423" t="s">
        <v>1644</v>
      </c>
      <c r="F193" s="424" t="s">
        <v>1645</v>
      </c>
      <c r="G193" s="424"/>
      <c r="H193" s="424"/>
      <c r="I193" s="425" t="s">
        <v>1646</v>
      </c>
      <c r="J193" s="426" t="s">
        <v>1095</v>
      </c>
      <c r="K193" s="427" t="s">
        <v>1096</v>
      </c>
      <c r="L193" s="428"/>
    </row>
    <row r="194" spans="1:12" ht="27.75" customHeight="1" x14ac:dyDescent="0.2">
      <c r="A194" s="419">
        <v>185</v>
      </c>
      <c r="B194" s="420" t="s">
        <v>1090</v>
      </c>
      <c r="C194" s="421" t="s">
        <v>1091</v>
      </c>
      <c r="D194" s="422">
        <v>1200</v>
      </c>
      <c r="E194" s="423" t="s">
        <v>1647</v>
      </c>
      <c r="F194" s="424" t="s">
        <v>1648</v>
      </c>
      <c r="G194" s="424"/>
      <c r="H194" s="424"/>
      <c r="I194" s="425" t="s">
        <v>1649</v>
      </c>
      <c r="J194" s="426" t="s">
        <v>1095</v>
      </c>
      <c r="K194" s="427" t="s">
        <v>1096</v>
      </c>
      <c r="L194" s="428"/>
    </row>
    <row r="195" spans="1:12" ht="27.75" customHeight="1" x14ac:dyDescent="0.2">
      <c r="A195" s="419">
        <v>186</v>
      </c>
      <c r="B195" s="420" t="s">
        <v>1090</v>
      </c>
      <c r="C195" s="421" t="s">
        <v>1091</v>
      </c>
      <c r="D195" s="422">
        <v>1200</v>
      </c>
      <c r="E195" s="423" t="s">
        <v>1650</v>
      </c>
      <c r="F195" s="424" t="s">
        <v>1651</v>
      </c>
      <c r="G195" s="424"/>
      <c r="H195" s="424"/>
      <c r="I195" s="425" t="s">
        <v>1652</v>
      </c>
      <c r="J195" s="426" t="s">
        <v>1095</v>
      </c>
      <c r="K195" s="427" t="s">
        <v>1096</v>
      </c>
      <c r="L195" s="428"/>
    </row>
    <row r="196" spans="1:12" ht="27.75" customHeight="1" x14ac:dyDescent="0.2">
      <c r="A196" s="419">
        <v>187</v>
      </c>
      <c r="B196" s="420" t="s">
        <v>1090</v>
      </c>
      <c r="C196" s="421" t="s">
        <v>1091</v>
      </c>
      <c r="D196" s="422">
        <v>1200</v>
      </c>
      <c r="E196" s="423" t="s">
        <v>1653</v>
      </c>
      <c r="F196" s="424" t="s">
        <v>1654</v>
      </c>
      <c r="G196" s="424"/>
      <c r="H196" s="424"/>
      <c r="I196" s="425" t="s">
        <v>1655</v>
      </c>
      <c r="J196" s="426" t="s">
        <v>1095</v>
      </c>
      <c r="K196" s="427" t="s">
        <v>1096</v>
      </c>
      <c r="L196" s="428"/>
    </row>
    <row r="197" spans="1:12" ht="27.75" customHeight="1" x14ac:dyDescent="0.2">
      <c r="A197" s="419">
        <v>188</v>
      </c>
      <c r="B197" s="420" t="s">
        <v>1090</v>
      </c>
      <c r="C197" s="421" t="s">
        <v>1091</v>
      </c>
      <c r="D197" s="422">
        <v>1200</v>
      </c>
      <c r="E197" s="423" t="s">
        <v>1656</v>
      </c>
      <c r="F197" s="424" t="s">
        <v>1657</v>
      </c>
      <c r="G197" s="424"/>
      <c r="H197" s="424"/>
      <c r="I197" s="425" t="s">
        <v>1658</v>
      </c>
      <c r="J197" s="426" t="s">
        <v>1095</v>
      </c>
      <c r="K197" s="427" t="s">
        <v>1096</v>
      </c>
      <c r="L197" s="428"/>
    </row>
    <row r="198" spans="1:12" ht="27.75" customHeight="1" x14ac:dyDescent="0.2">
      <c r="A198" s="419">
        <v>189</v>
      </c>
      <c r="B198" s="420" t="s">
        <v>1090</v>
      </c>
      <c r="C198" s="421" t="s">
        <v>1091</v>
      </c>
      <c r="D198" s="422">
        <v>1200</v>
      </c>
      <c r="E198" s="423" t="s">
        <v>1656</v>
      </c>
      <c r="F198" s="424" t="s">
        <v>1657</v>
      </c>
      <c r="G198" s="424"/>
      <c r="H198" s="424"/>
      <c r="I198" s="425" t="s">
        <v>1659</v>
      </c>
      <c r="J198" s="426" t="s">
        <v>1095</v>
      </c>
      <c r="K198" s="427" t="s">
        <v>1096</v>
      </c>
      <c r="L198" s="428"/>
    </row>
    <row r="199" spans="1:12" ht="27.75" customHeight="1" x14ac:dyDescent="0.2">
      <c r="A199" s="419">
        <v>190</v>
      </c>
      <c r="B199" s="420" t="s">
        <v>1090</v>
      </c>
      <c r="C199" s="421" t="s">
        <v>1091</v>
      </c>
      <c r="D199" s="422">
        <v>1500</v>
      </c>
      <c r="E199" s="423" t="s">
        <v>1660</v>
      </c>
      <c r="F199" s="424" t="s">
        <v>1661</v>
      </c>
      <c r="G199" s="424"/>
      <c r="H199" s="424"/>
      <c r="I199" s="425" t="s">
        <v>1662</v>
      </c>
      <c r="J199" s="426" t="s">
        <v>1095</v>
      </c>
      <c r="K199" s="427" t="s">
        <v>1096</v>
      </c>
      <c r="L199" s="428"/>
    </row>
    <row r="200" spans="1:12" ht="27.75" customHeight="1" x14ac:dyDescent="0.2">
      <c r="A200" s="419">
        <v>191</v>
      </c>
      <c r="B200" s="420" t="s">
        <v>1090</v>
      </c>
      <c r="C200" s="421" t="s">
        <v>1091</v>
      </c>
      <c r="D200" s="422">
        <v>1200</v>
      </c>
      <c r="E200" s="423" t="s">
        <v>1663</v>
      </c>
      <c r="F200" s="424" t="s">
        <v>1664</v>
      </c>
      <c r="G200" s="424"/>
      <c r="H200" s="424"/>
      <c r="I200" s="425" t="s">
        <v>1665</v>
      </c>
      <c r="J200" s="426" t="s">
        <v>1095</v>
      </c>
      <c r="K200" s="427" t="s">
        <v>1096</v>
      </c>
      <c r="L200" s="428"/>
    </row>
    <row r="201" spans="1:12" ht="27.75" customHeight="1" x14ac:dyDescent="0.2">
      <c r="A201" s="419">
        <v>192</v>
      </c>
      <c r="B201" s="420" t="s">
        <v>1090</v>
      </c>
      <c r="C201" s="421" t="s">
        <v>1091</v>
      </c>
      <c r="D201" s="422">
        <v>1200</v>
      </c>
      <c r="E201" s="423" t="s">
        <v>1666</v>
      </c>
      <c r="F201" s="424" t="s">
        <v>1667</v>
      </c>
      <c r="G201" s="424"/>
      <c r="H201" s="424"/>
      <c r="I201" s="425" t="s">
        <v>1668</v>
      </c>
      <c r="J201" s="426" t="s">
        <v>1095</v>
      </c>
      <c r="K201" s="427" t="s">
        <v>1096</v>
      </c>
      <c r="L201" s="428"/>
    </row>
    <row r="202" spans="1:12" ht="27.75" customHeight="1" x14ac:dyDescent="0.2">
      <c r="A202" s="419">
        <v>193</v>
      </c>
      <c r="B202" s="420" t="s">
        <v>1090</v>
      </c>
      <c r="C202" s="421" t="s">
        <v>1091</v>
      </c>
      <c r="D202" s="422">
        <v>1200</v>
      </c>
      <c r="E202" s="423" t="s">
        <v>1669</v>
      </c>
      <c r="F202" s="424" t="s">
        <v>1670</v>
      </c>
      <c r="G202" s="424"/>
      <c r="H202" s="424"/>
      <c r="I202" s="425" t="s">
        <v>1671</v>
      </c>
      <c r="J202" s="426" t="s">
        <v>1095</v>
      </c>
      <c r="K202" s="427" t="s">
        <v>1096</v>
      </c>
      <c r="L202" s="428"/>
    </row>
    <row r="203" spans="1:12" ht="27.75" customHeight="1" x14ac:dyDescent="0.2">
      <c r="A203" s="419">
        <v>194</v>
      </c>
      <c r="B203" s="420" t="s">
        <v>1090</v>
      </c>
      <c r="C203" s="421" t="s">
        <v>1091</v>
      </c>
      <c r="D203" s="422">
        <v>1200</v>
      </c>
      <c r="E203" s="423" t="s">
        <v>1672</v>
      </c>
      <c r="F203" s="424" t="s">
        <v>1673</v>
      </c>
      <c r="G203" s="424"/>
      <c r="H203" s="424"/>
      <c r="I203" s="425" t="s">
        <v>1674</v>
      </c>
      <c r="J203" s="426" t="s">
        <v>1095</v>
      </c>
      <c r="K203" s="427" t="s">
        <v>1096</v>
      </c>
      <c r="L203" s="428"/>
    </row>
    <row r="204" spans="1:12" ht="27.75" customHeight="1" x14ac:dyDescent="0.2">
      <c r="A204" s="419">
        <v>195</v>
      </c>
      <c r="B204" s="420" t="s">
        <v>1090</v>
      </c>
      <c r="C204" s="421" t="s">
        <v>1091</v>
      </c>
      <c r="D204" s="422">
        <v>1200</v>
      </c>
      <c r="E204" s="423" t="s">
        <v>1675</v>
      </c>
      <c r="F204" s="424" t="s">
        <v>1676</v>
      </c>
      <c r="G204" s="424"/>
      <c r="H204" s="424"/>
      <c r="I204" s="425" t="s">
        <v>1677</v>
      </c>
      <c r="J204" s="426" t="s">
        <v>1095</v>
      </c>
      <c r="K204" s="427" t="s">
        <v>1096</v>
      </c>
      <c r="L204" s="428"/>
    </row>
    <row r="205" spans="1:12" ht="27.75" customHeight="1" x14ac:dyDescent="0.2">
      <c r="A205" s="419">
        <v>196</v>
      </c>
      <c r="B205" s="420" t="s">
        <v>1090</v>
      </c>
      <c r="C205" s="421" t="s">
        <v>1091</v>
      </c>
      <c r="D205" s="422">
        <v>1200</v>
      </c>
      <c r="E205" s="423" t="s">
        <v>1678</v>
      </c>
      <c r="F205" s="424" t="s">
        <v>1679</v>
      </c>
      <c r="G205" s="424"/>
      <c r="H205" s="424"/>
      <c r="I205" s="425" t="s">
        <v>1680</v>
      </c>
      <c r="J205" s="426" t="s">
        <v>1095</v>
      </c>
      <c r="K205" s="427" t="s">
        <v>1096</v>
      </c>
      <c r="L205" s="428"/>
    </row>
    <row r="206" spans="1:12" ht="27.75" customHeight="1" x14ac:dyDescent="0.2">
      <c r="A206" s="419">
        <v>197</v>
      </c>
      <c r="B206" s="420" t="s">
        <v>1090</v>
      </c>
      <c r="C206" s="421" t="s">
        <v>1091</v>
      </c>
      <c r="D206" s="422">
        <v>1800</v>
      </c>
      <c r="E206" s="423" t="s">
        <v>1681</v>
      </c>
      <c r="F206" s="424" t="s">
        <v>1682</v>
      </c>
      <c r="G206" s="424"/>
      <c r="H206" s="424"/>
      <c r="I206" s="425" t="s">
        <v>1683</v>
      </c>
      <c r="J206" s="426" t="s">
        <v>1095</v>
      </c>
      <c r="K206" s="427" t="s">
        <v>1096</v>
      </c>
      <c r="L206" s="428"/>
    </row>
    <row r="207" spans="1:12" ht="27.75" customHeight="1" x14ac:dyDescent="0.2">
      <c r="A207" s="419">
        <v>198</v>
      </c>
      <c r="B207" s="420" t="s">
        <v>1090</v>
      </c>
      <c r="C207" s="421" t="s">
        <v>1091</v>
      </c>
      <c r="D207" s="422">
        <v>1200</v>
      </c>
      <c r="E207" s="423" t="s">
        <v>1684</v>
      </c>
      <c r="F207" s="424" t="s">
        <v>1685</v>
      </c>
      <c r="G207" s="424"/>
      <c r="H207" s="424"/>
      <c r="I207" s="425" t="s">
        <v>1686</v>
      </c>
      <c r="J207" s="426" t="s">
        <v>1095</v>
      </c>
      <c r="K207" s="427" t="s">
        <v>1096</v>
      </c>
      <c r="L207" s="428"/>
    </row>
    <row r="208" spans="1:12" ht="27.75" customHeight="1" x14ac:dyDescent="0.2">
      <c r="A208" s="419">
        <v>199</v>
      </c>
      <c r="B208" s="420" t="s">
        <v>1090</v>
      </c>
      <c r="C208" s="421" t="s">
        <v>1091</v>
      </c>
      <c r="D208" s="422">
        <v>1200</v>
      </c>
      <c r="E208" s="423" t="s">
        <v>1687</v>
      </c>
      <c r="F208" s="424" t="s">
        <v>1688</v>
      </c>
      <c r="G208" s="424"/>
      <c r="H208" s="424"/>
      <c r="I208" s="425" t="s">
        <v>1689</v>
      </c>
      <c r="J208" s="426" t="s">
        <v>1095</v>
      </c>
      <c r="K208" s="427" t="s">
        <v>1096</v>
      </c>
      <c r="L208" s="428"/>
    </row>
    <row r="209" spans="1:12" ht="27.75" customHeight="1" x14ac:dyDescent="0.2">
      <c r="A209" s="419">
        <v>200</v>
      </c>
      <c r="B209" s="420" t="s">
        <v>1090</v>
      </c>
      <c r="C209" s="421" t="s">
        <v>1091</v>
      </c>
      <c r="D209" s="422">
        <v>1500</v>
      </c>
      <c r="E209" s="423" t="s">
        <v>1690</v>
      </c>
      <c r="F209" s="424" t="s">
        <v>1691</v>
      </c>
      <c r="G209" s="424"/>
      <c r="H209" s="424"/>
      <c r="I209" s="425" t="s">
        <v>1692</v>
      </c>
      <c r="J209" s="426" t="s">
        <v>1095</v>
      </c>
      <c r="K209" s="427" t="s">
        <v>1096</v>
      </c>
      <c r="L209" s="428"/>
    </row>
    <row r="210" spans="1:12" ht="27.75" customHeight="1" x14ac:dyDescent="0.2">
      <c r="A210" s="419">
        <v>201</v>
      </c>
      <c r="B210" s="420" t="s">
        <v>1090</v>
      </c>
      <c r="C210" s="421" t="s">
        <v>1091</v>
      </c>
      <c r="D210" s="422">
        <v>1800</v>
      </c>
      <c r="E210" s="423" t="s">
        <v>1693</v>
      </c>
      <c r="F210" s="424" t="s">
        <v>1694</v>
      </c>
      <c r="G210" s="424"/>
      <c r="H210" s="424"/>
      <c r="I210" s="425" t="s">
        <v>1695</v>
      </c>
      <c r="J210" s="426" t="s">
        <v>1095</v>
      </c>
      <c r="K210" s="427" t="s">
        <v>1096</v>
      </c>
      <c r="L210" s="428"/>
    </row>
    <row r="211" spans="1:12" ht="27.75" customHeight="1" x14ac:dyDescent="0.2">
      <c r="A211" s="419">
        <v>202</v>
      </c>
      <c r="B211" s="420" t="s">
        <v>1090</v>
      </c>
      <c r="C211" s="421" t="s">
        <v>1091</v>
      </c>
      <c r="D211" s="422">
        <v>1800</v>
      </c>
      <c r="E211" s="423" t="s">
        <v>1696</v>
      </c>
      <c r="F211" s="424" t="s">
        <v>1697</v>
      </c>
      <c r="G211" s="424"/>
      <c r="H211" s="424"/>
      <c r="I211" s="425" t="s">
        <v>1698</v>
      </c>
      <c r="J211" s="426" t="s">
        <v>1095</v>
      </c>
      <c r="K211" s="427" t="s">
        <v>1096</v>
      </c>
      <c r="L211" s="428"/>
    </row>
    <row r="212" spans="1:12" ht="27.75" customHeight="1" x14ac:dyDescent="0.2">
      <c r="A212" s="419">
        <v>203</v>
      </c>
      <c r="B212" s="420" t="s">
        <v>1090</v>
      </c>
      <c r="C212" s="421" t="s">
        <v>1091</v>
      </c>
      <c r="D212" s="422">
        <v>1200</v>
      </c>
      <c r="E212" s="423" t="s">
        <v>1699</v>
      </c>
      <c r="F212" s="424" t="s">
        <v>1700</v>
      </c>
      <c r="G212" s="424"/>
      <c r="H212" s="424"/>
      <c r="I212" s="425" t="s">
        <v>1701</v>
      </c>
      <c r="J212" s="426" t="s">
        <v>1095</v>
      </c>
      <c r="K212" s="427" t="s">
        <v>1096</v>
      </c>
      <c r="L212" s="428"/>
    </row>
    <row r="213" spans="1:12" ht="27.75" customHeight="1" x14ac:dyDescent="0.2">
      <c r="A213" s="419">
        <v>204</v>
      </c>
      <c r="B213" s="420" t="s">
        <v>1090</v>
      </c>
      <c r="C213" s="421" t="s">
        <v>1091</v>
      </c>
      <c r="D213" s="422">
        <v>1200</v>
      </c>
      <c r="E213" s="423" t="s">
        <v>1702</v>
      </c>
      <c r="F213" s="424" t="s">
        <v>1703</v>
      </c>
      <c r="G213" s="424"/>
      <c r="H213" s="424"/>
      <c r="I213" s="425" t="s">
        <v>1704</v>
      </c>
      <c r="J213" s="426" t="s">
        <v>1095</v>
      </c>
      <c r="K213" s="427" t="s">
        <v>1096</v>
      </c>
      <c r="L213" s="428"/>
    </row>
    <row r="214" spans="1:12" ht="27.75" customHeight="1" x14ac:dyDescent="0.2">
      <c r="A214" s="419">
        <v>205</v>
      </c>
      <c r="B214" s="420" t="s">
        <v>1090</v>
      </c>
      <c r="C214" s="421" t="s">
        <v>1091</v>
      </c>
      <c r="D214" s="422">
        <v>1200</v>
      </c>
      <c r="E214" s="423" t="s">
        <v>1705</v>
      </c>
      <c r="F214" s="424" t="s">
        <v>1706</v>
      </c>
      <c r="G214" s="424"/>
      <c r="H214" s="424"/>
      <c r="I214" s="425" t="s">
        <v>1707</v>
      </c>
      <c r="J214" s="426" t="s">
        <v>1095</v>
      </c>
      <c r="K214" s="427" t="s">
        <v>1096</v>
      </c>
      <c r="L214" s="428"/>
    </row>
    <row r="215" spans="1:12" ht="27.75" customHeight="1" x14ac:dyDescent="0.2">
      <c r="A215" s="419">
        <v>206</v>
      </c>
      <c r="B215" s="420" t="s">
        <v>1090</v>
      </c>
      <c r="C215" s="421" t="s">
        <v>1091</v>
      </c>
      <c r="D215" s="422">
        <v>1200</v>
      </c>
      <c r="E215" s="423" t="s">
        <v>1708</v>
      </c>
      <c r="F215" s="424" t="s">
        <v>1709</v>
      </c>
      <c r="G215" s="424"/>
      <c r="H215" s="424"/>
      <c r="I215" s="425" t="s">
        <v>1710</v>
      </c>
      <c r="J215" s="426" t="s">
        <v>1095</v>
      </c>
      <c r="K215" s="427" t="s">
        <v>1096</v>
      </c>
      <c r="L215" s="428"/>
    </row>
    <row r="216" spans="1:12" ht="27.75" customHeight="1" x14ac:dyDescent="0.2">
      <c r="A216" s="419">
        <v>207</v>
      </c>
      <c r="B216" s="420" t="s">
        <v>1090</v>
      </c>
      <c r="C216" s="421" t="s">
        <v>1091</v>
      </c>
      <c r="D216" s="422">
        <v>1200</v>
      </c>
      <c r="E216" s="423" t="s">
        <v>1711</v>
      </c>
      <c r="F216" s="424" t="s">
        <v>1712</v>
      </c>
      <c r="G216" s="424"/>
      <c r="H216" s="424"/>
      <c r="I216" s="425" t="s">
        <v>1713</v>
      </c>
      <c r="J216" s="426" t="s">
        <v>1095</v>
      </c>
      <c r="K216" s="427" t="s">
        <v>1096</v>
      </c>
      <c r="L216" s="428"/>
    </row>
    <row r="217" spans="1:12" ht="27.75" customHeight="1" x14ac:dyDescent="0.2">
      <c r="A217" s="419">
        <v>208</v>
      </c>
      <c r="B217" s="420" t="s">
        <v>1090</v>
      </c>
      <c r="C217" s="421" t="s">
        <v>1091</v>
      </c>
      <c r="D217" s="422">
        <v>1200</v>
      </c>
      <c r="E217" s="423" t="s">
        <v>1714</v>
      </c>
      <c r="F217" s="424" t="s">
        <v>1715</v>
      </c>
      <c r="G217" s="424"/>
      <c r="H217" s="424"/>
      <c r="I217" s="425" t="s">
        <v>1716</v>
      </c>
      <c r="J217" s="426" t="s">
        <v>1095</v>
      </c>
      <c r="K217" s="427" t="s">
        <v>1096</v>
      </c>
      <c r="L217" s="428"/>
    </row>
    <row r="218" spans="1:12" ht="27.75" customHeight="1" x14ac:dyDescent="0.2">
      <c r="A218" s="419">
        <v>209</v>
      </c>
      <c r="B218" s="420" t="s">
        <v>1090</v>
      </c>
      <c r="C218" s="421" t="s">
        <v>1091</v>
      </c>
      <c r="D218" s="422">
        <v>1200</v>
      </c>
      <c r="E218" s="423" t="s">
        <v>1717</v>
      </c>
      <c r="F218" s="424" t="s">
        <v>1718</v>
      </c>
      <c r="G218" s="424"/>
      <c r="H218" s="424"/>
      <c r="I218" s="425" t="s">
        <v>1719</v>
      </c>
      <c r="J218" s="426" t="s">
        <v>1095</v>
      </c>
      <c r="K218" s="427" t="s">
        <v>1096</v>
      </c>
      <c r="L218" s="428"/>
    </row>
    <row r="219" spans="1:12" ht="27.75" customHeight="1" x14ac:dyDescent="0.2">
      <c r="A219" s="419">
        <v>210</v>
      </c>
      <c r="B219" s="420" t="s">
        <v>1090</v>
      </c>
      <c r="C219" s="421" t="s">
        <v>1091</v>
      </c>
      <c r="D219" s="422">
        <v>1200</v>
      </c>
      <c r="E219" s="423" t="s">
        <v>1720</v>
      </c>
      <c r="F219" s="424" t="s">
        <v>1721</v>
      </c>
      <c r="G219" s="424"/>
      <c r="H219" s="424"/>
      <c r="I219" s="425" t="s">
        <v>1722</v>
      </c>
      <c r="J219" s="426" t="s">
        <v>1095</v>
      </c>
      <c r="K219" s="427" t="s">
        <v>1096</v>
      </c>
      <c r="L219" s="428"/>
    </row>
    <row r="220" spans="1:12" ht="27.75" customHeight="1" x14ac:dyDescent="0.2">
      <c r="A220" s="419">
        <v>211</v>
      </c>
      <c r="B220" s="420" t="s">
        <v>1090</v>
      </c>
      <c r="C220" s="421" t="s">
        <v>1091</v>
      </c>
      <c r="D220" s="422">
        <v>1200</v>
      </c>
      <c r="E220" s="423" t="s">
        <v>1723</v>
      </c>
      <c r="F220" s="424" t="s">
        <v>1724</v>
      </c>
      <c r="G220" s="424"/>
      <c r="H220" s="424"/>
      <c r="I220" s="425" t="s">
        <v>1725</v>
      </c>
      <c r="J220" s="426" t="s">
        <v>1095</v>
      </c>
      <c r="K220" s="427" t="s">
        <v>1096</v>
      </c>
      <c r="L220" s="428"/>
    </row>
    <row r="221" spans="1:12" ht="27.75" customHeight="1" x14ac:dyDescent="0.2">
      <c r="A221" s="419">
        <v>212</v>
      </c>
      <c r="B221" s="420" t="s">
        <v>1090</v>
      </c>
      <c r="C221" s="421" t="s">
        <v>1091</v>
      </c>
      <c r="D221" s="422">
        <v>1500</v>
      </c>
      <c r="E221" s="423" t="s">
        <v>1726</v>
      </c>
      <c r="F221" s="424" t="s">
        <v>1727</v>
      </c>
      <c r="G221" s="424"/>
      <c r="H221" s="424"/>
      <c r="I221" s="425" t="s">
        <v>1728</v>
      </c>
      <c r="J221" s="426" t="s">
        <v>1095</v>
      </c>
      <c r="K221" s="427" t="s">
        <v>1096</v>
      </c>
      <c r="L221" s="428"/>
    </row>
    <row r="222" spans="1:12" ht="27.75" customHeight="1" x14ac:dyDescent="0.2">
      <c r="A222" s="419">
        <v>213</v>
      </c>
      <c r="B222" s="429">
        <v>41786</v>
      </c>
      <c r="C222" s="421" t="s">
        <v>993</v>
      </c>
      <c r="D222" s="430">
        <v>1800</v>
      </c>
      <c r="E222" s="423" t="s">
        <v>1729</v>
      </c>
      <c r="F222" s="424" t="s">
        <v>1730</v>
      </c>
      <c r="G222" s="424" t="s">
        <v>1731</v>
      </c>
      <c r="H222" s="424" t="s">
        <v>438</v>
      </c>
      <c r="I222" s="425"/>
      <c r="J222" s="426"/>
      <c r="K222" s="431"/>
      <c r="L222" s="428"/>
    </row>
    <row r="223" spans="1:12" ht="27.75" customHeight="1" x14ac:dyDescent="0.2">
      <c r="A223" s="419">
        <v>214</v>
      </c>
      <c r="B223" s="429">
        <v>41789</v>
      </c>
      <c r="C223" s="421" t="s">
        <v>993</v>
      </c>
      <c r="D223" s="430">
        <v>500</v>
      </c>
      <c r="E223" s="423" t="s">
        <v>1163</v>
      </c>
      <c r="F223" s="424" t="s">
        <v>1009</v>
      </c>
      <c r="G223" s="424" t="s">
        <v>1732</v>
      </c>
      <c r="H223" s="424" t="s">
        <v>1733</v>
      </c>
      <c r="I223" s="425"/>
      <c r="J223" s="426"/>
      <c r="K223" s="431"/>
      <c r="L223" s="428"/>
    </row>
    <row r="224" spans="1:12" ht="27.75" customHeight="1" x14ac:dyDescent="0.2">
      <c r="A224" s="419">
        <v>215</v>
      </c>
      <c r="B224" s="429">
        <v>41794</v>
      </c>
      <c r="C224" s="421" t="s">
        <v>993</v>
      </c>
      <c r="D224" s="430">
        <v>200</v>
      </c>
      <c r="E224" s="423" t="s">
        <v>1734</v>
      </c>
      <c r="F224" s="424" t="s">
        <v>1735</v>
      </c>
      <c r="G224" s="424" t="s">
        <v>1736</v>
      </c>
      <c r="H224" s="424" t="s">
        <v>438</v>
      </c>
      <c r="I224" s="425"/>
      <c r="J224" s="426"/>
      <c r="K224" s="431"/>
      <c r="L224" s="428"/>
    </row>
    <row r="225" spans="1:12" ht="27.75" customHeight="1" x14ac:dyDescent="0.2">
      <c r="A225" s="419">
        <v>216</v>
      </c>
      <c r="B225" s="429">
        <v>41795</v>
      </c>
      <c r="C225" s="421" t="s">
        <v>993</v>
      </c>
      <c r="D225" s="430">
        <v>1050</v>
      </c>
      <c r="E225" s="423" t="s">
        <v>1737</v>
      </c>
      <c r="F225" s="424" t="s">
        <v>1738</v>
      </c>
      <c r="G225" s="424" t="s">
        <v>1739</v>
      </c>
      <c r="H225" s="424" t="s">
        <v>1740</v>
      </c>
      <c r="I225" s="425"/>
      <c r="J225" s="426"/>
      <c r="K225" s="431"/>
      <c r="L225" s="428"/>
    </row>
    <row r="226" spans="1:12" ht="27.75" customHeight="1" x14ac:dyDescent="0.2">
      <c r="A226" s="419">
        <v>217</v>
      </c>
      <c r="B226" s="429">
        <v>41795</v>
      </c>
      <c r="C226" s="421" t="s">
        <v>993</v>
      </c>
      <c r="D226" s="430">
        <v>400</v>
      </c>
      <c r="E226" s="423" t="s">
        <v>1741</v>
      </c>
      <c r="F226" s="424" t="s">
        <v>1742</v>
      </c>
      <c r="G226" s="424" t="s">
        <v>1743</v>
      </c>
      <c r="H226" s="424" t="s">
        <v>438</v>
      </c>
      <c r="I226" s="425"/>
      <c r="J226" s="426"/>
      <c r="K226" s="431"/>
      <c r="L226" s="428"/>
    </row>
    <row r="227" spans="1:12" ht="27.75" customHeight="1" x14ac:dyDescent="0.2">
      <c r="A227" s="419">
        <v>218</v>
      </c>
      <c r="B227" s="429">
        <v>41796</v>
      </c>
      <c r="C227" s="421" t="s">
        <v>993</v>
      </c>
      <c r="D227" s="430">
        <v>1200</v>
      </c>
      <c r="E227" s="423" t="s">
        <v>1744</v>
      </c>
      <c r="F227" s="424" t="s">
        <v>1745</v>
      </c>
      <c r="G227" s="424" t="s">
        <v>1746</v>
      </c>
      <c r="H227" s="424" t="s">
        <v>438</v>
      </c>
      <c r="I227" s="425"/>
      <c r="J227" s="426"/>
      <c r="K227" s="431"/>
      <c r="L227" s="428"/>
    </row>
    <row r="228" spans="1:12" ht="27.75" customHeight="1" x14ac:dyDescent="0.2">
      <c r="A228" s="419">
        <v>219</v>
      </c>
      <c r="B228" s="429">
        <v>41803</v>
      </c>
      <c r="C228" s="421" t="s">
        <v>993</v>
      </c>
      <c r="D228" s="430">
        <v>5555</v>
      </c>
      <c r="E228" s="423" t="s">
        <v>1008</v>
      </c>
      <c r="F228" s="424" t="s">
        <v>1009</v>
      </c>
      <c r="G228" s="424" t="s">
        <v>1010</v>
      </c>
      <c r="H228" s="424" t="s">
        <v>438</v>
      </c>
      <c r="I228" s="425"/>
      <c r="J228" s="426"/>
      <c r="K228" s="431"/>
      <c r="L228" s="428"/>
    </row>
    <row r="229" spans="1:12" ht="27.75" customHeight="1" x14ac:dyDescent="0.2">
      <c r="A229" s="419">
        <v>220</v>
      </c>
      <c r="B229" s="429">
        <v>41804</v>
      </c>
      <c r="C229" s="421" t="s">
        <v>993</v>
      </c>
      <c r="D229" s="430">
        <v>5556</v>
      </c>
      <c r="E229" s="423" t="s">
        <v>1008</v>
      </c>
      <c r="F229" s="424" t="s">
        <v>1009</v>
      </c>
      <c r="G229" s="424" t="s">
        <v>1010</v>
      </c>
      <c r="H229" s="424" t="s">
        <v>438</v>
      </c>
      <c r="I229" s="425"/>
      <c r="J229" s="426"/>
      <c r="K229" s="431"/>
      <c r="L229" s="428"/>
    </row>
    <row r="230" spans="1:12" ht="27.75" customHeight="1" thickBot="1" x14ac:dyDescent="0.25">
      <c r="A230" s="432" t="s">
        <v>269</v>
      </c>
      <c r="B230" s="433"/>
      <c r="C230" s="434"/>
      <c r="D230" s="435"/>
      <c r="E230" s="436"/>
      <c r="F230" s="437"/>
      <c r="G230" s="437"/>
      <c r="H230" s="437"/>
      <c r="I230" s="438"/>
      <c r="J230" s="439"/>
      <c r="K230" s="440"/>
      <c r="L230" s="441"/>
    </row>
    <row r="231" spans="1:12" x14ac:dyDescent="0.2">
      <c r="A231" s="344"/>
      <c r="B231" s="345"/>
      <c r="C231" s="344"/>
      <c r="D231" s="345"/>
      <c r="E231" s="344"/>
      <c r="F231" s="345"/>
      <c r="G231" s="344"/>
      <c r="H231" s="345"/>
      <c r="I231" s="344"/>
      <c r="J231" s="345"/>
      <c r="K231" s="344"/>
      <c r="L231" s="345"/>
    </row>
    <row r="232" spans="1:12" x14ac:dyDescent="0.2">
      <c r="A232" s="344"/>
      <c r="B232" s="350"/>
      <c r="C232" s="344"/>
      <c r="D232" s="350"/>
      <c r="E232" s="344"/>
      <c r="F232" s="350"/>
      <c r="G232" s="344"/>
      <c r="H232" s="350"/>
      <c r="I232" s="344"/>
      <c r="J232" s="350"/>
      <c r="K232" s="344"/>
      <c r="L232" s="350"/>
    </row>
    <row r="233" spans="1:12" s="351" customFormat="1" x14ac:dyDescent="0.2">
      <c r="A233" s="449" t="s">
        <v>407</v>
      </c>
      <c r="B233" s="449"/>
      <c r="C233" s="449"/>
      <c r="D233" s="449"/>
      <c r="E233" s="449"/>
      <c r="F233" s="449"/>
      <c r="G233" s="449"/>
      <c r="H233" s="449"/>
      <c r="I233" s="449"/>
      <c r="J233" s="449"/>
      <c r="K233" s="449"/>
      <c r="L233" s="449"/>
    </row>
    <row r="234" spans="1:12" s="352" customFormat="1" ht="12.75" x14ac:dyDescent="0.2">
      <c r="A234" s="449" t="s">
        <v>994</v>
      </c>
      <c r="B234" s="449"/>
      <c r="C234" s="449"/>
      <c r="D234" s="449"/>
      <c r="E234" s="449"/>
      <c r="F234" s="449"/>
      <c r="G234" s="449"/>
      <c r="H234" s="449"/>
      <c r="I234" s="449"/>
      <c r="J234" s="449"/>
      <c r="K234" s="449"/>
      <c r="L234" s="449"/>
    </row>
    <row r="235" spans="1:12" s="352" customFormat="1" ht="12.75" x14ac:dyDescent="0.2">
      <c r="A235" s="449"/>
      <c r="B235" s="449"/>
      <c r="C235" s="449"/>
      <c r="D235" s="449"/>
      <c r="E235" s="449"/>
      <c r="F235" s="449"/>
      <c r="G235" s="449"/>
      <c r="H235" s="449"/>
      <c r="I235" s="449"/>
      <c r="J235" s="449"/>
      <c r="K235" s="449"/>
      <c r="L235" s="449"/>
    </row>
    <row r="236" spans="1:12" s="351" customFormat="1" x14ac:dyDescent="0.2">
      <c r="A236" s="449" t="s">
        <v>995</v>
      </c>
      <c r="B236" s="449"/>
      <c r="C236" s="449"/>
      <c r="D236" s="449"/>
      <c r="E236" s="449"/>
      <c r="F236" s="449"/>
      <c r="G236" s="449"/>
      <c r="H236" s="449"/>
      <c r="I236" s="449"/>
      <c r="J236" s="449"/>
      <c r="K236" s="449"/>
      <c r="L236" s="449"/>
    </row>
    <row r="237" spans="1:12" s="351" customFormat="1" x14ac:dyDescent="0.2">
      <c r="A237" s="449"/>
      <c r="B237" s="449"/>
      <c r="C237" s="449"/>
      <c r="D237" s="449"/>
      <c r="E237" s="449"/>
      <c r="F237" s="449"/>
      <c r="G237" s="449"/>
      <c r="H237" s="449"/>
      <c r="I237" s="449"/>
      <c r="J237" s="449"/>
      <c r="K237" s="449"/>
      <c r="L237" s="449"/>
    </row>
    <row r="238" spans="1:12" s="351" customFormat="1" x14ac:dyDescent="0.2">
      <c r="A238" s="449" t="s">
        <v>996</v>
      </c>
      <c r="B238" s="449"/>
      <c r="C238" s="449"/>
      <c r="D238" s="449"/>
      <c r="E238" s="449"/>
      <c r="F238" s="449"/>
      <c r="G238" s="449"/>
      <c r="H238" s="449"/>
      <c r="I238" s="449"/>
      <c r="J238" s="449"/>
      <c r="K238" s="449"/>
      <c r="L238" s="449"/>
    </row>
    <row r="239" spans="1:12" s="351" customFormat="1" x14ac:dyDescent="0.2">
      <c r="A239" s="344"/>
      <c r="B239" s="345"/>
      <c r="C239" s="344"/>
      <c r="D239" s="345"/>
      <c r="E239" s="344"/>
      <c r="F239" s="345"/>
      <c r="G239" s="344"/>
      <c r="H239" s="345"/>
      <c r="I239" s="344"/>
      <c r="J239" s="345"/>
      <c r="K239" s="344"/>
      <c r="L239" s="345"/>
    </row>
    <row r="240" spans="1:12" s="351" customFormat="1" x14ac:dyDescent="0.2">
      <c r="A240" s="344"/>
      <c r="B240" s="350"/>
      <c r="C240" s="344"/>
      <c r="D240" s="350"/>
      <c r="E240" s="344"/>
      <c r="F240" s="350"/>
      <c r="G240" s="344"/>
      <c r="H240" s="350"/>
      <c r="I240" s="344"/>
      <c r="J240" s="350"/>
      <c r="K240" s="344"/>
      <c r="L240" s="350"/>
    </row>
    <row r="241" spans="1:12" s="351" customFormat="1" x14ac:dyDescent="0.2">
      <c r="A241" s="344"/>
      <c r="B241" s="345"/>
      <c r="C241" s="344"/>
      <c r="D241" s="345"/>
      <c r="E241" s="344"/>
      <c r="F241" s="345"/>
      <c r="G241" s="344"/>
      <c r="H241" s="345"/>
      <c r="I241" s="344"/>
      <c r="J241" s="345"/>
      <c r="K241" s="344"/>
      <c r="L241" s="345"/>
    </row>
    <row r="242" spans="1:12" x14ac:dyDescent="0.2">
      <c r="A242" s="344"/>
      <c r="B242" s="350"/>
      <c r="C242" s="344"/>
      <c r="D242" s="350"/>
      <c r="E242" s="344"/>
      <c r="F242" s="350"/>
      <c r="G242" s="344"/>
      <c r="H242" s="350"/>
      <c r="I242" s="344"/>
      <c r="J242" s="350"/>
      <c r="K242" s="344"/>
      <c r="L242" s="350"/>
    </row>
    <row r="243" spans="1:12" s="380" customFormat="1" x14ac:dyDescent="0.2">
      <c r="A243" s="450" t="s">
        <v>99</v>
      </c>
      <c r="B243" s="450"/>
      <c r="C243" s="345"/>
      <c r="D243" s="344"/>
      <c r="E243" s="345"/>
      <c r="F243" s="345"/>
      <c r="G243" s="344"/>
      <c r="H243" s="345"/>
      <c r="I243" s="345"/>
      <c r="J243" s="344"/>
      <c r="K243" s="345"/>
      <c r="L243" s="344"/>
    </row>
    <row r="244" spans="1:12" s="380" customFormat="1" x14ac:dyDescent="0.2">
      <c r="A244" s="345"/>
      <c r="B244" s="344"/>
      <c r="C244" s="348"/>
      <c r="D244" s="349"/>
      <c r="E244" s="348"/>
      <c r="F244" s="345"/>
      <c r="G244" s="344"/>
      <c r="H244" s="347"/>
      <c r="I244" s="345"/>
      <c r="J244" s="344"/>
      <c r="K244" s="345"/>
      <c r="L244" s="344"/>
    </row>
    <row r="245" spans="1:12" s="380" customFormat="1" ht="15" customHeight="1" x14ac:dyDescent="0.2">
      <c r="A245" s="345"/>
      <c r="B245" s="344"/>
      <c r="C245" s="443" t="s">
        <v>260</v>
      </c>
      <c r="D245" s="443"/>
      <c r="E245" s="443"/>
      <c r="F245" s="345"/>
      <c r="G245" s="344"/>
      <c r="H245" s="444" t="s">
        <v>997</v>
      </c>
      <c r="I245" s="346"/>
      <c r="J245" s="344"/>
      <c r="K245" s="345"/>
      <c r="L245" s="344"/>
    </row>
    <row r="246" spans="1:12" s="380" customFormat="1" x14ac:dyDescent="0.2">
      <c r="A246" s="345"/>
      <c r="B246" s="344"/>
      <c r="C246" s="345"/>
      <c r="D246" s="344"/>
      <c r="E246" s="345"/>
      <c r="F246" s="345"/>
      <c r="G246" s="344"/>
      <c r="H246" s="445"/>
      <c r="I246" s="346"/>
      <c r="J246" s="344"/>
      <c r="K246" s="345"/>
      <c r="L246" s="344"/>
    </row>
    <row r="247" spans="1:12" s="381" customFormat="1" x14ac:dyDescent="0.2">
      <c r="A247" s="345"/>
      <c r="B247" s="344"/>
      <c r="C247" s="443" t="s">
        <v>131</v>
      </c>
      <c r="D247" s="443"/>
      <c r="E247" s="443"/>
      <c r="F247" s="345"/>
      <c r="G247" s="344"/>
      <c r="H247" s="345"/>
      <c r="I247" s="345"/>
      <c r="J247" s="344"/>
      <c r="K247" s="345"/>
      <c r="L247" s="344"/>
    </row>
    <row r="248" spans="1:12" s="381" customFormat="1" x14ac:dyDescent="0.2">
      <c r="E248" s="342"/>
    </row>
    <row r="249" spans="1:12" s="381" customFormat="1" x14ac:dyDescent="0.2">
      <c r="E249" s="342"/>
    </row>
    <row r="250" spans="1:12" s="381" customFormat="1" x14ac:dyDescent="0.2">
      <c r="E250" s="342"/>
    </row>
    <row r="251" spans="1:12" s="381" customFormat="1" x14ac:dyDescent="0.2">
      <c r="E251" s="342"/>
    </row>
    <row r="252" spans="1:12" s="381" customFormat="1" x14ac:dyDescent="0.2"/>
  </sheetData>
  <autoFilter ref="A9:L230"/>
  <mergeCells count="9">
    <mergeCell ref="C245:E245"/>
    <mergeCell ref="H245:H246"/>
    <mergeCell ref="C247:E247"/>
    <mergeCell ref="I7:K7"/>
    <mergeCell ref="A233:L233"/>
    <mergeCell ref="A234:L235"/>
    <mergeCell ref="A236:L237"/>
    <mergeCell ref="A238:L238"/>
    <mergeCell ref="A243:B243"/>
  </mergeCells>
  <dataValidations count="3">
    <dataValidation allowBlank="1" showInputMessage="1" showErrorMessage="1" error="თვე/დღე/წელი" prompt="თვე/დღე/წელი" sqref="B10:B230"/>
    <dataValidation type="list" allowBlank="1" showInputMessage="1" showErrorMessage="1" errorTitle="შემოსავლის ტიპის შევსების წესი" error="ველში იწერება შემდეგი შემოსავლის ტიპებიდან ერთ-ერთი:_x000a_- ფულადი შემოწირულობები_x000a_- არაფულადი შემოწირულობები_x000a_- საწევრო_x000a_" sqref="C10:C230">
      <formula1>"ფულადი შემოწირულობა, არაფულადი შემოწირულობა, საწევრო"</formula1>
    </dataValidation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F230:H230 F10:F229">
      <formula1>11</formula1>
    </dataValidation>
  </dataValidations>
  <printOptions gridLines="1"/>
  <pageMargins left="0.11810804899387577" right="0.11810804899387577" top="0.354329615048119" bottom="0.354329615048119" header="0.31496062992125984" footer="0.31496062992125984"/>
  <pageSetup scale="5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41"/>
  <sheetViews>
    <sheetView showGridLines="0" view="pageBreakPreview" zoomScale="70" zoomScaleSheetLayoutView="70" workbookViewId="0">
      <selection activeCell="A5" sqref="A5"/>
    </sheetView>
  </sheetViews>
  <sheetFormatPr defaultRowHeight="15" x14ac:dyDescent="0.3"/>
  <cols>
    <col min="1" max="1" width="16.28515625" style="2" customWidth="1"/>
    <col min="2" max="2" width="80" style="2" customWidth="1"/>
    <col min="3" max="3" width="16.140625" style="2" customWidth="1"/>
    <col min="4" max="4" width="14.7109375" style="2" customWidth="1"/>
    <col min="5" max="5" width="0.7109375" style="5" customWidth="1"/>
    <col min="6" max="6" width="9.140625" style="2"/>
    <col min="7" max="7" width="15.85546875" style="2" bestFit="1" customWidth="1"/>
    <col min="8" max="16384" width="9.140625" style="2"/>
  </cols>
  <sheetData>
    <row r="1" spans="1:7" x14ac:dyDescent="0.3">
      <c r="A1" s="68" t="s">
        <v>294</v>
      </c>
      <c r="B1" s="70"/>
      <c r="C1" s="453" t="s">
        <v>101</v>
      </c>
      <c r="D1" s="453"/>
      <c r="E1" s="102"/>
    </row>
    <row r="2" spans="1:7" x14ac:dyDescent="0.3">
      <c r="A2" s="70" t="s">
        <v>132</v>
      </c>
      <c r="B2" s="70"/>
      <c r="C2" s="451" t="s">
        <v>1089</v>
      </c>
      <c r="D2" s="452"/>
      <c r="E2" s="102"/>
    </row>
    <row r="3" spans="1:7" x14ac:dyDescent="0.3">
      <c r="A3" s="68"/>
      <c r="B3" s="70"/>
      <c r="C3" s="69"/>
      <c r="D3" s="69"/>
      <c r="E3" s="102"/>
    </row>
    <row r="4" spans="1:7" x14ac:dyDescent="0.3">
      <c r="A4" s="71" t="s">
        <v>266</v>
      </c>
      <c r="B4" s="96"/>
      <c r="C4" s="97"/>
      <c r="D4" s="70"/>
      <c r="E4" s="102"/>
    </row>
    <row r="5" spans="1:7" x14ac:dyDescent="0.3">
      <c r="A5" s="270" t="s">
        <v>441</v>
      </c>
      <c r="B5" s="12"/>
      <c r="C5" s="12"/>
      <c r="E5" s="102"/>
    </row>
    <row r="6" spans="1:7" x14ac:dyDescent="0.3">
      <c r="A6" s="98"/>
      <c r="B6" s="98"/>
      <c r="C6" s="98"/>
      <c r="D6" s="99"/>
      <c r="E6" s="102"/>
    </row>
    <row r="7" spans="1:7" x14ac:dyDescent="0.3">
      <c r="A7" s="70"/>
      <c r="B7" s="70"/>
      <c r="C7" s="70"/>
      <c r="D7" s="70"/>
      <c r="E7" s="102"/>
    </row>
    <row r="8" spans="1:7" s="6" customFormat="1" ht="39" customHeight="1" x14ac:dyDescent="0.3">
      <c r="A8" s="100" t="s">
        <v>64</v>
      </c>
      <c r="B8" s="73" t="s">
        <v>241</v>
      </c>
      <c r="C8" s="73" t="s">
        <v>66</v>
      </c>
      <c r="D8" s="73" t="s">
        <v>67</v>
      </c>
      <c r="E8" s="102"/>
    </row>
    <row r="9" spans="1:7" s="7" customFormat="1" ht="16.5" customHeight="1" x14ac:dyDescent="0.3">
      <c r="A9" s="230">
        <v>1</v>
      </c>
      <c r="B9" s="230" t="s">
        <v>65</v>
      </c>
      <c r="C9" s="79">
        <f>SUM(C10,C25)</f>
        <v>0</v>
      </c>
      <c r="D9" s="79">
        <f>SUM(D10,D25)</f>
        <v>0</v>
      </c>
      <c r="E9" s="102"/>
    </row>
    <row r="10" spans="1:7" s="7" customFormat="1" ht="16.5" customHeight="1" x14ac:dyDescent="0.3">
      <c r="A10" s="81">
        <v>1.1000000000000001</v>
      </c>
      <c r="B10" s="81" t="s">
        <v>72</v>
      </c>
      <c r="C10" s="79">
        <f>SUM(C11,C12,C15,C18,C24)</f>
        <v>0</v>
      </c>
      <c r="D10" s="79">
        <f>SUM(D11,D12,D15,D18,D23,D24)</f>
        <v>0</v>
      </c>
      <c r="E10" s="102"/>
    </row>
    <row r="11" spans="1:7" s="9" customFormat="1" ht="16.5" customHeight="1" x14ac:dyDescent="0.3">
      <c r="A11" s="82" t="s">
        <v>30</v>
      </c>
      <c r="B11" s="82" t="s">
        <v>71</v>
      </c>
      <c r="C11" s="8"/>
      <c r="D11" s="8"/>
      <c r="E11" s="102"/>
    </row>
    <row r="12" spans="1:7" s="10" customFormat="1" ht="16.5" customHeight="1" x14ac:dyDescent="0.3">
      <c r="A12" s="82" t="s">
        <v>31</v>
      </c>
      <c r="B12" s="82" t="s">
        <v>301</v>
      </c>
      <c r="C12" s="101">
        <f>SUM(C13:C14)</f>
        <v>0</v>
      </c>
      <c r="D12" s="101">
        <f>SUM(D13:D14)</f>
        <v>0</v>
      </c>
      <c r="E12" s="102"/>
      <c r="G12" s="62"/>
    </row>
    <row r="13" spans="1:7" s="3" customFormat="1" ht="16.5" customHeight="1" x14ac:dyDescent="0.3">
      <c r="A13" s="91" t="s">
        <v>73</v>
      </c>
      <c r="B13" s="91" t="s">
        <v>304</v>
      </c>
      <c r="C13" s="8"/>
      <c r="D13" s="8"/>
      <c r="E13" s="102"/>
    </row>
    <row r="14" spans="1:7" s="3" customFormat="1" ht="16.5" customHeight="1" x14ac:dyDescent="0.3">
      <c r="A14" s="91" t="s">
        <v>100</v>
      </c>
      <c r="B14" s="91" t="s">
        <v>89</v>
      </c>
      <c r="C14" s="8"/>
      <c r="D14" s="8"/>
      <c r="E14" s="102"/>
    </row>
    <row r="15" spans="1:7" s="3" customFormat="1" ht="16.5" customHeight="1" x14ac:dyDescent="0.3">
      <c r="A15" s="82" t="s">
        <v>74</v>
      </c>
      <c r="B15" s="82" t="s">
        <v>75</v>
      </c>
      <c r="C15" s="101">
        <f>SUM(C16:C17)</f>
        <v>0</v>
      </c>
      <c r="D15" s="101">
        <f>SUM(D16:D17)</f>
        <v>0</v>
      </c>
      <c r="E15" s="102"/>
    </row>
    <row r="16" spans="1:7" s="3" customFormat="1" ht="16.5" customHeight="1" x14ac:dyDescent="0.3">
      <c r="A16" s="91" t="s">
        <v>76</v>
      </c>
      <c r="B16" s="91" t="s">
        <v>78</v>
      </c>
      <c r="C16" s="8"/>
      <c r="D16" s="8"/>
      <c r="E16" s="102"/>
    </row>
    <row r="17" spans="1:6" s="3" customFormat="1" ht="30" x14ac:dyDescent="0.3">
      <c r="A17" s="91" t="s">
        <v>77</v>
      </c>
      <c r="B17" s="91" t="s">
        <v>102</v>
      </c>
      <c r="C17" s="8"/>
      <c r="D17" s="8"/>
      <c r="E17" s="102"/>
    </row>
    <row r="18" spans="1:6" s="3" customFormat="1" ht="16.5" customHeight="1" x14ac:dyDescent="0.3">
      <c r="A18" s="82" t="s">
        <v>79</v>
      </c>
      <c r="B18" s="82" t="s">
        <v>392</v>
      </c>
      <c r="C18" s="101">
        <f>SUM(C19:C22)</f>
        <v>0</v>
      </c>
      <c r="D18" s="101">
        <f>SUM(D19:D22)</f>
        <v>0</v>
      </c>
      <c r="E18" s="102"/>
    </row>
    <row r="19" spans="1:6" s="3" customFormat="1" ht="16.5" customHeight="1" x14ac:dyDescent="0.3">
      <c r="A19" s="91" t="s">
        <v>80</v>
      </c>
      <c r="B19" s="91" t="s">
        <v>81</v>
      </c>
      <c r="C19" s="8"/>
      <c r="D19" s="8"/>
      <c r="E19" s="102"/>
    </row>
    <row r="20" spans="1:6" s="3" customFormat="1" ht="30" x14ac:dyDescent="0.3">
      <c r="A20" s="91" t="s">
        <v>84</v>
      </c>
      <c r="B20" s="91" t="s">
        <v>82</v>
      </c>
      <c r="C20" s="8"/>
      <c r="D20" s="8"/>
      <c r="E20" s="102"/>
    </row>
    <row r="21" spans="1:6" s="3" customFormat="1" ht="16.5" customHeight="1" x14ac:dyDescent="0.3">
      <c r="A21" s="91" t="s">
        <v>85</v>
      </c>
      <c r="B21" s="91" t="s">
        <v>83</v>
      </c>
      <c r="C21" s="8"/>
      <c r="D21" s="8"/>
      <c r="E21" s="102"/>
    </row>
    <row r="22" spans="1:6" s="3" customFormat="1" ht="16.5" customHeight="1" x14ac:dyDescent="0.3">
      <c r="A22" s="91" t="s">
        <v>86</v>
      </c>
      <c r="B22" s="91" t="s">
        <v>416</v>
      </c>
      <c r="C22" s="8"/>
      <c r="D22" s="8"/>
      <c r="E22" s="102"/>
    </row>
    <row r="23" spans="1:6" s="3" customFormat="1" ht="16.5" customHeight="1" x14ac:dyDescent="0.3">
      <c r="A23" s="82" t="s">
        <v>87</v>
      </c>
      <c r="B23" s="82" t="s">
        <v>417</v>
      </c>
      <c r="C23" s="255"/>
      <c r="D23" s="8"/>
      <c r="E23" s="102"/>
    </row>
    <row r="24" spans="1:6" s="3" customFormat="1" x14ac:dyDescent="0.3">
      <c r="A24" s="82" t="s">
        <v>243</v>
      </c>
      <c r="B24" s="82" t="s">
        <v>422</v>
      </c>
      <c r="C24" s="8"/>
      <c r="D24" s="8"/>
      <c r="E24" s="102"/>
    </row>
    <row r="25" spans="1:6" ht="16.5" customHeight="1" x14ac:dyDescent="0.3">
      <c r="A25" s="81">
        <v>1.2</v>
      </c>
      <c r="B25" s="81" t="s">
        <v>88</v>
      </c>
      <c r="C25" s="79">
        <f>SUM(C26,C30)</f>
        <v>0</v>
      </c>
      <c r="D25" s="79">
        <f>SUM(D26,D30)</f>
        <v>0</v>
      </c>
      <c r="E25" s="102"/>
    </row>
    <row r="26" spans="1:6" ht="16.5" customHeight="1" x14ac:dyDescent="0.3">
      <c r="A26" s="82" t="s">
        <v>32</v>
      </c>
      <c r="B26" s="82" t="s">
        <v>304</v>
      </c>
      <c r="C26" s="101">
        <f>SUM(C27:C29)</f>
        <v>0</v>
      </c>
      <c r="D26" s="101">
        <f>SUM(D27:D29)</f>
        <v>0</v>
      </c>
      <c r="E26" s="102"/>
    </row>
    <row r="27" spans="1:6" x14ac:dyDescent="0.3">
      <c r="A27" s="231" t="s">
        <v>90</v>
      </c>
      <c r="B27" s="231" t="s">
        <v>302</v>
      </c>
      <c r="C27" s="8"/>
      <c r="D27" s="8"/>
      <c r="E27" s="102"/>
    </row>
    <row r="28" spans="1:6" x14ac:dyDescent="0.3">
      <c r="A28" s="231" t="s">
        <v>91</v>
      </c>
      <c r="B28" s="231" t="s">
        <v>305</v>
      </c>
      <c r="C28" s="8"/>
      <c r="D28" s="8"/>
      <c r="E28" s="102"/>
    </row>
    <row r="29" spans="1:6" x14ac:dyDescent="0.3">
      <c r="A29" s="231" t="s">
        <v>425</v>
      </c>
      <c r="B29" s="231" t="s">
        <v>303</v>
      </c>
      <c r="C29" s="8"/>
      <c r="D29" s="8"/>
      <c r="E29" s="102"/>
    </row>
    <row r="30" spans="1:6" x14ac:dyDescent="0.3">
      <c r="A30" s="82" t="s">
        <v>33</v>
      </c>
      <c r="B30" s="241" t="s">
        <v>421</v>
      </c>
      <c r="C30" s="8"/>
      <c r="D30" s="8"/>
      <c r="E30" s="102"/>
    </row>
    <row r="31" spans="1:6" x14ac:dyDescent="0.3">
      <c r="D31" s="24"/>
      <c r="E31" s="103"/>
      <c r="F31" s="24"/>
    </row>
    <row r="32" spans="1:6" x14ac:dyDescent="0.3">
      <c r="A32" s="1"/>
      <c r="D32" s="24"/>
      <c r="E32" s="103"/>
      <c r="F32" s="24"/>
    </row>
    <row r="33" spans="1:9" x14ac:dyDescent="0.3">
      <c r="D33" s="24"/>
      <c r="E33" s="103"/>
      <c r="F33" s="24"/>
    </row>
    <row r="34" spans="1:9" x14ac:dyDescent="0.3">
      <c r="D34" s="24"/>
      <c r="E34" s="103"/>
      <c r="F34" s="24"/>
    </row>
    <row r="35" spans="1:9" x14ac:dyDescent="0.3">
      <c r="A35" s="63" t="s">
        <v>99</v>
      </c>
      <c r="D35" s="24"/>
      <c r="E35" s="103"/>
      <c r="F35" s="24"/>
    </row>
    <row r="36" spans="1:9" x14ac:dyDescent="0.3">
      <c r="D36" s="24"/>
      <c r="E36" s="104"/>
      <c r="F36" s="104"/>
      <c r="G36"/>
      <c r="H36"/>
      <c r="I36"/>
    </row>
    <row r="37" spans="1:9" x14ac:dyDescent="0.3">
      <c r="D37" s="105"/>
      <c r="E37" s="104"/>
      <c r="F37" s="104"/>
      <c r="G37"/>
      <c r="H37"/>
      <c r="I37"/>
    </row>
    <row r="38" spans="1:9" x14ac:dyDescent="0.3">
      <c r="A38"/>
      <c r="B38" s="63" t="s">
        <v>263</v>
      </c>
      <c r="D38" s="105"/>
      <c r="E38" s="104"/>
      <c r="F38" s="104"/>
      <c r="G38"/>
      <c r="H38"/>
      <c r="I38"/>
    </row>
    <row r="39" spans="1:9" x14ac:dyDescent="0.3">
      <c r="A39"/>
      <c r="B39" s="2" t="s">
        <v>262</v>
      </c>
      <c r="D39" s="105"/>
      <c r="E39" s="104"/>
      <c r="F39" s="104"/>
      <c r="G39"/>
      <c r="H39"/>
      <c r="I39"/>
    </row>
    <row r="40" spans="1:9" customFormat="1" ht="12.75" x14ac:dyDescent="0.2">
      <c r="B40" s="59" t="s">
        <v>131</v>
      </c>
      <c r="D40" s="104"/>
      <c r="E40" s="104"/>
      <c r="F40" s="104"/>
    </row>
    <row r="41" spans="1:9" x14ac:dyDescent="0.3">
      <c r="D41" s="24"/>
      <c r="E41" s="103"/>
      <c r="F41" s="24"/>
    </row>
  </sheetData>
  <mergeCells count="2">
    <mergeCell ref="C2:D2"/>
    <mergeCell ref="C1:D1"/>
  </mergeCells>
  <printOptions gridLines="1"/>
  <pageMargins left="0.19685039370078741" right="0.19685039370078741" top="0.19685039370078741" bottom="0.19685039370078741" header="0.15748031496062992" footer="0.15748031496062992"/>
  <pageSetup paperSize="9" scale="80" fitToHeight="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L42"/>
  <sheetViews>
    <sheetView showGridLines="0" topLeftCell="A4" zoomScaleSheetLayoutView="70" workbookViewId="0">
      <selection activeCell="D9" sqref="D9"/>
    </sheetView>
  </sheetViews>
  <sheetFormatPr defaultRowHeight="15" x14ac:dyDescent="0.3"/>
  <cols>
    <col min="1" max="1" width="14.28515625" style="21" bestFit="1" customWidth="1"/>
    <col min="2" max="2" width="80" style="237" customWidth="1"/>
    <col min="3" max="3" width="16.5703125" style="21" customWidth="1"/>
    <col min="4" max="4" width="14.28515625" style="21" customWidth="1"/>
    <col min="5" max="5" width="0.42578125" style="19" customWidth="1"/>
    <col min="6" max="16384" width="9.140625" style="21"/>
  </cols>
  <sheetData>
    <row r="1" spans="1:12" s="6" customFormat="1" x14ac:dyDescent="0.3">
      <c r="A1" s="68" t="s">
        <v>264</v>
      </c>
      <c r="B1" s="232"/>
      <c r="C1" s="453" t="s">
        <v>101</v>
      </c>
      <c r="D1" s="453"/>
      <c r="E1" s="107"/>
    </row>
    <row r="2" spans="1:12" s="6" customFormat="1" x14ac:dyDescent="0.3">
      <c r="A2" s="70" t="s">
        <v>132</v>
      </c>
      <c r="B2" s="232"/>
      <c r="C2" s="451" t="s">
        <v>1089</v>
      </c>
      <c r="D2" s="452"/>
      <c r="E2" s="107"/>
    </row>
    <row r="3" spans="1:12" s="6" customFormat="1" x14ac:dyDescent="0.3">
      <c r="A3" s="70"/>
      <c r="B3" s="232"/>
      <c r="C3" s="69"/>
      <c r="D3" s="69"/>
      <c r="E3" s="107"/>
    </row>
    <row r="4" spans="1:12" s="2" customFormat="1" x14ac:dyDescent="0.3">
      <c r="A4" s="71" t="str">
        <f>'ფორმა N2'!A4</f>
        <v>ანგარიშვალდებული პირის დასახელება:</v>
      </c>
      <c r="B4" s="233"/>
      <c r="C4" s="70"/>
      <c r="D4" s="70"/>
      <c r="E4" s="102"/>
      <c r="L4" s="6"/>
    </row>
    <row r="5" spans="1:12" s="2" customFormat="1" x14ac:dyDescent="0.3">
      <c r="A5" s="270" t="s">
        <v>441</v>
      </c>
      <c r="B5" s="234"/>
      <c r="C5" s="55"/>
      <c r="D5" s="55"/>
      <c r="E5" s="102"/>
    </row>
    <row r="6" spans="1:12" s="2" customFormat="1" x14ac:dyDescent="0.3">
      <c r="A6" s="71"/>
      <c r="B6" s="233"/>
      <c r="C6" s="70"/>
      <c r="D6" s="70"/>
      <c r="E6" s="102"/>
    </row>
    <row r="7" spans="1:12" s="6" customFormat="1" ht="18" x14ac:dyDescent="0.3">
      <c r="A7" s="94"/>
      <c r="B7" s="106"/>
      <c r="C7" s="72"/>
      <c r="D7" s="72"/>
      <c r="E7" s="107"/>
    </row>
    <row r="8" spans="1:12" s="6" customFormat="1" ht="30" x14ac:dyDescent="0.3">
      <c r="A8" s="100" t="s">
        <v>64</v>
      </c>
      <c r="B8" s="73" t="s">
        <v>241</v>
      </c>
      <c r="C8" s="73" t="s">
        <v>66</v>
      </c>
      <c r="D8" s="73" t="s">
        <v>67</v>
      </c>
      <c r="E8" s="107"/>
      <c r="F8" s="20"/>
    </row>
    <row r="9" spans="1:12" s="7" customFormat="1" x14ac:dyDescent="0.3">
      <c r="A9" s="230">
        <v>1</v>
      </c>
      <c r="B9" s="230" t="s">
        <v>65</v>
      </c>
      <c r="C9" s="79">
        <f>SUM(C10,C25)</f>
        <v>653254.13</v>
      </c>
      <c r="D9" s="79">
        <f>SUM(D10,D25)</f>
        <v>395554.13</v>
      </c>
      <c r="E9" s="107"/>
    </row>
    <row r="10" spans="1:12" s="7" customFormat="1" x14ac:dyDescent="0.3">
      <c r="A10" s="81">
        <v>1.1000000000000001</v>
      </c>
      <c r="B10" s="81" t="s">
        <v>72</v>
      </c>
      <c r="C10" s="79">
        <f>SUM(C11,C12,C15,C18,C24)</f>
        <v>395554.13</v>
      </c>
      <c r="D10" s="79">
        <f>SUM(D11,D12,D15,D18,D23,D24)</f>
        <v>395554.13</v>
      </c>
      <c r="E10" s="107"/>
    </row>
    <row r="11" spans="1:12" s="9" customFormat="1" ht="18" x14ac:dyDescent="0.3">
      <c r="A11" s="82" t="s">
        <v>30</v>
      </c>
      <c r="B11" s="82" t="s">
        <v>71</v>
      </c>
      <c r="C11" s="8"/>
      <c r="D11" s="8"/>
      <c r="E11" s="107"/>
    </row>
    <row r="12" spans="1:12" s="10" customFormat="1" x14ac:dyDescent="0.3">
      <c r="A12" s="82" t="s">
        <v>31</v>
      </c>
      <c r="B12" s="82" t="s">
        <v>301</v>
      </c>
      <c r="C12" s="101">
        <f>SUM(C13:C14)</f>
        <v>16261</v>
      </c>
      <c r="D12" s="101">
        <f>SUM(D13:D14)</f>
        <v>16261</v>
      </c>
      <c r="E12" s="107"/>
    </row>
    <row r="13" spans="1:12" s="3" customFormat="1" x14ac:dyDescent="0.3">
      <c r="A13" s="91" t="s">
        <v>73</v>
      </c>
      <c r="B13" s="91" t="s">
        <v>304</v>
      </c>
      <c r="C13" s="8">
        <v>16261</v>
      </c>
      <c r="D13" s="8">
        <v>16261</v>
      </c>
      <c r="E13" s="107"/>
    </row>
    <row r="14" spans="1:12" s="3" customFormat="1" x14ac:dyDescent="0.3">
      <c r="A14" s="91" t="s">
        <v>100</v>
      </c>
      <c r="B14" s="91" t="s">
        <v>89</v>
      </c>
      <c r="C14" s="8"/>
      <c r="D14" s="8"/>
      <c r="E14" s="107"/>
    </row>
    <row r="15" spans="1:12" s="3" customFormat="1" x14ac:dyDescent="0.3">
      <c r="A15" s="82" t="s">
        <v>74</v>
      </c>
      <c r="B15" s="82" t="s">
        <v>75</v>
      </c>
      <c r="C15" s="101">
        <f>SUM(C16:C17)</f>
        <v>374650</v>
      </c>
      <c r="D15" s="101">
        <f>SUM(D16:D17)</f>
        <v>374650</v>
      </c>
      <c r="E15" s="107"/>
    </row>
    <row r="16" spans="1:12" s="3" customFormat="1" x14ac:dyDescent="0.3">
      <c r="A16" s="91" t="s">
        <v>76</v>
      </c>
      <c r="B16" s="91" t="s">
        <v>78</v>
      </c>
      <c r="C16" s="8">
        <v>374650</v>
      </c>
      <c r="D16" s="8">
        <v>374650</v>
      </c>
      <c r="E16" s="107"/>
    </row>
    <row r="17" spans="1:5" s="3" customFormat="1" ht="30" x14ac:dyDescent="0.3">
      <c r="A17" s="91" t="s">
        <v>77</v>
      </c>
      <c r="B17" s="91" t="s">
        <v>102</v>
      </c>
      <c r="C17" s="8"/>
      <c r="D17" s="8"/>
      <c r="E17" s="107"/>
    </row>
    <row r="18" spans="1:5" s="3" customFormat="1" x14ac:dyDescent="0.3">
      <c r="A18" s="82" t="s">
        <v>79</v>
      </c>
      <c r="B18" s="82" t="s">
        <v>392</v>
      </c>
      <c r="C18" s="101">
        <f>SUM(C19:C22)</f>
        <v>0</v>
      </c>
      <c r="D18" s="101">
        <f>SUM(D19:D22)</f>
        <v>0</v>
      </c>
      <c r="E18" s="107"/>
    </row>
    <row r="19" spans="1:5" s="3" customFormat="1" x14ac:dyDescent="0.3">
      <c r="A19" s="91" t="s">
        <v>80</v>
      </c>
      <c r="B19" s="91" t="s">
        <v>81</v>
      </c>
      <c r="C19" s="8"/>
      <c r="D19" s="8"/>
      <c r="E19" s="107"/>
    </row>
    <row r="20" spans="1:5" s="3" customFormat="1" ht="30" x14ac:dyDescent="0.3">
      <c r="A20" s="91" t="s">
        <v>84</v>
      </c>
      <c r="B20" s="91" t="s">
        <v>82</v>
      </c>
      <c r="C20" s="8"/>
      <c r="D20" s="8"/>
      <c r="E20" s="107"/>
    </row>
    <row r="21" spans="1:5" s="3" customFormat="1" x14ac:dyDescent="0.3">
      <c r="A21" s="91" t="s">
        <v>85</v>
      </c>
      <c r="B21" s="91" t="s">
        <v>83</v>
      </c>
      <c r="C21" s="8"/>
      <c r="D21" s="8"/>
      <c r="E21" s="107"/>
    </row>
    <row r="22" spans="1:5" s="3" customFormat="1" x14ac:dyDescent="0.3">
      <c r="A22" s="91" t="s">
        <v>86</v>
      </c>
      <c r="B22" s="91" t="s">
        <v>416</v>
      </c>
      <c r="C22" s="8"/>
      <c r="D22" s="8"/>
      <c r="E22" s="107"/>
    </row>
    <row r="23" spans="1:5" s="3" customFormat="1" x14ac:dyDescent="0.3">
      <c r="A23" s="82" t="s">
        <v>87</v>
      </c>
      <c r="B23" s="82" t="s">
        <v>417</v>
      </c>
      <c r="C23" s="255"/>
      <c r="D23" s="8"/>
      <c r="E23" s="107"/>
    </row>
    <row r="24" spans="1:5" s="3" customFormat="1" x14ac:dyDescent="0.3">
      <c r="A24" s="82" t="s">
        <v>243</v>
      </c>
      <c r="B24" s="82" t="s">
        <v>422</v>
      </c>
      <c r="C24" s="8">
        <v>4643.13</v>
      </c>
      <c r="D24" s="8">
        <v>4643.13</v>
      </c>
      <c r="E24" s="107"/>
    </row>
    <row r="25" spans="1:5" s="3" customFormat="1" x14ac:dyDescent="0.3">
      <c r="A25" s="81">
        <v>1.2</v>
      </c>
      <c r="B25" s="230" t="s">
        <v>88</v>
      </c>
      <c r="C25" s="79">
        <f>SUM(C26,C30)</f>
        <v>257700</v>
      </c>
      <c r="D25" s="79">
        <f>SUM(D26,D30)</f>
        <v>0</v>
      </c>
      <c r="E25" s="107"/>
    </row>
    <row r="26" spans="1:5" x14ac:dyDescent="0.3">
      <c r="A26" s="82" t="s">
        <v>32</v>
      </c>
      <c r="B26" s="82" t="s">
        <v>304</v>
      </c>
      <c r="C26" s="101">
        <f>SUM(C27:C29)</f>
        <v>257700</v>
      </c>
      <c r="D26" s="101">
        <f>SUM(D27:D29)</f>
        <v>0</v>
      </c>
      <c r="E26" s="107"/>
    </row>
    <row r="27" spans="1:5" x14ac:dyDescent="0.3">
      <c r="A27" s="231" t="s">
        <v>90</v>
      </c>
      <c r="B27" s="91" t="s">
        <v>302</v>
      </c>
      <c r="C27" s="8"/>
      <c r="D27" s="8"/>
      <c r="E27" s="107"/>
    </row>
    <row r="28" spans="1:5" x14ac:dyDescent="0.3">
      <c r="A28" s="231" t="s">
        <v>91</v>
      </c>
      <c r="B28" s="91" t="s">
        <v>305</v>
      </c>
      <c r="C28" s="8"/>
      <c r="D28" s="8"/>
      <c r="E28" s="107"/>
    </row>
    <row r="29" spans="1:5" x14ac:dyDescent="0.3">
      <c r="A29" s="231" t="s">
        <v>425</v>
      </c>
      <c r="B29" s="91" t="s">
        <v>303</v>
      </c>
      <c r="C29" s="8">
        <v>257700</v>
      </c>
      <c r="D29" s="8"/>
      <c r="E29" s="107"/>
    </row>
    <row r="30" spans="1:5" x14ac:dyDescent="0.3">
      <c r="A30" s="82" t="s">
        <v>33</v>
      </c>
      <c r="B30" s="253" t="s">
        <v>423</v>
      </c>
      <c r="C30" s="8"/>
      <c r="D30" s="8"/>
      <c r="E30" s="107"/>
    </row>
    <row r="31" spans="1:5" s="22" customFormat="1" ht="12.75" x14ac:dyDescent="0.2">
      <c r="B31" s="235"/>
    </row>
    <row r="32" spans="1:5" s="2" customFormat="1" x14ac:dyDescent="0.3">
      <c r="A32" s="1"/>
      <c r="B32" s="236"/>
      <c r="E32" s="5"/>
    </row>
    <row r="33" spans="1:9" s="2" customFormat="1" x14ac:dyDescent="0.3">
      <c r="B33" s="236"/>
      <c r="E33" s="5"/>
    </row>
    <row r="34" spans="1:9" x14ac:dyDescent="0.3">
      <c r="A34" s="1"/>
    </row>
    <row r="35" spans="1:9" x14ac:dyDescent="0.3">
      <c r="A35" s="2"/>
    </row>
    <row r="36" spans="1:9" s="2" customFormat="1" x14ac:dyDescent="0.3">
      <c r="A36" s="63" t="s">
        <v>99</v>
      </c>
      <c r="B36" s="236"/>
      <c r="E36" s="5"/>
    </row>
    <row r="37" spans="1:9" s="2" customFormat="1" x14ac:dyDescent="0.3">
      <c r="B37" s="236"/>
      <c r="E37"/>
      <c r="F37"/>
      <c r="G37"/>
      <c r="H37"/>
      <c r="I37"/>
    </row>
    <row r="38" spans="1:9" s="2" customFormat="1" x14ac:dyDescent="0.3">
      <c r="B38" s="236"/>
      <c r="D38" s="12"/>
      <c r="E38"/>
      <c r="F38"/>
      <c r="G38"/>
      <c r="H38"/>
      <c r="I38"/>
    </row>
    <row r="39" spans="1:9" s="2" customFormat="1" x14ac:dyDescent="0.3">
      <c r="A39"/>
      <c r="B39" s="238" t="s">
        <v>419</v>
      </c>
      <c r="D39" s="12"/>
      <c r="E39"/>
      <c r="F39"/>
      <c r="G39"/>
      <c r="H39"/>
      <c r="I39"/>
    </row>
    <row r="40" spans="1:9" s="2" customFormat="1" x14ac:dyDescent="0.3">
      <c r="A40"/>
      <c r="B40" s="236" t="s">
        <v>262</v>
      </c>
      <c r="D40" s="12"/>
      <c r="E40"/>
      <c r="F40"/>
      <c r="G40"/>
      <c r="H40"/>
      <c r="I40"/>
    </row>
    <row r="41" spans="1:9" customFormat="1" ht="12.75" x14ac:dyDescent="0.2">
      <c r="B41" s="239" t="s">
        <v>131</v>
      </c>
    </row>
    <row r="42" spans="1:9" customFormat="1" ht="12.75" x14ac:dyDescent="0.2">
      <c r="B42" s="240"/>
    </row>
  </sheetData>
  <mergeCells count="2">
    <mergeCell ref="C1:D1"/>
    <mergeCell ref="C2:D2"/>
  </mergeCells>
  <pageMargins left="0.11811023622047245" right="0.11811023622047245" top="0.59055118110236227" bottom="0.59055118110236227" header="0.15748031496062992" footer="0.15748031496062992"/>
  <pageSetup paperSize="9" scale="82" fitToHeight="0" orientation="portrait" r:id="rId1"/>
  <headerFooter alignWithMargins="0"/>
  <colBreaks count="1" manualBreakCount="1">
    <brk id="5" max="47" man="1"/>
  </colBreaks>
  <ignoredErrors>
    <ignoredError sqref="C26:D26" formulaRange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93"/>
  <sheetViews>
    <sheetView showGridLines="0" tabSelected="1" zoomScaleSheetLayoutView="70" workbookViewId="0">
      <selection activeCell="A5" sqref="A5"/>
    </sheetView>
  </sheetViews>
  <sheetFormatPr defaultRowHeight="15" x14ac:dyDescent="0.3"/>
  <cols>
    <col min="1" max="1" width="14.28515625" style="21" customWidth="1"/>
    <col min="2" max="2" width="71.7109375" style="21" customWidth="1"/>
    <col min="3" max="3" width="14.85546875" style="21" customWidth="1"/>
    <col min="4" max="4" width="13.28515625" style="21" customWidth="1"/>
    <col min="5" max="5" width="0.7109375" style="21" customWidth="1"/>
    <col min="6" max="6" width="9.140625" style="21"/>
    <col min="7" max="7" width="9.7109375" style="21" bestFit="1" customWidth="1"/>
    <col min="8" max="16384" width="9.140625" style="21"/>
  </cols>
  <sheetData>
    <row r="1" spans="1:7" x14ac:dyDescent="0.3">
      <c r="A1" s="68" t="s">
        <v>295</v>
      </c>
      <c r="B1" s="108"/>
      <c r="C1" s="453" t="s">
        <v>101</v>
      </c>
      <c r="D1" s="453"/>
      <c r="E1" s="142"/>
    </row>
    <row r="2" spans="1:7" x14ac:dyDescent="0.3">
      <c r="A2" s="70" t="s">
        <v>132</v>
      </c>
      <c r="B2" s="108"/>
      <c r="C2" s="451" t="s">
        <v>1089</v>
      </c>
      <c r="D2" s="452"/>
      <c r="E2" s="142"/>
    </row>
    <row r="3" spans="1:7" x14ac:dyDescent="0.3">
      <c r="A3" s="70"/>
      <c r="B3" s="108"/>
      <c r="C3" s="69"/>
      <c r="D3" s="69"/>
      <c r="E3" s="142"/>
    </row>
    <row r="4" spans="1:7" s="2" customFormat="1" x14ac:dyDescent="0.3">
      <c r="A4" s="71" t="str">
        <f>'ფორმა N2'!A4</f>
        <v>ანგარიშვალდებული პირის დასახელება:</v>
      </c>
      <c r="B4" s="71"/>
      <c r="C4" s="70"/>
      <c r="D4" s="70"/>
      <c r="E4" s="102"/>
    </row>
    <row r="5" spans="1:7" s="2" customFormat="1" x14ac:dyDescent="0.3">
      <c r="A5" s="270" t="s">
        <v>441</v>
      </c>
      <c r="B5" s="105"/>
      <c r="C5" s="55"/>
      <c r="D5" s="55"/>
      <c r="E5" s="102"/>
    </row>
    <row r="6" spans="1:7" s="2" customFormat="1" x14ac:dyDescent="0.3">
      <c r="A6" s="71"/>
      <c r="B6" s="71"/>
      <c r="C6" s="70"/>
      <c r="D6" s="70"/>
      <c r="E6" s="102"/>
    </row>
    <row r="7" spans="1:7" s="6" customFormat="1" x14ac:dyDescent="0.3">
      <c r="A7" s="94"/>
      <c r="B7" s="94"/>
      <c r="C7" s="72"/>
      <c r="D7" s="72"/>
      <c r="E7" s="143"/>
    </row>
    <row r="8" spans="1:7" s="6" customFormat="1" ht="30" x14ac:dyDescent="0.3">
      <c r="A8" s="100" t="s">
        <v>64</v>
      </c>
      <c r="B8" s="73" t="s">
        <v>11</v>
      </c>
      <c r="C8" s="73" t="s">
        <v>10</v>
      </c>
      <c r="D8" s="73" t="s">
        <v>9</v>
      </c>
      <c r="E8" s="143"/>
    </row>
    <row r="9" spans="1:7" s="9" customFormat="1" ht="18" x14ac:dyDescent="0.2">
      <c r="A9" s="13">
        <v>1</v>
      </c>
      <c r="B9" s="13" t="s">
        <v>57</v>
      </c>
      <c r="C9" s="76">
        <f>SUM(C10,C13,C52,C55,C56,C57,C74,C75)</f>
        <v>749005.69000000006</v>
      </c>
      <c r="D9" s="76">
        <f>SUM(D10,D13,D52,D55,D56,D57,D63,D70,D71,D75)</f>
        <v>422722.26999999996</v>
      </c>
      <c r="E9" s="144"/>
      <c r="G9" s="309"/>
    </row>
    <row r="10" spans="1:7" s="9" customFormat="1" ht="18" x14ac:dyDescent="0.2">
      <c r="A10" s="14">
        <v>1.1000000000000001</v>
      </c>
      <c r="B10" s="14" t="s">
        <v>58</v>
      </c>
      <c r="C10" s="78">
        <f>SUM(C11:C12)</f>
        <v>625</v>
      </c>
      <c r="D10" s="78">
        <f>SUM(D11:D12)</f>
        <v>625</v>
      </c>
      <c r="E10" s="144"/>
    </row>
    <row r="11" spans="1:7" s="9" customFormat="1" ht="16.5" customHeight="1" x14ac:dyDescent="0.2">
      <c r="A11" s="16" t="s">
        <v>30</v>
      </c>
      <c r="B11" s="16" t="s">
        <v>59</v>
      </c>
      <c r="C11" s="334">
        <v>625</v>
      </c>
      <c r="D11" s="333">
        <v>625</v>
      </c>
      <c r="E11" s="144"/>
    </row>
    <row r="12" spans="1:7" ht="16.5" customHeight="1" x14ac:dyDescent="0.3">
      <c r="A12" s="16" t="s">
        <v>31</v>
      </c>
      <c r="B12" s="16" t="s">
        <v>0</v>
      </c>
      <c r="C12" s="31"/>
      <c r="D12" s="32"/>
      <c r="E12" s="142"/>
    </row>
    <row r="13" spans="1:7" x14ac:dyDescent="0.3">
      <c r="A13" s="14">
        <v>1.2</v>
      </c>
      <c r="B13" s="14" t="s">
        <v>60</v>
      </c>
      <c r="C13" s="78">
        <f>SUM(C14,C17,C29:C32,C35,C36,C42,C43,C44,C45,C46,C50,C51)</f>
        <v>748131.51</v>
      </c>
      <c r="D13" s="78">
        <f>SUM(D14,D17,D29:D32,D35,D36,D42,D43,D44,D45,D46,D50,D51)</f>
        <v>421848.08999999997</v>
      </c>
      <c r="E13" s="142"/>
    </row>
    <row r="14" spans="1:7" x14ac:dyDescent="0.3">
      <c r="A14" s="16" t="s">
        <v>32</v>
      </c>
      <c r="B14" s="16" t="s">
        <v>1</v>
      </c>
      <c r="C14" s="77">
        <f>SUM(C15:C16)</f>
        <v>3422.7</v>
      </c>
      <c r="D14" s="77">
        <f>SUM(D15:D16)</f>
        <v>3422.7</v>
      </c>
      <c r="E14" s="142"/>
    </row>
    <row r="15" spans="1:7" ht="17.25" customHeight="1" x14ac:dyDescent="0.3">
      <c r="A15" s="17" t="s">
        <v>90</v>
      </c>
      <c r="B15" s="17" t="s">
        <v>61</v>
      </c>
      <c r="C15" s="33">
        <v>1555.64</v>
      </c>
      <c r="D15" s="33">
        <v>1555.64</v>
      </c>
      <c r="E15" s="142"/>
    </row>
    <row r="16" spans="1:7" ht="17.25" customHeight="1" x14ac:dyDescent="0.3">
      <c r="A16" s="17" t="s">
        <v>91</v>
      </c>
      <c r="B16" s="17" t="s">
        <v>62</v>
      </c>
      <c r="C16" s="33">
        <v>1867.06</v>
      </c>
      <c r="D16" s="33">
        <v>1867.06</v>
      </c>
      <c r="E16" s="142"/>
    </row>
    <row r="17" spans="1:8" x14ac:dyDescent="0.3">
      <c r="A17" s="16" t="s">
        <v>33</v>
      </c>
      <c r="B17" s="16" t="s">
        <v>2</v>
      </c>
      <c r="C17" s="77">
        <f>SUM(C18:C23,C28)</f>
        <v>47654.47</v>
      </c>
      <c r="D17" s="77">
        <f>SUM(D18:D23,D28)</f>
        <v>23815.77</v>
      </c>
      <c r="E17" s="142"/>
    </row>
    <row r="18" spans="1:8" ht="30" x14ac:dyDescent="0.3">
      <c r="A18" s="17" t="s">
        <v>12</v>
      </c>
      <c r="B18" s="17" t="s">
        <v>242</v>
      </c>
      <c r="C18" s="35">
        <v>17318.46</v>
      </c>
      <c r="D18" s="35">
        <v>7688.76</v>
      </c>
      <c r="E18" s="142"/>
    </row>
    <row r="19" spans="1:8" x14ac:dyDescent="0.3">
      <c r="A19" s="17" t="s">
        <v>13</v>
      </c>
      <c r="B19" s="17" t="s">
        <v>14</v>
      </c>
      <c r="C19" s="292">
        <v>2250</v>
      </c>
      <c r="D19" s="292">
        <v>2250</v>
      </c>
      <c r="E19" s="142"/>
    </row>
    <row r="20" spans="1:8" ht="30" x14ac:dyDescent="0.3">
      <c r="A20" s="17" t="s">
        <v>274</v>
      </c>
      <c r="B20" s="17" t="s">
        <v>22</v>
      </c>
      <c r="C20" s="36">
        <v>2474.3799999999997</v>
      </c>
      <c r="D20" s="36">
        <v>2115.4699999999998</v>
      </c>
      <c r="E20" s="142"/>
      <c r="H20" s="312"/>
    </row>
    <row r="21" spans="1:8" x14ac:dyDescent="0.3">
      <c r="A21" s="17" t="s">
        <v>275</v>
      </c>
      <c r="B21" s="17" t="s">
        <v>15</v>
      </c>
      <c r="C21" s="36">
        <v>16062.050000000001</v>
      </c>
      <c r="D21" s="36">
        <v>2949.26</v>
      </c>
      <c r="E21" s="142"/>
      <c r="H21" s="312"/>
    </row>
    <row r="22" spans="1:8" x14ac:dyDescent="0.3">
      <c r="A22" s="17" t="s">
        <v>276</v>
      </c>
      <c r="B22" s="17" t="s">
        <v>16</v>
      </c>
      <c r="C22" s="36">
        <v>737.3</v>
      </c>
      <c r="D22" s="36"/>
      <c r="E22" s="142"/>
    </row>
    <row r="23" spans="1:8" x14ac:dyDescent="0.3">
      <c r="A23" s="17" t="s">
        <v>277</v>
      </c>
      <c r="B23" s="17" t="s">
        <v>17</v>
      </c>
      <c r="C23" s="111">
        <f>SUM(C24:C27)</f>
        <v>8812.2800000000007</v>
      </c>
      <c r="D23" s="111">
        <f>SUM(D24:D27)</f>
        <v>8812.2800000000007</v>
      </c>
      <c r="E23" s="142"/>
    </row>
    <row r="24" spans="1:8" ht="16.5" customHeight="1" x14ac:dyDescent="0.3">
      <c r="A24" s="18" t="s">
        <v>278</v>
      </c>
      <c r="B24" s="18" t="s">
        <v>18</v>
      </c>
      <c r="C24" s="36">
        <v>5994.71</v>
      </c>
      <c r="D24" s="36">
        <v>5994.71</v>
      </c>
      <c r="E24" s="142"/>
    </row>
    <row r="25" spans="1:8" ht="16.5" customHeight="1" x14ac:dyDescent="0.3">
      <c r="A25" s="18" t="s">
        <v>279</v>
      </c>
      <c r="B25" s="18" t="s">
        <v>19</v>
      </c>
      <c r="C25" s="36">
        <v>2054.0500000000002</v>
      </c>
      <c r="D25" s="36">
        <v>2054.0500000000002</v>
      </c>
      <c r="E25" s="142"/>
    </row>
    <row r="26" spans="1:8" ht="16.5" customHeight="1" x14ac:dyDescent="0.3">
      <c r="A26" s="18" t="s">
        <v>280</v>
      </c>
      <c r="B26" s="18" t="s">
        <v>20</v>
      </c>
      <c r="C26" s="36">
        <v>749.62</v>
      </c>
      <c r="D26" s="36">
        <v>749.62</v>
      </c>
      <c r="E26" s="142"/>
    </row>
    <row r="27" spans="1:8" ht="16.5" customHeight="1" x14ac:dyDescent="0.3">
      <c r="A27" s="18" t="s">
        <v>281</v>
      </c>
      <c r="B27" s="18" t="s">
        <v>23</v>
      </c>
      <c r="C27" s="36">
        <v>13.9</v>
      </c>
      <c r="D27" s="36">
        <v>13.9</v>
      </c>
      <c r="E27" s="142"/>
    </row>
    <row r="28" spans="1:8" x14ac:dyDescent="0.3">
      <c r="A28" s="17" t="s">
        <v>282</v>
      </c>
      <c r="B28" s="17" t="s">
        <v>21</v>
      </c>
      <c r="C28" s="34"/>
      <c r="D28" s="37"/>
      <c r="E28" s="142"/>
    </row>
    <row r="29" spans="1:8" x14ac:dyDescent="0.3">
      <c r="A29" s="16" t="s">
        <v>34</v>
      </c>
      <c r="B29" s="16" t="s">
        <v>3</v>
      </c>
      <c r="C29" s="32">
        <v>5427.95</v>
      </c>
      <c r="D29" s="32">
        <v>2837.5</v>
      </c>
      <c r="E29" s="142"/>
      <c r="H29" s="310"/>
    </row>
    <row r="30" spans="1:8" x14ac:dyDescent="0.3">
      <c r="A30" s="16" t="s">
        <v>35</v>
      </c>
      <c r="B30" s="16" t="s">
        <v>4</v>
      </c>
      <c r="C30" s="31"/>
      <c r="D30" s="32"/>
      <c r="E30" s="142"/>
    </row>
    <row r="31" spans="1:8" x14ac:dyDescent="0.3">
      <c r="A31" s="16" t="s">
        <v>36</v>
      </c>
      <c r="B31" s="16" t="s">
        <v>5</v>
      </c>
      <c r="C31" s="31"/>
      <c r="D31" s="32"/>
      <c r="E31" s="142"/>
    </row>
    <row r="32" spans="1:8" ht="30" x14ac:dyDescent="0.3">
      <c r="A32" s="16" t="s">
        <v>37</v>
      </c>
      <c r="B32" s="16" t="s">
        <v>63</v>
      </c>
      <c r="C32" s="77">
        <f>SUM(C33:C34)</f>
        <v>202153.71</v>
      </c>
      <c r="D32" s="77">
        <f>SUM(D33:D34)</f>
        <v>181455.97</v>
      </c>
      <c r="E32" s="142"/>
    </row>
    <row r="33" spans="1:8" x14ac:dyDescent="0.3">
      <c r="A33" s="17" t="s">
        <v>283</v>
      </c>
      <c r="B33" s="17" t="s">
        <v>56</v>
      </c>
      <c r="C33" s="32">
        <v>198839</v>
      </c>
      <c r="D33" s="32">
        <v>179279</v>
      </c>
      <c r="E33" s="142"/>
      <c r="H33" s="310"/>
    </row>
    <row r="34" spans="1:8" x14ac:dyDescent="0.3">
      <c r="A34" s="17" t="s">
        <v>284</v>
      </c>
      <c r="B34" s="17" t="s">
        <v>55</v>
      </c>
      <c r="C34" s="32">
        <v>3314.71</v>
      </c>
      <c r="D34" s="32">
        <v>2176.9699999999998</v>
      </c>
      <c r="E34" s="142"/>
      <c r="H34" s="310"/>
    </row>
    <row r="35" spans="1:8" x14ac:dyDescent="0.3">
      <c r="A35" s="16" t="s">
        <v>38</v>
      </c>
      <c r="B35" s="16" t="s">
        <v>49</v>
      </c>
      <c r="C35" s="32"/>
      <c r="D35" s="32"/>
      <c r="E35" s="142"/>
    </row>
    <row r="36" spans="1:8" x14ac:dyDescent="0.3">
      <c r="A36" s="16" t="s">
        <v>39</v>
      </c>
      <c r="B36" s="16" t="s">
        <v>345</v>
      </c>
      <c r="C36" s="77">
        <f>SUM(C37:C41)</f>
        <v>410803.43000000005</v>
      </c>
      <c r="D36" s="77">
        <f>SUM(D37:D41)</f>
        <v>136771.9</v>
      </c>
      <c r="E36" s="142"/>
    </row>
    <row r="37" spans="1:8" x14ac:dyDescent="0.3">
      <c r="A37" s="17" t="s">
        <v>342</v>
      </c>
      <c r="B37" s="17" t="s">
        <v>346</v>
      </c>
      <c r="C37" s="31">
        <v>8336.25</v>
      </c>
      <c r="D37" s="31">
        <v>3336.25</v>
      </c>
      <c r="E37" s="142"/>
    </row>
    <row r="38" spans="1:8" x14ac:dyDescent="0.3">
      <c r="A38" s="17" t="s">
        <v>343</v>
      </c>
      <c r="B38" s="17" t="s">
        <v>347</v>
      </c>
      <c r="C38" s="31">
        <v>9496</v>
      </c>
      <c r="D38" s="31">
        <v>8164</v>
      </c>
      <c r="E38" s="142"/>
      <c r="H38" s="310"/>
    </row>
    <row r="39" spans="1:8" x14ac:dyDescent="0.3">
      <c r="A39" s="17" t="s">
        <v>344</v>
      </c>
      <c r="B39" s="17" t="s">
        <v>350</v>
      </c>
      <c r="C39" s="32">
        <v>5862.97</v>
      </c>
      <c r="D39" s="32">
        <v>5862.97</v>
      </c>
      <c r="E39" s="142"/>
    </row>
    <row r="40" spans="1:8" x14ac:dyDescent="0.3">
      <c r="A40" s="17" t="s">
        <v>349</v>
      </c>
      <c r="B40" s="17" t="s">
        <v>351</v>
      </c>
      <c r="C40" s="32"/>
      <c r="D40" s="32"/>
      <c r="E40" s="142"/>
    </row>
    <row r="41" spans="1:8" x14ac:dyDescent="0.3">
      <c r="A41" s="17" t="s">
        <v>352</v>
      </c>
      <c r="B41" s="17" t="s">
        <v>348</v>
      </c>
      <c r="C41" s="32">
        <v>387108.21</v>
      </c>
      <c r="D41" s="32">
        <v>119408.68</v>
      </c>
      <c r="E41" s="142"/>
      <c r="H41" s="310"/>
    </row>
    <row r="42" spans="1:8" ht="30" x14ac:dyDescent="0.3">
      <c r="A42" s="16" t="s">
        <v>40</v>
      </c>
      <c r="B42" s="16" t="s">
        <v>28</v>
      </c>
      <c r="C42" s="32">
        <v>18749.16</v>
      </c>
      <c r="D42" s="32">
        <v>15494.16</v>
      </c>
      <c r="E42" s="142"/>
      <c r="H42" s="310"/>
    </row>
    <row r="43" spans="1:8" x14ac:dyDescent="0.3">
      <c r="A43" s="16" t="s">
        <v>41</v>
      </c>
      <c r="B43" s="16" t="s">
        <v>24</v>
      </c>
      <c r="C43" s="32">
        <v>5300</v>
      </c>
      <c r="D43" s="32">
        <v>5300</v>
      </c>
      <c r="E43" s="142"/>
    </row>
    <row r="44" spans="1:8" x14ac:dyDescent="0.3">
      <c r="A44" s="16" t="s">
        <v>42</v>
      </c>
      <c r="B44" s="16" t="s">
        <v>25</v>
      </c>
      <c r="C44" s="31"/>
      <c r="D44" s="32"/>
      <c r="E44" s="142"/>
    </row>
    <row r="45" spans="1:8" x14ac:dyDescent="0.3">
      <c r="A45" s="16" t="s">
        <v>43</v>
      </c>
      <c r="B45" s="16" t="s">
        <v>26</v>
      </c>
      <c r="C45" s="32">
        <v>345</v>
      </c>
      <c r="D45" s="32">
        <v>345</v>
      </c>
      <c r="E45" s="142"/>
    </row>
    <row r="46" spans="1:8" x14ac:dyDescent="0.3">
      <c r="A46" s="16" t="s">
        <v>44</v>
      </c>
      <c r="B46" s="16" t="s">
        <v>289</v>
      </c>
      <c r="C46" s="77">
        <f>SUM(C47:C49)</f>
        <v>53713.59</v>
      </c>
      <c r="D46" s="77">
        <f>SUM(D47:D49)</f>
        <v>51843.59</v>
      </c>
      <c r="E46" s="142"/>
    </row>
    <row r="47" spans="1:8" x14ac:dyDescent="0.3">
      <c r="A47" s="91" t="s">
        <v>357</v>
      </c>
      <c r="B47" s="91" t="s">
        <v>360</v>
      </c>
      <c r="C47" s="32">
        <v>44338.59</v>
      </c>
      <c r="D47" s="32">
        <v>42468.59</v>
      </c>
      <c r="E47" s="142"/>
      <c r="F47" s="310"/>
    </row>
    <row r="48" spans="1:8" x14ac:dyDescent="0.3">
      <c r="A48" s="91" t="s">
        <v>358</v>
      </c>
      <c r="B48" s="91" t="s">
        <v>359</v>
      </c>
      <c r="C48" s="32">
        <v>9375</v>
      </c>
      <c r="D48" s="32">
        <v>9375</v>
      </c>
      <c r="E48" s="142"/>
    </row>
    <row r="49" spans="1:5" x14ac:dyDescent="0.3">
      <c r="A49" s="91" t="s">
        <v>361</v>
      </c>
      <c r="B49" s="91" t="s">
        <v>362</v>
      </c>
      <c r="C49" s="31"/>
      <c r="D49" s="32"/>
      <c r="E49" s="142"/>
    </row>
    <row r="50" spans="1:5" ht="26.25" customHeight="1" x14ac:dyDescent="0.3">
      <c r="A50" s="16" t="s">
        <v>45</v>
      </c>
      <c r="B50" s="16" t="s">
        <v>29</v>
      </c>
      <c r="C50" s="31"/>
      <c r="D50" s="32"/>
      <c r="E50" s="142"/>
    </row>
    <row r="51" spans="1:5" x14ac:dyDescent="0.3">
      <c r="A51" s="16" t="s">
        <v>46</v>
      </c>
      <c r="B51" s="16" t="s">
        <v>6</v>
      </c>
      <c r="C51" s="32">
        <v>561.5</v>
      </c>
      <c r="D51" s="32">
        <v>561.5</v>
      </c>
      <c r="E51" s="142"/>
    </row>
    <row r="52" spans="1:5" ht="30" x14ac:dyDescent="0.3">
      <c r="A52" s="14">
        <v>1.3</v>
      </c>
      <c r="B52" s="81" t="s">
        <v>389</v>
      </c>
      <c r="C52" s="78">
        <f>SUM(C53:C54)</f>
        <v>0</v>
      </c>
      <c r="D52" s="78">
        <f>SUM(D53:D54)</f>
        <v>0</v>
      </c>
      <c r="E52" s="142"/>
    </row>
    <row r="53" spans="1:5" ht="30" x14ac:dyDescent="0.3">
      <c r="A53" s="16" t="s">
        <v>50</v>
      </c>
      <c r="B53" s="16" t="s">
        <v>48</v>
      </c>
      <c r="C53" s="31"/>
      <c r="D53" s="32"/>
      <c r="E53" s="142"/>
    </row>
    <row r="54" spans="1:5" x14ac:dyDescent="0.3">
      <c r="A54" s="16" t="s">
        <v>51</v>
      </c>
      <c r="B54" s="16" t="s">
        <v>47</v>
      </c>
      <c r="C54" s="31"/>
      <c r="D54" s="32"/>
      <c r="E54" s="142"/>
    </row>
    <row r="55" spans="1:5" x14ac:dyDescent="0.3">
      <c r="A55" s="14">
        <v>1.4</v>
      </c>
      <c r="B55" s="14" t="s">
        <v>391</v>
      </c>
      <c r="C55" s="31"/>
      <c r="D55" s="32"/>
      <c r="E55" s="142"/>
    </row>
    <row r="56" spans="1:5" x14ac:dyDescent="0.3">
      <c r="A56" s="14">
        <v>1.5</v>
      </c>
      <c r="B56" s="14" t="s">
        <v>7</v>
      </c>
      <c r="C56" s="34"/>
      <c r="D56" s="36"/>
      <c r="E56" s="142"/>
    </row>
    <row r="57" spans="1:5" x14ac:dyDescent="0.3">
      <c r="A57" s="14">
        <v>1.6</v>
      </c>
      <c r="B57" s="41" t="s">
        <v>8</v>
      </c>
      <c r="C57" s="78">
        <f>SUM(C58:C62)</f>
        <v>249.18000000000029</v>
      </c>
      <c r="D57" s="78">
        <f>SUM(D58:D62)</f>
        <v>249.18000000000029</v>
      </c>
      <c r="E57" s="142"/>
    </row>
    <row r="58" spans="1:5" x14ac:dyDescent="0.3">
      <c r="A58" s="16" t="s">
        <v>290</v>
      </c>
      <c r="B58" s="42" t="s">
        <v>52</v>
      </c>
      <c r="C58" s="36"/>
      <c r="D58" s="36"/>
      <c r="E58" s="142"/>
    </row>
    <row r="59" spans="1:5" ht="30" x14ac:dyDescent="0.3">
      <c r="A59" s="16" t="s">
        <v>291</v>
      </c>
      <c r="B59" s="42" t="s">
        <v>54</v>
      </c>
      <c r="C59" s="36"/>
      <c r="D59" s="36"/>
      <c r="E59" s="142"/>
    </row>
    <row r="60" spans="1:5" x14ac:dyDescent="0.3">
      <c r="A60" s="16" t="s">
        <v>292</v>
      </c>
      <c r="B60" s="42" t="s">
        <v>53</v>
      </c>
      <c r="C60" s="36"/>
      <c r="D60" s="36"/>
      <c r="E60" s="142"/>
    </row>
    <row r="61" spans="1:5" x14ac:dyDescent="0.3">
      <c r="A61" s="16" t="s">
        <v>293</v>
      </c>
      <c r="B61" s="42" t="s">
        <v>27</v>
      </c>
      <c r="C61" s="36">
        <v>200</v>
      </c>
      <c r="D61" s="36">
        <v>200</v>
      </c>
      <c r="E61" s="142"/>
    </row>
    <row r="62" spans="1:5" x14ac:dyDescent="0.3">
      <c r="A62" s="16" t="s">
        <v>328</v>
      </c>
      <c r="B62" s="207" t="s">
        <v>329</v>
      </c>
      <c r="C62" s="208">
        <v>49.180000000000291</v>
      </c>
      <c r="D62" s="208">
        <v>49.180000000000291</v>
      </c>
      <c r="E62" s="142"/>
    </row>
    <row r="63" spans="1:5" x14ac:dyDescent="0.3">
      <c r="A63" s="13">
        <v>2</v>
      </c>
      <c r="B63" s="43" t="s">
        <v>98</v>
      </c>
      <c r="C63" s="259"/>
      <c r="D63" s="112">
        <f>SUM(D64:D69)</f>
        <v>0</v>
      </c>
      <c r="E63" s="142"/>
    </row>
    <row r="64" spans="1:5" x14ac:dyDescent="0.3">
      <c r="A64" s="15">
        <v>2.1</v>
      </c>
      <c r="B64" s="44" t="s">
        <v>92</v>
      </c>
      <c r="C64" s="259"/>
      <c r="D64" s="38"/>
      <c r="E64" s="142"/>
    </row>
    <row r="65" spans="1:5" x14ac:dyDescent="0.3">
      <c r="A65" s="15">
        <v>2.2000000000000002</v>
      </c>
      <c r="B65" s="44" t="s">
        <v>96</v>
      </c>
      <c r="C65" s="261"/>
      <c r="D65" s="39"/>
      <c r="E65" s="142"/>
    </row>
    <row r="66" spans="1:5" x14ac:dyDescent="0.3">
      <c r="A66" s="15">
        <v>2.2999999999999998</v>
      </c>
      <c r="B66" s="44" t="s">
        <v>95</v>
      </c>
      <c r="C66" s="261"/>
      <c r="D66" s="39"/>
      <c r="E66" s="142"/>
    </row>
    <row r="67" spans="1:5" x14ac:dyDescent="0.3">
      <c r="A67" s="15">
        <v>2.4</v>
      </c>
      <c r="B67" s="44" t="s">
        <v>97</v>
      </c>
      <c r="C67" s="261"/>
      <c r="D67" s="39"/>
      <c r="E67" s="142"/>
    </row>
    <row r="68" spans="1:5" x14ac:dyDescent="0.3">
      <c r="A68" s="15">
        <v>2.5</v>
      </c>
      <c r="B68" s="44" t="s">
        <v>93</v>
      </c>
      <c r="C68" s="261"/>
      <c r="D68" s="39"/>
      <c r="E68" s="142"/>
    </row>
    <row r="69" spans="1:5" x14ac:dyDescent="0.3">
      <c r="A69" s="15">
        <v>2.6</v>
      </c>
      <c r="B69" s="44" t="s">
        <v>94</v>
      </c>
      <c r="C69" s="261"/>
      <c r="D69" s="39"/>
      <c r="E69" s="142"/>
    </row>
    <row r="70" spans="1:5" s="2" customFormat="1" x14ac:dyDescent="0.3">
      <c r="A70" s="13">
        <v>3</v>
      </c>
      <c r="B70" s="257" t="s">
        <v>420</v>
      </c>
      <c r="C70" s="260"/>
      <c r="D70" s="258"/>
      <c r="E70" s="99"/>
    </row>
    <row r="71" spans="1:5" s="2" customFormat="1" x14ac:dyDescent="0.3">
      <c r="A71" s="13">
        <v>4</v>
      </c>
      <c r="B71" s="13" t="s">
        <v>244</v>
      </c>
      <c r="C71" s="260">
        <f>SUM(C72:C73)</f>
        <v>0</v>
      </c>
      <c r="D71" s="79">
        <f>SUM(D72:D73)</f>
        <v>0</v>
      </c>
      <c r="E71" s="99"/>
    </row>
    <row r="72" spans="1:5" s="2" customFormat="1" x14ac:dyDescent="0.3">
      <c r="A72" s="15">
        <v>4.0999999999999996</v>
      </c>
      <c r="B72" s="15" t="s">
        <v>245</v>
      </c>
      <c r="C72" s="8"/>
      <c r="D72" s="8"/>
      <c r="E72" s="99"/>
    </row>
    <row r="73" spans="1:5" s="2" customFormat="1" x14ac:dyDescent="0.3">
      <c r="A73" s="15">
        <v>4.2</v>
      </c>
      <c r="B73" s="15" t="s">
        <v>246</v>
      </c>
      <c r="C73" s="8"/>
      <c r="D73" s="8"/>
      <c r="E73" s="99"/>
    </row>
    <row r="74" spans="1:5" s="2" customFormat="1" x14ac:dyDescent="0.3">
      <c r="A74" s="13">
        <v>5</v>
      </c>
      <c r="B74" s="256" t="s">
        <v>272</v>
      </c>
      <c r="C74" s="8"/>
      <c r="D74" s="79"/>
      <c r="E74" s="99"/>
    </row>
    <row r="75" spans="1:5" s="2" customFormat="1" ht="30" x14ac:dyDescent="0.3">
      <c r="A75" s="13">
        <v>6</v>
      </c>
      <c r="B75" s="256" t="s">
        <v>427</v>
      </c>
      <c r="C75" s="78">
        <f>SUM(C76:C81)</f>
        <v>0</v>
      </c>
      <c r="D75" s="78">
        <f>SUM(D76:D81)</f>
        <v>0</v>
      </c>
      <c r="E75" s="99"/>
    </row>
    <row r="76" spans="1:5" s="2" customFormat="1" x14ac:dyDescent="0.3">
      <c r="A76" s="15">
        <v>6.1</v>
      </c>
      <c r="B76" s="15" t="s">
        <v>68</v>
      </c>
      <c r="C76" s="8"/>
      <c r="D76" s="8"/>
      <c r="E76" s="99"/>
    </row>
    <row r="77" spans="1:5" s="2" customFormat="1" x14ac:dyDescent="0.3">
      <c r="A77" s="15">
        <v>6.2</v>
      </c>
      <c r="B77" s="15" t="s">
        <v>70</v>
      </c>
      <c r="C77" s="8"/>
      <c r="D77" s="8"/>
      <c r="E77" s="99"/>
    </row>
    <row r="78" spans="1:5" s="2" customFormat="1" x14ac:dyDescent="0.3">
      <c r="A78" s="15">
        <v>6.3</v>
      </c>
      <c r="B78" s="15" t="s">
        <v>69</v>
      </c>
      <c r="C78" s="8"/>
      <c r="D78" s="8"/>
      <c r="E78" s="99"/>
    </row>
    <row r="79" spans="1:5" s="2" customFormat="1" x14ac:dyDescent="0.3">
      <c r="A79" s="15">
        <v>6.4</v>
      </c>
      <c r="B79" s="15" t="s">
        <v>428</v>
      </c>
      <c r="C79" s="8"/>
      <c r="D79" s="8"/>
      <c r="E79" s="99"/>
    </row>
    <row r="80" spans="1:5" s="2" customFormat="1" x14ac:dyDescent="0.3">
      <c r="A80" s="15">
        <v>6.5</v>
      </c>
      <c r="B80" s="15" t="s">
        <v>429</v>
      </c>
      <c r="C80" s="8"/>
      <c r="D80" s="8"/>
      <c r="E80" s="99"/>
    </row>
    <row r="81" spans="1:5" s="2" customFormat="1" x14ac:dyDescent="0.3">
      <c r="A81" s="15">
        <v>6.6</v>
      </c>
      <c r="B81" s="15" t="s">
        <v>8</v>
      </c>
      <c r="C81" s="8"/>
      <c r="D81" s="8"/>
      <c r="E81" s="99"/>
    </row>
    <row r="82" spans="1:5" s="22" customFormat="1" ht="12.75" x14ac:dyDescent="0.2"/>
    <row r="83" spans="1:5" s="22" customFormat="1" ht="12.75" x14ac:dyDescent="0.2"/>
    <row r="84" spans="1:5" s="22" customFormat="1" ht="12.75" x14ac:dyDescent="0.2"/>
    <row r="85" spans="1:5" s="2" customFormat="1" x14ac:dyDescent="0.3">
      <c r="A85" s="63" t="s">
        <v>99</v>
      </c>
      <c r="E85" s="5"/>
    </row>
    <row r="86" spans="1:5" s="2" customFormat="1" x14ac:dyDescent="0.3">
      <c r="E86"/>
    </row>
    <row r="87" spans="1:5" s="2" customFormat="1" x14ac:dyDescent="0.3">
      <c r="D87" s="12"/>
      <c r="E87"/>
    </row>
    <row r="88" spans="1:5" s="2" customFormat="1" x14ac:dyDescent="0.3">
      <c r="A88"/>
      <c r="B88" s="63" t="s">
        <v>263</v>
      </c>
      <c r="D88" s="12"/>
      <c r="E88"/>
    </row>
    <row r="89" spans="1:5" s="2" customFormat="1" x14ac:dyDescent="0.3">
      <c r="A89"/>
      <c r="B89" s="2" t="s">
        <v>262</v>
      </c>
      <c r="D89" s="12"/>
      <c r="E89"/>
    </row>
    <row r="90" spans="1:5" customFormat="1" ht="12.75" x14ac:dyDescent="0.2">
      <c r="B90" s="59" t="s">
        <v>131</v>
      </c>
    </row>
    <row r="91" spans="1:5" s="2" customFormat="1" x14ac:dyDescent="0.3">
      <c r="A91" s="11"/>
    </row>
    <row r="92" spans="1:5" s="22" customFormat="1" ht="12.75" x14ac:dyDescent="0.2"/>
    <row r="93" spans="1:5" s="22" customFormat="1" ht="12.75" x14ac:dyDescent="0.2"/>
  </sheetData>
  <mergeCells count="2">
    <mergeCell ref="C1:D1"/>
    <mergeCell ref="C2:D2"/>
  </mergeCells>
  <printOptions gridLines="1"/>
  <pageMargins left="1" right="1" top="1" bottom="1" header="0.5" footer="0.5"/>
  <pageSetup paperSize="9" scale="71" fitToHeight="0" orientation="portrait" r:id="rId1"/>
  <headerFooter alignWithMargins="0"/>
  <ignoredErrors>
    <ignoredError sqref="C32:D32 C36:D36" formulaRange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"/>
  <sheetViews>
    <sheetView showGridLines="0" view="pageBreakPreview" zoomScale="70" zoomScaleSheetLayoutView="70" workbookViewId="0">
      <selection activeCell="C2" sqref="C2:D2"/>
    </sheetView>
  </sheetViews>
  <sheetFormatPr defaultRowHeight="15" x14ac:dyDescent="0.3"/>
  <cols>
    <col min="1" max="1" width="8.85546875" style="2" customWidth="1"/>
    <col min="2" max="2" width="84.85546875" style="2" customWidth="1"/>
    <col min="3" max="3" width="15.855468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 x14ac:dyDescent="0.3">
      <c r="A1" s="68" t="s">
        <v>326</v>
      </c>
      <c r="B1" s="71"/>
      <c r="C1" s="453" t="s">
        <v>101</v>
      </c>
      <c r="D1" s="453"/>
      <c r="E1" s="85"/>
    </row>
    <row r="2" spans="1:5" s="6" customFormat="1" x14ac:dyDescent="0.3">
      <c r="A2" s="68" t="s">
        <v>320</v>
      </c>
      <c r="B2" s="71"/>
      <c r="C2" s="451" t="s">
        <v>1089</v>
      </c>
      <c r="D2" s="452"/>
      <c r="E2" s="85"/>
    </row>
    <row r="3" spans="1:5" s="6" customFormat="1" x14ac:dyDescent="0.3">
      <c r="A3" s="70" t="s">
        <v>132</v>
      </c>
      <c r="B3" s="68"/>
      <c r="C3" s="153"/>
      <c r="D3" s="153"/>
      <c r="E3" s="85"/>
    </row>
    <row r="4" spans="1:5" s="6" customFormat="1" x14ac:dyDescent="0.3">
      <c r="A4" s="70"/>
      <c r="B4" s="70"/>
      <c r="C4" s="153"/>
      <c r="D4" s="153"/>
      <c r="E4" s="85"/>
    </row>
    <row r="5" spans="1:5" x14ac:dyDescent="0.3">
      <c r="A5" s="71" t="str">
        <f>'ფორმა N2'!A4</f>
        <v>ანგარიშვალდებული პირის დასახელება:</v>
      </c>
      <c r="B5" s="71"/>
      <c r="C5" s="70"/>
      <c r="D5" s="70"/>
      <c r="E5" s="86"/>
    </row>
    <row r="6" spans="1:5" x14ac:dyDescent="0.3">
      <c r="A6" s="270" t="s">
        <v>441</v>
      </c>
      <c r="B6" s="74"/>
      <c r="C6" s="75"/>
      <c r="D6" s="75"/>
      <c r="E6" s="86"/>
    </row>
    <row r="7" spans="1:5" x14ac:dyDescent="0.3">
      <c r="A7" s="71"/>
      <c r="B7" s="71"/>
      <c r="C7" s="70"/>
      <c r="D7" s="70"/>
      <c r="E7" s="86"/>
    </row>
    <row r="8" spans="1:5" s="6" customFormat="1" x14ac:dyDescent="0.3">
      <c r="A8" s="152"/>
      <c r="B8" s="152"/>
      <c r="C8" s="72"/>
      <c r="D8" s="72"/>
      <c r="E8" s="85"/>
    </row>
    <row r="9" spans="1:5" s="6" customFormat="1" ht="30" x14ac:dyDescent="0.3">
      <c r="A9" s="83" t="s">
        <v>64</v>
      </c>
      <c r="B9" s="83" t="s">
        <v>325</v>
      </c>
      <c r="C9" s="73" t="s">
        <v>10</v>
      </c>
      <c r="D9" s="73" t="s">
        <v>9</v>
      </c>
      <c r="E9" s="85"/>
    </row>
    <row r="10" spans="1:5" s="9" customFormat="1" ht="18" x14ac:dyDescent="0.2">
      <c r="A10" s="92" t="s">
        <v>321</v>
      </c>
      <c r="B10" s="92"/>
      <c r="C10" s="4"/>
      <c r="D10" s="4"/>
      <c r="E10" s="87"/>
    </row>
    <row r="11" spans="1:5" s="10" customFormat="1" x14ac:dyDescent="0.2">
      <c r="A11" s="92" t="s">
        <v>322</v>
      </c>
      <c r="B11" s="92"/>
      <c r="C11" s="4"/>
      <c r="D11" s="4"/>
      <c r="E11" s="88"/>
    </row>
    <row r="12" spans="1:5" s="10" customFormat="1" x14ac:dyDescent="0.2">
      <c r="A12" s="81" t="s">
        <v>271</v>
      </c>
      <c r="B12" s="81"/>
      <c r="C12" s="4"/>
      <c r="D12" s="4"/>
      <c r="E12" s="88"/>
    </row>
    <row r="13" spans="1:5" s="10" customFormat="1" x14ac:dyDescent="0.2">
      <c r="A13" s="81" t="s">
        <v>271</v>
      </c>
      <c r="B13" s="81"/>
      <c r="C13" s="4"/>
      <c r="D13" s="4"/>
      <c r="E13" s="88"/>
    </row>
    <row r="14" spans="1:5" s="10" customFormat="1" x14ac:dyDescent="0.2">
      <c r="A14" s="81" t="s">
        <v>271</v>
      </c>
      <c r="B14" s="81"/>
      <c r="C14" s="4"/>
      <c r="D14" s="4"/>
      <c r="E14" s="88"/>
    </row>
    <row r="15" spans="1:5" s="10" customFormat="1" x14ac:dyDescent="0.2">
      <c r="A15" s="81" t="s">
        <v>271</v>
      </c>
      <c r="B15" s="81"/>
      <c r="C15" s="4"/>
      <c r="D15" s="4"/>
      <c r="E15" s="88"/>
    </row>
    <row r="16" spans="1:5" s="10" customFormat="1" x14ac:dyDescent="0.2">
      <c r="A16" s="81" t="s">
        <v>271</v>
      </c>
      <c r="B16" s="81"/>
      <c r="C16" s="4"/>
      <c r="D16" s="4"/>
      <c r="E16" s="88"/>
    </row>
    <row r="17" spans="1:5" s="10" customFormat="1" ht="17.25" customHeight="1" x14ac:dyDescent="0.2">
      <c r="A17" s="92" t="s">
        <v>323</v>
      </c>
      <c r="B17" s="81"/>
      <c r="C17" s="4"/>
      <c r="D17" s="4"/>
      <c r="E17" s="88"/>
    </row>
    <row r="18" spans="1:5" s="10" customFormat="1" ht="18" customHeight="1" x14ac:dyDescent="0.2">
      <c r="A18" s="92" t="s">
        <v>324</v>
      </c>
      <c r="B18" s="81"/>
      <c r="C18" s="4"/>
      <c r="D18" s="4"/>
      <c r="E18" s="88"/>
    </row>
    <row r="19" spans="1:5" s="10" customFormat="1" x14ac:dyDescent="0.2">
      <c r="A19" s="81" t="s">
        <v>271</v>
      </c>
      <c r="B19" s="81"/>
      <c r="C19" s="4"/>
      <c r="D19" s="4"/>
      <c r="E19" s="88"/>
    </row>
    <row r="20" spans="1:5" s="10" customFormat="1" x14ac:dyDescent="0.2">
      <c r="A20" s="81" t="s">
        <v>271</v>
      </c>
      <c r="B20" s="81"/>
      <c r="C20" s="4"/>
      <c r="D20" s="4"/>
      <c r="E20" s="88"/>
    </row>
    <row r="21" spans="1:5" s="10" customFormat="1" x14ac:dyDescent="0.2">
      <c r="A21" s="81" t="s">
        <v>271</v>
      </c>
      <c r="B21" s="81"/>
      <c r="C21" s="4"/>
      <c r="D21" s="4"/>
      <c r="E21" s="88"/>
    </row>
    <row r="22" spans="1:5" s="10" customFormat="1" x14ac:dyDescent="0.2">
      <c r="A22" s="81" t="s">
        <v>271</v>
      </c>
      <c r="B22" s="81"/>
      <c r="C22" s="4"/>
      <c r="D22" s="4"/>
      <c r="E22" s="88"/>
    </row>
    <row r="23" spans="1:5" s="10" customFormat="1" x14ac:dyDescent="0.2">
      <c r="A23" s="81" t="s">
        <v>271</v>
      </c>
      <c r="B23" s="81"/>
      <c r="C23" s="4"/>
      <c r="D23" s="4"/>
      <c r="E23" s="88"/>
    </row>
    <row r="24" spans="1:5" s="3" customFormat="1" x14ac:dyDescent="0.2">
      <c r="A24" s="82"/>
      <c r="B24" s="82"/>
      <c r="C24" s="4"/>
      <c r="D24" s="4"/>
      <c r="E24" s="89"/>
    </row>
    <row r="25" spans="1:5" x14ac:dyDescent="0.3">
      <c r="A25" s="93"/>
      <c r="B25" s="93" t="s">
        <v>327</v>
      </c>
      <c r="C25" s="80">
        <f>SUM(C10:C24)</f>
        <v>0</v>
      </c>
      <c r="D25" s="80">
        <f>SUM(D10:D24)</f>
        <v>0</v>
      </c>
      <c r="E25" s="90"/>
    </row>
    <row r="26" spans="1:5" x14ac:dyDescent="0.3">
      <c r="A26" s="40"/>
      <c r="B26" s="40"/>
    </row>
    <row r="27" spans="1:5" x14ac:dyDescent="0.3">
      <c r="A27" s="2" t="s">
        <v>409</v>
      </c>
      <c r="E27" s="5"/>
    </row>
    <row r="28" spans="1:5" x14ac:dyDescent="0.3">
      <c r="A28" s="2" t="s">
        <v>393</v>
      </c>
    </row>
    <row r="29" spans="1:5" x14ac:dyDescent="0.3">
      <c r="A29" s="206" t="s">
        <v>394</v>
      </c>
    </row>
    <row r="30" spans="1:5" x14ac:dyDescent="0.3">
      <c r="A30" s="206"/>
    </row>
    <row r="31" spans="1:5" x14ac:dyDescent="0.3">
      <c r="A31" s="206" t="s">
        <v>340</v>
      </c>
    </row>
    <row r="32" spans="1:5" s="22" customFormat="1" ht="12.75" x14ac:dyDescent="0.2"/>
    <row r="33" spans="1:9" x14ac:dyDescent="0.3">
      <c r="A33" s="63" t="s">
        <v>99</v>
      </c>
      <c r="E33" s="5"/>
    </row>
    <row r="34" spans="1:9" x14ac:dyDescent="0.3">
      <c r="E34"/>
      <c r="F34"/>
      <c r="G34"/>
      <c r="H34"/>
      <c r="I34"/>
    </row>
    <row r="35" spans="1:9" x14ac:dyDescent="0.3">
      <c r="D35" s="12"/>
      <c r="E35"/>
      <c r="F35"/>
      <c r="G35"/>
      <c r="H35"/>
      <c r="I35"/>
    </row>
    <row r="36" spans="1:9" x14ac:dyDescent="0.3">
      <c r="A36" s="63"/>
      <c r="B36" s="63" t="s">
        <v>263</v>
      </c>
      <c r="D36" s="12"/>
      <c r="E36"/>
      <c r="F36"/>
      <c r="G36"/>
      <c r="H36"/>
      <c r="I36"/>
    </row>
    <row r="37" spans="1:9" x14ac:dyDescent="0.3">
      <c r="B37" s="2" t="s">
        <v>262</v>
      </c>
      <c r="D37" s="12"/>
      <c r="E37"/>
      <c r="F37"/>
      <c r="G37"/>
      <c r="H37"/>
      <c r="I37"/>
    </row>
    <row r="38" spans="1:9" customFormat="1" ht="12.75" x14ac:dyDescent="0.2">
      <c r="A38" s="59"/>
      <c r="B38" s="59" t="s">
        <v>131</v>
      </c>
    </row>
    <row r="39" spans="1:9" s="22" customFormat="1" ht="12.75" x14ac:dyDescent="0.2"/>
  </sheetData>
  <mergeCells count="2">
    <mergeCell ref="C1:D1"/>
    <mergeCell ref="C2:D2"/>
  </mergeCells>
  <printOptions gridLines="1"/>
  <pageMargins left="0.19685039370078741" right="0.19685039370078741" top="0.19685039370078741" bottom="0.19685039370078741" header="0.15748031496062992" footer="0.15748031496062992"/>
  <pageSetup paperSize="9" scale="82" fitToHeight="0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3"/>
  <sheetViews>
    <sheetView showGridLines="0" zoomScaleSheetLayoutView="100" workbookViewId="0">
      <selection activeCell="E29" sqref="E29"/>
    </sheetView>
  </sheetViews>
  <sheetFormatPr defaultRowHeight="12.75" x14ac:dyDescent="0.2"/>
  <cols>
    <col min="1" max="1" width="5.42578125" style="176" customWidth="1"/>
    <col min="2" max="2" width="20.85546875" style="176" customWidth="1"/>
    <col min="3" max="3" width="34.28515625" style="176" customWidth="1"/>
    <col min="4" max="4" width="17" style="176" customWidth="1"/>
    <col min="5" max="5" width="50" style="176" customWidth="1"/>
    <col min="6" max="6" width="14.7109375" style="176" customWidth="1"/>
    <col min="7" max="7" width="15.5703125" style="176" customWidth="1"/>
    <col min="8" max="8" width="14.7109375" style="176" customWidth="1"/>
    <col min="9" max="9" width="29.7109375" style="176" customWidth="1"/>
    <col min="10" max="10" width="9.140625" style="176" hidden="1" customWidth="1"/>
    <col min="11" max="16384" width="9.140625" style="176"/>
  </cols>
  <sheetData>
    <row r="1" spans="1:10" ht="15" x14ac:dyDescent="0.3">
      <c r="A1" s="68" t="s">
        <v>1017</v>
      </c>
      <c r="B1" s="68"/>
      <c r="C1" s="71"/>
      <c r="D1" s="71"/>
      <c r="E1" s="71"/>
      <c r="F1" s="71"/>
      <c r="G1" s="294"/>
      <c r="H1" s="294"/>
      <c r="I1" s="453" t="s">
        <v>101</v>
      </c>
      <c r="J1" s="453"/>
    </row>
    <row r="2" spans="1:10" ht="15" x14ac:dyDescent="0.3">
      <c r="A2" s="70" t="s">
        <v>132</v>
      </c>
      <c r="B2" s="68"/>
      <c r="C2" s="71"/>
      <c r="D2" s="71"/>
      <c r="E2" s="71"/>
      <c r="F2" s="71"/>
      <c r="G2" s="294"/>
      <c r="H2" s="294"/>
      <c r="I2" s="451" t="s">
        <v>1089</v>
      </c>
      <c r="J2" s="452"/>
    </row>
    <row r="3" spans="1:10" ht="15" x14ac:dyDescent="0.3">
      <c r="A3" s="70"/>
      <c r="B3" s="70"/>
      <c r="C3" s="68"/>
      <c r="D3" s="68"/>
      <c r="E3" s="68"/>
      <c r="F3" s="68"/>
      <c r="G3" s="294"/>
      <c r="H3" s="294"/>
      <c r="I3" s="294"/>
    </row>
    <row r="4" spans="1:10" ht="15" x14ac:dyDescent="0.3">
      <c r="A4" s="71" t="str">
        <f>'[1]ფორმა N2'!A4</f>
        <v>ანგარიშვალდებული პირის დასახელება:</v>
      </c>
      <c r="B4" s="71"/>
      <c r="C4" s="71"/>
      <c r="D4" s="71"/>
      <c r="E4" s="71"/>
      <c r="F4" s="71"/>
      <c r="G4" s="70"/>
      <c r="H4" s="70"/>
      <c r="I4" s="70"/>
    </row>
    <row r="5" spans="1:10" ht="15" x14ac:dyDescent="0.3">
      <c r="A5" s="270" t="s">
        <v>441</v>
      </c>
      <c r="B5" s="74"/>
      <c r="C5" s="74"/>
      <c r="D5" s="74"/>
      <c r="E5" s="74"/>
      <c r="F5" s="74"/>
      <c r="G5" s="75"/>
      <c r="H5" s="75"/>
      <c r="I5" s="75"/>
    </row>
    <row r="6" spans="1:10" ht="15" x14ac:dyDescent="0.3">
      <c r="A6" s="71"/>
      <c r="B6" s="71"/>
      <c r="C6" s="71"/>
      <c r="D6" s="71"/>
      <c r="E6" s="71"/>
      <c r="F6" s="71"/>
      <c r="G6" s="70"/>
      <c r="H6" s="70"/>
      <c r="I6" s="70"/>
    </row>
    <row r="7" spans="1:10" ht="15" x14ac:dyDescent="0.2">
      <c r="A7" s="293"/>
      <c r="B7" s="293"/>
      <c r="C7" s="293"/>
      <c r="D7" s="293"/>
      <c r="E7" s="293"/>
      <c r="F7" s="293"/>
      <c r="G7" s="72"/>
      <c r="H7" s="72"/>
      <c r="I7" s="72"/>
    </row>
    <row r="8" spans="1:10" ht="45" x14ac:dyDescent="0.2">
      <c r="A8" s="84" t="s">
        <v>64</v>
      </c>
      <c r="B8" s="84" t="s">
        <v>331</v>
      </c>
      <c r="C8" s="84" t="s">
        <v>332</v>
      </c>
      <c r="D8" s="84" t="s">
        <v>219</v>
      </c>
      <c r="E8" s="84" t="s">
        <v>336</v>
      </c>
      <c r="F8" s="84" t="s">
        <v>339</v>
      </c>
      <c r="G8" s="73" t="s">
        <v>10</v>
      </c>
      <c r="H8" s="73" t="s">
        <v>9</v>
      </c>
      <c r="I8" s="73" t="s">
        <v>382</v>
      </c>
      <c r="J8" s="220" t="s">
        <v>338</v>
      </c>
    </row>
    <row r="9" spans="1:10" ht="15" x14ac:dyDescent="0.2">
      <c r="A9" s="92">
        <v>1</v>
      </c>
      <c r="B9" s="311" t="s">
        <v>518</v>
      </c>
      <c r="C9" s="311" t="s">
        <v>521</v>
      </c>
      <c r="D9" s="311" t="s">
        <v>522</v>
      </c>
      <c r="E9" s="311" t="s">
        <v>517</v>
      </c>
      <c r="F9" s="92" t="s">
        <v>338</v>
      </c>
      <c r="G9" s="4">
        <v>625</v>
      </c>
      <c r="H9" s="4">
        <v>625</v>
      </c>
      <c r="I9" s="4">
        <v>125</v>
      </c>
    </row>
    <row r="10" spans="1:10" ht="15" x14ac:dyDescent="0.2">
      <c r="A10" s="81" t="s">
        <v>269</v>
      </c>
      <c r="B10" s="311"/>
      <c r="C10" s="311"/>
      <c r="D10" s="311"/>
      <c r="E10" s="311"/>
      <c r="F10" s="92"/>
      <c r="G10" s="4"/>
      <c r="H10" s="4"/>
      <c r="I10" s="4"/>
    </row>
    <row r="11" spans="1:10" ht="15" x14ac:dyDescent="0.3">
      <c r="A11" s="81"/>
      <c r="B11" s="93"/>
      <c r="C11" s="93"/>
      <c r="D11" s="93"/>
      <c r="E11" s="93"/>
      <c r="F11" s="81" t="s">
        <v>426</v>
      </c>
      <c r="G11" s="323">
        <f>SUM(G9:G10)</f>
        <v>625</v>
      </c>
      <c r="H11" s="323">
        <f>SUM(H9:H10)</f>
        <v>625</v>
      </c>
      <c r="I11" s="323">
        <f>SUM(I9:I10)</f>
        <v>125</v>
      </c>
    </row>
    <row r="12" spans="1:10" ht="15" x14ac:dyDescent="0.3">
      <c r="A12" s="218"/>
      <c r="B12" s="218"/>
      <c r="C12" s="218"/>
      <c r="D12" s="218"/>
      <c r="E12" s="218"/>
      <c r="F12" s="218"/>
      <c r="G12" s="218"/>
      <c r="H12" s="175"/>
      <c r="I12" s="175"/>
    </row>
    <row r="13" spans="1:10" ht="15" x14ac:dyDescent="0.3">
      <c r="A13" s="219" t="s">
        <v>524</v>
      </c>
      <c r="B13" s="219"/>
      <c r="C13" s="218"/>
      <c r="D13" s="218"/>
      <c r="E13" s="218"/>
      <c r="F13" s="218"/>
      <c r="G13" s="218"/>
      <c r="H13" s="175"/>
      <c r="I13" s="175" t="s">
        <v>268</v>
      </c>
    </row>
    <row r="14" spans="1:10" ht="15" x14ac:dyDescent="0.3">
      <c r="A14" s="219"/>
      <c r="B14" s="219"/>
      <c r="C14" s="218"/>
      <c r="D14" s="218"/>
      <c r="E14" s="218"/>
      <c r="F14" s="218"/>
      <c r="G14" s="218"/>
      <c r="H14" s="175"/>
      <c r="I14" s="175"/>
    </row>
    <row r="15" spans="1:10" ht="15" x14ac:dyDescent="0.3">
      <c r="A15" s="219"/>
      <c r="B15" s="219"/>
      <c r="C15" s="175"/>
      <c r="D15" s="175"/>
      <c r="E15" s="175"/>
      <c r="F15" s="175"/>
      <c r="G15" s="175"/>
      <c r="H15" s="175"/>
      <c r="I15" s="175"/>
    </row>
    <row r="16" spans="1:10" ht="15" x14ac:dyDescent="0.3">
      <c r="A16" s="219"/>
      <c r="B16" s="219"/>
      <c r="C16" s="175"/>
      <c r="D16" s="175"/>
      <c r="E16" s="175"/>
      <c r="F16" s="175"/>
      <c r="G16" s="175"/>
      <c r="H16" s="175"/>
      <c r="I16" s="175"/>
    </row>
    <row r="17" spans="1:9" x14ac:dyDescent="0.2">
      <c r="A17" s="216"/>
      <c r="B17" s="216"/>
      <c r="C17" s="216"/>
      <c r="D17" s="216"/>
      <c r="E17" s="216"/>
      <c r="F17" s="216"/>
      <c r="G17" s="216"/>
      <c r="H17" s="216"/>
      <c r="I17" s="216"/>
    </row>
    <row r="18" spans="1:9" ht="15" x14ac:dyDescent="0.3">
      <c r="A18" s="181" t="s">
        <v>99</v>
      </c>
      <c r="B18" s="181"/>
      <c r="C18" s="175"/>
      <c r="D18" s="175"/>
      <c r="E18" s="175"/>
      <c r="F18" s="175"/>
      <c r="G18" s="175"/>
      <c r="H18" s="175"/>
      <c r="I18" s="175"/>
    </row>
    <row r="19" spans="1:9" ht="15" x14ac:dyDescent="0.3">
      <c r="A19" s="175"/>
      <c r="B19" s="175"/>
      <c r="C19" s="175"/>
      <c r="D19" s="175"/>
      <c r="E19" s="175"/>
      <c r="F19" s="175"/>
      <c r="G19" s="175"/>
      <c r="H19" s="175"/>
      <c r="I19" s="175"/>
    </row>
    <row r="20" spans="1:9" ht="15" x14ac:dyDescent="0.3">
      <c r="A20" s="175"/>
      <c r="B20" s="175"/>
      <c r="C20" s="175"/>
      <c r="D20" s="175"/>
      <c r="E20" s="179"/>
      <c r="F20" s="179"/>
      <c r="G20" s="179"/>
      <c r="H20" s="175"/>
      <c r="I20" s="175"/>
    </row>
    <row r="21" spans="1:9" ht="15" x14ac:dyDescent="0.3">
      <c r="A21" s="181"/>
      <c r="B21" s="181"/>
      <c r="C21" s="181" t="s">
        <v>381</v>
      </c>
      <c r="D21" s="181"/>
      <c r="E21" s="181"/>
      <c r="F21" s="181"/>
      <c r="G21" s="181"/>
      <c r="H21" s="175"/>
      <c r="I21" s="175"/>
    </row>
    <row r="22" spans="1:9" ht="15" x14ac:dyDescent="0.3">
      <c r="A22" s="175"/>
      <c r="B22" s="175"/>
      <c r="C22" s="175" t="s">
        <v>380</v>
      </c>
      <c r="D22" s="175"/>
      <c r="E22" s="175"/>
      <c r="F22" s="175"/>
      <c r="G22" s="175"/>
      <c r="H22" s="175"/>
      <c r="I22" s="175"/>
    </row>
    <row r="23" spans="1:9" x14ac:dyDescent="0.2">
      <c r="A23" s="183"/>
      <c r="B23" s="183"/>
      <c r="C23" s="183" t="s">
        <v>131</v>
      </c>
      <c r="D23" s="183"/>
      <c r="E23" s="183"/>
      <c r="F23" s="183"/>
      <c r="G23" s="183"/>
    </row>
  </sheetData>
  <mergeCells count="2">
    <mergeCell ref="I1:J1"/>
    <mergeCell ref="I2:J2"/>
  </mergeCells>
  <printOptions gridLines="1"/>
  <pageMargins left="0.25" right="0.25" top="0.75" bottom="0.75" header="0.3" footer="0.3"/>
  <pageSetup scale="67" fitToHeight="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showGridLines="0" zoomScaleSheetLayoutView="100" workbookViewId="0">
      <selection activeCell="L9" sqref="L9"/>
    </sheetView>
  </sheetViews>
  <sheetFormatPr defaultRowHeight="12.75" x14ac:dyDescent="0.2"/>
  <cols>
    <col min="1" max="1" width="22.5703125" style="384" customWidth="1"/>
    <col min="2" max="2" width="28.140625" style="384" customWidth="1"/>
    <col min="3" max="3" width="20.28515625" style="384" customWidth="1"/>
    <col min="4" max="4" width="18.5703125" style="384" customWidth="1"/>
    <col min="5" max="5" width="14.7109375" style="384" customWidth="1"/>
    <col min="6" max="6" width="15.140625" style="384" customWidth="1"/>
    <col min="7" max="7" width="15" style="384" customWidth="1"/>
    <col min="8" max="8" width="12" style="384" customWidth="1"/>
    <col min="9" max="16384" width="9.140625" style="384"/>
  </cols>
  <sheetData>
    <row r="1" spans="1:8" ht="15" x14ac:dyDescent="0.3">
      <c r="A1" s="382" t="s">
        <v>1018</v>
      </c>
      <c r="B1" s="383"/>
      <c r="C1" s="383"/>
      <c r="D1" s="383"/>
      <c r="E1" s="383"/>
      <c r="F1" s="383"/>
      <c r="G1" s="453" t="s">
        <v>101</v>
      </c>
      <c r="H1" s="453"/>
    </row>
    <row r="2" spans="1:8" ht="15" x14ac:dyDescent="0.3">
      <c r="A2" s="385" t="s">
        <v>132</v>
      </c>
      <c r="B2" s="383"/>
      <c r="C2" s="383"/>
      <c r="D2" s="383"/>
      <c r="E2" s="383"/>
      <c r="F2" s="383"/>
      <c r="G2" s="451" t="s">
        <v>1747</v>
      </c>
      <c r="H2" s="451"/>
    </row>
    <row r="3" spans="1:8" ht="15" x14ac:dyDescent="0.3">
      <c r="A3" s="385"/>
      <c r="B3" s="385"/>
      <c r="C3" s="385"/>
      <c r="D3" s="385"/>
      <c r="E3" s="385"/>
      <c r="F3" s="385"/>
      <c r="G3" s="332"/>
      <c r="H3" s="332"/>
    </row>
    <row r="4" spans="1:8" ht="15" x14ac:dyDescent="0.3">
      <c r="A4" s="383" t="str">
        <f>'[2]ფორმა N2'!A4</f>
        <v>ანგარიშვალდებული პირის დასახელება:</v>
      </c>
      <c r="B4" s="383"/>
      <c r="C4" s="383"/>
      <c r="D4" s="383"/>
      <c r="E4" s="383"/>
      <c r="F4" s="383"/>
      <c r="G4" s="385"/>
      <c r="H4" s="385"/>
    </row>
    <row r="5" spans="1:8" ht="15" x14ac:dyDescent="0.3">
      <c r="A5" s="370" t="s">
        <v>1748</v>
      </c>
      <c r="B5" s="386"/>
      <c r="C5" s="386"/>
      <c r="D5" s="386"/>
      <c r="E5" s="386"/>
      <c r="F5" s="386"/>
      <c r="G5" s="387"/>
      <c r="H5" s="387"/>
    </row>
    <row r="6" spans="1:8" ht="15" x14ac:dyDescent="0.3">
      <c r="A6" s="383"/>
      <c r="B6" s="383"/>
      <c r="C6" s="383"/>
      <c r="D6" s="383"/>
      <c r="E6" s="383"/>
      <c r="F6" s="383"/>
      <c r="G6" s="385"/>
      <c r="H6" s="385"/>
    </row>
    <row r="7" spans="1:8" ht="15" x14ac:dyDescent="0.2">
      <c r="A7" s="326"/>
      <c r="B7" s="326"/>
      <c r="C7" s="326"/>
      <c r="D7" s="326"/>
      <c r="E7" s="326"/>
      <c r="F7" s="326"/>
      <c r="G7" s="331"/>
      <c r="H7" s="331"/>
    </row>
    <row r="8" spans="1:8" ht="45" x14ac:dyDescent="0.2">
      <c r="A8" s="328" t="s">
        <v>331</v>
      </c>
      <c r="B8" s="328" t="s">
        <v>332</v>
      </c>
      <c r="C8" s="328" t="s">
        <v>219</v>
      </c>
      <c r="D8" s="328" t="s">
        <v>335</v>
      </c>
      <c r="E8" s="328" t="s">
        <v>334</v>
      </c>
      <c r="F8" s="328" t="s">
        <v>376</v>
      </c>
      <c r="G8" s="330" t="s">
        <v>10</v>
      </c>
      <c r="H8" s="330" t="s">
        <v>9</v>
      </c>
    </row>
    <row r="9" spans="1:8" s="388" customFormat="1" ht="60" x14ac:dyDescent="0.2">
      <c r="A9" s="371" t="s">
        <v>502</v>
      </c>
      <c r="B9" s="371" t="s">
        <v>503</v>
      </c>
      <c r="C9" s="376" t="s">
        <v>504</v>
      </c>
      <c r="D9" s="371" t="s">
        <v>1749</v>
      </c>
      <c r="E9" s="371" t="s">
        <v>494</v>
      </c>
      <c r="F9" s="373">
        <v>2</v>
      </c>
      <c r="G9" s="377">
        <v>183.19</v>
      </c>
      <c r="H9" s="377">
        <v>183.19</v>
      </c>
    </row>
    <row r="10" spans="1:8" s="388" customFormat="1" ht="45" x14ac:dyDescent="0.2">
      <c r="A10" s="327" t="s">
        <v>481</v>
      </c>
      <c r="B10" s="327" t="s">
        <v>489</v>
      </c>
      <c r="C10" s="375" t="s">
        <v>501</v>
      </c>
      <c r="D10" s="327" t="s">
        <v>1750</v>
      </c>
      <c r="E10" s="327" t="s">
        <v>1751</v>
      </c>
      <c r="F10" s="372">
        <v>2</v>
      </c>
      <c r="G10" s="377">
        <v>608.70000000000005</v>
      </c>
      <c r="H10" s="377">
        <v>608.70000000000005</v>
      </c>
    </row>
    <row r="11" spans="1:8" s="388" customFormat="1" ht="45" x14ac:dyDescent="0.2">
      <c r="A11" s="327" t="s">
        <v>518</v>
      </c>
      <c r="B11" s="327" t="s">
        <v>1752</v>
      </c>
      <c r="C11" s="375" t="s">
        <v>1753</v>
      </c>
      <c r="D11" s="327" t="s">
        <v>1750</v>
      </c>
      <c r="E11" s="327" t="s">
        <v>1751</v>
      </c>
      <c r="F11" s="372">
        <v>2</v>
      </c>
      <c r="G11" s="377">
        <v>1075.17</v>
      </c>
      <c r="H11" s="377">
        <v>1075.17</v>
      </c>
    </row>
    <row r="12" spans="1:8" s="388" customFormat="1" ht="60" x14ac:dyDescent="0.2">
      <c r="A12" s="371" t="s">
        <v>491</v>
      </c>
      <c r="B12" s="371" t="s">
        <v>492</v>
      </c>
      <c r="C12" s="376" t="s">
        <v>493</v>
      </c>
      <c r="D12" s="327" t="s">
        <v>1754</v>
      </c>
      <c r="E12" s="327" t="s">
        <v>1755</v>
      </c>
      <c r="F12" s="373">
        <v>1</v>
      </c>
      <c r="G12" s="377">
        <v>40</v>
      </c>
      <c r="H12" s="377">
        <v>40</v>
      </c>
    </row>
    <row r="13" spans="1:8" s="388" customFormat="1" ht="60" x14ac:dyDescent="0.2">
      <c r="A13" s="371" t="s">
        <v>515</v>
      </c>
      <c r="B13" s="371" t="s">
        <v>516</v>
      </c>
      <c r="C13" s="376">
        <v>62007006162</v>
      </c>
      <c r="D13" s="327" t="s">
        <v>1754</v>
      </c>
      <c r="E13" s="327" t="s">
        <v>1755</v>
      </c>
      <c r="F13" s="373">
        <v>1</v>
      </c>
      <c r="G13" s="377">
        <v>40</v>
      </c>
      <c r="H13" s="377">
        <v>40</v>
      </c>
    </row>
    <row r="14" spans="1:8" s="388" customFormat="1" ht="60" x14ac:dyDescent="0.2">
      <c r="A14" s="371" t="s">
        <v>481</v>
      </c>
      <c r="B14" s="371" t="s">
        <v>482</v>
      </c>
      <c r="C14" s="376" t="s">
        <v>483</v>
      </c>
      <c r="D14" s="371" t="s">
        <v>487</v>
      </c>
      <c r="E14" s="371" t="s">
        <v>444</v>
      </c>
      <c r="F14" s="373">
        <v>3</v>
      </c>
      <c r="G14" s="377">
        <v>597.82000000000005</v>
      </c>
      <c r="H14" s="377">
        <v>597.82000000000005</v>
      </c>
    </row>
    <row r="15" spans="1:8" s="388" customFormat="1" ht="60" x14ac:dyDescent="0.2">
      <c r="A15" s="371" t="s">
        <v>481</v>
      </c>
      <c r="B15" s="371" t="s">
        <v>621</v>
      </c>
      <c r="C15" s="376" t="s">
        <v>1756</v>
      </c>
      <c r="D15" s="371" t="s">
        <v>487</v>
      </c>
      <c r="E15" s="371" t="s">
        <v>444</v>
      </c>
      <c r="F15" s="373">
        <v>3</v>
      </c>
      <c r="G15" s="377">
        <v>597.82000000000005</v>
      </c>
      <c r="H15" s="377">
        <v>597.82000000000005</v>
      </c>
    </row>
    <row r="16" spans="1:8" s="388" customFormat="1" ht="60" x14ac:dyDescent="0.2">
      <c r="A16" s="327" t="s">
        <v>484</v>
      </c>
      <c r="B16" s="327" t="s">
        <v>485</v>
      </c>
      <c r="C16" s="375" t="s">
        <v>486</v>
      </c>
      <c r="D16" s="327" t="s">
        <v>1754</v>
      </c>
      <c r="E16" s="327" t="s">
        <v>1757</v>
      </c>
      <c r="F16" s="372">
        <v>3</v>
      </c>
      <c r="G16" s="377">
        <v>120</v>
      </c>
      <c r="H16" s="377">
        <v>120</v>
      </c>
    </row>
    <row r="17" spans="1:8" s="388" customFormat="1" ht="60" x14ac:dyDescent="0.2">
      <c r="A17" s="327" t="s">
        <v>1758</v>
      </c>
      <c r="B17" s="327" t="s">
        <v>1759</v>
      </c>
      <c r="C17" s="375" t="s">
        <v>1760</v>
      </c>
      <c r="D17" s="327" t="s">
        <v>1754</v>
      </c>
      <c r="E17" s="327" t="s">
        <v>444</v>
      </c>
      <c r="F17" s="372">
        <v>1</v>
      </c>
      <c r="G17" s="377">
        <v>40</v>
      </c>
      <c r="H17" s="377">
        <v>40</v>
      </c>
    </row>
    <row r="18" spans="1:8" s="388" customFormat="1" ht="75" x14ac:dyDescent="0.2">
      <c r="A18" s="327" t="s">
        <v>518</v>
      </c>
      <c r="B18" s="327" t="s">
        <v>519</v>
      </c>
      <c r="C18" s="375" t="s">
        <v>520</v>
      </c>
      <c r="D18" s="327" t="s">
        <v>1754</v>
      </c>
      <c r="E18" s="327" t="s">
        <v>1761</v>
      </c>
      <c r="F18" s="372">
        <v>2</v>
      </c>
      <c r="G18" s="377">
        <v>80</v>
      </c>
      <c r="H18" s="377">
        <v>80</v>
      </c>
    </row>
    <row r="19" spans="1:8" s="388" customFormat="1" ht="60" x14ac:dyDescent="0.2">
      <c r="A19" s="327" t="s">
        <v>518</v>
      </c>
      <c r="B19" s="327" t="s">
        <v>519</v>
      </c>
      <c r="C19" s="375" t="s">
        <v>520</v>
      </c>
      <c r="D19" s="327" t="s">
        <v>1754</v>
      </c>
      <c r="E19" s="327" t="s">
        <v>1762</v>
      </c>
      <c r="F19" s="372">
        <v>1</v>
      </c>
      <c r="G19" s="377">
        <v>40</v>
      </c>
      <c r="H19" s="377">
        <v>40</v>
      </c>
    </row>
    <row r="20" spans="1:8" ht="15" x14ac:dyDescent="0.2">
      <c r="A20" s="329"/>
      <c r="B20" s="329"/>
      <c r="C20" s="374"/>
      <c r="D20" s="329"/>
      <c r="E20" s="329"/>
      <c r="F20" s="329"/>
      <c r="G20" s="335"/>
      <c r="H20" s="335"/>
    </row>
    <row r="21" spans="1:8" ht="15" x14ac:dyDescent="0.3">
      <c r="A21" s="389"/>
      <c r="B21" s="389"/>
      <c r="C21" s="390"/>
      <c r="D21" s="389"/>
      <c r="E21" s="389"/>
      <c r="F21" s="389" t="s">
        <v>330</v>
      </c>
      <c r="G21" s="391">
        <f>SUM(G9:G20)</f>
        <v>3422.7000000000003</v>
      </c>
      <c r="H21" s="391">
        <f>SUM(H9:H20)</f>
        <v>3422.7000000000003</v>
      </c>
    </row>
    <row r="22" spans="1:8" ht="15" x14ac:dyDescent="0.3">
      <c r="A22" s="392"/>
      <c r="B22" s="392"/>
      <c r="C22" s="392"/>
      <c r="D22" s="392"/>
      <c r="E22" s="392"/>
      <c r="F22" s="392"/>
      <c r="G22" s="393"/>
      <c r="H22" s="393"/>
    </row>
    <row r="23" spans="1:8" ht="15" x14ac:dyDescent="0.3">
      <c r="A23" s="394" t="s">
        <v>495</v>
      </c>
      <c r="B23" s="392"/>
      <c r="C23" s="392"/>
      <c r="D23" s="392"/>
      <c r="E23" s="392"/>
      <c r="F23" s="392"/>
      <c r="G23" s="393"/>
      <c r="H23" s="393"/>
    </row>
    <row r="24" spans="1:8" ht="15" x14ac:dyDescent="0.3">
      <c r="A24" s="394" t="s">
        <v>496</v>
      </c>
      <c r="B24" s="392"/>
      <c r="C24" s="392"/>
      <c r="D24" s="392"/>
      <c r="E24" s="392"/>
      <c r="F24" s="392"/>
      <c r="G24" s="393"/>
      <c r="H24" s="393"/>
    </row>
    <row r="25" spans="1:8" ht="15" x14ac:dyDescent="0.3">
      <c r="A25" s="394"/>
      <c r="B25" s="393"/>
      <c r="C25" s="393"/>
      <c r="D25" s="393"/>
      <c r="E25" s="393"/>
      <c r="F25" s="393"/>
      <c r="G25" s="393"/>
      <c r="H25" s="393"/>
    </row>
    <row r="26" spans="1:8" ht="15" x14ac:dyDescent="0.3">
      <c r="A26" s="394"/>
      <c r="B26" s="393"/>
      <c r="C26" s="393"/>
      <c r="D26" s="393"/>
      <c r="E26" s="393"/>
      <c r="F26" s="393"/>
      <c r="G26" s="393"/>
      <c r="H26" s="393"/>
    </row>
    <row r="27" spans="1:8" x14ac:dyDescent="0.2">
      <c r="A27" s="395"/>
      <c r="B27" s="395"/>
      <c r="C27" s="395"/>
      <c r="D27" s="395"/>
      <c r="E27" s="395"/>
      <c r="F27" s="395"/>
      <c r="G27" s="395"/>
      <c r="H27" s="395"/>
    </row>
    <row r="28" spans="1:8" ht="15" x14ac:dyDescent="0.3">
      <c r="A28" s="396" t="s">
        <v>99</v>
      </c>
      <c r="B28" s="393"/>
      <c r="C28" s="393"/>
      <c r="D28" s="393"/>
      <c r="E28" s="393"/>
      <c r="F28" s="393"/>
      <c r="G28" s="393"/>
      <c r="H28" s="393"/>
    </row>
    <row r="29" spans="1:8" ht="15" x14ac:dyDescent="0.3">
      <c r="A29" s="393"/>
      <c r="B29" s="393"/>
      <c r="C29" s="393"/>
      <c r="D29" s="393"/>
      <c r="E29" s="393"/>
      <c r="F29" s="393"/>
      <c r="G29" s="393"/>
      <c r="H29" s="393"/>
    </row>
    <row r="30" spans="1:8" ht="15" x14ac:dyDescent="0.3">
      <c r="A30" s="393"/>
      <c r="B30" s="393"/>
      <c r="C30" s="393"/>
      <c r="D30" s="393"/>
      <c r="E30" s="393"/>
      <c r="F30" s="393"/>
      <c r="G30" s="393"/>
      <c r="H30" s="397"/>
    </row>
    <row r="31" spans="1:8" ht="15" x14ac:dyDescent="0.3">
      <c r="A31" s="396"/>
      <c r="B31" s="396" t="s">
        <v>263</v>
      </c>
      <c r="C31" s="396"/>
      <c r="D31" s="396"/>
      <c r="E31" s="396"/>
      <c r="F31" s="396"/>
      <c r="G31" s="393"/>
      <c r="H31" s="397"/>
    </row>
    <row r="32" spans="1:8" ht="15" x14ac:dyDescent="0.3">
      <c r="A32" s="393"/>
      <c r="B32" s="393" t="s">
        <v>262</v>
      </c>
      <c r="C32" s="393"/>
      <c r="D32" s="393"/>
      <c r="E32" s="393"/>
      <c r="F32" s="393"/>
      <c r="G32" s="393"/>
      <c r="H32" s="397"/>
    </row>
    <row r="33" spans="1:8" x14ac:dyDescent="0.2">
      <c r="A33" s="398"/>
      <c r="B33" s="398" t="s">
        <v>131</v>
      </c>
      <c r="C33" s="398"/>
      <c r="D33" s="398"/>
      <c r="E33" s="398"/>
      <c r="F33" s="398"/>
      <c r="G33" s="399"/>
      <c r="H33" s="399"/>
    </row>
  </sheetData>
  <mergeCells count="2">
    <mergeCell ref="G1:H1"/>
    <mergeCell ref="G2:H2"/>
  </mergeCells>
  <printOptions gridLines="1"/>
  <pageMargins left="0.25" right="0.25" top="0.75" bottom="0.75" header="0.3" footer="0.3"/>
  <pageSetup scale="71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view="pageBreakPreview" zoomScale="70" zoomScaleSheetLayoutView="70" workbookViewId="0">
      <selection activeCell="G2" sqref="G2:H2"/>
    </sheetView>
  </sheetViews>
  <sheetFormatPr defaultRowHeight="12.75" x14ac:dyDescent="0.2"/>
  <cols>
    <col min="1" max="1" width="5.42578125" style="176" customWidth="1"/>
    <col min="2" max="2" width="13.140625" style="176" customWidth="1"/>
    <col min="3" max="3" width="15.140625" style="176" customWidth="1"/>
    <col min="4" max="4" width="18" style="176" customWidth="1"/>
    <col min="5" max="5" width="20.5703125" style="176" customWidth="1"/>
    <col min="6" max="6" width="21.28515625" style="176" customWidth="1"/>
    <col min="7" max="7" width="15.140625" style="176" customWidth="1"/>
    <col min="8" max="8" width="15.5703125" style="176" customWidth="1"/>
    <col min="9" max="9" width="13.42578125" style="176" customWidth="1"/>
    <col min="10" max="10" width="0" style="176" hidden="1" customWidth="1"/>
    <col min="11" max="16384" width="9.140625" style="176"/>
  </cols>
  <sheetData>
    <row r="1" spans="1:10" ht="15" x14ac:dyDescent="0.3">
      <c r="A1" s="68" t="s">
        <v>437</v>
      </c>
      <c r="B1" s="68"/>
      <c r="C1" s="71"/>
      <c r="D1" s="71"/>
      <c r="E1" s="71"/>
      <c r="F1" s="71"/>
      <c r="G1" s="453" t="s">
        <v>101</v>
      </c>
      <c r="H1" s="453"/>
    </row>
    <row r="2" spans="1:10" ht="15" x14ac:dyDescent="0.3">
      <c r="A2" s="70" t="s">
        <v>132</v>
      </c>
      <c r="B2" s="68"/>
      <c r="C2" s="71"/>
      <c r="D2" s="71"/>
      <c r="E2" s="71"/>
      <c r="F2" s="71"/>
      <c r="G2" s="451" t="s">
        <v>443</v>
      </c>
      <c r="H2" s="451"/>
    </row>
    <row r="3" spans="1:10" ht="15" x14ac:dyDescent="0.3">
      <c r="A3" s="70"/>
      <c r="B3" s="70"/>
      <c r="C3" s="70"/>
      <c r="D3" s="70"/>
      <c r="E3" s="70"/>
      <c r="F3" s="70"/>
      <c r="G3" s="210"/>
      <c r="H3" s="210"/>
    </row>
    <row r="4" spans="1:10" ht="15" x14ac:dyDescent="0.3">
      <c r="A4" s="71" t="str">
        <f>'ფორმა N2'!A4</f>
        <v>ანგარიშვალდებული პირის დასახელება:</v>
      </c>
      <c r="B4" s="71"/>
      <c r="C4" s="71"/>
      <c r="D4" s="71"/>
      <c r="E4" s="71"/>
      <c r="F4" s="71"/>
      <c r="G4" s="70"/>
      <c r="H4" s="70"/>
    </row>
    <row r="5" spans="1:10" ht="15" x14ac:dyDescent="0.3">
      <c r="A5" s="270" t="s">
        <v>441</v>
      </c>
      <c r="B5" s="74"/>
      <c r="C5" s="74"/>
      <c r="D5" s="74"/>
      <c r="E5" s="74"/>
      <c r="F5" s="74"/>
      <c r="G5" s="75"/>
      <c r="H5" s="75"/>
    </row>
    <row r="6" spans="1:10" ht="15" x14ac:dyDescent="0.3">
      <c r="A6" s="71"/>
      <c r="B6" s="71"/>
      <c r="C6" s="71"/>
      <c r="D6" s="71"/>
      <c r="E6" s="71"/>
      <c r="F6" s="71"/>
      <c r="G6" s="70"/>
      <c r="H6" s="70"/>
    </row>
    <row r="7" spans="1:10" ht="15" x14ac:dyDescent="0.2">
      <c r="A7" s="209"/>
      <c r="B7" s="209"/>
      <c r="C7" s="209"/>
      <c r="D7" s="212"/>
      <c r="E7" s="209"/>
      <c r="F7" s="209"/>
      <c r="G7" s="72"/>
      <c r="H7" s="72"/>
    </row>
    <row r="8" spans="1:10" ht="30" x14ac:dyDescent="0.2">
      <c r="A8" s="84" t="s">
        <v>64</v>
      </c>
      <c r="B8" s="84" t="s">
        <v>331</v>
      </c>
      <c r="C8" s="84" t="s">
        <v>332</v>
      </c>
      <c r="D8" s="84" t="s">
        <v>219</v>
      </c>
      <c r="E8" s="84" t="s">
        <v>339</v>
      </c>
      <c r="F8" s="84" t="s">
        <v>333</v>
      </c>
      <c r="G8" s="73" t="s">
        <v>10</v>
      </c>
      <c r="H8" s="73" t="s">
        <v>9</v>
      </c>
      <c r="J8" s="220" t="s">
        <v>338</v>
      </c>
    </row>
    <row r="9" spans="1:10" ht="15" x14ac:dyDescent="0.2">
      <c r="A9" s="92"/>
      <c r="B9" s="92"/>
      <c r="C9" s="92"/>
      <c r="D9" s="92"/>
      <c r="E9" s="92"/>
      <c r="F9" s="92"/>
      <c r="G9" s="4"/>
      <c r="H9" s="4"/>
      <c r="J9" s="220" t="s">
        <v>0</v>
      </c>
    </row>
    <row r="10" spans="1:10" ht="15" x14ac:dyDescent="0.2">
      <c r="A10" s="92"/>
      <c r="B10" s="92"/>
      <c r="C10" s="92"/>
      <c r="D10" s="92"/>
      <c r="E10" s="92"/>
      <c r="F10" s="92"/>
      <c r="G10" s="4"/>
      <c r="H10" s="4"/>
    </row>
    <row r="11" spans="1:10" ht="15" x14ac:dyDescent="0.2">
      <c r="A11" s="81"/>
      <c r="B11" s="81"/>
      <c r="C11" s="81"/>
      <c r="D11" s="81"/>
      <c r="E11" s="81"/>
      <c r="F11" s="81"/>
      <c r="G11" s="4"/>
      <c r="H11" s="4"/>
    </row>
    <row r="12" spans="1:10" ht="15" x14ac:dyDescent="0.2">
      <c r="A12" s="81"/>
      <c r="B12" s="81"/>
      <c r="C12" s="81"/>
      <c r="D12" s="81"/>
      <c r="E12" s="81"/>
      <c r="F12" s="81"/>
      <c r="G12" s="4"/>
      <c r="H12" s="4"/>
    </row>
    <row r="13" spans="1:10" ht="15" x14ac:dyDescent="0.2">
      <c r="A13" s="81"/>
      <c r="B13" s="81"/>
      <c r="C13" s="81"/>
      <c r="D13" s="81"/>
      <c r="E13" s="81"/>
      <c r="F13" s="81"/>
      <c r="G13" s="4"/>
      <c r="H13" s="4"/>
    </row>
    <row r="14" spans="1:10" ht="15" x14ac:dyDescent="0.2">
      <c r="A14" s="81"/>
      <c r="B14" s="81"/>
      <c r="C14" s="81"/>
      <c r="D14" s="81"/>
      <c r="E14" s="81"/>
      <c r="F14" s="81"/>
      <c r="G14" s="4"/>
      <c r="H14" s="4"/>
    </row>
    <row r="15" spans="1:10" ht="15" x14ac:dyDescent="0.2">
      <c r="A15" s="81"/>
      <c r="B15" s="81"/>
      <c r="C15" s="81"/>
      <c r="D15" s="81"/>
      <c r="E15" s="81"/>
      <c r="F15" s="81"/>
      <c r="G15" s="4"/>
      <c r="H15" s="4"/>
    </row>
    <row r="16" spans="1:10" ht="15" x14ac:dyDescent="0.2">
      <c r="A16" s="81"/>
      <c r="B16" s="81"/>
      <c r="C16" s="81"/>
      <c r="D16" s="81"/>
      <c r="E16" s="81"/>
      <c r="F16" s="81"/>
      <c r="G16" s="4"/>
      <c r="H16" s="4"/>
    </row>
    <row r="17" spans="1:8" ht="15" x14ac:dyDescent="0.2">
      <c r="A17" s="81"/>
      <c r="B17" s="81"/>
      <c r="C17" s="81"/>
      <c r="D17" s="81"/>
      <c r="E17" s="81"/>
      <c r="F17" s="81"/>
      <c r="G17" s="4"/>
      <c r="H17" s="4"/>
    </row>
    <row r="18" spans="1:8" ht="15" x14ac:dyDescent="0.2">
      <c r="A18" s="81"/>
      <c r="B18" s="81"/>
      <c r="C18" s="81"/>
      <c r="D18" s="81"/>
      <c r="E18" s="81"/>
      <c r="F18" s="81"/>
      <c r="G18" s="4"/>
      <c r="H18" s="4"/>
    </row>
    <row r="19" spans="1:8" ht="15" x14ac:dyDescent="0.2">
      <c r="A19" s="81"/>
      <c r="B19" s="81"/>
      <c r="C19" s="81"/>
      <c r="D19" s="81"/>
      <c r="E19" s="81"/>
      <c r="F19" s="81"/>
      <c r="G19" s="4"/>
      <c r="H19" s="4"/>
    </row>
    <row r="20" spans="1:8" ht="15" x14ac:dyDescent="0.2">
      <c r="A20" s="81"/>
      <c r="B20" s="81"/>
      <c r="C20" s="81"/>
      <c r="D20" s="81"/>
      <c r="E20" s="81"/>
      <c r="F20" s="81"/>
      <c r="G20" s="4"/>
      <c r="H20" s="4"/>
    </row>
    <row r="21" spans="1:8" ht="15" x14ac:dyDescent="0.2">
      <c r="A21" s="81"/>
      <c r="B21" s="81"/>
      <c r="C21" s="81"/>
      <c r="D21" s="81"/>
      <c r="E21" s="81"/>
      <c r="F21" s="81"/>
      <c r="G21" s="4"/>
      <c r="H21" s="4"/>
    </row>
    <row r="22" spans="1:8" ht="15" x14ac:dyDescent="0.2">
      <c r="A22" s="81"/>
      <c r="B22" s="81"/>
      <c r="C22" s="81"/>
      <c r="D22" s="81"/>
      <c r="E22" s="81"/>
      <c r="F22" s="81"/>
      <c r="G22" s="4"/>
      <c r="H22" s="4"/>
    </row>
    <row r="23" spans="1:8" ht="15" x14ac:dyDescent="0.2">
      <c r="A23" s="81"/>
      <c r="B23" s="81"/>
      <c r="C23" s="81"/>
      <c r="D23" s="81"/>
      <c r="E23" s="81"/>
      <c r="F23" s="81"/>
      <c r="G23" s="4"/>
      <c r="H23" s="4"/>
    </row>
    <row r="24" spans="1:8" ht="15" x14ac:dyDescent="0.2">
      <c r="A24" s="81"/>
      <c r="B24" s="81"/>
      <c r="C24" s="81"/>
      <c r="D24" s="81"/>
      <c r="E24" s="81"/>
      <c r="F24" s="81"/>
      <c r="G24" s="4"/>
      <c r="H24" s="4"/>
    </row>
    <row r="25" spans="1:8" ht="15" x14ac:dyDescent="0.2">
      <c r="A25" s="81"/>
      <c r="B25" s="81"/>
      <c r="C25" s="81"/>
      <c r="D25" s="81"/>
      <c r="E25" s="81"/>
      <c r="F25" s="81"/>
      <c r="G25" s="4"/>
      <c r="H25" s="4"/>
    </row>
    <row r="26" spans="1:8" ht="15" x14ac:dyDescent="0.2">
      <c r="A26" s="81"/>
      <c r="B26" s="81"/>
      <c r="C26" s="81"/>
      <c r="D26" s="81"/>
      <c r="E26" s="81"/>
      <c r="F26" s="81"/>
      <c r="G26" s="4"/>
      <c r="H26" s="4"/>
    </row>
    <row r="27" spans="1:8" ht="15" x14ac:dyDescent="0.2">
      <c r="A27" s="81"/>
      <c r="B27" s="81"/>
      <c r="C27" s="81"/>
      <c r="D27" s="81"/>
      <c r="E27" s="81"/>
      <c r="F27" s="81"/>
      <c r="G27" s="4"/>
      <c r="H27" s="4"/>
    </row>
    <row r="28" spans="1:8" ht="15" x14ac:dyDescent="0.2">
      <c r="A28" s="81"/>
      <c r="B28" s="81"/>
      <c r="C28" s="81"/>
      <c r="D28" s="81"/>
      <c r="E28" s="81"/>
      <c r="F28" s="81"/>
      <c r="G28" s="4"/>
      <c r="H28" s="4"/>
    </row>
    <row r="29" spans="1:8" ht="15" x14ac:dyDescent="0.2">
      <c r="A29" s="81"/>
      <c r="B29" s="81"/>
      <c r="C29" s="81"/>
      <c r="D29" s="81"/>
      <c r="E29" s="81"/>
      <c r="F29" s="81"/>
      <c r="G29" s="4"/>
      <c r="H29" s="4"/>
    </row>
    <row r="30" spans="1:8" ht="15" x14ac:dyDescent="0.2">
      <c r="A30" s="81"/>
      <c r="B30" s="81"/>
      <c r="C30" s="81"/>
      <c r="D30" s="81"/>
      <c r="E30" s="81"/>
      <c r="F30" s="81"/>
      <c r="G30" s="4"/>
      <c r="H30" s="4"/>
    </row>
    <row r="31" spans="1:8" ht="15" x14ac:dyDescent="0.2">
      <c r="A31" s="81"/>
      <c r="B31" s="81"/>
      <c r="C31" s="81"/>
      <c r="D31" s="81"/>
      <c r="E31" s="81"/>
      <c r="F31" s="81"/>
      <c r="G31" s="4"/>
      <c r="H31" s="4"/>
    </row>
    <row r="32" spans="1:8" ht="15" x14ac:dyDescent="0.2">
      <c r="A32" s="81"/>
      <c r="B32" s="81"/>
      <c r="C32" s="81"/>
      <c r="D32" s="81"/>
      <c r="E32" s="81"/>
      <c r="F32" s="81"/>
      <c r="G32" s="4"/>
      <c r="H32" s="4"/>
    </row>
    <row r="33" spans="1:9" ht="15" x14ac:dyDescent="0.2">
      <c r="A33" s="81"/>
      <c r="B33" s="81"/>
      <c r="C33" s="81"/>
      <c r="D33" s="81"/>
      <c r="E33" s="81"/>
      <c r="F33" s="81"/>
      <c r="G33" s="4"/>
      <c r="H33" s="4"/>
    </row>
    <row r="34" spans="1:9" ht="15" x14ac:dyDescent="0.3">
      <c r="A34" s="81"/>
      <c r="B34" s="93"/>
      <c r="C34" s="93"/>
      <c r="D34" s="93"/>
      <c r="E34" s="93"/>
      <c r="F34" s="93" t="s">
        <v>337</v>
      </c>
      <c r="G34" s="80">
        <f>SUM(G9:G33)</f>
        <v>0</v>
      </c>
      <c r="H34" s="80">
        <f>SUM(H9:H33)</f>
        <v>0</v>
      </c>
    </row>
    <row r="35" spans="1:9" ht="15" x14ac:dyDescent="0.3">
      <c r="A35" s="218"/>
      <c r="B35" s="218"/>
      <c r="C35" s="218"/>
      <c r="D35" s="218"/>
      <c r="E35" s="218"/>
      <c r="F35" s="218"/>
      <c r="G35" s="218"/>
      <c r="H35" s="175"/>
      <c r="I35" s="175"/>
    </row>
    <row r="36" spans="1:9" ht="15" x14ac:dyDescent="0.3">
      <c r="A36" s="219" t="s">
        <v>435</v>
      </c>
      <c r="B36" s="219"/>
      <c r="C36" s="218"/>
      <c r="D36" s="218"/>
      <c r="E36" s="218"/>
      <c r="F36" s="218"/>
      <c r="G36" s="218"/>
      <c r="H36" s="175"/>
      <c r="I36" s="175"/>
    </row>
    <row r="37" spans="1:9" ht="15" x14ac:dyDescent="0.3">
      <c r="A37" s="219" t="s">
        <v>436</v>
      </c>
      <c r="B37" s="219"/>
      <c r="C37" s="218"/>
      <c r="D37" s="218"/>
      <c r="E37" s="218"/>
      <c r="F37" s="218"/>
      <c r="G37" s="218"/>
      <c r="H37" s="175"/>
      <c r="I37" s="175"/>
    </row>
    <row r="38" spans="1:9" ht="15" x14ac:dyDescent="0.3">
      <c r="A38" s="219"/>
      <c r="B38" s="219"/>
      <c r="C38" s="175"/>
      <c r="D38" s="175"/>
      <c r="E38" s="175"/>
      <c r="F38" s="175"/>
      <c r="G38" s="175"/>
      <c r="H38" s="175"/>
      <c r="I38" s="175"/>
    </row>
    <row r="39" spans="1:9" ht="15" x14ac:dyDescent="0.3">
      <c r="A39" s="219"/>
      <c r="B39" s="219"/>
      <c r="C39" s="175"/>
      <c r="D39" s="175"/>
      <c r="E39" s="175"/>
      <c r="F39" s="175"/>
      <c r="G39" s="175"/>
      <c r="H39" s="175"/>
      <c r="I39" s="175"/>
    </row>
    <row r="40" spans="1:9" x14ac:dyDescent="0.2">
      <c r="A40" s="216"/>
      <c r="B40" s="216"/>
      <c r="C40" s="216"/>
      <c r="D40" s="216"/>
      <c r="E40" s="216"/>
      <c r="F40" s="216"/>
      <c r="G40" s="216"/>
      <c r="H40" s="216"/>
      <c r="I40" s="216"/>
    </row>
    <row r="41" spans="1:9" ht="15" x14ac:dyDescent="0.3">
      <c r="A41" s="181" t="s">
        <v>99</v>
      </c>
      <c r="B41" s="181"/>
      <c r="C41" s="175"/>
      <c r="D41" s="175"/>
      <c r="E41" s="175"/>
      <c r="F41" s="175"/>
      <c r="G41" s="175"/>
      <c r="H41" s="175"/>
      <c r="I41" s="175"/>
    </row>
    <row r="42" spans="1:9" ht="15" x14ac:dyDescent="0.3">
      <c r="A42" s="175"/>
      <c r="B42" s="175"/>
      <c r="C42" s="175"/>
      <c r="D42" s="175"/>
      <c r="E42" s="175"/>
      <c r="F42" s="175"/>
      <c r="G42" s="175"/>
      <c r="H42" s="175"/>
      <c r="I42" s="175"/>
    </row>
    <row r="43" spans="1:9" ht="15" x14ac:dyDescent="0.3">
      <c r="A43" s="175"/>
      <c r="B43" s="175"/>
      <c r="C43" s="175"/>
      <c r="D43" s="175"/>
      <c r="E43" s="175"/>
      <c r="F43" s="175"/>
      <c r="G43" s="175"/>
      <c r="H43" s="175"/>
      <c r="I43" s="182"/>
    </row>
    <row r="44" spans="1:9" ht="15" x14ac:dyDescent="0.3">
      <c r="A44" s="181"/>
      <c r="B44" s="181"/>
      <c r="C44" s="181" t="s">
        <v>408</v>
      </c>
      <c r="D44" s="181"/>
      <c r="E44" s="218"/>
      <c r="F44" s="181"/>
      <c r="G44" s="181"/>
      <c r="H44" s="175"/>
      <c r="I44" s="182"/>
    </row>
    <row r="45" spans="1:9" ht="15" x14ac:dyDescent="0.3">
      <c r="A45" s="175"/>
      <c r="B45" s="175"/>
      <c r="C45" s="175" t="s">
        <v>262</v>
      </c>
      <c r="D45" s="175"/>
      <c r="E45" s="175"/>
      <c r="F45" s="175"/>
      <c r="G45" s="175"/>
      <c r="H45" s="175"/>
      <c r="I45" s="182"/>
    </row>
    <row r="46" spans="1:9" x14ac:dyDescent="0.2">
      <c r="A46" s="183"/>
      <c r="B46" s="183"/>
      <c r="C46" s="183" t="s">
        <v>131</v>
      </c>
      <c r="D46" s="183"/>
      <c r="E46" s="183"/>
      <c r="F46" s="183"/>
      <c r="G46" s="183"/>
    </row>
  </sheetData>
  <mergeCells count="2">
    <mergeCell ref="G1:H1"/>
    <mergeCell ref="G2:H2"/>
  </mergeCells>
  <printOptions gridLines="1"/>
  <pageMargins left="0.25" right="0.25" top="0.75" bottom="0.75" header="0.3" footer="0.3"/>
  <pageSetup scale="83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G88"/>
  <sheetViews>
    <sheetView showGridLines="0" topLeftCell="A46" zoomScaleSheetLayoutView="70" workbookViewId="0">
      <selection activeCell="J60" sqref="J60"/>
    </sheetView>
  </sheetViews>
  <sheetFormatPr defaultRowHeight="15" x14ac:dyDescent="0.3"/>
  <cols>
    <col min="1" max="1" width="12.85546875" style="27" customWidth="1"/>
    <col min="2" max="2" width="65.5703125" style="26" customWidth="1"/>
    <col min="3" max="4" width="14.85546875" style="2" customWidth="1"/>
    <col min="5" max="5" width="0.85546875" style="2" customWidth="1"/>
    <col min="6" max="16384" width="9.140625" style="2"/>
  </cols>
  <sheetData>
    <row r="1" spans="1:6" x14ac:dyDescent="0.3">
      <c r="A1" s="68" t="s">
        <v>216</v>
      </c>
      <c r="B1" s="115"/>
      <c r="C1" s="454" t="s">
        <v>190</v>
      </c>
      <c r="D1" s="454"/>
      <c r="E1" s="99"/>
    </row>
    <row r="2" spans="1:6" x14ac:dyDescent="0.3">
      <c r="A2" s="70" t="s">
        <v>132</v>
      </c>
      <c r="B2" s="115"/>
      <c r="C2" s="71"/>
      <c r="D2" s="156" t="s">
        <v>1088</v>
      </c>
      <c r="E2" s="99"/>
    </row>
    <row r="3" spans="1:6" x14ac:dyDescent="0.3">
      <c r="A3" s="110"/>
      <c r="B3" s="115"/>
      <c r="C3" s="71"/>
      <c r="D3" s="71"/>
      <c r="E3" s="99"/>
    </row>
    <row r="4" spans="1:6" x14ac:dyDescent="0.3">
      <c r="A4" s="70" t="str">
        <f>'ფორმა N2'!A4</f>
        <v>ანგარიშვალდებული პირის დასახელება:</v>
      </c>
      <c r="B4" s="70"/>
      <c r="C4" s="70"/>
      <c r="D4" s="70"/>
      <c r="E4" s="102"/>
    </row>
    <row r="5" spans="1:6" x14ac:dyDescent="0.3">
      <c r="A5" s="270" t="s">
        <v>441</v>
      </c>
      <c r="B5" s="114"/>
      <c r="C5" s="114"/>
      <c r="D5" s="55"/>
      <c r="E5" s="102"/>
    </row>
    <row r="6" spans="1:6" x14ac:dyDescent="0.3">
      <c r="A6" s="71"/>
      <c r="B6" s="70"/>
      <c r="C6" s="70"/>
      <c r="D6" s="70"/>
      <c r="E6" s="102"/>
    </row>
    <row r="7" spans="1:6" x14ac:dyDescent="0.3">
      <c r="A7" s="109"/>
      <c r="B7" s="116"/>
      <c r="C7" s="117"/>
      <c r="D7" s="117"/>
      <c r="E7" s="99"/>
    </row>
    <row r="8" spans="1:6" ht="45" x14ac:dyDescent="0.3">
      <c r="A8" s="118" t="s">
        <v>105</v>
      </c>
      <c r="B8" s="118" t="s">
        <v>182</v>
      </c>
      <c r="C8" s="118" t="s">
        <v>296</v>
      </c>
      <c r="D8" s="118" t="s">
        <v>249</v>
      </c>
      <c r="E8" s="99"/>
    </row>
    <row r="9" spans="1:6" x14ac:dyDescent="0.3">
      <c r="A9" s="45"/>
      <c r="B9" s="46"/>
      <c r="C9" s="146"/>
      <c r="D9" s="146"/>
      <c r="E9" s="99"/>
    </row>
    <row r="10" spans="1:6" x14ac:dyDescent="0.3">
      <c r="A10" s="47" t="s">
        <v>183</v>
      </c>
      <c r="B10" s="48"/>
      <c r="C10" s="119">
        <f>SUM(C11,C34)</f>
        <v>6057306.8499999996</v>
      </c>
      <c r="D10" s="119">
        <f>SUM(D11,D34)</f>
        <v>6002035.8999999994</v>
      </c>
      <c r="E10" s="99"/>
    </row>
    <row r="11" spans="1:6" x14ac:dyDescent="0.3">
      <c r="A11" s="49" t="s">
        <v>184</v>
      </c>
      <c r="B11" s="50"/>
      <c r="C11" s="79">
        <f>SUM(C12:C32)</f>
        <v>1246413.4099999997</v>
      </c>
      <c r="D11" s="79">
        <f>SUM(D12:D32)</f>
        <v>1191142.46</v>
      </c>
      <c r="E11" s="99"/>
    </row>
    <row r="12" spans="1:6" x14ac:dyDescent="0.3">
      <c r="A12" s="53">
        <v>1110</v>
      </c>
      <c r="B12" s="52" t="s">
        <v>134</v>
      </c>
      <c r="C12" s="8">
        <v>5925.45</v>
      </c>
      <c r="D12" s="8">
        <v>5925.45</v>
      </c>
      <c r="E12" s="99"/>
    </row>
    <row r="13" spans="1:6" x14ac:dyDescent="0.3">
      <c r="A13" s="53">
        <v>1120</v>
      </c>
      <c r="B13" s="52" t="s">
        <v>135</v>
      </c>
      <c r="C13" s="8"/>
      <c r="D13" s="8"/>
      <c r="E13" s="99"/>
    </row>
    <row r="14" spans="1:6" x14ac:dyDescent="0.3">
      <c r="A14" s="53">
        <v>1211</v>
      </c>
      <c r="B14" s="52" t="s">
        <v>136</v>
      </c>
      <c r="C14" s="8">
        <v>566596.21</v>
      </c>
      <c r="D14" s="8">
        <v>539327.96</v>
      </c>
      <c r="E14" s="99"/>
    </row>
    <row r="15" spans="1:6" ht="15.75" x14ac:dyDescent="0.3">
      <c r="A15" s="53">
        <v>1212</v>
      </c>
      <c r="B15" s="52" t="s">
        <v>137</v>
      </c>
      <c r="C15" s="8">
        <v>61325.22</v>
      </c>
      <c r="D15" s="8">
        <v>61425.33</v>
      </c>
      <c r="E15" s="99"/>
      <c r="F15" s="340"/>
    </row>
    <row r="16" spans="1:6" x14ac:dyDescent="0.3">
      <c r="A16" s="53">
        <v>1213</v>
      </c>
      <c r="B16" s="52" t="s">
        <v>138</v>
      </c>
      <c r="C16" s="8"/>
      <c r="D16" s="8"/>
      <c r="E16" s="99"/>
    </row>
    <row r="17" spans="1:5" x14ac:dyDescent="0.3">
      <c r="A17" s="53">
        <v>1214</v>
      </c>
      <c r="B17" s="52" t="s">
        <v>139</v>
      </c>
      <c r="C17" s="8"/>
      <c r="D17" s="8"/>
      <c r="E17" s="99"/>
    </row>
    <row r="18" spans="1:5" x14ac:dyDescent="0.3">
      <c r="A18" s="53">
        <v>1215</v>
      </c>
      <c r="B18" s="52" t="s">
        <v>140</v>
      </c>
      <c r="C18" s="8"/>
      <c r="D18" s="8"/>
      <c r="E18" s="99"/>
    </row>
    <row r="19" spans="1:5" x14ac:dyDescent="0.3">
      <c r="A19" s="53">
        <v>1300</v>
      </c>
      <c r="B19" s="52" t="s">
        <v>141</v>
      </c>
      <c r="C19" s="8"/>
      <c r="D19" s="8"/>
      <c r="E19" s="99"/>
    </row>
    <row r="20" spans="1:5" x14ac:dyDescent="0.3">
      <c r="A20" s="53">
        <v>1410</v>
      </c>
      <c r="B20" s="52" t="s">
        <v>142</v>
      </c>
      <c r="C20" s="8"/>
      <c r="D20" s="8"/>
      <c r="E20" s="99"/>
    </row>
    <row r="21" spans="1:5" x14ac:dyDescent="0.3">
      <c r="A21" s="53">
        <v>1421</v>
      </c>
      <c r="B21" s="52" t="s">
        <v>143</v>
      </c>
      <c r="C21" s="8"/>
      <c r="D21" s="8"/>
      <c r="E21" s="99"/>
    </row>
    <row r="22" spans="1:5" x14ac:dyDescent="0.3">
      <c r="A22" s="53">
        <v>1422</v>
      </c>
      <c r="B22" s="52" t="s">
        <v>144</v>
      </c>
      <c r="C22" s="8"/>
      <c r="D22" s="8"/>
      <c r="E22" s="99"/>
    </row>
    <row r="23" spans="1:5" x14ac:dyDescent="0.3">
      <c r="A23" s="53">
        <v>1423</v>
      </c>
      <c r="B23" s="52" t="s">
        <v>145</v>
      </c>
      <c r="C23" s="8"/>
      <c r="D23" s="8"/>
      <c r="E23" s="99"/>
    </row>
    <row r="24" spans="1:5" x14ac:dyDescent="0.3">
      <c r="A24" s="53">
        <v>1431</v>
      </c>
      <c r="B24" s="52" t="s">
        <v>146</v>
      </c>
      <c r="C24" s="8"/>
      <c r="D24" s="8"/>
      <c r="E24" s="99"/>
    </row>
    <row r="25" spans="1:5" x14ac:dyDescent="0.3">
      <c r="A25" s="53">
        <v>1432</v>
      </c>
      <c r="B25" s="52" t="s">
        <v>147</v>
      </c>
      <c r="C25" s="8"/>
      <c r="D25" s="8"/>
      <c r="E25" s="99"/>
    </row>
    <row r="26" spans="1:5" x14ac:dyDescent="0.3">
      <c r="A26" s="53">
        <v>1433</v>
      </c>
      <c r="B26" s="52" t="s">
        <v>148</v>
      </c>
      <c r="C26" s="8"/>
      <c r="D26" s="8"/>
      <c r="E26" s="99"/>
    </row>
    <row r="27" spans="1:5" x14ac:dyDescent="0.3">
      <c r="A27" s="53">
        <v>1441</v>
      </c>
      <c r="B27" s="52" t="s">
        <v>149</v>
      </c>
      <c r="C27" s="8"/>
      <c r="D27" s="8"/>
      <c r="E27" s="99"/>
    </row>
    <row r="28" spans="1:5" x14ac:dyDescent="0.3">
      <c r="A28" s="53">
        <v>1442</v>
      </c>
      <c r="B28" s="52" t="s">
        <v>150</v>
      </c>
      <c r="C28" s="8">
        <v>612566.52999999991</v>
      </c>
      <c r="D28" s="8">
        <v>584463.72</v>
      </c>
      <c r="E28" s="99"/>
    </row>
    <row r="29" spans="1:5" x14ac:dyDescent="0.3">
      <c r="A29" s="53">
        <v>1443</v>
      </c>
      <c r="B29" s="52" t="s">
        <v>151</v>
      </c>
      <c r="C29" s="8"/>
      <c r="D29" s="8"/>
      <c r="E29" s="99"/>
    </row>
    <row r="30" spans="1:5" x14ac:dyDescent="0.3">
      <c r="A30" s="53">
        <v>1444</v>
      </c>
      <c r="B30" s="52" t="s">
        <v>152</v>
      </c>
      <c r="C30" s="8"/>
      <c r="D30" s="8"/>
      <c r="E30" s="99"/>
    </row>
    <row r="31" spans="1:5" x14ac:dyDescent="0.3">
      <c r="A31" s="53">
        <v>1445</v>
      </c>
      <c r="B31" s="52" t="s">
        <v>153</v>
      </c>
      <c r="C31" s="8"/>
      <c r="D31" s="8"/>
      <c r="E31" s="99"/>
    </row>
    <row r="32" spans="1:5" x14ac:dyDescent="0.3">
      <c r="A32" s="53">
        <v>1446</v>
      </c>
      <c r="B32" s="52" t="s">
        <v>154</v>
      </c>
      <c r="C32" s="8"/>
      <c r="D32" s="8"/>
      <c r="E32" s="99"/>
    </row>
    <row r="33" spans="1:5" x14ac:dyDescent="0.3">
      <c r="A33" s="28"/>
      <c r="E33" s="99"/>
    </row>
    <row r="34" spans="1:5" x14ac:dyDescent="0.3">
      <c r="A34" s="54" t="s">
        <v>185</v>
      </c>
      <c r="B34" s="52"/>
      <c r="C34" s="79">
        <f>SUM(C35:C42)</f>
        <v>4810893.4399999995</v>
      </c>
      <c r="D34" s="79">
        <f>SUM(D35:D42)</f>
        <v>4810893.4399999995</v>
      </c>
      <c r="E34" s="99"/>
    </row>
    <row r="35" spans="1:5" x14ac:dyDescent="0.3">
      <c r="A35" s="53">
        <v>2110</v>
      </c>
      <c r="B35" s="52" t="s">
        <v>92</v>
      </c>
      <c r="C35" s="8">
        <v>3360057.04</v>
      </c>
      <c r="D35" s="8">
        <v>3360057.04</v>
      </c>
      <c r="E35" s="99"/>
    </row>
    <row r="36" spans="1:5" x14ac:dyDescent="0.3">
      <c r="A36" s="53">
        <v>2120</v>
      </c>
      <c r="B36" s="52" t="s">
        <v>155</v>
      </c>
      <c r="C36" s="8">
        <v>353887.86000000004</v>
      </c>
      <c r="D36" s="8">
        <v>353887.86000000004</v>
      </c>
      <c r="E36" s="99"/>
    </row>
    <row r="37" spans="1:5" x14ac:dyDescent="0.3">
      <c r="A37" s="53">
        <v>2130</v>
      </c>
      <c r="B37" s="52" t="s">
        <v>93</v>
      </c>
      <c r="C37" s="8">
        <v>1064555.54</v>
      </c>
      <c r="D37" s="8">
        <v>1064555.54</v>
      </c>
      <c r="E37" s="99"/>
    </row>
    <row r="38" spans="1:5" x14ac:dyDescent="0.3">
      <c r="A38" s="53">
        <v>2140</v>
      </c>
      <c r="B38" s="52" t="s">
        <v>388</v>
      </c>
      <c r="C38" s="8"/>
      <c r="D38" s="8"/>
      <c r="E38" s="99"/>
    </row>
    <row r="39" spans="1:5" x14ac:dyDescent="0.3">
      <c r="A39" s="53">
        <v>2150</v>
      </c>
      <c r="B39" s="52" t="s">
        <v>390</v>
      </c>
      <c r="C39" s="8">
        <v>32393</v>
      </c>
      <c r="D39" s="8">
        <v>32393</v>
      </c>
      <c r="E39" s="99"/>
    </row>
    <row r="40" spans="1:5" x14ac:dyDescent="0.3">
      <c r="A40" s="53">
        <v>2220</v>
      </c>
      <c r="B40" s="52" t="s">
        <v>94</v>
      </c>
      <c r="C40" s="8"/>
      <c r="D40" s="8"/>
      <c r="E40" s="99"/>
    </row>
    <row r="41" spans="1:5" x14ac:dyDescent="0.3">
      <c r="A41" s="53">
        <v>2300</v>
      </c>
      <c r="B41" s="52" t="s">
        <v>156</v>
      </c>
      <c r="C41" s="8"/>
      <c r="D41" s="8"/>
      <c r="E41" s="99"/>
    </row>
    <row r="42" spans="1:5" x14ac:dyDescent="0.3">
      <c r="A42" s="53">
        <v>2400</v>
      </c>
      <c r="B42" s="52" t="s">
        <v>157</v>
      </c>
      <c r="C42" s="8"/>
      <c r="D42" s="8"/>
      <c r="E42" s="99"/>
    </row>
    <row r="43" spans="1:5" x14ac:dyDescent="0.3">
      <c r="A43" s="29"/>
      <c r="E43" s="99"/>
    </row>
    <row r="44" spans="1:5" x14ac:dyDescent="0.3">
      <c r="A44" s="51" t="s">
        <v>189</v>
      </c>
      <c r="B44" s="52"/>
      <c r="C44" s="79">
        <f>SUM(C45,C64)</f>
        <v>6057306.8499999996</v>
      </c>
      <c r="D44" s="79">
        <f>SUM(D45,D64)</f>
        <v>6002035.8999999994</v>
      </c>
      <c r="E44" s="99"/>
    </row>
    <row r="45" spans="1:5" x14ac:dyDescent="0.3">
      <c r="A45" s="54" t="s">
        <v>186</v>
      </c>
      <c r="B45" s="52"/>
      <c r="C45" s="79">
        <f>SUM(C46:C61)</f>
        <v>4462.7</v>
      </c>
      <c r="D45" s="79">
        <f>SUM(D46:D61)</f>
        <v>326293.42000000004</v>
      </c>
      <c r="E45" s="99"/>
    </row>
    <row r="46" spans="1:5" x14ac:dyDescent="0.3">
      <c r="A46" s="53">
        <v>3100</v>
      </c>
      <c r="B46" s="52" t="s">
        <v>158</v>
      </c>
      <c r="C46" s="8"/>
      <c r="D46" s="8"/>
      <c r="E46" s="99"/>
    </row>
    <row r="47" spans="1:5" x14ac:dyDescent="0.3">
      <c r="A47" s="53">
        <v>3210</v>
      </c>
      <c r="B47" s="52" t="s">
        <v>159</v>
      </c>
      <c r="C47" s="8">
        <v>4462.7</v>
      </c>
      <c r="D47" s="8">
        <v>326293.42000000004</v>
      </c>
      <c r="E47" s="99"/>
    </row>
    <row r="48" spans="1:5" x14ac:dyDescent="0.3">
      <c r="A48" s="53">
        <v>3221</v>
      </c>
      <c r="B48" s="52" t="s">
        <v>160</v>
      </c>
      <c r="C48" s="8"/>
      <c r="D48" s="8"/>
      <c r="E48" s="99"/>
    </row>
    <row r="49" spans="1:5" x14ac:dyDescent="0.3">
      <c r="A49" s="53">
        <v>3222</v>
      </c>
      <c r="B49" s="52" t="s">
        <v>161</v>
      </c>
      <c r="C49" s="8"/>
      <c r="D49" s="8"/>
      <c r="E49" s="99"/>
    </row>
    <row r="50" spans="1:5" x14ac:dyDescent="0.3">
      <c r="A50" s="53">
        <v>3223</v>
      </c>
      <c r="B50" s="52" t="s">
        <v>162</v>
      </c>
      <c r="C50" s="8"/>
      <c r="D50" s="8"/>
      <c r="E50" s="99"/>
    </row>
    <row r="51" spans="1:5" x14ac:dyDescent="0.3">
      <c r="A51" s="53">
        <v>3224</v>
      </c>
      <c r="B51" s="52" t="s">
        <v>163</v>
      </c>
      <c r="C51" s="8"/>
      <c r="D51" s="8"/>
      <c r="E51" s="99"/>
    </row>
    <row r="52" spans="1:5" x14ac:dyDescent="0.3">
      <c r="A52" s="53">
        <v>3231</v>
      </c>
      <c r="B52" s="52" t="s">
        <v>164</v>
      </c>
      <c r="C52" s="8"/>
      <c r="D52" s="8"/>
      <c r="E52" s="99"/>
    </row>
    <row r="53" spans="1:5" x14ac:dyDescent="0.3">
      <c r="A53" s="53">
        <v>3232</v>
      </c>
      <c r="B53" s="52" t="s">
        <v>165</v>
      </c>
      <c r="C53" s="8"/>
      <c r="D53" s="8"/>
      <c r="E53" s="99"/>
    </row>
    <row r="54" spans="1:5" x14ac:dyDescent="0.3">
      <c r="A54" s="53">
        <v>3234</v>
      </c>
      <c r="B54" s="52" t="s">
        <v>166</v>
      </c>
      <c r="C54" s="8"/>
      <c r="D54" s="8"/>
      <c r="E54" s="99"/>
    </row>
    <row r="55" spans="1:5" ht="30" x14ac:dyDescent="0.3">
      <c r="A55" s="53">
        <v>3236</v>
      </c>
      <c r="B55" s="52" t="s">
        <v>181</v>
      </c>
      <c r="C55" s="8"/>
      <c r="D55" s="8"/>
      <c r="E55" s="99"/>
    </row>
    <row r="56" spans="1:5" ht="45" x14ac:dyDescent="0.3">
      <c r="A56" s="53">
        <v>3237</v>
      </c>
      <c r="B56" s="52" t="s">
        <v>167</v>
      </c>
      <c r="C56" s="8"/>
      <c r="D56" s="8"/>
      <c r="E56" s="99"/>
    </row>
    <row r="57" spans="1:5" x14ac:dyDescent="0.3">
      <c r="A57" s="53">
        <v>3241</v>
      </c>
      <c r="B57" s="52" t="s">
        <v>168</v>
      </c>
      <c r="C57" s="8"/>
      <c r="D57" s="8"/>
      <c r="E57" s="99"/>
    </row>
    <row r="58" spans="1:5" x14ac:dyDescent="0.3">
      <c r="A58" s="53">
        <v>3242</v>
      </c>
      <c r="B58" s="52" t="s">
        <v>169</v>
      </c>
      <c r="C58" s="8"/>
      <c r="D58" s="8"/>
      <c r="E58" s="99"/>
    </row>
    <row r="59" spans="1:5" x14ac:dyDescent="0.3">
      <c r="A59" s="53">
        <v>3243</v>
      </c>
      <c r="B59" s="52" t="s">
        <v>170</v>
      </c>
      <c r="C59" s="8"/>
      <c r="D59" s="8"/>
      <c r="E59" s="99"/>
    </row>
    <row r="60" spans="1:5" x14ac:dyDescent="0.3">
      <c r="A60" s="53">
        <v>3245</v>
      </c>
      <c r="B60" s="52" t="s">
        <v>171</v>
      </c>
      <c r="C60" s="8"/>
      <c r="D60" s="8"/>
      <c r="E60" s="99"/>
    </row>
    <row r="61" spans="1:5" x14ac:dyDescent="0.3">
      <c r="A61" s="53">
        <v>3246</v>
      </c>
      <c r="B61" s="52" t="s">
        <v>172</v>
      </c>
      <c r="C61" s="8"/>
      <c r="D61" s="8"/>
      <c r="E61" s="99"/>
    </row>
    <row r="62" spans="1:5" x14ac:dyDescent="0.3">
      <c r="A62" s="29"/>
      <c r="E62" s="99"/>
    </row>
    <row r="63" spans="1:5" x14ac:dyDescent="0.3">
      <c r="A63" s="30"/>
      <c r="E63" s="99"/>
    </row>
    <row r="64" spans="1:5" x14ac:dyDescent="0.3">
      <c r="A64" s="54" t="s">
        <v>187</v>
      </c>
      <c r="B64" s="52"/>
      <c r="C64" s="79">
        <f>SUM(C65:C67)</f>
        <v>6052844.1499999994</v>
      </c>
      <c r="D64" s="79">
        <f>SUM(D65:D67)</f>
        <v>5675742.4799999995</v>
      </c>
      <c r="E64" s="99"/>
    </row>
    <row r="65" spans="1:5" x14ac:dyDescent="0.3">
      <c r="A65" s="53">
        <v>5100</v>
      </c>
      <c r="B65" s="52" t="s">
        <v>247</v>
      </c>
      <c r="C65" s="8"/>
      <c r="D65" s="8"/>
      <c r="E65" s="99"/>
    </row>
    <row r="66" spans="1:5" x14ac:dyDescent="0.3">
      <c r="A66" s="53">
        <v>5220</v>
      </c>
      <c r="B66" s="52" t="s">
        <v>410</v>
      </c>
      <c r="C66" s="8">
        <v>6052844.1499999994</v>
      </c>
      <c r="D66" s="8">
        <v>5675742.4799999995</v>
      </c>
      <c r="E66" s="99"/>
    </row>
    <row r="67" spans="1:5" x14ac:dyDescent="0.3">
      <c r="A67" s="53">
        <v>5230</v>
      </c>
      <c r="B67" s="52" t="s">
        <v>411</v>
      </c>
      <c r="C67" s="8"/>
      <c r="D67" s="8"/>
      <c r="E67" s="99"/>
    </row>
    <row r="68" spans="1:5" x14ac:dyDescent="0.3">
      <c r="A68" s="29"/>
      <c r="E68" s="99"/>
    </row>
    <row r="69" spans="1:5" x14ac:dyDescent="0.3">
      <c r="A69" s="2"/>
      <c r="E69" s="99"/>
    </row>
    <row r="70" spans="1:5" x14ac:dyDescent="0.3">
      <c r="A70" s="51" t="s">
        <v>188</v>
      </c>
      <c r="B70" s="52"/>
      <c r="C70" s="8"/>
      <c r="D70" s="8"/>
      <c r="E70" s="99"/>
    </row>
    <row r="71" spans="1:5" ht="30" x14ac:dyDescent="0.3">
      <c r="A71" s="53">
        <v>1</v>
      </c>
      <c r="B71" s="52" t="s">
        <v>173</v>
      </c>
      <c r="C71" s="8"/>
      <c r="D71" s="8"/>
      <c r="E71" s="99"/>
    </row>
    <row r="72" spans="1:5" x14ac:dyDescent="0.3">
      <c r="A72" s="53">
        <v>2</v>
      </c>
      <c r="B72" s="52" t="s">
        <v>174</v>
      </c>
      <c r="C72" s="8"/>
      <c r="D72" s="8"/>
      <c r="E72" s="99"/>
    </row>
    <row r="73" spans="1:5" x14ac:dyDescent="0.3">
      <c r="A73" s="53">
        <v>3</v>
      </c>
      <c r="B73" s="52" t="s">
        <v>175</v>
      </c>
      <c r="C73" s="8"/>
      <c r="D73" s="8"/>
      <c r="E73" s="99"/>
    </row>
    <row r="74" spans="1:5" x14ac:dyDescent="0.3">
      <c r="A74" s="53">
        <v>4</v>
      </c>
      <c r="B74" s="52" t="s">
        <v>353</v>
      </c>
      <c r="C74" s="8"/>
      <c r="D74" s="8"/>
      <c r="E74" s="99"/>
    </row>
    <row r="75" spans="1:5" x14ac:dyDescent="0.3">
      <c r="A75" s="53">
        <v>5</v>
      </c>
      <c r="B75" s="52" t="s">
        <v>176</v>
      </c>
      <c r="C75" s="8"/>
      <c r="D75" s="8"/>
      <c r="E75" s="99"/>
    </row>
    <row r="76" spans="1:5" x14ac:dyDescent="0.3">
      <c r="A76" s="53">
        <v>6</v>
      </c>
      <c r="B76" s="52" t="s">
        <v>177</v>
      </c>
      <c r="C76" s="8"/>
      <c r="D76" s="8"/>
      <c r="E76" s="99"/>
    </row>
    <row r="77" spans="1:5" x14ac:dyDescent="0.3">
      <c r="A77" s="53">
        <v>7</v>
      </c>
      <c r="B77" s="52" t="s">
        <v>178</v>
      </c>
      <c r="C77" s="8"/>
      <c r="D77" s="8"/>
      <c r="E77" s="99"/>
    </row>
    <row r="78" spans="1:5" x14ac:dyDescent="0.3">
      <c r="A78" s="53">
        <v>8</v>
      </c>
      <c r="B78" s="52" t="s">
        <v>179</v>
      </c>
      <c r="C78" s="8"/>
      <c r="D78" s="8"/>
      <c r="E78" s="99"/>
    </row>
    <row r="79" spans="1:5" x14ac:dyDescent="0.3">
      <c r="A79" s="53">
        <v>9</v>
      </c>
      <c r="B79" s="52" t="s">
        <v>180</v>
      </c>
      <c r="C79" s="8"/>
      <c r="D79" s="8"/>
      <c r="E79" s="99"/>
    </row>
    <row r="80" spans="1:5" x14ac:dyDescent="0.3">
      <c r="A80" s="2"/>
      <c r="B80" s="2"/>
    </row>
    <row r="81" spans="1:7" x14ac:dyDescent="0.3">
      <c r="A81" s="63" t="s">
        <v>99</v>
      </c>
      <c r="B81" s="2"/>
      <c r="E81" s="5"/>
    </row>
    <row r="82" spans="1:7" x14ac:dyDescent="0.3">
      <c r="A82" s="2"/>
      <c r="B82" s="2"/>
      <c r="E82"/>
      <c r="F82"/>
      <c r="G82"/>
    </row>
    <row r="83" spans="1:7" x14ac:dyDescent="0.3">
      <c r="A83" s="2"/>
      <c r="B83" s="2"/>
      <c r="D83" s="12"/>
      <c r="E83"/>
      <c r="F83"/>
      <c r="G83"/>
    </row>
    <row r="84" spans="1:7" x14ac:dyDescent="0.3">
      <c r="A84"/>
      <c r="B84" s="63" t="s">
        <v>418</v>
      </c>
      <c r="D84" s="12"/>
      <c r="E84"/>
      <c r="F84"/>
      <c r="G84"/>
    </row>
    <row r="85" spans="1:7" customFormat="1" ht="12.75" x14ac:dyDescent="0.2">
      <c r="B85" s="59" t="s">
        <v>131</v>
      </c>
    </row>
    <row r="86" spans="1:7" customFormat="1" ht="12.75" x14ac:dyDescent="0.2"/>
    <row r="87" spans="1:7" customFormat="1" ht="12.75" x14ac:dyDescent="0.2"/>
    <row r="88" spans="1:7" customFormat="1" ht="12.75" x14ac:dyDescent="0.2"/>
  </sheetData>
  <mergeCells count="1">
    <mergeCell ref="C1:D1"/>
  </mergeCells>
  <printOptions gridLines="1"/>
  <pageMargins left="0.31496062992126" right="0.31496062992126" top="0.74803149606299202" bottom="0.74803149606299202" header="0.31496062992126" footer="0.31496062992126"/>
  <pageSetup paperSize="9" scale="91" fitToHeight="0" orientation="portrait" r:id="rId1"/>
  <rowBreaks count="1" manualBreakCount="1">
    <brk id="42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K25"/>
  <sheetViews>
    <sheetView showGridLines="0" zoomScaleSheetLayoutView="70" workbookViewId="0">
      <selection activeCell="L13" sqref="L13"/>
    </sheetView>
  </sheetViews>
  <sheetFormatPr defaultRowHeight="15" x14ac:dyDescent="0.3"/>
  <cols>
    <col min="1" max="1" width="4.85546875" style="2" customWidth="1"/>
    <col min="2" max="2" width="18.5703125" style="2" customWidth="1"/>
    <col min="3" max="3" width="24.140625" style="2" customWidth="1"/>
    <col min="4" max="4" width="8.42578125" style="2" customWidth="1"/>
    <col min="5" max="5" width="13.5703125" style="2" customWidth="1"/>
    <col min="6" max="6" width="12.42578125" style="2" customWidth="1"/>
    <col min="7" max="8" width="13.85546875" style="2" customWidth="1"/>
    <col min="9" max="9" width="13.7109375" style="2" customWidth="1"/>
    <col min="10" max="10" width="15" style="2" customWidth="1"/>
    <col min="11" max="11" width="0.85546875" style="2" customWidth="1"/>
    <col min="12" max="16384" width="9.140625" style="2"/>
  </cols>
  <sheetData>
    <row r="1" spans="1:11" x14ac:dyDescent="0.3">
      <c r="A1" s="68" t="s">
        <v>424</v>
      </c>
      <c r="B1" s="70"/>
      <c r="C1" s="70"/>
      <c r="D1" s="70"/>
      <c r="E1" s="70"/>
      <c r="F1" s="70"/>
      <c r="G1" s="70"/>
      <c r="H1" s="70"/>
      <c r="I1" s="453" t="s">
        <v>101</v>
      </c>
      <c r="J1" s="453"/>
      <c r="K1" s="99"/>
    </row>
    <row r="2" spans="1:11" x14ac:dyDescent="0.3">
      <c r="A2" s="70" t="s">
        <v>132</v>
      </c>
      <c r="B2" s="70"/>
      <c r="C2" s="70"/>
      <c r="D2" s="70"/>
      <c r="E2" s="70"/>
      <c r="F2" s="70"/>
      <c r="G2" s="70"/>
      <c r="H2" s="70"/>
      <c r="I2" s="451" t="s">
        <v>1089</v>
      </c>
      <c r="J2" s="452"/>
      <c r="K2" s="99"/>
    </row>
    <row r="3" spans="1:11" x14ac:dyDescent="0.3">
      <c r="A3" s="70"/>
      <c r="B3" s="70"/>
      <c r="C3" s="70"/>
      <c r="D3" s="70"/>
      <c r="E3" s="70"/>
      <c r="F3" s="70"/>
      <c r="G3" s="70"/>
      <c r="H3" s="70"/>
      <c r="I3" s="69"/>
      <c r="J3" s="69"/>
      <c r="K3" s="99"/>
    </row>
    <row r="4" spans="1:11" x14ac:dyDescent="0.3">
      <c r="A4" s="70" t="str">
        <f>'ფორმა N2'!A4</f>
        <v>ანგარიშვალდებული პირის დასახელება:</v>
      </c>
      <c r="B4" s="70"/>
      <c r="C4" s="70"/>
      <c r="D4" s="70"/>
      <c r="E4" s="70"/>
      <c r="F4" s="120"/>
      <c r="G4" s="70"/>
      <c r="H4" s="70"/>
      <c r="I4" s="70"/>
      <c r="J4" s="70"/>
      <c r="K4" s="99"/>
    </row>
    <row r="5" spans="1:11" x14ac:dyDescent="0.3">
      <c r="A5" s="227" t="e">
        <f>#REF!</f>
        <v>#REF!</v>
      </c>
      <c r="B5" s="228"/>
      <c r="C5" s="228"/>
      <c r="D5" s="228"/>
      <c r="E5" s="228"/>
      <c r="F5" s="229"/>
      <c r="G5" s="228"/>
      <c r="H5" s="228"/>
      <c r="I5" s="228"/>
      <c r="J5" s="228"/>
      <c r="K5" s="99"/>
    </row>
    <row r="6" spans="1:11" x14ac:dyDescent="0.3">
      <c r="A6" s="270" t="s">
        <v>441</v>
      </c>
      <c r="B6" s="114"/>
      <c r="C6" s="55"/>
      <c r="D6" s="55"/>
      <c r="E6" s="70"/>
      <c r="F6" s="120"/>
      <c r="G6" s="70"/>
      <c r="H6" s="70"/>
      <c r="I6" s="70"/>
      <c r="J6" s="70"/>
      <c r="K6" s="99"/>
    </row>
    <row r="7" spans="1:11" x14ac:dyDescent="0.3">
      <c r="A7" s="121"/>
      <c r="B7" s="117"/>
      <c r="C7" s="117"/>
      <c r="D7" s="117"/>
      <c r="E7" s="117"/>
      <c r="F7" s="117"/>
      <c r="G7" s="117"/>
      <c r="H7" s="117"/>
      <c r="I7" s="117"/>
      <c r="J7" s="117"/>
      <c r="K7" s="99"/>
    </row>
    <row r="8" spans="1:11" s="24" customFormat="1" ht="45" x14ac:dyDescent="0.3">
      <c r="A8" s="123" t="s">
        <v>64</v>
      </c>
      <c r="B8" s="123" t="s">
        <v>103</v>
      </c>
      <c r="C8" s="124" t="s">
        <v>105</v>
      </c>
      <c r="D8" s="124" t="s">
        <v>267</v>
      </c>
      <c r="E8" s="124" t="s">
        <v>104</v>
      </c>
      <c r="F8" s="122" t="s">
        <v>248</v>
      </c>
      <c r="G8" s="122" t="s">
        <v>287</v>
      </c>
      <c r="H8" s="122" t="s">
        <v>288</v>
      </c>
      <c r="I8" s="122" t="s">
        <v>249</v>
      </c>
      <c r="J8" s="125" t="s">
        <v>106</v>
      </c>
      <c r="K8" s="99"/>
    </row>
    <row r="9" spans="1:11" s="24" customFormat="1" x14ac:dyDescent="0.3">
      <c r="A9" s="150">
        <v>1</v>
      </c>
      <c r="B9" s="150">
        <v>2</v>
      </c>
      <c r="C9" s="151">
        <v>3</v>
      </c>
      <c r="D9" s="151">
        <v>4</v>
      </c>
      <c r="E9" s="151">
        <v>5</v>
      </c>
      <c r="F9" s="151">
        <v>6</v>
      </c>
      <c r="G9" s="151">
        <v>7</v>
      </c>
      <c r="H9" s="151">
        <v>8</v>
      </c>
      <c r="I9" s="151">
        <v>9</v>
      </c>
      <c r="J9" s="151">
        <v>10</v>
      </c>
      <c r="K9" s="99"/>
    </row>
    <row r="10" spans="1:11" s="24" customFormat="1" x14ac:dyDescent="0.3">
      <c r="A10" s="147">
        <v>1</v>
      </c>
      <c r="B10" s="322" t="s">
        <v>438</v>
      </c>
      <c r="C10" s="148" t="s">
        <v>439</v>
      </c>
      <c r="D10" s="149" t="s">
        <v>213</v>
      </c>
      <c r="E10" s="321" t="s">
        <v>440</v>
      </c>
      <c r="F10" s="25">
        <v>566596.21000000008</v>
      </c>
      <c r="G10" s="25">
        <v>395504.84</v>
      </c>
      <c r="H10" s="25">
        <v>422773.09</v>
      </c>
      <c r="I10" s="25">
        <f>F10+G10-H10</f>
        <v>539327.96</v>
      </c>
      <c r="J10" s="25" t="s">
        <v>442</v>
      </c>
      <c r="K10" s="99"/>
    </row>
    <row r="11" spans="1:11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</row>
    <row r="12" spans="1:11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</row>
    <row r="13" spans="1:11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</row>
    <row r="14" spans="1:11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</row>
    <row r="15" spans="1:11" x14ac:dyDescent="0.3">
      <c r="A15" s="98"/>
      <c r="B15" s="223" t="s">
        <v>99</v>
      </c>
      <c r="C15" s="98"/>
      <c r="D15" s="98"/>
      <c r="E15" s="98"/>
      <c r="F15" s="224"/>
      <c r="G15" s="98"/>
      <c r="H15" s="98"/>
      <c r="I15" s="98"/>
      <c r="J15" s="98"/>
    </row>
    <row r="16" spans="1:11" x14ac:dyDescent="0.3">
      <c r="A16" s="98"/>
      <c r="B16" s="98"/>
      <c r="C16" s="98"/>
      <c r="D16" s="98"/>
      <c r="E16" s="98"/>
      <c r="F16" s="95"/>
      <c r="G16" s="95"/>
      <c r="H16" s="95"/>
      <c r="I16" s="95"/>
      <c r="J16" s="95"/>
    </row>
    <row r="17" spans="1:10" x14ac:dyDescent="0.3">
      <c r="A17" s="98"/>
      <c r="B17" s="98"/>
      <c r="C17" s="263"/>
      <c r="D17" s="98"/>
      <c r="E17" s="98"/>
      <c r="F17" s="263"/>
      <c r="G17" s="264"/>
      <c r="H17" s="264"/>
      <c r="I17" s="95"/>
      <c r="J17" s="95"/>
    </row>
    <row r="18" spans="1:10" x14ac:dyDescent="0.3">
      <c r="A18" s="95"/>
      <c r="B18" s="98"/>
      <c r="C18" s="225" t="s">
        <v>260</v>
      </c>
      <c r="D18" s="225"/>
      <c r="E18" s="98"/>
      <c r="F18" s="98" t="s">
        <v>265</v>
      </c>
      <c r="G18" s="95"/>
      <c r="H18" s="95"/>
      <c r="I18" s="95"/>
      <c r="J18" s="95"/>
    </row>
    <row r="19" spans="1:10" x14ac:dyDescent="0.3">
      <c r="A19" s="95"/>
      <c r="B19" s="98"/>
      <c r="C19" s="226" t="s">
        <v>131</v>
      </c>
      <c r="D19" s="98"/>
      <c r="E19" s="98"/>
      <c r="F19" s="98" t="s">
        <v>261</v>
      </c>
      <c r="G19" s="95"/>
      <c r="H19" s="95"/>
      <c r="I19" s="95"/>
      <c r="J19" s="95"/>
    </row>
    <row r="20" spans="1:10" customFormat="1" x14ac:dyDescent="0.3">
      <c r="A20" s="95"/>
      <c r="B20" s="98"/>
      <c r="C20" s="98"/>
      <c r="D20" s="226"/>
      <c r="E20" s="95"/>
      <c r="F20" s="95"/>
      <c r="G20" s="95"/>
      <c r="H20" s="95"/>
      <c r="I20" s="95"/>
      <c r="J20" s="95"/>
    </row>
    <row r="21" spans="1:10" customFormat="1" ht="12.75" x14ac:dyDescent="0.2">
      <c r="A21" s="95"/>
      <c r="B21" s="95"/>
      <c r="C21" s="95"/>
      <c r="D21" s="95"/>
      <c r="E21" s="95"/>
      <c r="F21" s="95"/>
      <c r="G21" s="95"/>
      <c r="H21" s="95"/>
      <c r="I21" s="95"/>
      <c r="J21" s="95"/>
    </row>
    <row r="22" spans="1:10" customFormat="1" ht="12.75" x14ac:dyDescent="0.2"/>
    <row r="23" spans="1:10" customFormat="1" ht="12.75" x14ac:dyDescent="0.2"/>
    <row r="24" spans="1:10" customFormat="1" ht="12.75" x14ac:dyDescent="0.2"/>
    <row r="25" spans="1:10" customFormat="1" ht="12.75" x14ac:dyDescent="0.2"/>
  </sheetData>
  <mergeCells count="2">
    <mergeCell ref="I1:J1"/>
    <mergeCell ref="I2:J2"/>
  </mergeCells>
  <dataValidations count="3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B10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allowBlank="1" showInputMessage="1" showErrorMessage="1" error="თვე/დღე/წელი" prompt="თვე/დღე/წელი" sqref="E10"/>
    <dataValidation allowBlank="1" showInputMessage="1" showErrorMessage="1" prompt="თვე/დღე/წელი" sqref="J10"/>
  </dataValidations>
  <printOptions gridLines="1"/>
  <pageMargins left="0.25" right="0.25" top="0.75" bottom="0.75" header="0.3" footer="0.3"/>
  <pageSetup paperSize="9" fitToHeight="0" orientation="landscape" r:id="rId1"/>
  <ignoredErrors>
    <ignoredError sqref="I10" unlockedFormula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view="pageBreakPreview" zoomScale="70" zoomScaleSheetLayoutView="70" workbookViewId="0">
      <selection activeCell="G2" sqref="G2:H2"/>
    </sheetView>
  </sheetViews>
  <sheetFormatPr defaultRowHeight="15" x14ac:dyDescent="0.3"/>
  <cols>
    <col min="1" max="1" width="12" style="175" customWidth="1"/>
    <col min="2" max="2" width="13.28515625" style="175" customWidth="1"/>
    <col min="3" max="3" width="21.42578125" style="175" customWidth="1"/>
    <col min="4" max="4" width="17.85546875" style="175" customWidth="1"/>
    <col min="5" max="5" width="12.7109375" style="175" customWidth="1"/>
    <col min="6" max="6" width="36.85546875" style="175" customWidth="1"/>
    <col min="7" max="7" width="22.28515625" style="175" customWidth="1"/>
    <col min="8" max="8" width="0.5703125" style="175" customWidth="1"/>
    <col min="9" max="16384" width="9.140625" style="175"/>
  </cols>
  <sheetData>
    <row r="1" spans="1:8" x14ac:dyDescent="0.3">
      <c r="A1" s="68" t="s">
        <v>356</v>
      </c>
      <c r="B1" s="70"/>
      <c r="C1" s="70"/>
      <c r="D1" s="70"/>
      <c r="E1" s="70"/>
      <c r="F1" s="70"/>
      <c r="G1" s="154" t="s">
        <v>101</v>
      </c>
      <c r="H1" s="155"/>
    </row>
    <row r="2" spans="1:8" x14ac:dyDescent="0.3">
      <c r="A2" s="70" t="s">
        <v>132</v>
      </c>
      <c r="B2" s="70"/>
      <c r="C2" s="70"/>
      <c r="D2" s="70"/>
      <c r="E2" s="70"/>
      <c r="F2" s="70"/>
      <c r="G2" s="451" t="s">
        <v>1089</v>
      </c>
      <c r="H2" s="452"/>
    </row>
    <row r="3" spans="1:8" x14ac:dyDescent="0.3">
      <c r="A3" s="70"/>
      <c r="B3" s="70"/>
      <c r="C3" s="70"/>
      <c r="D3" s="70"/>
      <c r="E3" s="70"/>
      <c r="F3" s="70"/>
      <c r="G3" s="96"/>
      <c r="H3" s="155"/>
    </row>
    <row r="4" spans="1:8" x14ac:dyDescent="0.3">
      <c r="A4" s="71" t="str">
        <f>'[3]ფორმა N2'!A4</f>
        <v>ანგარიშვალდებული პირის დასახელება:</v>
      </c>
      <c r="B4" s="70"/>
      <c r="C4" s="70"/>
      <c r="D4" s="70"/>
      <c r="E4" s="70"/>
      <c r="F4" s="70"/>
      <c r="G4" s="70"/>
      <c r="H4" s="98"/>
    </row>
    <row r="5" spans="1:8" x14ac:dyDescent="0.3">
      <c r="A5" s="270" t="s">
        <v>441</v>
      </c>
      <c r="B5" s="213"/>
      <c r="C5" s="213"/>
      <c r="D5" s="213"/>
      <c r="E5" s="213"/>
      <c r="F5" s="213"/>
      <c r="G5" s="213"/>
      <c r="H5" s="98"/>
    </row>
    <row r="6" spans="1:8" x14ac:dyDescent="0.3">
      <c r="A6" s="71"/>
      <c r="B6" s="70"/>
      <c r="C6" s="70"/>
      <c r="D6" s="70"/>
      <c r="E6" s="70"/>
      <c r="F6" s="70"/>
      <c r="G6" s="70"/>
      <c r="H6" s="98"/>
    </row>
    <row r="7" spans="1:8" x14ac:dyDescent="0.3">
      <c r="A7" s="70"/>
      <c r="B7" s="70"/>
      <c r="C7" s="70"/>
      <c r="D7" s="70"/>
      <c r="E7" s="70"/>
      <c r="F7" s="70"/>
      <c r="G7" s="70"/>
      <c r="H7" s="99"/>
    </row>
    <row r="8" spans="1:8" ht="45.75" customHeight="1" x14ac:dyDescent="0.3">
      <c r="A8" s="157" t="s">
        <v>306</v>
      </c>
      <c r="B8" s="157" t="s">
        <v>133</v>
      </c>
      <c r="C8" s="158" t="s">
        <v>354</v>
      </c>
      <c r="D8" s="158" t="s">
        <v>355</v>
      </c>
      <c r="E8" s="158" t="s">
        <v>267</v>
      </c>
      <c r="F8" s="157" t="s">
        <v>313</v>
      </c>
      <c r="G8" s="158" t="s">
        <v>307</v>
      </c>
      <c r="H8" s="99"/>
    </row>
    <row r="9" spans="1:8" x14ac:dyDescent="0.3">
      <c r="A9" s="159" t="s">
        <v>308</v>
      </c>
      <c r="B9" s="160"/>
      <c r="C9" s="161"/>
      <c r="D9" s="162"/>
      <c r="E9" s="162"/>
      <c r="F9" s="162"/>
      <c r="G9" s="163"/>
      <c r="H9" s="99"/>
    </row>
    <row r="10" spans="1:8" ht="15.75" x14ac:dyDescent="0.3">
      <c r="A10" s="160">
        <v>1</v>
      </c>
      <c r="B10" s="145"/>
      <c r="C10" s="164"/>
      <c r="D10" s="165"/>
      <c r="E10" s="165"/>
      <c r="F10" s="165"/>
      <c r="G10" s="166" t="str">
        <f>IF(ISBLANK(B10),"",G9+C10-D10)</f>
        <v/>
      </c>
      <c r="H10" s="99"/>
    </row>
    <row r="11" spans="1:8" ht="15.75" x14ac:dyDescent="0.3">
      <c r="A11" s="160">
        <v>2</v>
      </c>
      <c r="B11" s="145"/>
      <c r="C11" s="164"/>
      <c r="D11" s="165"/>
      <c r="E11" s="165"/>
      <c r="F11" s="165"/>
      <c r="G11" s="166" t="str">
        <f t="shared" ref="G11:G38" si="0">IF(ISBLANK(B11),"",G10+C11-D11)</f>
        <v/>
      </c>
      <c r="H11" s="99"/>
    </row>
    <row r="12" spans="1:8" ht="15.75" x14ac:dyDescent="0.3">
      <c r="A12" s="160">
        <v>3</v>
      </c>
      <c r="B12" s="145"/>
      <c r="C12" s="164"/>
      <c r="D12" s="165"/>
      <c r="E12" s="165"/>
      <c r="F12" s="165"/>
      <c r="G12" s="166" t="str">
        <f t="shared" si="0"/>
        <v/>
      </c>
      <c r="H12" s="99"/>
    </row>
    <row r="13" spans="1:8" ht="15.75" x14ac:dyDescent="0.3">
      <c r="A13" s="160">
        <v>4</v>
      </c>
      <c r="B13" s="145"/>
      <c r="C13" s="164"/>
      <c r="D13" s="165"/>
      <c r="E13" s="165"/>
      <c r="F13" s="165"/>
      <c r="G13" s="166" t="str">
        <f t="shared" si="0"/>
        <v/>
      </c>
      <c r="H13" s="99"/>
    </row>
    <row r="14" spans="1:8" ht="15.75" x14ac:dyDescent="0.3">
      <c r="A14" s="160">
        <v>5</v>
      </c>
      <c r="B14" s="145"/>
      <c r="C14" s="164"/>
      <c r="D14" s="165"/>
      <c r="E14" s="165"/>
      <c r="F14" s="165"/>
      <c r="G14" s="166" t="str">
        <f t="shared" si="0"/>
        <v/>
      </c>
      <c r="H14" s="99"/>
    </row>
    <row r="15" spans="1:8" ht="15.75" x14ac:dyDescent="0.3">
      <c r="A15" s="160">
        <v>6</v>
      </c>
      <c r="B15" s="145"/>
      <c r="C15" s="164"/>
      <c r="D15" s="165"/>
      <c r="E15" s="165"/>
      <c r="F15" s="165"/>
      <c r="G15" s="166" t="str">
        <f t="shared" si="0"/>
        <v/>
      </c>
      <c r="H15" s="99"/>
    </row>
    <row r="16" spans="1:8" ht="15.75" x14ac:dyDescent="0.3">
      <c r="A16" s="160">
        <v>7</v>
      </c>
      <c r="B16" s="145"/>
      <c r="C16" s="164"/>
      <c r="D16" s="165"/>
      <c r="E16" s="165"/>
      <c r="F16" s="165"/>
      <c r="G16" s="166" t="str">
        <f t="shared" si="0"/>
        <v/>
      </c>
      <c r="H16" s="99"/>
    </row>
    <row r="17" spans="1:8" ht="15.75" x14ac:dyDescent="0.3">
      <c r="A17" s="160">
        <v>8</v>
      </c>
      <c r="B17" s="145"/>
      <c r="C17" s="164"/>
      <c r="D17" s="165"/>
      <c r="E17" s="165"/>
      <c r="F17" s="165"/>
      <c r="G17" s="166" t="str">
        <f t="shared" si="0"/>
        <v/>
      </c>
      <c r="H17" s="99"/>
    </row>
    <row r="18" spans="1:8" ht="15.75" x14ac:dyDescent="0.3">
      <c r="A18" s="160">
        <v>9</v>
      </c>
      <c r="B18" s="145"/>
      <c r="C18" s="164"/>
      <c r="D18" s="165"/>
      <c r="E18" s="165"/>
      <c r="F18" s="165"/>
      <c r="G18" s="166" t="str">
        <f t="shared" si="0"/>
        <v/>
      </c>
      <c r="H18" s="99"/>
    </row>
    <row r="19" spans="1:8" ht="15.75" x14ac:dyDescent="0.3">
      <c r="A19" s="160">
        <v>10</v>
      </c>
      <c r="B19" s="145"/>
      <c r="C19" s="164"/>
      <c r="D19" s="165"/>
      <c r="E19" s="165"/>
      <c r="F19" s="165"/>
      <c r="G19" s="166" t="str">
        <f t="shared" si="0"/>
        <v/>
      </c>
      <c r="H19" s="99"/>
    </row>
    <row r="20" spans="1:8" ht="15.75" x14ac:dyDescent="0.3">
      <c r="A20" s="160">
        <v>11</v>
      </c>
      <c r="B20" s="145"/>
      <c r="C20" s="164"/>
      <c r="D20" s="165"/>
      <c r="E20" s="165"/>
      <c r="F20" s="165"/>
      <c r="G20" s="166" t="str">
        <f t="shared" si="0"/>
        <v/>
      </c>
      <c r="H20" s="99"/>
    </row>
    <row r="21" spans="1:8" ht="15.75" x14ac:dyDescent="0.3">
      <c r="A21" s="160">
        <v>12</v>
      </c>
      <c r="B21" s="145"/>
      <c r="C21" s="164"/>
      <c r="D21" s="165"/>
      <c r="E21" s="165"/>
      <c r="F21" s="165"/>
      <c r="G21" s="166" t="str">
        <f t="shared" si="0"/>
        <v/>
      </c>
      <c r="H21" s="99"/>
    </row>
    <row r="22" spans="1:8" ht="15.75" x14ac:dyDescent="0.3">
      <c r="A22" s="160">
        <v>13</v>
      </c>
      <c r="B22" s="145"/>
      <c r="C22" s="164"/>
      <c r="D22" s="165"/>
      <c r="E22" s="165"/>
      <c r="F22" s="165"/>
      <c r="G22" s="166" t="str">
        <f t="shared" si="0"/>
        <v/>
      </c>
      <c r="H22" s="99"/>
    </row>
    <row r="23" spans="1:8" ht="15.75" x14ac:dyDescent="0.3">
      <c r="A23" s="160">
        <v>14</v>
      </c>
      <c r="B23" s="145"/>
      <c r="C23" s="164"/>
      <c r="D23" s="165"/>
      <c r="E23" s="165"/>
      <c r="F23" s="165"/>
      <c r="G23" s="166" t="str">
        <f t="shared" si="0"/>
        <v/>
      </c>
      <c r="H23" s="99"/>
    </row>
    <row r="24" spans="1:8" ht="15.75" x14ac:dyDescent="0.3">
      <c r="A24" s="160">
        <v>15</v>
      </c>
      <c r="B24" s="145"/>
      <c r="C24" s="164"/>
      <c r="D24" s="165"/>
      <c r="E24" s="165"/>
      <c r="F24" s="165"/>
      <c r="G24" s="166" t="str">
        <f t="shared" si="0"/>
        <v/>
      </c>
      <c r="H24" s="99"/>
    </row>
    <row r="25" spans="1:8" ht="15.75" x14ac:dyDescent="0.3">
      <c r="A25" s="160">
        <v>16</v>
      </c>
      <c r="B25" s="145"/>
      <c r="C25" s="164"/>
      <c r="D25" s="165"/>
      <c r="E25" s="165"/>
      <c r="F25" s="165"/>
      <c r="G25" s="166" t="str">
        <f t="shared" si="0"/>
        <v/>
      </c>
      <c r="H25" s="99"/>
    </row>
    <row r="26" spans="1:8" ht="15.75" x14ac:dyDescent="0.3">
      <c r="A26" s="160">
        <v>17</v>
      </c>
      <c r="B26" s="145"/>
      <c r="C26" s="164"/>
      <c r="D26" s="165"/>
      <c r="E26" s="165"/>
      <c r="F26" s="165"/>
      <c r="G26" s="166" t="str">
        <f t="shared" si="0"/>
        <v/>
      </c>
      <c r="H26" s="99"/>
    </row>
    <row r="27" spans="1:8" ht="15.75" x14ac:dyDescent="0.3">
      <c r="A27" s="160">
        <v>18</v>
      </c>
      <c r="B27" s="145"/>
      <c r="C27" s="164"/>
      <c r="D27" s="165"/>
      <c r="E27" s="165"/>
      <c r="F27" s="165"/>
      <c r="G27" s="166" t="str">
        <f t="shared" si="0"/>
        <v/>
      </c>
      <c r="H27" s="99"/>
    </row>
    <row r="28" spans="1:8" ht="15.75" x14ac:dyDescent="0.3">
      <c r="A28" s="160">
        <v>19</v>
      </c>
      <c r="B28" s="145"/>
      <c r="C28" s="164"/>
      <c r="D28" s="165"/>
      <c r="E28" s="165"/>
      <c r="F28" s="165"/>
      <c r="G28" s="166" t="str">
        <f t="shared" si="0"/>
        <v/>
      </c>
      <c r="H28" s="99"/>
    </row>
    <row r="29" spans="1:8" ht="15.75" x14ac:dyDescent="0.3">
      <c r="A29" s="160">
        <v>20</v>
      </c>
      <c r="B29" s="145"/>
      <c r="C29" s="164"/>
      <c r="D29" s="165"/>
      <c r="E29" s="165"/>
      <c r="F29" s="165"/>
      <c r="G29" s="166" t="str">
        <f t="shared" si="0"/>
        <v/>
      </c>
      <c r="H29" s="99"/>
    </row>
    <row r="30" spans="1:8" ht="15.75" x14ac:dyDescent="0.3">
      <c r="A30" s="160">
        <v>21</v>
      </c>
      <c r="B30" s="145"/>
      <c r="C30" s="167"/>
      <c r="D30" s="168"/>
      <c r="E30" s="168"/>
      <c r="F30" s="168"/>
      <c r="G30" s="166" t="str">
        <f t="shared" si="0"/>
        <v/>
      </c>
      <c r="H30" s="99"/>
    </row>
    <row r="31" spans="1:8" ht="15.75" x14ac:dyDescent="0.3">
      <c r="A31" s="160">
        <v>22</v>
      </c>
      <c r="B31" s="145"/>
      <c r="C31" s="167"/>
      <c r="D31" s="168"/>
      <c r="E31" s="168"/>
      <c r="F31" s="168"/>
      <c r="G31" s="166" t="str">
        <f t="shared" si="0"/>
        <v/>
      </c>
      <c r="H31" s="99"/>
    </row>
    <row r="32" spans="1:8" ht="15.75" x14ac:dyDescent="0.3">
      <c r="A32" s="160">
        <v>23</v>
      </c>
      <c r="B32" s="145"/>
      <c r="C32" s="167"/>
      <c r="D32" s="168"/>
      <c r="E32" s="168"/>
      <c r="F32" s="168"/>
      <c r="G32" s="166" t="str">
        <f t="shared" si="0"/>
        <v/>
      </c>
      <c r="H32" s="99"/>
    </row>
    <row r="33" spans="1:10" ht="15.75" x14ac:dyDescent="0.3">
      <c r="A33" s="160">
        <v>24</v>
      </c>
      <c r="B33" s="145"/>
      <c r="C33" s="167"/>
      <c r="D33" s="168"/>
      <c r="E33" s="168"/>
      <c r="F33" s="168"/>
      <c r="G33" s="166" t="str">
        <f t="shared" si="0"/>
        <v/>
      </c>
      <c r="H33" s="99"/>
    </row>
    <row r="34" spans="1:10" ht="15.75" x14ac:dyDescent="0.3">
      <c r="A34" s="160">
        <v>25</v>
      </c>
      <c r="B34" s="145"/>
      <c r="C34" s="167"/>
      <c r="D34" s="168"/>
      <c r="E34" s="168"/>
      <c r="F34" s="168"/>
      <c r="G34" s="166" t="str">
        <f t="shared" si="0"/>
        <v/>
      </c>
      <c r="H34" s="99"/>
    </row>
    <row r="35" spans="1:10" ht="15.75" x14ac:dyDescent="0.3">
      <c r="A35" s="160">
        <v>26</v>
      </c>
      <c r="B35" s="145"/>
      <c r="C35" s="167"/>
      <c r="D35" s="168"/>
      <c r="E35" s="168"/>
      <c r="F35" s="168"/>
      <c r="G35" s="166" t="str">
        <f t="shared" si="0"/>
        <v/>
      </c>
      <c r="H35" s="99"/>
    </row>
    <row r="36" spans="1:10" ht="15.75" x14ac:dyDescent="0.3">
      <c r="A36" s="160">
        <v>27</v>
      </c>
      <c r="B36" s="145"/>
      <c r="C36" s="167"/>
      <c r="D36" s="168"/>
      <c r="E36" s="168"/>
      <c r="F36" s="168"/>
      <c r="G36" s="166" t="str">
        <f t="shared" si="0"/>
        <v/>
      </c>
      <c r="H36" s="99"/>
    </row>
    <row r="37" spans="1:10" ht="15.75" x14ac:dyDescent="0.3">
      <c r="A37" s="160">
        <v>28</v>
      </c>
      <c r="B37" s="145"/>
      <c r="C37" s="167"/>
      <c r="D37" s="168"/>
      <c r="E37" s="168"/>
      <c r="F37" s="168"/>
      <c r="G37" s="166" t="str">
        <f t="shared" si="0"/>
        <v/>
      </c>
      <c r="H37" s="99"/>
    </row>
    <row r="38" spans="1:10" ht="15.75" x14ac:dyDescent="0.3">
      <c r="A38" s="160">
        <v>29</v>
      </c>
      <c r="B38" s="145"/>
      <c r="C38" s="167"/>
      <c r="D38" s="168"/>
      <c r="E38" s="168"/>
      <c r="F38" s="168"/>
      <c r="G38" s="166" t="str">
        <f t="shared" si="0"/>
        <v/>
      </c>
      <c r="H38" s="99"/>
    </row>
    <row r="39" spans="1:10" ht="15.75" x14ac:dyDescent="0.3">
      <c r="A39" s="160" t="s">
        <v>271</v>
      </c>
      <c r="B39" s="145"/>
      <c r="C39" s="167"/>
      <c r="D39" s="168"/>
      <c r="E39" s="168"/>
      <c r="F39" s="168"/>
      <c r="G39" s="166" t="str">
        <f>IF(ISBLANK(B39),"",#REF!+C39-D39)</f>
        <v/>
      </c>
      <c r="H39" s="99"/>
    </row>
    <row r="40" spans="1:10" x14ac:dyDescent="0.3">
      <c r="A40" s="169" t="s">
        <v>309</v>
      </c>
      <c r="B40" s="170"/>
      <c r="C40" s="171"/>
      <c r="D40" s="172"/>
      <c r="E40" s="172"/>
      <c r="F40" s="173"/>
      <c r="G40" s="174" t="str">
        <f>G39</f>
        <v/>
      </c>
      <c r="H40" s="99"/>
    </row>
    <row r="44" spans="1:10" x14ac:dyDescent="0.3">
      <c r="B44" s="177" t="s">
        <v>99</v>
      </c>
      <c r="F44" s="178"/>
    </row>
    <row r="45" spans="1:10" x14ac:dyDescent="0.3">
      <c r="F45" s="176"/>
      <c r="G45" s="176"/>
      <c r="H45" s="176"/>
      <c r="I45" s="176"/>
      <c r="J45" s="176"/>
    </row>
    <row r="46" spans="1:10" x14ac:dyDescent="0.3">
      <c r="C46" s="179"/>
      <c r="F46" s="179"/>
      <c r="G46" s="180"/>
      <c r="H46" s="176"/>
      <c r="I46" s="176"/>
      <c r="J46" s="176"/>
    </row>
    <row r="47" spans="1:10" x14ac:dyDescent="0.3">
      <c r="A47" s="176"/>
      <c r="C47" s="181" t="s">
        <v>260</v>
      </c>
      <c r="F47" s="182" t="s">
        <v>265</v>
      </c>
      <c r="G47" s="180"/>
      <c r="H47" s="176"/>
      <c r="I47" s="176"/>
      <c r="J47" s="176"/>
    </row>
    <row r="48" spans="1:10" x14ac:dyDescent="0.3">
      <c r="A48" s="176"/>
      <c r="C48" s="183" t="s">
        <v>131</v>
      </c>
      <c r="F48" s="175" t="s">
        <v>261</v>
      </c>
      <c r="G48" s="176"/>
      <c r="H48" s="176"/>
      <c r="I48" s="176"/>
      <c r="J48" s="176"/>
    </row>
    <row r="49" spans="2:2" s="176" customFormat="1" x14ac:dyDescent="0.3">
      <c r="B49" s="175"/>
    </row>
    <row r="50" spans="2:2" s="176" customFormat="1" ht="12.75" x14ac:dyDescent="0.2"/>
    <row r="51" spans="2:2" s="176" customFormat="1" ht="12.75" x14ac:dyDescent="0.2"/>
    <row r="52" spans="2:2" s="176" customFormat="1" ht="12.75" x14ac:dyDescent="0.2"/>
    <row r="53" spans="2:2" s="176" customFormat="1" ht="12.75" x14ac:dyDescent="0.2"/>
  </sheetData>
  <mergeCells count="1">
    <mergeCell ref="G2:H2"/>
  </mergeCells>
  <dataValidations count="1">
    <dataValidation allowBlank="1" showInputMessage="1" showErrorMessage="1" prompt="თვე/დღე/წელი" sqref="B10:B39"/>
  </dataValidations>
  <printOptions gridLines="1"/>
  <pageMargins left="0.7" right="0.7" top="0.75" bottom="0.75" header="0.3" footer="0.3"/>
  <pageSetup scale="67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3"/>
  <sheetViews>
    <sheetView showGridLines="0" zoomScaleSheetLayoutView="70" workbookViewId="0">
      <selection activeCell="E16" sqref="E16"/>
    </sheetView>
  </sheetViews>
  <sheetFormatPr defaultRowHeight="12.75" x14ac:dyDescent="0.2"/>
  <cols>
    <col min="1" max="1" width="53.5703125" style="278" customWidth="1"/>
    <col min="2" max="2" width="10.7109375" style="278" customWidth="1"/>
    <col min="3" max="3" width="12.42578125" style="278" customWidth="1"/>
    <col min="4" max="4" width="10.42578125" style="278" customWidth="1"/>
    <col min="5" max="5" width="13.140625" style="278" customWidth="1"/>
    <col min="6" max="6" width="10.42578125" style="278" customWidth="1"/>
    <col min="7" max="8" width="10.5703125" style="278" customWidth="1"/>
    <col min="9" max="9" width="9.85546875" style="278" customWidth="1"/>
    <col min="10" max="10" width="12.7109375" style="278" customWidth="1"/>
    <col min="11" max="11" width="0.7109375" style="278" customWidth="1"/>
    <col min="12" max="16384" width="9.140625" style="278"/>
  </cols>
  <sheetData>
    <row r="1" spans="1:12" s="187" customFormat="1" ht="15" x14ac:dyDescent="0.2">
      <c r="A1" s="184" t="s">
        <v>297</v>
      </c>
      <c r="B1" s="185"/>
      <c r="C1" s="185"/>
      <c r="D1" s="185"/>
      <c r="E1" s="185"/>
      <c r="F1" s="72"/>
      <c r="G1" s="72"/>
      <c r="H1" s="72"/>
      <c r="I1" s="455" t="s">
        <v>101</v>
      </c>
      <c r="J1" s="455"/>
      <c r="K1" s="188"/>
    </row>
    <row r="2" spans="1:12" s="187" customFormat="1" ht="15" x14ac:dyDescent="0.3">
      <c r="A2" s="142" t="s">
        <v>132</v>
      </c>
      <c r="B2" s="185"/>
      <c r="C2" s="185"/>
      <c r="D2" s="185"/>
      <c r="E2" s="185"/>
      <c r="F2" s="130"/>
      <c r="G2" s="131"/>
      <c r="H2" s="131"/>
      <c r="I2" s="451" t="s">
        <v>1089</v>
      </c>
      <c r="J2" s="452"/>
      <c r="K2" s="188"/>
    </row>
    <row r="3" spans="1:12" s="187" customFormat="1" ht="15" x14ac:dyDescent="0.2">
      <c r="A3" s="185"/>
      <c r="B3" s="185"/>
      <c r="C3" s="185"/>
      <c r="D3" s="185"/>
      <c r="E3" s="185"/>
      <c r="F3" s="130"/>
      <c r="G3" s="131"/>
      <c r="H3" s="131"/>
      <c r="I3" s="132"/>
      <c r="J3" s="265"/>
      <c r="K3" s="188"/>
    </row>
    <row r="4" spans="1:12" s="21" customFormat="1" ht="15" x14ac:dyDescent="0.3">
      <c r="A4" s="108" t="str">
        <f>'[4]ფორმა N2'!A4</f>
        <v>ანგარიშვალდებული პირის დასახელება:</v>
      </c>
      <c r="B4" s="108"/>
      <c r="C4" s="108"/>
      <c r="D4" s="108"/>
      <c r="E4" s="108"/>
      <c r="F4" s="268"/>
      <c r="G4" s="268"/>
      <c r="H4" s="268"/>
      <c r="I4" s="269"/>
      <c r="J4" s="108"/>
      <c r="K4" s="142"/>
      <c r="L4" s="187"/>
    </row>
    <row r="5" spans="1:12" s="21" customFormat="1" ht="15" x14ac:dyDescent="0.3">
      <c r="A5" s="270" t="s">
        <v>441</v>
      </c>
      <c r="B5" s="271"/>
      <c r="C5" s="271"/>
      <c r="D5" s="271"/>
      <c r="E5" s="271"/>
      <c r="F5" s="272"/>
      <c r="G5" s="272"/>
      <c r="H5" s="272"/>
      <c r="I5" s="273"/>
      <c r="J5" s="272"/>
      <c r="K5" s="142"/>
    </row>
    <row r="6" spans="1:12" s="187" customFormat="1" ht="13.5" x14ac:dyDescent="0.2">
      <c r="A6" s="133"/>
      <c r="B6" s="274"/>
      <c r="C6" s="274"/>
      <c r="D6" s="185"/>
      <c r="E6" s="185"/>
      <c r="F6" s="185"/>
      <c r="G6" s="185"/>
      <c r="H6" s="185"/>
      <c r="I6" s="185"/>
      <c r="J6" s="185"/>
      <c r="K6" s="188"/>
    </row>
    <row r="7" spans="1:12" ht="45" x14ac:dyDescent="0.2">
      <c r="A7" s="275"/>
      <c r="B7" s="456" t="s">
        <v>212</v>
      </c>
      <c r="C7" s="456"/>
      <c r="D7" s="456" t="s">
        <v>285</v>
      </c>
      <c r="E7" s="456"/>
      <c r="F7" s="456" t="s">
        <v>286</v>
      </c>
      <c r="G7" s="456"/>
      <c r="H7" s="276" t="s">
        <v>272</v>
      </c>
      <c r="I7" s="456" t="s">
        <v>215</v>
      </c>
      <c r="J7" s="456"/>
      <c r="K7" s="277"/>
    </row>
    <row r="8" spans="1:12" ht="15" x14ac:dyDescent="0.2">
      <c r="A8" s="279" t="s">
        <v>107</v>
      </c>
      <c r="B8" s="280" t="s">
        <v>214</v>
      </c>
      <c r="C8" s="281" t="s">
        <v>213</v>
      </c>
      <c r="D8" s="280" t="s">
        <v>214</v>
      </c>
      <c r="E8" s="281" t="s">
        <v>213</v>
      </c>
      <c r="F8" s="280" t="s">
        <v>214</v>
      </c>
      <c r="G8" s="281" t="s">
        <v>213</v>
      </c>
      <c r="H8" s="281" t="s">
        <v>213</v>
      </c>
      <c r="I8" s="280" t="s">
        <v>214</v>
      </c>
      <c r="J8" s="281" t="s">
        <v>213</v>
      </c>
      <c r="K8" s="277"/>
    </row>
    <row r="9" spans="1:12" ht="15" x14ac:dyDescent="0.2">
      <c r="A9" s="282" t="s">
        <v>108</v>
      </c>
      <c r="B9" s="76">
        <f>SUM(B10,B14,B17)</f>
        <v>16</v>
      </c>
      <c r="C9" s="76">
        <f>SUM(C10,C14,C17)</f>
        <v>4795697.3</v>
      </c>
      <c r="D9" s="76">
        <f t="shared" ref="D9:J9" si="0">SUM(D10,D14,D17)</f>
        <v>2</v>
      </c>
      <c r="E9" s="76">
        <f>SUM(E10,E14,E17)</f>
        <v>0</v>
      </c>
      <c r="F9" s="76">
        <f t="shared" si="0"/>
        <v>0</v>
      </c>
      <c r="G9" s="76">
        <f>SUM(G10,G14,G17)</f>
        <v>0</v>
      </c>
      <c r="H9" s="76">
        <f>SUM(H10,H14,H17)</f>
        <v>0</v>
      </c>
      <c r="I9" s="76">
        <f>SUM(I10,I14,I17)</f>
        <v>18</v>
      </c>
      <c r="J9" s="76">
        <f t="shared" si="0"/>
        <v>4795697.3</v>
      </c>
      <c r="K9" s="277"/>
    </row>
    <row r="10" spans="1:12" ht="15" x14ac:dyDescent="0.2">
      <c r="A10" s="283" t="s">
        <v>109</v>
      </c>
      <c r="B10" s="275">
        <f>SUM(B11:B13)</f>
        <v>7</v>
      </c>
      <c r="C10" s="275">
        <f>SUM(C11:C13)</f>
        <v>3360057.04</v>
      </c>
      <c r="D10" s="275">
        <f t="shared" ref="D10:J10" si="1">SUM(D11:D13)</f>
        <v>0</v>
      </c>
      <c r="E10" s="275">
        <f>SUM(E11:E13)</f>
        <v>0</v>
      </c>
      <c r="F10" s="275">
        <f t="shared" si="1"/>
        <v>0</v>
      </c>
      <c r="G10" s="275">
        <f>SUM(G11:G13)</f>
        <v>0</v>
      </c>
      <c r="H10" s="275">
        <f>SUM(H11:H13)</f>
        <v>0</v>
      </c>
      <c r="I10" s="275">
        <f>SUM(I11:I13)</f>
        <v>7</v>
      </c>
      <c r="J10" s="275">
        <f t="shared" si="1"/>
        <v>3360057.04</v>
      </c>
      <c r="K10" s="277"/>
    </row>
    <row r="11" spans="1:12" ht="15" x14ac:dyDescent="0.2">
      <c r="A11" s="283" t="s">
        <v>110</v>
      </c>
      <c r="B11" s="284"/>
      <c r="C11" s="284"/>
      <c r="D11" s="284"/>
      <c r="E11" s="284"/>
      <c r="F11" s="284"/>
      <c r="G11" s="284"/>
      <c r="H11" s="284"/>
      <c r="I11" s="284">
        <f>B11+D11-F11-G11</f>
        <v>0</v>
      </c>
      <c r="J11" s="284">
        <f>C11+E11-G11-H11</f>
        <v>0</v>
      </c>
      <c r="K11" s="277"/>
    </row>
    <row r="12" spans="1:12" ht="15" x14ac:dyDescent="0.2">
      <c r="A12" s="283" t="s">
        <v>111</v>
      </c>
      <c r="B12" s="284">
        <v>7</v>
      </c>
      <c r="C12" s="284">
        <v>3360057.04</v>
      </c>
      <c r="D12" s="284"/>
      <c r="E12" s="284"/>
      <c r="F12" s="284"/>
      <c r="G12" s="284"/>
      <c r="H12" s="284"/>
      <c r="I12" s="284">
        <f>B12+D12-F12</f>
        <v>7</v>
      </c>
      <c r="J12" s="284">
        <f>C12+E12-G12-H12</f>
        <v>3360057.04</v>
      </c>
      <c r="K12" s="277"/>
    </row>
    <row r="13" spans="1:12" ht="15" x14ac:dyDescent="0.2">
      <c r="A13" s="283" t="s">
        <v>112</v>
      </c>
      <c r="B13" s="284"/>
      <c r="C13" s="284"/>
      <c r="D13" s="284"/>
      <c r="E13" s="284"/>
      <c r="F13" s="284"/>
      <c r="G13" s="284"/>
      <c r="H13" s="284"/>
      <c r="I13" s="284">
        <f>B13+D13-F13-G13</f>
        <v>0</v>
      </c>
      <c r="J13" s="284">
        <f>C13+E13-G13-H13</f>
        <v>0</v>
      </c>
      <c r="K13" s="277"/>
    </row>
    <row r="14" spans="1:12" ht="15" x14ac:dyDescent="0.2">
      <c r="A14" s="283" t="s">
        <v>113</v>
      </c>
      <c r="B14" s="275">
        <f>SUM(B15:B16)</f>
        <v>9</v>
      </c>
      <c r="C14" s="275">
        <f>SUM(C15:C16)</f>
        <v>1403247.26</v>
      </c>
      <c r="D14" s="275">
        <f t="shared" ref="D14:J14" si="2">SUM(D15:D16)</f>
        <v>2</v>
      </c>
      <c r="E14" s="275">
        <f>SUM(E15:E16)</f>
        <v>0</v>
      </c>
      <c r="F14" s="275">
        <f t="shared" si="2"/>
        <v>0</v>
      </c>
      <c r="G14" s="275">
        <f>SUM(G15:G16)</f>
        <v>0</v>
      </c>
      <c r="H14" s="275">
        <f>SUM(H15:H16)</f>
        <v>0</v>
      </c>
      <c r="I14" s="275">
        <f>SUM(I15:I16)</f>
        <v>11</v>
      </c>
      <c r="J14" s="275">
        <f t="shared" si="2"/>
        <v>1403247.26</v>
      </c>
      <c r="K14" s="277"/>
    </row>
    <row r="15" spans="1:12" ht="15" x14ac:dyDescent="0.2">
      <c r="A15" s="283" t="s">
        <v>114</v>
      </c>
      <c r="B15" s="284">
        <v>9</v>
      </c>
      <c r="C15" s="284">
        <v>339401.72000000003</v>
      </c>
      <c r="D15" s="284">
        <v>2</v>
      </c>
      <c r="E15" s="284"/>
      <c r="F15" s="284"/>
      <c r="G15" s="284"/>
      <c r="H15" s="284"/>
      <c r="I15" s="284">
        <f>B15+D15-F15</f>
        <v>11</v>
      </c>
      <c r="J15" s="284">
        <f>C15+E15-G15-H15</f>
        <v>339401.72000000003</v>
      </c>
      <c r="K15" s="277"/>
    </row>
    <row r="16" spans="1:12" ht="15" x14ac:dyDescent="0.2">
      <c r="A16" s="283" t="s">
        <v>115</v>
      </c>
      <c r="B16" s="284"/>
      <c r="C16" s="284">
        <v>1063845.54</v>
      </c>
      <c r="D16" s="284"/>
      <c r="E16" s="284"/>
      <c r="F16" s="284"/>
      <c r="G16" s="284"/>
      <c r="H16" s="284"/>
      <c r="I16" s="284">
        <f>B16+D16-F16</f>
        <v>0</v>
      </c>
      <c r="J16" s="284">
        <f>C16+E16-G16-H16</f>
        <v>1063845.54</v>
      </c>
      <c r="K16" s="277"/>
    </row>
    <row r="17" spans="1:11" ht="15" x14ac:dyDescent="0.2">
      <c r="A17" s="283" t="s">
        <v>116</v>
      </c>
      <c r="B17" s="275">
        <f>SUM(B18:B19,B22,B23)</f>
        <v>0</v>
      </c>
      <c r="C17" s="275">
        <f>SUM(C18:C19,C22,C23)</f>
        <v>32393</v>
      </c>
      <c r="D17" s="275">
        <f t="shared" ref="D17:J17" si="3">SUM(D18:D19,D22,D23)</f>
        <v>0</v>
      </c>
      <c r="E17" s="275">
        <f>SUM(E18:E19,E22,E23)</f>
        <v>0</v>
      </c>
      <c r="F17" s="275">
        <f t="shared" si="3"/>
        <v>0</v>
      </c>
      <c r="G17" s="275">
        <f>SUM(G18:G19,G22,G23)</f>
        <v>0</v>
      </c>
      <c r="H17" s="275">
        <f>SUM(H18:H19,H22,H23)</f>
        <v>0</v>
      </c>
      <c r="I17" s="275">
        <f>SUM(I18:I19,I22,I23)</f>
        <v>0</v>
      </c>
      <c r="J17" s="275">
        <f t="shared" si="3"/>
        <v>32393</v>
      </c>
      <c r="K17" s="277"/>
    </row>
    <row r="18" spans="1:11" ht="15" x14ac:dyDescent="0.2">
      <c r="A18" s="283" t="s">
        <v>117</v>
      </c>
      <c r="B18" s="284"/>
      <c r="C18" s="284"/>
      <c r="D18" s="284"/>
      <c r="E18" s="284"/>
      <c r="F18" s="284"/>
      <c r="G18" s="284"/>
      <c r="H18" s="284"/>
      <c r="I18" s="284"/>
      <c r="J18" s="284"/>
      <c r="K18" s="277"/>
    </row>
    <row r="19" spans="1:11" ht="15" x14ac:dyDescent="0.2">
      <c r="A19" s="283" t="s">
        <v>118</v>
      </c>
      <c r="B19" s="275">
        <f>SUM(B20:B21)</f>
        <v>0</v>
      </c>
      <c r="C19" s="275">
        <f>SUM(C20:C21)</f>
        <v>22689.010000000002</v>
      </c>
      <c r="D19" s="275">
        <f t="shared" ref="D19:J19" si="4">SUM(D20:D21)</f>
        <v>0</v>
      </c>
      <c r="E19" s="275">
        <f>SUM(E20:E21)</f>
        <v>0</v>
      </c>
      <c r="F19" s="275">
        <f t="shared" si="4"/>
        <v>0</v>
      </c>
      <c r="G19" s="275">
        <f>SUM(G20:G21)</f>
        <v>0</v>
      </c>
      <c r="H19" s="275">
        <f>SUM(H20:H21)</f>
        <v>0</v>
      </c>
      <c r="I19" s="275">
        <f>SUM(I20:I21)</f>
        <v>0</v>
      </c>
      <c r="J19" s="275">
        <f t="shared" si="4"/>
        <v>22689.010000000002</v>
      </c>
      <c r="K19" s="277"/>
    </row>
    <row r="20" spans="1:11" ht="15" x14ac:dyDescent="0.2">
      <c r="A20" s="283" t="s">
        <v>119</v>
      </c>
      <c r="B20" s="284"/>
      <c r="C20" s="284"/>
      <c r="D20" s="284"/>
      <c r="E20" s="284"/>
      <c r="F20" s="284"/>
      <c r="G20" s="284"/>
      <c r="H20" s="284"/>
      <c r="I20" s="284">
        <f>B20+D20-F20</f>
        <v>0</v>
      </c>
      <c r="J20" s="284">
        <f>C20+E20-G20-H20</f>
        <v>0</v>
      </c>
      <c r="K20" s="277"/>
    </row>
    <row r="21" spans="1:11" ht="15" x14ac:dyDescent="0.2">
      <c r="A21" s="283" t="s">
        <v>120</v>
      </c>
      <c r="B21" s="284"/>
      <c r="C21" s="284">
        <v>22689.010000000002</v>
      </c>
      <c r="D21" s="284"/>
      <c r="E21" s="284"/>
      <c r="F21" s="284"/>
      <c r="G21" s="284"/>
      <c r="H21" s="284"/>
      <c r="I21" s="284">
        <f t="shared" ref="I21:I23" si="5">B21+D21-F21</f>
        <v>0</v>
      </c>
      <c r="J21" s="284">
        <f t="shared" ref="J21:J23" si="6">C21+E21-G21-H21</f>
        <v>22689.010000000002</v>
      </c>
      <c r="K21" s="277"/>
    </row>
    <row r="22" spans="1:11" ht="15" x14ac:dyDescent="0.2">
      <c r="A22" s="283" t="s">
        <v>121</v>
      </c>
      <c r="B22" s="284"/>
      <c r="C22" s="284">
        <v>0</v>
      </c>
      <c r="D22" s="284"/>
      <c r="E22" s="284"/>
      <c r="F22" s="284"/>
      <c r="G22" s="284"/>
      <c r="H22" s="284"/>
      <c r="I22" s="284">
        <f t="shared" si="5"/>
        <v>0</v>
      </c>
      <c r="J22" s="284">
        <f t="shared" si="6"/>
        <v>0</v>
      </c>
      <c r="K22" s="277"/>
    </row>
    <row r="23" spans="1:11" ht="15" x14ac:dyDescent="0.2">
      <c r="A23" s="283" t="s">
        <v>122</v>
      </c>
      <c r="B23" s="284"/>
      <c r="C23" s="284">
        <v>9703.989999999998</v>
      </c>
      <c r="D23" s="284"/>
      <c r="E23" s="284"/>
      <c r="F23" s="284"/>
      <c r="G23" s="284"/>
      <c r="H23" s="284"/>
      <c r="I23" s="284">
        <f t="shared" si="5"/>
        <v>0</v>
      </c>
      <c r="J23" s="284">
        <f t="shared" si="6"/>
        <v>9703.989999999998</v>
      </c>
      <c r="K23" s="277"/>
    </row>
    <row r="24" spans="1:11" ht="15" x14ac:dyDescent="0.2">
      <c r="A24" s="282" t="s">
        <v>123</v>
      </c>
      <c r="B24" s="76">
        <f>SUM(B25:B31)</f>
        <v>0</v>
      </c>
      <c r="C24" s="76">
        <f t="shared" ref="C24:J24" si="7">SUM(C25:C31)</f>
        <v>0</v>
      </c>
      <c r="D24" s="76">
        <f t="shared" si="7"/>
        <v>0</v>
      </c>
      <c r="E24" s="76">
        <f t="shared" si="7"/>
        <v>0</v>
      </c>
      <c r="F24" s="76">
        <f t="shared" si="7"/>
        <v>0</v>
      </c>
      <c r="G24" s="76">
        <f t="shared" si="7"/>
        <v>0</v>
      </c>
      <c r="H24" s="76">
        <f t="shared" si="7"/>
        <v>0</v>
      </c>
      <c r="I24" s="76">
        <f t="shared" si="7"/>
        <v>0</v>
      </c>
      <c r="J24" s="76">
        <f t="shared" si="7"/>
        <v>0</v>
      </c>
      <c r="K24" s="277"/>
    </row>
    <row r="25" spans="1:11" ht="15" x14ac:dyDescent="0.2">
      <c r="A25" s="283" t="s">
        <v>250</v>
      </c>
      <c r="B25" s="284"/>
      <c r="C25" s="284"/>
      <c r="D25" s="284"/>
      <c r="E25" s="284"/>
      <c r="F25" s="284"/>
      <c r="G25" s="284"/>
      <c r="H25" s="284"/>
      <c r="I25" s="284"/>
      <c r="J25" s="284"/>
      <c r="K25" s="277"/>
    </row>
    <row r="26" spans="1:11" ht="15" x14ac:dyDescent="0.2">
      <c r="A26" s="283" t="s">
        <v>251</v>
      </c>
      <c r="B26" s="284"/>
      <c r="C26" s="284"/>
      <c r="D26" s="284"/>
      <c r="E26" s="284"/>
      <c r="F26" s="284"/>
      <c r="G26" s="284"/>
      <c r="H26" s="284"/>
      <c r="I26" s="284"/>
      <c r="J26" s="284"/>
      <c r="K26" s="277"/>
    </row>
    <row r="27" spans="1:11" ht="15" x14ac:dyDescent="0.2">
      <c r="A27" s="283" t="s">
        <v>252</v>
      </c>
      <c r="B27" s="284"/>
      <c r="C27" s="284"/>
      <c r="D27" s="284"/>
      <c r="E27" s="284"/>
      <c r="F27" s="284"/>
      <c r="G27" s="284"/>
      <c r="H27" s="284"/>
      <c r="I27" s="284"/>
      <c r="J27" s="284"/>
      <c r="K27" s="277"/>
    </row>
    <row r="28" spans="1:11" ht="15" x14ac:dyDescent="0.2">
      <c r="A28" s="283" t="s">
        <v>253</v>
      </c>
      <c r="B28" s="284"/>
      <c r="C28" s="284"/>
      <c r="D28" s="284"/>
      <c r="E28" s="284"/>
      <c r="F28" s="284"/>
      <c r="G28" s="284"/>
      <c r="H28" s="284"/>
      <c r="I28" s="284"/>
      <c r="J28" s="284"/>
      <c r="K28" s="277"/>
    </row>
    <row r="29" spans="1:11" ht="15" x14ac:dyDescent="0.2">
      <c r="A29" s="283" t="s">
        <v>254</v>
      </c>
      <c r="B29" s="284"/>
      <c r="C29" s="284"/>
      <c r="D29" s="284"/>
      <c r="E29" s="284"/>
      <c r="F29" s="284"/>
      <c r="G29" s="284"/>
      <c r="H29" s="284"/>
      <c r="I29" s="284"/>
      <c r="J29" s="284"/>
      <c r="K29" s="277"/>
    </row>
    <row r="30" spans="1:11" ht="15" x14ac:dyDescent="0.2">
      <c r="A30" s="283" t="s">
        <v>255</v>
      </c>
      <c r="B30" s="284"/>
      <c r="C30" s="284"/>
      <c r="D30" s="284"/>
      <c r="E30" s="284"/>
      <c r="F30" s="284"/>
      <c r="G30" s="284"/>
      <c r="H30" s="284"/>
      <c r="I30" s="284"/>
      <c r="J30" s="284"/>
      <c r="K30" s="277"/>
    </row>
    <row r="31" spans="1:11" ht="15" x14ac:dyDescent="0.2">
      <c r="A31" s="283" t="s">
        <v>256</v>
      </c>
      <c r="B31" s="284"/>
      <c r="C31" s="284"/>
      <c r="D31" s="284"/>
      <c r="E31" s="284"/>
      <c r="F31" s="284"/>
      <c r="G31" s="284"/>
      <c r="H31" s="284"/>
      <c r="I31" s="284"/>
      <c r="J31" s="284"/>
      <c r="K31" s="277"/>
    </row>
    <row r="32" spans="1:11" ht="15" x14ac:dyDescent="0.2">
      <c r="A32" s="282" t="s">
        <v>124</v>
      </c>
      <c r="B32" s="76">
        <f>SUM(B33:B35)</f>
        <v>0</v>
      </c>
      <c r="C32" s="76">
        <f>SUM(C33:C35)</f>
        <v>0</v>
      </c>
      <c r="D32" s="76">
        <f t="shared" ref="D32:J32" si="8">SUM(D33:D35)</f>
        <v>0</v>
      </c>
      <c r="E32" s="76">
        <f>SUM(E33:E35)</f>
        <v>0</v>
      </c>
      <c r="F32" s="76">
        <f t="shared" si="8"/>
        <v>0</v>
      </c>
      <c r="G32" s="76">
        <f>SUM(G33:G35)</f>
        <v>0</v>
      </c>
      <c r="H32" s="76">
        <f>SUM(H33:H35)</f>
        <v>0</v>
      </c>
      <c r="I32" s="76">
        <f>SUM(I33:I35)</f>
        <v>0</v>
      </c>
      <c r="J32" s="76">
        <f t="shared" si="8"/>
        <v>0</v>
      </c>
      <c r="K32" s="277"/>
    </row>
    <row r="33" spans="1:11" ht="15" x14ac:dyDescent="0.2">
      <c r="A33" s="283" t="s">
        <v>257</v>
      </c>
      <c r="B33" s="284"/>
      <c r="C33" s="284"/>
      <c r="D33" s="284"/>
      <c r="E33" s="284"/>
      <c r="F33" s="284"/>
      <c r="G33" s="284"/>
      <c r="H33" s="284"/>
      <c r="I33" s="284"/>
      <c r="J33" s="284"/>
      <c r="K33" s="277"/>
    </row>
    <row r="34" spans="1:11" ht="15" x14ac:dyDescent="0.2">
      <c r="A34" s="283" t="s">
        <v>258</v>
      </c>
      <c r="B34" s="284"/>
      <c r="C34" s="284"/>
      <c r="D34" s="284"/>
      <c r="E34" s="284"/>
      <c r="F34" s="284"/>
      <c r="G34" s="284"/>
      <c r="H34" s="284"/>
      <c r="I34" s="284"/>
      <c r="J34" s="284"/>
      <c r="K34" s="277"/>
    </row>
    <row r="35" spans="1:11" ht="15" x14ac:dyDescent="0.2">
      <c r="A35" s="283" t="s">
        <v>259</v>
      </c>
      <c r="B35" s="284"/>
      <c r="C35" s="284"/>
      <c r="D35" s="284"/>
      <c r="E35" s="284"/>
      <c r="F35" s="284"/>
      <c r="G35" s="284"/>
      <c r="H35" s="284"/>
      <c r="I35" s="284"/>
      <c r="J35" s="284"/>
      <c r="K35" s="277"/>
    </row>
    <row r="36" spans="1:11" ht="15" x14ac:dyDescent="0.2">
      <c r="A36" s="282" t="s">
        <v>125</v>
      </c>
      <c r="B36" s="76">
        <f t="shared" ref="B36:J36" si="9">SUM(B37:B39,B42)</f>
        <v>0</v>
      </c>
      <c r="C36" s="76">
        <f t="shared" si="9"/>
        <v>0</v>
      </c>
      <c r="D36" s="76">
        <f t="shared" si="9"/>
        <v>0</v>
      </c>
      <c r="E36" s="76">
        <f t="shared" si="9"/>
        <v>0</v>
      </c>
      <c r="F36" s="76">
        <f t="shared" si="9"/>
        <v>0</v>
      </c>
      <c r="G36" s="76">
        <f t="shared" si="9"/>
        <v>0</v>
      </c>
      <c r="H36" s="76">
        <f t="shared" si="9"/>
        <v>0</v>
      </c>
      <c r="I36" s="76">
        <f t="shared" si="9"/>
        <v>0</v>
      </c>
      <c r="J36" s="76">
        <f t="shared" si="9"/>
        <v>0</v>
      </c>
      <c r="K36" s="277"/>
    </row>
    <row r="37" spans="1:11" ht="15" x14ac:dyDescent="0.2">
      <c r="A37" s="283" t="s">
        <v>126</v>
      </c>
      <c r="B37" s="284"/>
      <c r="C37" s="284"/>
      <c r="D37" s="284"/>
      <c r="E37" s="284"/>
      <c r="F37" s="284"/>
      <c r="G37" s="284"/>
      <c r="H37" s="284"/>
      <c r="I37" s="284"/>
      <c r="J37" s="284"/>
      <c r="K37" s="277"/>
    </row>
    <row r="38" spans="1:11" ht="15" x14ac:dyDescent="0.2">
      <c r="A38" s="283" t="s">
        <v>127</v>
      </c>
      <c r="B38" s="284"/>
      <c r="C38" s="284"/>
      <c r="D38" s="284"/>
      <c r="E38" s="284"/>
      <c r="F38" s="284"/>
      <c r="G38" s="284"/>
      <c r="H38" s="284"/>
      <c r="I38" s="284"/>
      <c r="J38" s="284"/>
      <c r="K38" s="277"/>
    </row>
    <row r="39" spans="1:11" ht="15" x14ac:dyDescent="0.2">
      <c r="A39" s="283" t="s">
        <v>128</v>
      </c>
      <c r="B39" s="275">
        <f t="shared" ref="B39:J39" si="10">SUM(B40:B41)</f>
        <v>0</v>
      </c>
      <c r="C39" s="275">
        <f t="shared" si="10"/>
        <v>0</v>
      </c>
      <c r="D39" s="275">
        <f t="shared" si="10"/>
        <v>0</v>
      </c>
      <c r="E39" s="275">
        <f t="shared" si="10"/>
        <v>0</v>
      </c>
      <c r="F39" s="275">
        <f t="shared" si="10"/>
        <v>0</v>
      </c>
      <c r="G39" s="275">
        <f t="shared" si="10"/>
        <v>0</v>
      </c>
      <c r="H39" s="275">
        <f t="shared" si="10"/>
        <v>0</v>
      </c>
      <c r="I39" s="275">
        <f t="shared" si="10"/>
        <v>0</v>
      </c>
      <c r="J39" s="275">
        <f t="shared" si="10"/>
        <v>0</v>
      </c>
      <c r="K39" s="277"/>
    </row>
    <row r="40" spans="1:11" ht="30" x14ac:dyDescent="0.2">
      <c r="A40" s="283" t="s">
        <v>412</v>
      </c>
      <c r="B40" s="284"/>
      <c r="C40" s="284"/>
      <c r="D40" s="284"/>
      <c r="E40" s="284"/>
      <c r="F40" s="284"/>
      <c r="G40" s="284"/>
      <c r="H40" s="284"/>
      <c r="I40" s="284"/>
      <c r="J40" s="284"/>
      <c r="K40" s="277"/>
    </row>
    <row r="41" spans="1:11" ht="15" x14ac:dyDescent="0.2">
      <c r="A41" s="283" t="s">
        <v>129</v>
      </c>
      <c r="B41" s="284"/>
      <c r="C41" s="284"/>
      <c r="D41" s="284"/>
      <c r="E41" s="284"/>
      <c r="F41" s="284"/>
      <c r="G41" s="284"/>
      <c r="H41" s="284"/>
      <c r="I41" s="284"/>
      <c r="J41" s="284"/>
      <c r="K41" s="277"/>
    </row>
    <row r="42" spans="1:11" ht="15" x14ac:dyDescent="0.2">
      <c r="A42" s="283" t="s">
        <v>130</v>
      </c>
      <c r="B42" s="284"/>
      <c r="C42" s="284"/>
      <c r="D42" s="284"/>
      <c r="E42" s="284"/>
      <c r="F42" s="284"/>
      <c r="G42" s="284"/>
      <c r="H42" s="284"/>
      <c r="I42" s="284"/>
      <c r="J42" s="284"/>
      <c r="K42" s="277"/>
    </row>
    <row r="43" spans="1:11" ht="15" x14ac:dyDescent="0.2">
      <c r="A43" s="285"/>
      <c r="B43" s="285"/>
      <c r="C43" s="285"/>
      <c r="D43" s="285"/>
      <c r="E43" s="285"/>
      <c r="F43" s="285"/>
      <c r="G43" s="285"/>
      <c r="H43" s="285"/>
      <c r="I43" s="285"/>
      <c r="J43" s="285"/>
    </row>
    <row r="44" spans="1:11" s="187" customFormat="1" x14ac:dyDescent="0.2"/>
    <row r="45" spans="1:11" s="187" customFormat="1" x14ac:dyDescent="0.2">
      <c r="A45" s="278"/>
    </row>
    <row r="46" spans="1:11" s="21" customFormat="1" ht="15" x14ac:dyDescent="0.3">
      <c r="A46" s="286" t="s">
        <v>99</v>
      </c>
      <c r="D46" s="19"/>
    </row>
    <row r="47" spans="1:11" s="21" customFormat="1" ht="15" x14ac:dyDescent="0.3">
      <c r="D47" s="203"/>
      <c r="E47" s="203"/>
      <c r="F47" s="203"/>
      <c r="G47" s="203"/>
      <c r="I47" s="203"/>
    </row>
    <row r="48" spans="1:11" s="21" customFormat="1" ht="15" x14ac:dyDescent="0.3">
      <c r="B48" s="200"/>
      <c r="C48" s="200"/>
      <c r="F48" s="200"/>
      <c r="G48" s="287"/>
      <c r="H48" s="200"/>
      <c r="I48" s="203"/>
      <c r="J48" s="203"/>
    </row>
    <row r="49" spans="1:10" s="21" customFormat="1" ht="15" x14ac:dyDescent="0.3">
      <c r="B49" s="198" t="s">
        <v>260</v>
      </c>
      <c r="F49" s="199" t="s">
        <v>265</v>
      </c>
      <c r="G49" s="288"/>
      <c r="I49" s="203"/>
      <c r="J49" s="203"/>
    </row>
    <row r="50" spans="1:10" s="21" customFormat="1" ht="15" x14ac:dyDescent="0.3">
      <c r="B50" s="289" t="s">
        <v>131</v>
      </c>
      <c r="F50" s="21" t="s">
        <v>261</v>
      </c>
      <c r="G50" s="203"/>
      <c r="I50" s="203"/>
      <c r="J50" s="203"/>
    </row>
    <row r="51" spans="1:10" s="203" customFormat="1" ht="15" x14ac:dyDescent="0.3">
      <c r="A51" s="21"/>
      <c r="B51" s="278"/>
      <c r="H51" s="278"/>
    </row>
    <row r="52" spans="1:10" s="21" customFormat="1" ht="15" x14ac:dyDescent="0.3">
      <c r="A52" s="290"/>
      <c r="B52" s="290"/>
      <c r="C52" s="290"/>
    </row>
    <row r="53" spans="1:10" ht="15" x14ac:dyDescent="0.2">
      <c r="A53" s="285"/>
      <c r="B53" s="285"/>
      <c r="C53" s="285"/>
      <c r="D53" s="285"/>
      <c r="E53" s="285"/>
      <c r="F53" s="285"/>
      <c r="G53" s="285"/>
      <c r="H53" s="285"/>
      <c r="I53" s="285"/>
      <c r="J53" s="285"/>
    </row>
  </sheetData>
  <mergeCells count="6">
    <mergeCell ref="I1:J1"/>
    <mergeCell ref="I2:J2"/>
    <mergeCell ref="B7:C7"/>
    <mergeCell ref="D7:E7"/>
    <mergeCell ref="F7:G7"/>
    <mergeCell ref="I7:J7"/>
  </mergeCells>
  <pageMargins left="0.25" right="0.25" top="0.75" bottom="0.75" header="0.3" footer="0.3"/>
  <pageSetup paperSize="9" scale="93" fitToHeight="0" orientation="landscape" r:id="rId1"/>
  <rowBreaks count="1" manualBreakCount="1">
    <brk id="31" max="10" man="1"/>
  </rowBreaks>
  <ignoredErrors>
    <ignoredError sqref="I11:J11 I15:J24 I14 I13:J13 J12" unlockedFormula="1"/>
    <ignoredError sqref="J14 I12" formula="1" unlockedFormula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showGridLines="0" zoomScaleSheetLayoutView="70" workbookViewId="0">
      <selection activeCell="K8" sqref="K8"/>
    </sheetView>
  </sheetViews>
  <sheetFormatPr defaultRowHeight="12.75" x14ac:dyDescent="0.2"/>
  <cols>
    <col min="1" max="1" width="4.7109375" style="299" customWidth="1"/>
    <col min="2" max="2" width="28.7109375" style="299" customWidth="1"/>
    <col min="3" max="3" width="18.42578125" style="299" customWidth="1"/>
    <col min="4" max="4" width="20" style="299" customWidth="1"/>
    <col min="5" max="5" width="14.140625" style="22" customWidth="1"/>
    <col min="6" max="6" width="18.85546875" style="22" customWidth="1"/>
    <col min="7" max="7" width="19" style="22" customWidth="1"/>
    <col min="8" max="8" width="28" style="22" customWidth="1"/>
    <col min="9" max="9" width="1" style="22" customWidth="1"/>
    <col min="10" max="10" width="9.85546875" style="58" customWidth="1"/>
    <col min="11" max="11" width="12.7109375" style="58" customWidth="1"/>
    <col min="12" max="12" width="9.140625" style="298"/>
    <col min="13" max="16384" width="9.140625" style="299"/>
  </cols>
  <sheetData>
    <row r="1" spans="1:12" s="22" customFormat="1" ht="15" x14ac:dyDescent="0.2">
      <c r="A1" s="128" t="s">
        <v>298</v>
      </c>
      <c r="B1" s="129"/>
      <c r="C1" s="129"/>
      <c r="D1" s="129"/>
      <c r="E1" s="129"/>
      <c r="F1" s="129"/>
      <c r="G1" s="135"/>
      <c r="H1" s="291" t="s">
        <v>190</v>
      </c>
      <c r="I1" s="135"/>
      <c r="J1" s="60"/>
      <c r="K1" s="60"/>
      <c r="L1" s="60"/>
    </row>
    <row r="2" spans="1:12" s="22" customFormat="1" ht="15" x14ac:dyDescent="0.3">
      <c r="A2" s="99" t="s">
        <v>132</v>
      </c>
      <c r="B2" s="129"/>
      <c r="C2" s="129"/>
      <c r="D2" s="129"/>
      <c r="E2" s="129"/>
      <c r="F2" s="129"/>
      <c r="G2" s="136"/>
      <c r="H2" s="295" t="s">
        <v>1088</v>
      </c>
      <c r="I2" s="136"/>
      <c r="J2" s="60"/>
      <c r="K2" s="60"/>
      <c r="L2" s="60"/>
    </row>
    <row r="3" spans="1:12" s="22" customFormat="1" ht="15" x14ac:dyDescent="0.2">
      <c r="A3" s="129"/>
      <c r="B3" s="129"/>
      <c r="C3" s="129"/>
      <c r="D3" s="129"/>
      <c r="E3" s="129"/>
      <c r="F3" s="129"/>
      <c r="G3" s="136"/>
      <c r="H3" s="132"/>
      <c r="I3" s="136"/>
      <c r="J3" s="60"/>
      <c r="K3" s="60"/>
      <c r="L3" s="60"/>
    </row>
    <row r="4" spans="1:12" s="2" customFormat="1" ht="15" x14ac:dyDescent="0.3">
      <c r="A4" s="70" t="str">
        <f>'[4]ფორმა N2'!A4</f>
        <v>ანგარიშვალდებული პირის დასახელება:</v>
      </c>
      <c r="B4" s="70"/>
      <c r="C4" s="70"/>
      <c r="D4" s="70"/>
      <c r="E4" s="129"/>
      <c r="F4" s="129"/>
      <c r="G4" s="129"/>
      <c r="H4" s="129"/>
      <c r="I4" s="135"/>
      <c r="J4" s="58"/>
      <c r="K4" s="58"/>
      <c r="L4" s="22"/>
    </row>
    <row r="5" spans="1:12" s="2" customFormat="1" ht="15" x14ac:dyDescent="0.3">
      <c r="A5" s="113" t="str">
        <f>'[4]ფორმა N2'!A5</f>
        <v>საარჩევნო ბლოკი „ერთიანი ნაციონალური მოძრაობა“</v>
      </c>
      <c r="B5" s="114"/>
      <c r="C5" s="114"/>
      <c r="D5" s="114"/>
      <c r="E5" s="138"/>
      <c r="F5" s="139"/>
      <c r="G5" s="139"/>
      <c r="H5" s="139"/>
      <c r="I5" s="135"/>
      <c r="J5" s="58"/>
      <c r="K5" s="58"/>
      <c r="L5" s="12"/>
    </row>
    <row r="6" spans="1:12" s="22" customFormat="1" ht="13.5" x14ac:dyDescent="0.2">
      <c r="A6" s="133"/>
      <c r="B6" s="134"/>
      <c r="C6" s="134"/>
      <c r="D6" s="134"/>
      <c r="E6" s="129"/>
      <c r="F6" s="129"/>
      <c r="G6" s="129"/>
      <c r="H6" s="129"/>
      <c r="I6" s="135"/>
      <c r="J6" s="58"/>
      <c r="K6" s="58"/>
      <c r="L6" s="58"/>
    </row>
    <row r="7" spans="1:12" ht="30" x14ac:dyDescent="0.2">
      <c r="A7" s="296" t="s">
        <v>64</v>
      </c>
      <c r="B7" s="296" t="s">
        <v>365</v>
      </c>
      <c r="C7" s="297" t="s">
        <v>366</v>
      </c>
      <c r="D7" s="297" t="s">
        <v>227</v>
      </c>
      <c r="E7" s="297" t="s">
        <v>232</v>
      </c>
      <c r="F7" s="297" t="s">
        <v>233</v>
      </c>
      <c r="G7" s="297" t="s">
        <v>234</v>
      </c>
      <c r="H7" s="297" t="s">
        <v>235</v>
      </c>
      <c r="I7" s="135"/>
    </row>
    <row r="8" spans="1:12" ht="15" x14ac:dyDescent="0.2">
      <c r="A8" s="296">
        <v>1</v>
      </c>
      <c r="B8" s="296">
        <v>2</v>
      </c>
      <c r="C8" s="297">
        <v>3</v>
      </c>
      <c r="D8" s="296">
        <v>4</v>
      </c>
      <c r="E8" s="297">
        <v>5</v>
      </c>
      <c r="F8" s="296">
        <v>6</v>
      </c>
      <c r="G8" s="297">
        <v>7</v>
      </c>
      <c r="H8" s="297">
        <v>8</v>
      </c>
      <c r="I8" s="135"/>
    </row>
    <row r="9" spans="1:12" ht="15" x14ac:dyDescent="0.3">
      <c r="A9" s="300">
        <v>1</v>
      </c>
      <c r="B9" s="301" t="s">
        <v>230</v>
      </c>
      <c r="C9" s="301" t="s">
        <v>444</v>
      </c>
      <c r="D9" s="301" t="s">
        <v>445</v>
      </c>
      <c r="E9" s="301">
        <v>480.8</v>
      </c>
      <c r="F9" s="301">
        <v>146823.32999999999</v>
      </c>
      <c r="G9" s="302">
        <v>38890</v>
      </c>
      <c r="H9" s="301"/>
      <c r="I9" s="135"/>
    </row>
    <row r="10" spans="1:12" ht="15" x14ac:dyDescent="0.3">
      <c r="A10" s="300">
        <v>2</v>
      </c>
      <c r="B10" s="301" t="s">
        <v>230</v>
      </c>
      <c r="C10" s="301" t="s">
        <v>446</v>
      </c>
      <c r="D10" s="301" t="s">
        <v>447</v>
      </c>
      <c r="E10" s="301">
        <v>108.5</v>
      </c>
      <c r="F10" s="301">
        <v>17404.71</v>
      </c>
      <c r="G10" s="302">
        <v>38922</v>
      </c>
      <c r="H10" s="301"/>
      <c r="I10" s="135"/>
    </row>
    <row r="11" spans="1:12" ht="15" x14ac:dyDescent="0.3">
      <c r="A11" s="300">
        <v>3</v>
      </c>
      <c r="B11" s="301" t="s">
        <v>230</v>
      </c>
      <c r="C11" s="301" t="s">
        <v>448</v>
      </c>
      <c r="D11" s="301" t="s">
        <v>449</v>
      </c>
      <c r="E11" s="301">
        <v>77</v>
      </c>
      <c r="F11" s="301">
        <v>19295.45</v>
      </c>
      <c r="G11" s="302">
        <v>39210</v>
      </c>
      <c r="H11" s="301"/>
      <c r="I11" s="135"/>
    </row>
    <row r="12" spans="1:12" ht="15" x14ac:dyDescent="0.3">
      <c r="A12" s="300">
        <v>4</v>
      </c>
      <c r="B12" s="301" t="s">
        <v>230</v>
      </c>
      <c r="C12" s="301" t="s">
        <v>450</v>
      </c>
      <c r="D12" s="301" t="s">
        <v>451</v>
      </c>
      <c r="E12" s="301">
        <v>180</v>
      </c>
      <c r="F12" s="301">
        <v>55000</v>
      </c>
      <c r="G12" s="302">
        <v>41124</v>
      </c>
      <c r="H12" s="301"/>
      <c r="I12" s="135"/>
    </row>
    <row r="13" spans="1:12" ht="15" x14ac:dyDescent="0.3">
      <c r="A13" s="300">
        <v>5</v>
      </c>
      <c r="B13" s="301" t="s">
        <v>230</v>
      </c>
      <c r="C13" s="301" t="s">
        <v>452</v>
      </c>
      <c r="D13" s="301" t="s">
        <v>453</v>
      </c>
      <c r="E13" s="301">
        <v>250.7</v>
      </c>
      <c r="F13" s="301">
        <v>224105</v>
      </c>
      <c r="G13" s="302">
        <v>40165</v>
      </c>
      <c r="H13" s="301"/>
      <c r="I13" s="135"/>
    </row>
    <row r="14" spans="1:12" ht="15" x14ac:dyDescent="0.3">
      <c r="A14" s="300">
        <v>6</v>
      </c>
      <c r="B14" s="301" t="s">
        <v>230</v>
      </c>
      <c r="C14" s="301" t="s">
        <v>454</v>
      </c>
      <c r="D14" s="301" t="s">
        <v>455</v>
      </c>
      <c r="E14" s="301">
        <v>2406.19</v>
      </c>
      <c r="F14" s="301">
        <v>2865918.99</v>
      </c>
      <c r="G14" s="302">
        <v>40843</v>
      </c>
      <c r="H14" s="301"/>
      <c r="I14" s="135"/>
    </row>
    <row r="15" spans="1:12" s="22" customFormat="1" ht="15" x14ac:dyDescent="0.3">
      <c r="A15" s="300">
        <v>7</v>
      </c>
      <c r="B15" s="301" t="s">
        <v>230</v>
      </c>
      <c r="C15" s="301" t="s">
        <v>456</v>
      </c>
      <c r="D15" s="301" t="s">
        <v>457</v>
      </c>
      <c r="E15" s="301">
        <v>52</v>
      </c>
      <c r="F15" s="301">
        <v>31509.599999999999</v>
      </c>
      <c r="G15" s="302">
        <v>41271</v>
      </c>
      <c r="H15" s="301"/>
      <c r="I15" s="135"/>
      <c r="J15" s="58"/>
      <c r="K15" s="58"/>
      <c r="L15" s="58"/>
    </row>
    <row r="16" spans="1:12" s="22" customFormat="1" ht="15" x14ac:dyDescent="0.25">
      <c r="A16" s="300">
        <v>8</v>
      </c>
      <c r="B16" s="301"/>
      <c r="C16" s="301"/>
      <c r="D16" s="301"/>
      <c r="E16" s="301"/>
      <c r="F16" s="301"/>
      <c r="G16" s="303"/>
      <c r="H16" s="301"/>
      <c r="I16" s="135"/>
      <c r="J16" s="58"/>
      <c r="K16" s="58"/>
      <c r="L16" s="58"/>
    </row>
    <row r="17" spans="1:12" s="22" customFormat="1" ht="15" x14ac:dyDescent="0.25">
      <c r="A17" s="300" t="s">
        <v>271</v>
      </c>
      <c r="B17" s="301"/>
      <c r="C17" s="301"/>
      <c r="D17" s="301"/>
      <c r="E17" s="301"/>
      <c r="F17" s="301"/>
      <c r="G17" s="303"/>
      <c r="H17" s="301"/>
      <c r="I17" s="135"/>
      <c r="J17" s="58"/>
      <c r="K17" s="58"/>
      <c r="L17" s="58"/>
    </row>
    <row r="18" spans="1:12" s="22" customFormat="1" x14ac:dyDescent="0.2">
      <c r="J18" s="58"/>
      <c r="K18" s="58"/>
      <c r="L18" s="58"/>
    </row>
    <row r="19" spans="1:12" s="22" customFormat="1" x14ac:dyDescent="0.2"/>
    <row r="20" spans="1:12" s="22" customFormat="1" x14ac:dyDescent="0.2">
      <c r="A20" s="299"/>
    </row>
    <row r="21" spans="1:12" s="2" customFormat="1" ht="15" x14ac:dyDescent="0.3">
      <c r="B21" s="65" t="s">
        <v>99</v>
      </c>
      <c r="E21" s="5"/>
    </row>
    <row r="22" spans="1:12" s="2" customFormat="1" ht="15" x14ac:dyDescent="0.3">
      <c r="C22" s="64"/>
      <c r="E22" s="64"/>
      <c r="F22" s="67"/>
      <c r="G22"/>
      <c r="H22"/>
      <c r="I22"/>
    </row>
    <row r="23" spans="1:12" s="2" customFormat="1" ht="15" x14ac:dyDescent="0.3">
      <c r="A23"/>
      <c r="C23" s="63" t="s">
        <v>260</v>
      </c>
      <c r="E23" s="12" t="s">
        <v>265</v>
      </c>
      <c r="F23" s="66"/>
      <c r="G23"/>
      <c r="H23"/>
      <c r="I23"/>
    </row>
    <row r="24" spans="1:12" s="2" customFormat="1" ht="15" x14ac:dyDescent="0.3">
      <c r="A24"/>
      <c r="C24" s="59" t="s">
        <v>131</v>
      </c>
      <c r="E24" s="2" t="s">
        <v>261</v>
      </c>
      <c r="F24"/>
      <c r="G24"/>
      <c r="H24"/>
      <c r="I24"/>
    </row>
    <row r="25" spans="1:12" customFormat="1" ht="15" x14ac:dyDescent="0.3">
      <c r="B25" s="2"/>
      <c r="C25" s="299"/>
    </row>
  </sheetData>
  <dataValidations count="2">
    <dataValidation allowBlank="1" showInputMessage="1" showErrorMessage="1" prompt="თვე/დღე/წელი" sqref="G9:G17"/>
    <dataValidation type="list" allowBlank="1" showInputMessage="1" showErrorMessage="1" errorTitle="შევსების წესი" error="შენობა-ნაგებობების ტიპები აირჩიეთ შემდეგი ჩამონათვალიდან:_x000a__x000a_- საცხოვრებელი შენობები_x000a_- არასაცხოვრებელი შენობები_x000a_- სხვა ნაგებობები_x000a_- დაუმთავრებელი მშენებლობა" sqref="B9:B17">
      <formula1>"საცხოვრებალი შენობები, არასაცხოვრებელი შენობები, სხვა ნაგებობები, დაუმთავრებელი მშენებლობა"</formula1>
    </dataValidation>
  </dataValidations>
  <pageMargins left="0.19685039370078741" right="0.19685039370078741" top="0.74803149606299213" bottom="0.74803149606299213" header="0.31496062992125984" footer="0.31496062992125984"/>
  <pageSetup paperSize="9" scale="96" fitToHeight="0" orientation="landscape" r:id="rId1"/>
  <colBreaks count="1" manualBreakCount="1">
    <brk id="11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4"/>
  <sheetViews>
    <sheetView showGridLines="0" zoomScaleSheetLayoutView="70" workbookViewId="0">
      <selection activeCell="I6" sqref="I6"/>
    </sheetView>
  </sheetViews>
  <sheetFormatPr defaultRowHeight="12.75" x14ac:dyDescent="0.2"/>
  <cols>
    <col min="1" max="1" width="4.7109375" style="299" customWidth="1"/>
    <col min="2" max="2" width="23.28515625" style="299" customWidth="1"/>
    <col min="3" max="4" width="17.7109375" style="299" customWidth="1"/>
    <col min="5" max="6" width="14.140625" style="22" customWidth="1"/>
    <col min="7" max="7" width="20.42578125" style="22" customWidth="1"/>
    <col min="8" max="8" width="23.7109375" style="22" customWidth="1"/>
    <col min="9" max="9" width="21.42578125" style="22" customWidth="1"/>
    <col min="10" max="10" width="1" style="298" customWidth="1"/>
    <col min="11" max="16384" width="9.140625" style="299"/>
  </cols>
  <sheetData>
    <row r="1" spans="1:10" s="22" customFormat="1" ht="15" x14ac:dyDescent="0.2">
      <c r="A1" s="128" t="s">
        <v>299</v>
      </c>
      <c r="B1" s="129"/>
      <c r="C1" s="129"/>
      <c r="D1" s="129"/>
      <c r="E1" s="129"/>
      <c r="F1" s="129"/>
      <c r="G1" s="129"/>
      <c r="H1" s="135"/>
      <c r="I1" s="72" t="s">
        <v>190</v>
      </c>
      <c r="J1" s="141"/>
    </row>
    <row r="2" spans="1:10" s="22" customFormat="1" ht="15" x14ac:dyDescent="0.3">
      <c r="A2" s="99" t="s">
        <v>132</v>
      </c>
      <c r="B2" s="129"/>
      <c r="C2" s="129"/>
      <c r="D2" s="129"/>
      <c r="E2" s="129"/>
      <c r="F2" s="129"/>
      <c r="G2" s="129"/>
      <c r="H2" s="135"/>
      <c r="I2" s="295" t="s">
        <v>1088</v>
      </c>
      <c r="J2" s="141"/>
    </row>
    <row r="3" spans="1:10" s="22" customFormat="1" ht="15" x14ac:dyDescent="0.2">
      <c r="A3" s="129"/>
      <c r="B3" s="129"/>
      <c r="C3" s="129"/>
      <c r="D3" s="129"/>
      <c r="E3" s="129"/>
      <c r="F3" s="129"/>
      <c r="G3" s="129"/>
      <c r="H3" s="132"/>
      <c r="I3" s="132"/>
      <c r="J3" s="141"/>
    </row>
    <row r="4" spans="1:10" s="2" customFormat="1" ht="15" x14ac:dyDescent="0.3">
      <c r="A4" s="70" t="str">
        <f>'[5]ფორმა N2'!A4</f>
        <v>ანგარიშვალდებული პირის დასახელება:</v>
      </c>
      <c r="B4" s="70"/>
      <c r="C4" s="70"/>
      <c r="D4" s="71"/>
      <c r="E4" s="137"/>
      <c r="F4" s="129"/>
      <c r="G4" s="129"/>
      <c r="H4" s="129"/>
      <c r="I4" s="137"/>
      <c r="J4" s="98"/>
    </row>
    <row r="5" spans="1:10" s="2" customFormat="1" ht="15" x14ac:dyDescent="0.3">
      <c r="A5" s="304" t="s">
        <v>441</v>
      </c>
      <c r="B5" s="114"/>
      <c r="C5" s="114"/>
      <c r="D5" s="114"/>
      <c r="E5" s="138"/>
      <c r="F5" s="139"/>
      <c r="G5" s="139"/>
      <c r="H5" s="139"/>
      <c r="I5" s="138"/>
      <c r="J5" s="98"/>
    </row>
    <row r="6" spans="1:10" s="22" customFormat="1" ht="13.5" x14ac:dyDescent="0.2">
      <c r="A6" s="133"/>
      <c r="B6" s="134"/>
      <c r="C6" s="134"/>
      <c r="D6" s="134"/>
      <c r="E6" s="129"/>
      <c r="F6" s="129"/>
      <c r="G6" s="129"/>
      <c r="H6" s="129"/>
      <c r="I6" s="129"/>
      <c r="J6" s="136"/>
    </row>
    <row r="7" spans="1:10" ht="30" x14ac:dyDescent="0.2">
      <c r="A7" s="305" t="s">
        <v>64</v>
      </c>
      <c r="B7" s="296" t="s">
        <v>240</v>
      </c>
      <c r="C7" s="297" t="s">
        <v>236</v>
      </c>
      <c r="D7" s="297" t="s">
        <v>237</v>
      </c>
      <c r="E7" s="297" t="s">
        <v>238</v>
      </c>
      <c r="F7" s="297" t="s">
        <v>239</v>
      </c>
      <c r="G7" s="297" t="s">
        <v>233</v>
      </c>
      <c r="H7" s="297" t="s">
        <v>234</v>
      </c>
      <c r="I7" s="297" t="s">
        <v>235</v>
      </c>
      <c r="J7" s="306"/>
    </row>
    <row r="8" spans="1:10" ht="15" x14ac:dyDescent="0.2">
      <c r="A8" s="296">
        <v>1</v>
      </c>
      <c r="B8" s="296">
        <v>2</v>
      </c>
      <c r="C8" s="297">
        <v>3</v>
      </c>
      <c r="D8" s="296">
        <v>4</v>
      </c>
      <c r="E8" s="297">
        <v>5</v>
      </c>
      <c r="F8" s="296">
        <v>6</v>
      </c>
      <c r="G8" s="297">
        <v>7</v>
      </c>
      <c r="H8" s="296">
        <v>8</v>
      </c>
      <c r="I8" s="297">
        <v>9</v>
      </c>
      <c r="J8" s="306"/>
    </row>
    <row r="9" spans="1:10" ht="15" x14ac:dyDescent="0.3">
      <c r="A9" s="300">
        <v>1</v>
      </c>
      <c r="B9" s="301" t="s">
        <v>458</v>
      </c>
      <c r="C9" s="301" t="s">
        <v>459</v>
      </c>
      <c r="D9" s="301" t="s">
        <v>460</v>
      </c>
      <c r="E9" s="301">
        <v>2007</v>
      </c>
      <c r="F9" s="301" t="s">
        <v>461</v>
      </c>
      <c r="G9" s="301">
        <v>38428.370000000003</v>
      </c>
      <c r="H9" s="307">
        <v>39344</v>
      </c>
      <c r="I9" s="301"/>
      <c r="J9" s="306"/>
    </row>
    <row r="10" spans="1:10" ht="15" x14ac:dyDescent="0.3">
      <c r="A10" s="300">
        <v>2</v>
      </c>
      <c r="B10" s="301" t="s">
        <v>458</v>
      </c>
      <c r="C10" s="301" t="s">
        <v>462</v>
      </c>
      <c r="D10" s="301" t="s">
        <v>463</v>
      </c>
      <c r="E10" s="301">
        <v>2011</v>
      </c>
      <c r="F10" s="301" t="s">
        <v>464</v>
      </c>
      <c r="G10" s="301">
        <v>88697.600000000006</v>
      </c>
      <c r="H10" s="307">
        <v>40827</v>
      </c>
      <c r="I10" s="301"/>
      <c r="J10" s="306"/>
    </row>
    <row r="11" spans="1:10" ht="15" x14ac:dyDescent="0.3">
      <c r="A11" s="300">
        <v>3</v>
      </c>
      <c r="B11" s="301" t="s">
        <v>458</v>
      </c>
      <c r="C11" s="301" t="s">
        <v>459</v>
      </c>
      <c r="D11" s="301" t="s">
        <v>465</v>
      </c>
      <c r="E11" s="301">
        <v>2007</v>
      </c>
      <c r="F11" s="301" t="s">
        <v>466</v>
      </c>
      <c r="G11" s="301">
        <v>21221.79</v>
      </c>
      <c r="H11" s="307">
        <v>40946</v>
      </c>
      <c r="I11" s="301"/>
      <c r="J11" s="306"/>
    </row>
    <row r="12" spans="1:10" ht="15" x14ac:dyDescent="0.3">
      <c r="A12" s="300">
        <v>4</v>
      </c>
      <c r="B12" s="301" t="s">
        <v>458</v>
      </c>
      <c r="C12" s="301" t="s">
        <v>467</v>
      </c>
      <c r="D12" s="301" t="s">
        <v>468</v>
      </c>
      <c r="E12" s="301">
        <v>2012</v>
      </c>
      <c r="F12" s="301" t="s">
        <v>469</v>
      </c>
      <c r="G12" s="301">
        <v>22825.19</v>
      </c>
      <c r="H12" s="307">
        <v>41136</v>
      </c>
      <c r="I12" s="301"/>
      <c r="J12" s="306"/>
    </row>
    <row r="13" spans="1:10" ht="15" x14ac:dyDescent="0.3">
      <c r="A13" s="300">
        <v>5</v>
      </c>
      <c r="B13" s="301" t="s">
        <v>458</v>
      </c>
      <c r="C13" s="301" t="s">
        <v>467</v>
      </c>
      <c r="D13" s="301" t="s">
        <v>470</v>
      </c>
      <c r="E13" s="301">
        <v>2012</v>
      </c>
      <c r="F13" s="301" t="s">
        <v>471</v>
      </c>
      <c r="G13" s="301">
        <v>16552.36</v>
      </c>
      <c r="H13" s="307">
        <v>41136</v>
      </c>
      <c r="I13" s="301"/>
      <c r="J13" s="306"/>
    </row>
    <row r="14" spans="1:10" ht="15" x14ac:dyDescent="0.3">
      <c r="A14" s="300">
        <v>6</v>
      </c>
      <c r="B14" s="301" t="s">
        <v>458</v>
      </c>
      <c r="C14" s="301" t="s">
        <v>467</v>
      </c>
      <c r="D14" s="301" t="s">
        <v>472</v>
      </c>
      <c r="E14" s="301">
        <v>2013</v>
      </c>
      <c r="F14" s="301" t="s">
        <v>473</v>
      </c>
      <c r="G14" s="301">
        <v>32998.639999999999</v>
      </c>
      <c r="H14" s="307">
        <v>41494</v>
      </c>
      <c r="I14" s="301"/>
      <c r="J14" s="306"/>
    </row>
    <row r="15" spans="1:10" s="22" customFormat="1" ht="15" x14ac:dyDescent="0.3">
      <c r="A15" s="300">
        <v>7</v>
      </c>
      <c r="B15" s="301" t="s">
        <v>458</v>
      </c>
      <c r="C15" s="301" t="s">
        <v>474</v>
      </c>
      <c r="D15" s="301" t="s">
        <v>475</v>
      </c>
      <c r="E15" s="301">
        <v>1996</v>
      </c>
      <c r="F15" s="301" t="s">
        <v>476</v>
      </c>
      <c r="G15" s="301">
        <v>14703.39</v>
      </c>
      <c r="H15" s="308" t="s">
        <v>477</v>
      </c>
      <c r="I15" s="301"/>
      <c r="J15" s="136"/>
    </row>
    <row r="16" spans="1:10" s="22" customFormat="1" ht="15" x14ac:dyDescent="0.3">
      <c r="A16" s="300">
        <v>8</v>
      </c>
      <c r="B16" s="301" t="s">
        <v>458</v>
      </c>
      <c r="C16" s="301" t="s">
        <v>478</v>
      </c>
      <c r="D16" s="301" t="s">
        <v>479</v>
      </c>
      <c r="E16" s="301">
        <v>2013</v>
      </c>
      <c r="F16" s="301" t="s">
        <v>480</v>
      </c>
      <c r="G16" s="301">
        <v>22166.42</v>
      </c>
      <c r="H16" s="307">
        <v>41544</v>
      </c>
      <c r="I16" s="301"/>
      <c r="J16" s="136"/>
    </row>
    <row r="17" spans="1:10" s="22" customFormat="1" ht="15" x14ac:dyDescent="0.3">
      <c r="A17" s="300">
        <v>9</v>
      </c>
      <c r="B17" s="301" t="s">
        <v>458</v>
      </c>
      <c r="C17" s="301" t="s">
        <v>998</v>
      </c>
      <c r="D17" s="301" t="s">
        <v>999</v>
      </c>
      <c r="E17" s="301">
        <v>2000</v>
      </c>
      <c r="F17" s="301" t="s">
        <v>1000</v>
      </c>
      <c r="G17" s="301">
        <v>11220.610000000006</v>
      </c>
      <c r="H17" s="319" t="s">
        <v>1001</v>
      </c>
      <c r="I17" s="301"/>
      <c r="J17" s="136"/>
    </row>
    <row r="18" spans="1:10" s="22" customFormat="1" ht="15" x14ac:dyDescent="0.3">
      <c r="A18" s="300">
        <v>10</v>
      </c>
      <c r="B18" s="301" t="s">
        <v>458</v>
      </c>
      <c r="C18" s="301" t="s">
        <v>998</v>
      </c>
      <c r="D18" s="301" t="s">
        <v>999</v>
      </c>
      <c r="E18" s="301">
        <v>2000</v>
      </c>
      <c r="F18" s="301" t="s">
        <v>1002</v>
      </c>
      <c r="G18" s="301">
        <v>11160.900000000007</v>
      </c>
      <c r="H18" s="319" t="s">
        <v>1001</v>
      </c>
      <c r="I18" s="301"/>
      <c r="J18" s="136"/>
    </row>
    <row r="19" spans="1:10" s="22" customFormat="1" ht="15" x14ac:dyDescent="0.3">
      <c r="A19" s="300">
        <v>11</v>
      </c>
      <c r="B19" s="301" t="s">
        <v>458</v>
      </c>
      <c r="C19" s="301" t="s">
        <v>998</v>
      </c>
      <c r="D19" s="301" t="s">
        <v>999</v>
      </c>
      <c r="E19" s="301">
        <v>2001</v>
      </c>
      <c r="F19" s="301" t="s">
        <v>1003</v>
      </c>
      <c r="G19" s="301">
        <v>10610.490000000007</v>
      </c>
      <c r="H19" s="308">
        <v>41762</v>
      </c>
      <c r="I19" s="301"/>
      <c r="J19" s="136"/>
    </row>
    <row r="20" spans="1:10" s="22" customFormat="1" ht="15" x14ac:dyDescent="0.3">
      <c r="A20" s="300">
        <v>12</v>
      </c>
      <c r="B20" s="301" t="s">
        <v>458</v>
      </c>
      <c r="C20" s="301" t="s">
        <v>998</v>
      </c>
      <c r="D20" s="301" t="s">
        <v>999</v>
      </c>
      <c r="E20" s="301">
        <v>2001</v>
      </c>
      <c r="F20" s="301" t="s">
        <v>1004</v>
      </c>
      <c r="G20" s="301">
        <v>9517.4100000000071</v>
      </c>
      <c r="H20" s="308">
        <v>41762</v>
      </c>
      <c r="I20" s="301"/>
      <c r="J20" s="136"/>
    </row>
    <row r="21" spans="1:10" s="22" customFormat="1" ht="15" x14ac:dyDescent="0.3">
      <c r="A21" s="300">
        <v>13</v>
      </c>
      <c r="B21" s="301" t="s">
        <v>458</v>
      </c>
      <c r="C21" s="301" t="s">
        <v>998</v>
      </c>
      <c r="D21" s="301" t="s">
        <v>999</v>
      </c>
      <c r="E21" s="301">
        <v>2001</v>
      </c>
      <c r="F21" s="301" t="s">
        <v>1005</v>
      </c>
      <c r="G21" s="301">
        <v>9758.0100000000075</v>
      </c>
      <c r="H21" s="308">
        <v>41762</v>
      </c>
      <c r="I21" s="301"/>
      <c r="J21" s="136"/>
    </row>
    <row r="22" spans="1:10" s="22" customFormat="1" ht="15" x14ac:dyDescent="0.3">
      <c r="A22" s="300">
        <v>14</v>
      </c>
      <c r="B22" s="301" t="s">
        <v>458</v>
      </c>
      <c r="C22" s="301" t="s">
        <v>1006</v>
      </c>
      <c r="D22" s="301" t="s">
        <v>968</v>
      </c>
      <c r="E22" s="301">
        <v>2000</v>
      </c>
      <c r="F22" s="301" t="s">
        <v>1007</v>
      </c>
      <c r="G22" s="301">
        <v>8026.0200000000077</v>
      </c>
      <c r="H22" s="308">
        <v>41762</v>
      </c>
      <c r="I22" s="301"/>
      <c r="J22" s="136"/>
    </row>
    <row r="23" spans="1:10" s="22" customFormat="1" ht="15" x14ac:dyDescent="0.3">
      <c r="A23" s="300">
        <v>15</v>
      </c>
      <c r="B23" s="301" t="s">
        <v>458</v>
      </c>
      <c r="C23" s="301" t="s">
        <v>998</v>
      </c>
      <c r="D23" s="301" t="s">
        <v>999</v>
      </c>
      <c r="E23" s="301">
        <v>2001</v>
      </c>
      <c r="F23" s="301" t="s">
        <v>1014</v>
      </c>
      <c r="G23" s="301">
        <v>10765.66</v>
      </c>
      <c r="H23" s="308" t="s">
        <v>1016</v>
      </c>
      <c r="I23" s="301"/>
      <c r="J23" s="136"/>
    </row>
    <row r="24" spans="1:10" s="22" customFormat="1" ht="15" x14ac:dyDescent="0.3">
      <c r="A24" s="300">
        <v>16</v>
      </c>
      <c r="B24" s="301" t="s">
        <v>458</v>
      </c>
      <c r="C24" s="301" t="s">
        <v>998</v>
      </c>
      <c r="D24" s="301" t="s">
        <v>999</v>
      </c>
      <c r="E24" s="301">
        <v>2001</v>
      </c>
      <c r="F24" s="301" t="s">
        <v>1015</v>
      </c>
      <c r="G24" s="301">
        <v>10748.86</v>
      </c>
      <c r="H24" s="308" t="s">
        <v>1016</v>
      </c>
      <c r="I24" s="301"/>
      <c r="J24" s="136"/>
    </row>
    <row r="25" spans="1:10" s="22" customFormat="1" ht="15" x14ac:dyDescent="0.3">
      <c r="A25" s="300">
        <v>17</v>
      </c>
      <c r="B25" s="301" t="s">
        <v>458</v>
      </c>
      <c r="C25" s="301" t="s">
        <v>998</v>
      </c>
      <c r="D25" s="301" t="s">
        <v>1011</v>
      </c>
      <c r="E25" s="301">
        <v>2000</v>
      </c>
      <c r="F25" s="301" t="s">
        <v>1012</v>
      </c>
      <c r="G25" s="301">
        <v>14486.14</v>
      </c>
      <c r="H25" s="319" t="s">
        <v>1013</v>
      </c>
      <c r="I25" s="301"/>
      <c r="J25" s="136"/>
    </row>
    <row r="26" spans="1:10" s="22" customFormat="1" ht="15" x14ac:dyDescent="0.25">
      <c r="A26" s="300">
        <v>18</v>
      </c>
      <c r="B26" s="301"/>
      <c r="C26" s="301"/>
      <c r="D26" s="301"/>
      <c r="E26" s="301"/>
      <c r="F26" s="301"/>
      <c r="G26" s="301"/>
      <c r="H26" s="303"/>
      <c r="I26" s="301"/>
      <c r="J26" s="136"/>
    </row>
    <row r="27" spans="1:10" s="22" customFormat="1" ht="15" x14ac:dyDescent="0.25">
      <c r="A27" s="300" t="s">
        <v>271</v>
      </c>
      <c r="B27" s="301"/>
      <c r="C27" s="301"/>
      <c r="D27" s="301"/>
      <c r="E27" s="301"/>
      <c r="F27" s="301"/>
      <c r="G27" s="301"/>
      <c r="H27" s="303"/>
      <c r="I27" s="301"/>
      <c r="J27" s="136"/>
    </row>
    <row r="28" spans="1:10" s="22" customFormat="1" x14ac:dyDescent="0.2">
      <c r="J28" s="58"/>
    </row>
    <row r="29" spans="1:10" s="22" customFormat="1" x14ac:dyDescent="0.2"/>
    <row r="30" spans="1:10" s="22" customFormat="1" x14ac:dyDescent="0.2">
      <c r="A30" s="299"/>
    </row>
    <row r="31" spans="1:10" s="2" customFormat="1" ht="15" x14ac:dyDescent="0.3">
      <c r="B31" s="65" t="s">
        <v>99</v>
      </c>
      <c r="E31" s="5"/>
    </row>
    <row r="32" spans="1:10" s="2" customFormat="1" ht="15" x14ac:dyDescent="0.3">
      <c r="C32" s="64"/>
      <c r="E32" s="64"/>
      <c r="F32" s="67"/>
      <c r="G32" s="67"/>
      <c r="H32"/>
      <c r="I32"/>
    </row>
    <row r="33" spans="1:10" s="2" customFormat="1" ht="15" x14ac:dyDescent="0.3">
      <c r="A33"/>
      <c r="C33" s="63" t="s">
        <v>260</v>
      </c>
      <c r="E33" s="12" t="s">
        <v>265</v>
      </c>
      <c r="F33" s="66"/>
      <c r="G33"/>
      <c r="H33"/>
      <c r="I33"/>
    </row>
    <row r="34" spans="1:10" s="2" customFormat="1" ht="15" x14ac:dyDescent="0.3">
      <c r="A34"/>
      <c r="C34" s="59" t="s">
        <v>131</v>
      </c>
      <c r="E34" s="2" t="s">
        <v>261</v>
      </c>
      <c r="F34"/>
      <c r="G34"/>
      <c r="H34"/>
      <c r="I34"/>
    </row>
    <row r="35" spans="1:10" customFormat="1" ht="15" x14ac:dyDescent="0.3">
      <c r="B35" s="2"/>
      <c r="C35" s="299"/>
    </row>
    <row r="36" spans="1:10" customFormat="1" x14ac:dyDescent="0.2"/>
    <row r="37" spans="1:10" s="22" customFormat="1" x14ac:dyDescent="0.2">
      <c r="J37" s="58"/>
    </row>
    <row r="38" spans="1:10" s="22" customFormat="1" x14ac:dyDescent="0.2">
      <c r="J38" s="58"/>
    </row>
    <row r="39" spans="1:10" s="22" customFormat="1" x14ac:dyDescent="0.2">
      <c r="J39" s="58"/>
    </row>
    <row r="40" spans="1:10" s="22" customFormat="1" x14ac:dyDescent="0.2">
      <c r="J40" s="58"/>
    </row>
    <row r="41" spans="1:10" s="22" customFormat="1" x14ac:dyDescent="0.2">
      <c r="J41" s="58"/>
    </row>
    <row r="42" spans="1:10" s="22" customFormat="1" x14ac:dyDescent="0.2">
      <c r="J42" s="58"/>
    </row>
    <row r="43" spans="1:10" s="22" customFormat="1" x14ac:dyDescent="0.2">
      <c r="J43" s="58"/>
    </row>
    <row r="44" spans="1:10" s="22" customFormat="1" x14ac:dyDescent="0.2">
      <c r="J44" s="58"/>
    </row>
    <row r="45" spans="1:10" s="22" customFormat="1" x14ac:dyDescent="0.2">
      <c r="J45" s="58"/>
    </row>
    <row r="46" spans="1:10" s="22" customFormat="1" x14ac:dyDescent="0.2">
      <c r="J46" s="58"/>
    </row>
    <row r="47" spans="1:10" s="22" customFormat="1" x14ac:dyDescent="0.2">
      <c r="J47" s="58"/>
    </row>
    <row r="48" spans="1:10" s="22" customFormat="1" x14ac:dyDescent="0.2">
      <c r="J48" s="58"/>
    </row>
    <row r="49" spans="10:10" s="22" customFormat="1" x14ac:dyDescent="0.2">
      <c r="J49" s="58"/>
    </row>
    <row r="50" spans="10:10" s="22" customFormat="1" x14ac:dyDescent="0.2">
      <c r="J50" s="58"/>
    </row>
    <row r="51" spans="10:10" s="22" customFormat="1" x14ac:dyDescent="0.2">
      <c r="J51" s="58"/>
    </row>
    <row r="52" spans="10:10" s="22" customFormat="1" x14ac:dyDescent="0.2">
      <c r="J52" s="58"/>
    </row>
    <row r="53" spans="10:10" s="22" customFormat="1" x14ac:dyDescent="0.2">
      <c r="J53" s="58"/>
    </row>
    <row r="54" spans="10:10" s="22" customFormat="1" x14ac:dyDescent="0.2">
      <c r="J54" s="58"/>
    </row>
  </sheetData>
  <dataValidations count="1">
    <dataValidation allowBlank="1" showInputMessage="1" showErrorMessage="1" error="თვე/დღე/წელი" prompt="თვე/დღე/წელი" sqref="H9:H27"/>
  </dataValidations>
  <pageMargins left="0.19685039370078741" right="0.19685039370078741" top="0.74803149606299213" bottom="0.74803149606299213" header="0.31496062992125984" footer="0.31496062992125984"/>
  <pageSetup paperSize="9" scale="92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showGridLines="0" view="pageBreakPreview" zoomScale="70" zoomScaleSheetLayoutView="70" workbookViewId="0">
      <selection activeCell="G2" sqref="G2:H2"/>
    </sheetView>
  </sheetViews>
  <sheetFormatPr defaultRowHeight="12.75" x14ac:dyDescent="0.2"/>
  <cols>
    <col min="1" max="1" width="4.85546875" style="203" customWidth="1"/>
    <col min="2" max="2" width="37.42578125" style="203" customWidth="1"/>
    <col min="3" max="3" width="21.5703125" style="203" customWidth="1"/>
    <col min="4" max="4" width="20" style="203" customWidth="1"/>
    <col min="5" max="5" width="18.7109375" style="203" customWidth="1"/>
    <col min="6" max="6" width="24.140625" style="203" customWidth="1"/>
    <col min="7" max="7" width="27.140625" style="203" customWidth="1"/>
    <col min="8" max="8" width="0.7109375" style="203" customWidth="1"/>
    <col min="9" max="16384" width="9.140625" style="203"/>
  </cols>
  <sheetData>
    <row r="1" spans="1:8" s="187" customFormat="1" ht="15" x14ac:dyDescent="0.2">
      <c r="A1" s="184" t="s">
        <v>319</v>
      </c>
      <c r="B1" s="185"/>
      <c r="C1" s="185"/>
      <c r="D1" s="185"/>
      <c r="E1" s="185"/>
      <c r="F1" s="72"/>
      <c r="G1" s="72" t="s">
        <v>101</v>
      </c>
      <c r="H1" s="188"/>
    </row>
    <row r="2" spans="1:8" s="187" customFormat="1" ht="15" x14ac:dyDescent="0.2">
      <c r="A2" s="188" t="s">
        <v>310</v>
      </c>
      <c r="B2" s="185"/>
      <c r="C2" s="185"/>
      <c r="D2" s="185"/>
      <c r="E2" s="186"/>
      <c r="F2" s="186"/>
      <c r="G2" s="451" t="s">
        <v>1089</v>
      </c>
      <c r="H2" s="452"/>
    </row>
    <row r="3" spans="1:8" s="187" customFormat="1" x14ac:dyDescent="0.2">
      <c r="A3" s="188"/>
      <c r="B3" s="185"/>
      <c r="C3" s="185"/>
      <c r="D3" s="185"/>
      <c r="E3" s="186"/>
      <c r="F3" s="186"/>
      <c r="G3" s="186"/>
      <c r="H3" s="188"/>
    </row>
    <row r="4" spans="1:8" s="187" customFormat="1" ht="15" x14ac:dyDescent="0.3">
      <c r="A4" s="108" t="s">
        <v>266</v>
      </c>
      <c r="B4" s="185"/>
      <c r="C4" s="185"/>
      <c r="D4" s="185"/>
      <c r="E4" s="189"/>
      <c r="F4" s="189"/>
      <c r="G4" s="186"/>
      <c r="H4" s="188"/>
    </row>
    <row r="5" spans="1:8" s="187" customFormat="1" ht="15" x14ac:dyDescent="0.3">
      <c r="A5" s="270" t="s">
        <v>441</v>
      </c>
      <c r="B5" s="190"/>
      <c r="C5" s="190"/>
      <c r="D5" s="190"/>
      <c r="E5" s="190"/>
      <c r="F5" s="190"/>
      <c r="G5" s="191"/>
      <c r="H5" s="188"/>
    </row>
    <row r="6" spans="1:8" s="204" customFormat="1" x14ac:dyDescent="0.2">
      <c r="A6" s="192"/>
      <c r="B6" s="192"/>
      <c r="C6" s="192"/>
      <c r="D6" s="192"/>
      <c r="E6" s="192"/>
      <c r="F6" s="192"/>
      <c r="G6" s="192"/>
      <c r="H6" s="189"/>
    </row>
    <row r="7" spans="1:8" s="187" customFormat="1" ht="51" x14ac:dyDescent="0.2">
      <c r="A7" s="222" t="s">
        <v>64</v>
      </c>
      <c r="B7" s="195" t="s">
        <v>314</v>
      </c>
      <c r="C7" s="195" t="s">
        <v>315</v>
      </c>
      <c r="D7" s="195" t="s">
        <v>316</v>
      </c>
      <c r="E7" s="195" t="s">
        <v>317</v>
      </c>
      <c r="F7" s="195" t="s">
        <v>318</v>
      </c>
      <c r="G7" s="195" t="s">
        <v>311</v>
      </c>
      <c r="H7" s="188"/>
    </row>
    <row r="8" spans="1:8" s="187" customFormat="1" x14ac:dyDescent="0.2">
      <c r="A8" s="193">
        <v>1</v>
      </c>
      <c r="B8" s="194">
        <v>2</v>
      </c>
      <c r="C8" s="194">
        <v>3</v>
      </c>
      <c r="D8" s="194">
        <v>4</v>
      </c>
      <c r="E8" s="195">
        <v>5</v>
      </c>
      <c r="F8" s="195">
        <v>6</v>
      </c>
      <c r="G8" s="195">
        <v>7</v>
      </c>
      <c r="H8" s="188"/>
    </row>
    <row r="9" spans="1:8" s="187" customFormat="1" x14ac:dyDescent="0.2">
      <c r="A9" s="205">
        <v>1</v>
      </c>
      <c r="B9" s="196"/>
      <c r="C9" s="196"/>
      <c r="D9" s="197"/>
      <c r="E9" s="196"/>
      <c r="F9" s="196"/>
      <c r="G9" s="196"/>
      <c r="H9" s="188"/>
    </row>
    <row r="10" spans="1:8" s="187" customFormat="1" x14ac:dyDescent="0.2">
      <c r="A10" s="205">
        <v>2</v>
      </c>
      <c r="B10" s="196"/>
      <c r="C10" s="196"/>
      <c r="D10" s="197"/>
      <c r="E10" s="196"/>
      <c r="F10" s="196"/>
      <c r="G10" s="196"/>
      <c r="H10" s="188"/>
    </row>
    <row r="11" spans="1:8" s="187" customFormat="1" x14ac:dyDescent="0.2">
      <c r="A11" s="205">
        <v>3</v>
      </c>
      <c r="B11" s="196"/>
      <c r="C11" s="196"/>
      <c r="D11" s="197"/>
      <c r="E11" s="196"/>
      <c r="F11" s="196"/>
      <c r="G11" s="196"/>
      <c r="H11" s="188"/>
    </row>
    <row r="12" spans="1:8" s="187" customFormat="1" x14ac:dyDescent="0.2">
      <c r="A12" s="205">
        <v>4</v>
      </c>
      <c r="B12" s="196"/>
      <c r="C12" s="196"/>
      <c r="D12" s="197"/>
      <c r="E12" s="196"/>
      <c r="F12" s="196"/>
      <c r="G12" s="196"/>
      <c r="H12" s="188"/>
    </row>
    <row r="13" spans="1:8" s="187" customFormat="1" x14ac:dyDescent="0.2">
      <c r="A13" s="205">
        <v>5</v>
      </c>
      <c r="B13" s="196"/>
      <c r="C13" s="196"/>
      <c r="D13" s="197"/>
      <c r="E13" s="196"/>
      <c r="F13" s="196"/>
      <c r="G13" s="196"/>
      <c r="H13" s="188"/>
    </row>
    <row r="14" spans="1:8" s="187" customFormat="1" x14ac:dyDescent="0.2">
      <c r="A14" s="205">
        <v>6</v>
      </c>
      <c r="B14" s="196"/>
      <c r="C14" s="196"/>
      <c r="D14" s="197"/>
      <c r="E14" s="196"/>
      <c r="F14" s="196"/>
      <c r="G14" s="196"/>
      <c r="H14" s="188"/>
    </row>
    <row r="15" spans="1:8" s="187" customFormat="1" x14ac:dyDescent="0.2">
      <c r="A15" s="205">
        <v>7</v>
      </c>
      <c r="B15" s="196"/>
      <c r="C15" s="196"/>
      <c r="D15" s="197"/>
      <c r="E15" s="196"/>
      <c r="F15" s="196"/>
      <c r="G15" s="196"/>
      <c r="H15" s="188"/>
    </row>
    <row r="16" spans="1:8" s="187" customFormat="1" x14ac:dyDescent="0.2">
      <c r="A16" s="205">
        <v>8</v>
      </c>
      <c r="B16" s="196"/>
      <c r="C16" s="196"/>
      <c r="D16" s="197"/>
      <c r="E16" s="196"/>
      <c r="F16" s="196"/>
      <c r="G16" s="196"/>
      <c r="H16" s="188"/>
    </row>
    <row r="17" spans="1:11" s="187" customFormat="1" x14ac:dyDescent="0.2">
      <c r="A17" s="205">
        <v>9</v>
      </c>
      <c r="B17" s="196"/>
      <c r="C17" s="196"/>
      <c r="D17" s="197"/>
      <c r="E17" s="196"/>
      <c r="F17" s="196"/>
      <c r="G17" s="196"/>
      <c r="H17" s="188"/>
    </row>
    <row r="18" spans="1:11" s="187" customFormat="1" x14ac:dyDescent="0.2">
      <c r="A18" s="205">
        <v>10</v>
      </c>
      <c r="B18" s="196"/>
      <c r="C18" s="196"/>
      <c r="D18" s="197"/>
      <c r="E18" s="196"/>
      <c r="F18" s="196"/>
      <c r="G18" s="196"/>
      <c r="H18" s="188"/>
    </row>
    <row r="19" spans="1:11" s="187" customFormat="1" x14ac:dyDescent="0.2">
      <c r="A19" s="205" t="s">
        <v>269</v>
      </c>
      <c r="B19" s="196"/>
      <c r="C19" s="196"/>
      <c r="D19" s="197"/>
      <c r="E19" s="196"/>
      <c r="F19" s="196"/>
      <c r="G19" s="196"/>
      <c r="H19" s="188"/>
    </row>
    <row r="22" spans="1:11" s="187" customFormat="1" x14ac:dyDescent="0.2"/>
    <row r="23" spans="1:11" s="187" customFormat="1" x14ac:dyDescent="0.2"/>
    <row r="24" spans="1:11" s="21" customFormat="1" ht="15" x14ac:dyDescent="0.3">
      <c r="B24" s="198" t="s">
        <v>99</v>
      </c>
      <c r="C24" s="198"/>
    </row>
    <row r="25" spans="1:11" s="21" customFormat="1" ht="15" x14ac:dyDescent="0.3">
      <c r="B25" s="198"/>
      <c r="C25" s="198"/>
    </row>
    <row r="26" spans="1:11" s="21" customFormat="1" ht="15" x14ac:dyDescent="0.3">
      <c r="C26" s="200"/>
      <c r="F26" s="200"/>
      <c r="G26" s="200"/>
      <c r="H26" s="199"/>
    </row>
    <row r="27" spans="1:11" s="21" customFormat="1" ht="15" x14ac:dyDescent="0.3">
      <c r="C27" s="201" t="s">
        <v>260</v>
      </c>
      <c r="F27" s="198" t="s">
        <v>312</v>
      </c>
      <c r="J27" s="199"/>
      <c r="K27" s="199"/>
    </row>
    <row r="28" spans="1:11" s="21" customFormat="1" ht="15" x14ac:dyDescent="0.3">
      <c r="C28" s="201" t="s">
        <v>131</v>
      </c>
      <c r="F28" s="202" t="s">
        <v>261</v>
      </c>
      <c r="J28" s="199"/>
      <c r="K28" s="199"/>
    </row>
    <row r="29" spans="1:11" s="187" customFormat="1" ht="15" x14ac:dyDescent="0.3">
      <c r="C29" s="201"/>
      <c r="J29" s="204"/>
      <c r="K29" s="204"/>
    </row>
  </sheetData>
  <mergeCells count="1">
    <mergeCell ref="G2:H2"/>
  </mergeCells>
  <dataValidations count="2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D9:D19"/>
    <dataValidation type="list" allowBlank="1" showInputMessage="1" showErrorMessage="1" errorTitle="თარიღის შევსების ინსტრუქცია" error="დღე/თვე/წელი" prompt="დღე/თვე/წელი" sqref="I1">
      <formula1>#REF!</formula1>
    </dataValidation>
  </dataValidations>
  <pageMargins left="0.7" right="0.7" top="0.75" bottom="0.75" header="0.3" footer="0.3"/>
  <pageSetup paperSize="9" scale="86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9"/>
  <sheetViews>
    <sheetView showGridLines="0" view="pageBreakPreview" topLeftCell="A112" zoomScale="90" zoomScaleNormal="80" zoomScaleSheetLayoutView="90" workbookViewId="0">
      <selection activeCell="J92" sqref="J92"/>
    </sheetView>
  </sheetViews>
  <sheetFormatPr defaultRowHeight="12.75" x14ac:dyDescent="0.2"/>
  <cols>
    <col min="2" max="2" width="20.7109375" customWidth="1"/>
    <col min="3" max="3" width="11.5703125" customWidth="1"/>
    <col min="4" max="4" width="19.140625" customWidth="1"/>
    <col min="5" max="5" width="26.42578125" customWidth="1"/>
    <col min="6" max="6" width="20.42578125" customWidth="1"/>
    <col min="7" max="7" width="19.140625" customWidth="1"/>
    <col min="8" max="8" width="22.140625" customWidth="1"/>
    <col min="9" max="9" width="21.42578125" customWidth="1"/>
    <col min="10" max="10" width="20.28515625" customWidth="1"/>
    <col min="11" max="11" width="24.5703125" customWidth="1"/>
  </cols>
  <sheetData>
    <row r="1" spans="1:11" ht="15" x14ac:dyDescent="0.2">
      <c r="A1" s="128" t="s">
        <v>430</v>
      </c>
      <c r="B1" s="129"/>
      <c r="C1" s="129"/>
      <c r="D1" s="129"/>
      <c r="E1" s="129"/>
      <c r="F1" s="129"/>
      <c r="G1" s="129"/>
      <c r="H1" s="129"/>
      <c r="I1" s="129"/>
      <c r="J1" s="129"/>
      <c r="K1" s="331" t="s">
        <v>101</v>
      </c>
    </row>
    <row r="2" spans="1:11" ht="15" x14ac:dyDescent="0.3">
      <c r="A2" s="99" t="s">
        <v>132</v>
      </c>
      <c r="B2" s="129"/>
      <c r="C2" s="129"/>
      <c r="D2" s="129"/>
      <c r="E2" s="129"/>
      <c r="F2" s="129"/>
      <c r="G2" s="129"/>
      <c r="H2" s="129"/>
      <c r="I2" s="129"/>
      <c r="J2" s="129"/>
      <c r="K2" s="341" t="s">
        <v>1089</v>
      </c>
    </row>
    <row r="3" spans="1:11" ht="15" x14ac:dyDescent="0.2">
      <c r="A3" s="129"/>
      <c r="B3" s="129"/>
      <c r="C3" s="129"/>
      <c r="D3" s="129"/>
      <c r="E3" s="129"/>
      <c r="F3" s="129"/>
      <c r="G3" s="129"/>
      <c r="H3" s="129"/>
      <c r="I3" s="129"/>
      <c r="J3" s="129"/>
      <c r="K3" s="325"/>
    </row>
    <row r="4" spans="1:11" ht="15" x14ac:dyDescent="0.3">
      <c r="A4" s="70" t="str">
        <f>'[2]ფორმა N2'!A4</f>
        <v>ანგარიშვალდებული პირის დასახელება:</v>
      </c>
      <c r="B4" s="70"/>
      <c r="C4" s="70"/>
      <c r="D4" s="71"/>
      <c r="E4" s="137"/>
      <c r="F4" s="129"/>
      <c r="G4" s="129"/>
      <c r="H4" s="129"/>
      <c r="I4" s="129"/>
      <c r="J4" s="129"/>
      <c r="K4" s="137"/>
    </row>
    <row r="5" spans="1:11" s="176" customFormat="1" ht="15" x14ac:dyDescent="0.3">
      <c r="A5" s="304" t="s">
        <v>1748</v>
      </c>
      <c r="B5" s="74"/>
      <c r="C5" s="74"/>
      <c r="D5" s="74"/>
      <c r="E5" s="214"/>
      <c r="F5" s="215"/>
      <c r="G5" s="215"/>
      <c r="H5" s="215"/>
      <c r="I5" s="215"/>
      <c r="J5" s="215"/>
      <c r="K5" s="214"/>
    </row>
    <row r="6" spans="1:11" ht="13.5" x14ac:dyDescent="0.2">
      <c r="A6" s="324"/>
      <c r="B6" s="134"/>
      <c r="C6" s="134"/>
      <c r="D6" s="134"/>
      <c r="E6" s="129"/>
      <c r="F6" s="129"/>
      <c r="G6" s="129"/>
      <c r="H6" s="129"/>
      <c r="I6" s="129"/>
      <c r="J6" s="129"/>
      <c r="K6" s="129"/>
    </row>
    <row r="7" spans="1:11" ht="60" x14ac:dyDescent="0.2">
      <c r="A7" s="305" t="s">
        <v>64</v>
      </c>
      <c r="B7" s="297" t="s">
        <v>367</v>
      </c>
      <c r="C7" s="297" t="s">
        <v>368</v>
      </c>
      <c r="D7" s="297" t="s">
        <v>370</v>
      </c>
      <c r="E7" s="297" t="s">
        <v>369</v>
      </c>
      <c r="F7" s="297" t="s">
        <v>378</v>
      </c>
      <c r="G7" s="297" t="s">
        <v>379</v>
      </c>
      <c r="H7" s="297" t="s">
        <v>373</v>
      </c>
      <c r="I7" s="297" t="s">
        <v>374</v>
      </c>
      <c r="J7" s="297" t="s">
        <v>386</v>
      </c>
      <c r="K7" s="297" t="s">
        <v>375</v>
      </c>
    </row>
    <row r="8" spans="1:11" ht="15" x14ac:dyDescent="0.2">
      <c r="A8" s="296">
        <v>1</v>
      </c>
      <c r="B8" s="296">
        <v>2</v>
      </c>
      <c r="C8" s="297">
        <v>3</v>
      </c>
      <c r="D8" s="296">
        <v>4</v>
      </c>
      <c r="E8" s="297">
        <v>5</v>
      </c>
      <c r="F8" s="296">
        <v>6</v>
      </c>
      <c r="G8" s="297">
        <v>7</v>
      </c>
      <c r="H8" s="296">
        <v>8</v>
      </c>
      <c r="I8" s="297">
        <v>9</v>
      </c>
      <c r="J8" s="296">
        <v>10</v>
      </c>
      <c r="K8" s="297">
        <v>11</v>
      </c>
    </row>
    <row r="9" spans="1:11" ht="45" x14ac:dyDescent="0.2">
      <c r="A9" s="300">
        <v>1</v>
      </c>
      <c r="B9" s="313" t="s">
        <v>525</v>
      </c>
      <c r="C9" s="301" t="s">
        <v>526</v>
      </c>
      <c r="D9" s="313" t="s">
        <v>527</v>
      </c>
      <c r="E9" s="313">
        <v>626.20000000000005</v>
      </c>
      <c r="F9" s="301">
        <v>2170</v>
      </c>
      <c r="G9" s="301"/>
      <c r="H9" s="314"/>
      <c r="I9" s="314"/>
      <c r="J9" s="314" t="s">
        <v>528</v>
      </c>
      <c r="K9" s="301" t="s">
        <v>529</v>
      </c>
    </row>
    <row r="10" spans="1:11" ht="45" x14ac:dyDescent="0.2">
      <c r="A10" s="300">
        <v>2</v>
      </c>
      <c r="B10" s="301" t="s">
        <v>530</v>
      </c>
      <c r="C10" s="301" t="s">
        <v>526</v>
      </c>
      <c r="D10" s="301" t="s">
        <v>531</v>
      </c>
      <c r="E10" s="301">
        <v>101.14</v>
      </c>
      <c r="F10" s="301">
        <v>839</v>
      </c>
      <c r="G10" s="301"/>
      <c r="H10" s="314"/>
      <c r="I10" s="314"/>
      <c r="J10" s="314" t="s">
        <v>528</v>
      </c>
      <c r="K10" s="301" t="s">
        <v>529</v>
      </c>
    </row>
    <row r="11" spans="1:11" ht="30" x14ac:dyDescent="0.2">
      <c r="A11" s="300">
        <v>3</v>
      </c>
      <c r="B11" s="301" t="s">
        <v>532</v>
      </c>
      <c r="C11" s="301" t="s">
        <v>526</v>
      </c>
      <c r="D11" s="301" t="s">
        <v>533</v>
      </c>
      <c r="E11" s="301">
        <v>75.989999999999995</v>
      </c>
      <c r="F11" s="301">
        <v>942</v>
      </c>
      <c r="G11" s="301"/>
      <c r="H11" s="314"/>
      <c r="I11" s="314"/>
      <c r="J11" s="314" t="s">
        <v>534</v>
      </c>
      <c r="K11" s="301" t="s">
        <v>1040</v>
      </c>
    </row>
    <row r="12" spans="1:11" ht="45" x14ac:dyDescent="0.2">
      <c r="A12" s="300">
        <v>4</v>
      </c>
      <c r="B12" s="301" t="s">
        <v>535</v>
      </c>
      <c r="C12" s="301" t="s">
        <v>526</v>
      </c>
      <c r="D12" s="301" t="s">
        <v>536</v>
      </c>
      <c r="E12" s="301">
        <v>50.03</v>
      </c>
      <c r="F12" s="301">
        <v>1550</v>
      </c>
      <c r="G12" s="301">
        <v>41001000172</v>
      </c>
      <c r="H12" s="314" t="s">
        <v>515</v>
      </c>
      <c r="I12" s="314" t="s">
        <v>537</v>
      </c>
      <c r="J12" s="314"/>
      <c r="K12" s="301"/>
    </row>
    <row r="13" spans="1:11" ht="45" x14ac:dyDescent="0.2">
      <c r="A13" s="300">
        <v>5</v>
      </c>
      <c r="B13" s="301" t="s">
        <v>538</v>
      </c>
      <c r="C13" s="301" t="s">
        <v>526</v>
      </c>
      <c r="D13" s="301" t="s">
        <v>539</v>
      </c>
      <c r="E13" s="301">
        <v>150</v>
      </c>
      <c r="F13" s="301">
        <v>520</v>
      </c>
      <c r="G13" s="301"/>
      <c r="H13" s="314"/>
      <c r="I13" s="314"/>
      <c r="J13" s="314" t="s">
        <v>540</v>
      </c>
      <c r="K13" s="301" t="s">
        <v>541</v>
      </c>
    </row>
    <row r="14" spans="1:11" ht="30" x14ac:dyDescent="0.2">
      <c r="A14" s="300">
        <v>6</v>
      </c>
      <c r="B14" s="301" t="s">
        <v>542</v>
      </c>
      <c r="C14" s="301" t="s">
        <v>526</v>
      </c>
      <c r="D14" s="301" t="s">
        <v>543</v>
      </c>
      <c r="E14" s="301">
        <v>100</v>
      </c>
      <c r="F14" s="301">
        <v>1250</v>
      </c>
      <c r="G14" s="301"/>
      <c r="H14" s="314"/>
      <c r="I14" s="314"/>
      <c r="J14" s="314" t="s">
        <v>544</v>
      </c>
      <c r="K14" s="301" t="s">
        <v>545</v>
      </c>
    </row>
    <row r="15" spans="1:11" ht="225" x14ac:dyDescent="0.2">
      <c r="A15" s="300">
        <v>7</v>
      </c>
      <c r="B15" s="301" t="s">
        <v>546</v>
      </c>
      <c r="C15" s="301" t="s">
        <v>526</v>
      </c>
      <c r="D15" s="301" t="s">
        <v>547</v>
      </c>
      <c r="E15" s="301" t="s">
        <v>548</v>
      </c>
      <c r="F15" s="301">
        <v>2763.58</v>
      </c>
      <c r="G15" s="301"/>
      <c r="H15" s="314"/>
      <c r="I15" s="314"/>
      <c r="J15" s="314" t="s">
        <v>549</v>
      </c>
      <c r="K15" s="301" t="s">
        <v>550</v>
      </c>
    </row>
    <row r="16" spans="1:11" ht="30" x14ac:dyDescent="0.2">
      <c r="A16" s="300">
        <v>8</v>
      </c>
      <c r="B16" s="301" t="s">
        <v>551</v>
      </c>
      <c r="C16" s="301" t="s">
        <v>526</v>
      </c>
      <c r="D16" s="301" t="s">
        <v>552</v>
      </c>
      <c r="E16" s="301"/>
      <c r="F16" s="301">
        <v>812.5</v>
      </c>
      <c r="G16" s="301">
        <v>1017020216</v>
      </c>
      <c r="H16" s="314" t="s">
        <v>553</v>
      </c>
      <c r="I16" s="314" t="s">
        <v>554</v>
      </c>
      <c r="J16" s="314"/>
      <c r="K16" s="301"/>
    </row>
    <row r="17" spans="1:11" ht="45" x14ac:dyDescent="0.2">
      <c r="A17" s="300">
        <v>9</v>
      </c>
      <c r="B17" s="301" t="s">
        <v>555</v>
      </c>
      <c r="C17" s="301" t="s">
        <v>526</v>
      </c>
      <c r="D17" s="315" t="s">
        <v>556</v>
      </c>
      <c r="E17" s="301" t="s">
        <v>557</v>
      </c>
      <c r="F17" s="301">
        <v>400</v>
      </c>
      <c r="G17" s="301"/>
      <c r="H17" s="314"/>
      <c r="I17" s="314"/>
      <c r="J17" s="314">
        <v>404459616</v>
      </c>
      <c r="K17" s="301" t="s">
        <v>558</v>
      </c>
    </row>
    <row r="18" spans="1:11" ht="30" x14ac:dyDescent="0.2">
      <c r="A18" s="300">
        <v>10</v>
      </c>
      <c r="B18" s="301" t="s">
        <v>559</v>
      </c>
      <c r="C18" s="301" t="s">
        <v>526</v>
      </c>
      <c r="D18" s="301" t="s">
        <v>560</v>
      </c>
      <c r="E18" s="301">
        <v>174.45</v>
      </c>
      <c r="F18" s="301">
        <v>800</v>
      </c>
      <c r="G18" s="301" t="s">
        <v>561</v>
      </c>
      <c r="H18" s="314" t="s">
        <v>562</v>
      </c>
      <c r="I18" s="314" t="s">
        <v>563</v>
      </c>
      <c r="J18" s="314"/>
      <c r="K18" s="301"/>
    </row>
    <row r="19" spans="1:11" ht="30" x14ac:dyDescent="0.2">
      <c r="A19" s="300">
        <v>11</v>
      </c>
      <c r="B19" s="301" t="s">
        <v>564</v>
      </c>
      <c r="C19" s="301" t="s">
        <v>526</v>
      </c>
      <c r="D19" s="301" t="s">
        <v>565</v>
      </c>
      <c r="E19" s="301">
        <v>94.1</v>
      </c>
      <c r="F19" s="301">
        <v>400</v>
      </c>
      <c r="G19" s="301"/>
      <c r="H19" s="314"/>
      <c r="I19" s="314"/>
      <c r="J19" s="314">
        <v>247001890</v>
      </c>
      <c r="K19" s="301" t="s">
        <v>566</v>
      </c>
    </row>
    <row r="20" spans="1:11" ht="30" x14ac:dyDescent="0.2">
      <c r="A20" s="300">
        <v>12</v>
      </c>
      <c r="B20" s="301" t="s">
        <v>567</v>
      </c>
      <c r="C20" s="301" t="s">
        <v>526</v>
      </c>
      <c r="D20" s="301" t="s">
        <v>565</v>
      </c>
      <c r="E20" s="301" t="s">
        <v>568</v>
      </c>
      <c r="F20" s="301">
        <v>350</v>
      </c>
      <c r="G20" s="301"/>
      <c r="H20" s="314"/>
      <c r="I20" s="314"/>
      <c r="J20" s="314">
        <v>246762061</v>
      </c>
      <c r="K20" s="301" t="s">
        <v>566</v>
      </c>
    </row>
    <row r="21" spans="1:11" ht="30" x14ac:dyDescent="0.2">
      <c r="A21" s="300">
        <v>13</v>
      </c>
      <c r="B21" s="301" t="s">
        <v>569</v>
      </c>
      <c r="C21" s="301" t="s">
        <v>526</v>
      </c>
      <c r="D21" s="301" t="s">
        <v>570</v>
      </c>
      <c r="E21" s="301">
        <v>44</v>
      </c>
      <c r="F21" s="301">
        <v>687.5</v>
      </c>
      <c r="G21" s="301" t="s">
        <v>571</v>
      </c>
      <c r="H21" s="314" t="s">
        <v>514</v>
      </c>
      <c r="I21" s="314" t="s">
        <v>572</v>
      </c>
      <c r="J21" s="314"/>
      <c r="K21" s="301"/>
    </row>
    <row r="22" spans="1:11" ht="30" x14ac:dyDescent="0.2">
      <c r="A22" s="300">
        <v>14</v>
      </c>
      <c r="B22" s="301" t="s">
        <v>573</v>
      </c>
      <c r="C22" s="301" t="s">
        <v>526</v>
      </c>
      <c r="D22" s="301" t="s">
        <v>574</v>
      </c>
      <c r="E22" s="301">
        <v>90.82</v>
      </c>
      <c r="F22" s="301">
        <v>700</v>
      </c>
      <c r="G22" s="301" t="s">
        <v>575</v>
      </c>
      <c r="H22" s="314" t="s">
        <v>576</v>
      </c>
      <c r="I22" s="314" t="s">
        <v>577</v>
      </c>
      <c r="J22" s="314"/>
      <c r="K22" s="301"/>
    </row>
    <row r="23" spans="1:11" ht="30" x14ac:dyDescent="0.2">
      <c r="A23" s="300">
        <v>15</v>
      </c>
      <c r="B23" s="301" t="s">
        <v>578</v>
      </c>
      <c r="C23" s="301" t="s">
        <v>526</v>
      </c>
      <c r="D23" s="301" t="s">
        <v>579</v>
      </c>
      <c r="E23" s="301">
        <v>172.87</v>
      </c>
      <c r="F23" s="301">
        <v>1250</v>
      </c>
      <c r="G23" s="301" t="s">
        <v>580</v>
      </c>
      <c r="H23" s="314" t="s">
        <v>514</v>
      </c>
      <c r="I23" s="314" t="s">
        <v>581</v>
      </c>
      <c r="J23" s="314"/>
      <c r="K23" s="301"/>
    </row>
    <row r="24" spans="1:11" ht="30" x14ac:dyDescent="0.2">
      <c r="A24" s="300">
        <v>16</v>
      </c>
      <c r="B24" s="301" t="s">
        <v>582</v>
      </c>
      <c r="C24" s="301" t="s">
        <v>526</v>
      </c>
      <c r="D24" s="301" t="s">
        <v>543</v>
      </c>
      <c r="E24" s="301">
        <v>73.28</v>
      </c>
      <c r="F24" s="301">
        <v>125</v>
      </c>
      <c r="G24" s="301" t="s">
        <v>583</v>
      </c>
      <c r="H24" s="314" t="s">
        <v>514</v>
      </c>
      <c r="I24" s="314" t="s">
        <v>584</v>
      </c>
      <c r="J24" s="314"/>
      <c r="K24" s="301"/>
    </row>
    <row r="25" spans="1:11" ht="30" x14ac:dyDescent="0.2">
      <c r="A25" s="300">
        <v>17</v>
      </c>
      <c r="B25" s="301" t="s">
        <v>585</v>
      </c>
      <c r="C25" s="301" t="s">
        <v>526</v>
      </c>
      <c r="D25" s="301" t="s">
        <v>586</v>
      </c>
      <c r="E25" s="301">
        <v>65.5</v>
      </c>
      <c r="F25" s="301">
        <v>250</v>
      </c>
      <c r="G25" s="301"/>
      <c r="H25" s="314"/>
      <c r="I25" s="314"/>
      <c r="J25" s="314">
        <v>225064471</v>
      </c>
      <c r="K25" s="301" t="s">
        <v>566</v>
      </c>
    </row>
    <row r="26" spans="1:11" ht="45" x14ac:dyDescent="0.2">
      <c r="A26" s="300">
        <v>18</v>
      </c>
      <c r="B26" s="301" t="s">
        <v>587</v>
      </c>
      <c r="C26" s="301" t="s">
        <v>526</v>
      </c>
      <c r="D26" s="301" t="s">
        <v>588</v>
      </c>
      <c r="E26" s="301">
        <v>67</v>
      </c>
      <c r="F26" s="301">
        <v>687.5</v>
      </c>
      <c r="G26" s="301" t="s">
        <v>589</v>
      </c>
      <c r="H26" s="314" t="s">
        <v>590</v>
      </c>
      <c r="I26" s="314" t="s">
        <v>591</v>
      </c>
      <c r="J26" s="314"/>
      <c r="K26" s="301"/>
    </row>
    <row r="27" spans="1:11" ht="30" x14ac:dyDescent="0.2">
      <c r="A27" s="300">
        <v>19</v>
      </c>
      <c r="B27" s="301" t="s">
        <v>592</v>
      </c>
      <c r="C27" s="301" t="s">
        <v>526</v>
      </c>
      <c r="D27" s="301" t="s">
        <v>593</v>
      </c>
      <c r="E27" s="301">
        <v>108.86</v>
      </c>
      <c r="F27" s="301">
        <v>375</v>
      </c>
      <c r="G27" s="301" t="s">
        <v>594</v>
      </c>
      <c r="H27" s="314" t="s">
        <v>595</v>
      </c>
      <c r="I27" s="314" t="s">
        <v>596</v>
      </c>
      <c r="J27" s="314"/>
      <c r="K27" s="301"/>
    </row>
    <row r="28" spans="1:11" ht="30" x14ac:dyDescent="0.2">
      <c r="A28" s="300">
        <v>20</v>
      </c>
      <c r="B28" s="301" t="s">
        <v>597</v>
      </c>
      <c r="C28" s="301" t="s">
        <v>526</v>
      </c>
      <c r="D28" s="301" t="s">
        <v>598</v>
      </c>
      <c r="E28" s="301">
        <v>155.19999999999999</v>
      </c>
      <c r="F28" s="301">
        <v>400</v>
      </c>
      <c r="G28" s="301"/>
      <c r="H28" s="314"/>
      <c r="I28" s="314"/>
      <c r="J28" s="314">
        <v>238769025</v>
      </c>
      <c r="K28" s="301" t="s">
        <v>566</v>
      </c>
    </row>
    <row r="29" spans="1:11" ht="30" x14ac:dyDescent="0.2">
      <c r="A29" s="300">
        <v>21</v>
      </c>
      <c r="B29" s="301" t="s">
        <v>599</v>
      </c>
      <c r="C29" s="301" t="s">
        <v>526</v>
      </c>
      <c r="D29" s="301" t="s">
        <v>600</v>
      </c>
      <c r="E29" s="301">
        <v>141.74</v>
      </c>
      <c r="F29" s="301">
        <v>437.5</v>
      </c>
      <c r="G29" s="301">
        <v>38001006467</v>
      </c>
      <c r="H29" s="314" t="s">
        <v>498</v>
      </c>
      <c r="I29" s="314" t="s">
        <v>601</v>
      </c>
      <c r="J29" s="314"/>
      <c r="K29" s="301"/>
    </row>
    <row r="30" spans="1:11" ht="30" x14ac:dyDescent="0.2">
      <c r="A30" s="300">
        <v>22</v>
      </c>
      <c r="B30" s="301" t="s">
        <v>602</v>
      </c>
      <c r="C30" s="301" t="s">
        <v>526</v>
      </c>
      <c r="D30" s="301" t="s">
        <v>603</v>
      </c>
      <c r="E30" s="301">
        <v>28.3</v>
      </c>
      <c r="F30" s="301">
        <v>375</v>
      </c>
      <c r="G30" s="301" t="s">
        <v>604</v>
      </c>
      <c r="H30" s="314" t="s">
        <v>605</v>
      </c>
      <c r="I30" s="314" t="s">
        <v>606</v>
      </c>
      <c r="J30" s="314"/>
      <c r="K30" s="301"/>
    </row>
    <row r="31" spans="1:11" ht="30" x14ac:dyDescent="0.2">
      <c r="A31" s="300">
        <v>23</v>
      </c>
      <c r="B31" s="301" t="s">
        <v>607</v>
      </c>
      <c r="C31" s="301" t="s">
        <v>526</v>
      </c>
      <c r="D31" s="301" t="s">
        <v>608</v>
      </c>
      <c r="E31" s="301">
        <v>44.8</v>
      </c>
      <c r="F31" s="301">
        <v>250</v>
      </c>
      <c r="G31" s="301" t="s">
        <v>609</v>
      </c>
      <c r="H31" s="314" t="s">
        <v>610</v>
      </c>
      <c r="I31" s="314" t="s">
        <v>611</v>
      </c>
      <c r="J31" s="314"/>
      <c r="K31" s="301"/>
    </row>
    <row r="32" spans="1:11" ht="30" x14ac:dyDescent="0.2">
      <c r="A32" s="300">
        <v>24</v>
      </c>
      <c r="B32" s="301" t="s">
        <v>612</v>
      </c>
      <c r="C32" s="301" t="s">
        <v>526</v>
      </c>
      <c r="D32" s="301" t="s">
        <v>613</v>
      </c>
      <c r="E32" s="301">
        <v>170</v>
      </c>
      <c r="F32" s="301">
        <v>750</v>
      </c>
      <c r="G32" s="301" t="s">
        <v>614</v>
      </c>
      <c r="H32" s="314" t="s">
        <v>615</v>
      </c>
      <c r="I32" s="314" t="s">
        <v>616</v>
      </c>
      <c r="J32" s="314"/>
      <c r="K32" s="301"/>
    </row>
    <row r="33" spans="1:11" ht="30" x14ac:dyDescent="0.2">
      <c r="A33" s="300">
        <v>25</v>
      </c>
      <c r="B33" s="301" t="s">
        <v>617</v>
      </c>
      <c r="C33" s="301" t="s">
        <v>526</v>
      </c>
      <c r="D33" s="301" t="s">
        <v>618</v>
      </c>
      <c r="E33" s="301">
        <v>14.62</v>
      </c>
      <c r="F33" s="301">
        <v>625</v>
      </c>
      <c r="G33" s="301" t="s">
        <v>619</v>
      </c>
      <c r="H33" s="314" t="s">
        <v>620</v>
      </c>
      <c r="I33" s="314" t="s">
        <v>621</v>
      </c>
      <c r="J33" s="314"/>
      <c r="K33" s="301"/>
    </row>
    <row r="34" spans="1:11" ht="30" x14ac:dyDescent="0.2">
      <c r="A34" s="300">
        <v>26</v>
      </c>
      <c r="B34" s="301" t="s">
        <v>622</v>
      </c>
      <c r="C34" s="301" t="s">
        <v>526</v>
      </c>
      <c r="D34" s="301" t="s">
        <v>623</v>
      </c>
      <c r="E34" s="301">
        <v>40.799999999999997</v>
      </c>
      <c r="F34" s="301">
        <v>562.5</v>
      </c>
      <c r="G34" s="301" t="s">
        <v>624</v>
      </c>
      <c r="H34" s="314" t="s">
        <v>625</v>
      </c>
      <c r="I34" s="314" t="s">
        <v>626</v>
      </c>
      <c r="J34" s="314"/>
      <c r="K34" s="301"/>
    </row>
    <row r="35" spans="1:11" ht="45" x14ac:dyDescent="0.2">
      <c r="A35" s="300">
        <v>27</v>
      </c>
      <c r="B35" s="301" t="s">
        <v>627</v>
      </c>
      <c r="C35" s="301" t="s">
        <v>526</v>
      </c>
      <c r="D35" s="301" t="s">
        <v>628</v>
      </c>
      <c r="E35" s="301" t="s">
        <v>629</v>
      </c>
      <c r="F35" s="301">
        <v>800</v>
      </c>
      <c r="G35" s="301" t="s">
        <v>630</v>
      </c>
      <c r="H35" s="314" t="s">
        <v>631</v>
      </c>
      <c r="I35" s="314" t="s">
        <v>632</v>
      </c>
      <c r="J35" s="314"/>
      <c r="K35" s="301"/>
    </row>
    <row r="36" spans="1:11" ht="30" x14ac:dyDescent="0.2">
      <c r="A36" s="300">
        <v>28</v>
      </c>
      <c r="B36" s="301" t="s">
        <v>633</v>
      </c>
      <c r="C36" s="301" t="s">
        <v>526</v>
      </c>
      <c r="D36" s="301" t="s">
        <v>634</v>
      </c>
      <c r="E36" s="301">
        <v>40</v>
      </c>
      <c r="F36" s="301">
        <v>375</v>
      </c>
      <c r="G36" s="301" t="s">
        <v>635</v>
      </c>
      <c r="H36" s="314" t="s">
        <v>636</v>
      </c>
      <c r="I36" s="314" t="s">
        <v>637</v>
      </c>
      <c r="J36" s="314"/>
      <c r="K36" s="301"/>
    </row>
    <row r="37" spans="1:11" ht="75" x14ac:dyDescent="0.2">
      <c r="A37" s="300">
        <v>29</v>
      </c>
      <c r="B37" s="301" t="s">
        <v>638</v>
      </c>
      <c r="C37" s="301" t="s">
        <v>526</v>
      </c>
      <c r="D37" s="301" t="s">
        <v>639</v>
      </c>
      <c r="E37" s="301">
        <v>56</v>
      </c>
      <c r="F37" s="301">
        <v>250</v>
      </c>
      <c r="G37" s="301"/>
      <c r="H37" s="314"/>
      <c r="I37" s="314"/>
      <c r="J37" s="314">
        <v>244688600</v>
      </c>
      <c r="K37" s="301" t="s">
        <v>640</v>
      </c>
    </row>
    <row r="38" spans="1:11" ht="30" x14ac:dyDescent="0.2">
      <c r="A38" s="300">
        <v>30</v>
      </c>
      <c r="B38" s="301" t="s">
        <v>641</v>
      </c>
      <c r="C38" s="301" t="s">
        <v>526</v>
      </c>
      <c r="D38" s="301" t="s">
        <v>642</v>
      </c>
      <c r="E38" s="301">
        <v>22.5</v>
      </c>
      <c r="F38" s="301">
        <v>375</v>
      </c>
      <c r="G38" s="301" t="s">
        <v>643</v>
      </c>
      <c r="H38" s="314" t="s">
        <v>644</v>
      </c>
      <c r="I38" s="314" t="s">
        <v>645</v>
      </c>
      <c r="J38" s="314"/>
      <c r="K38" s="301"/>
    </row>
    <row r="39" spans="1:11" ht="30" x14ac:dyDescent="0.2">
      <c r="A39" s="300">
        <v>31</v>
      </c>
      <c r="B39" s="301" t="s">
        <v>646</v>
      </c>
      <c r="C39" s="301" t="s">
        <v>526</v>
      </c>
      <c r="D39" s="301" t="s">
        <v>647</v>
      </c>
      <c r="E39" s="301">
        <v>50</v>
      </c>
      <c r="F39" s="301">
        <v>437.5</v>
      </c>
      <c r="G39" s="301"/>
      <c r="H39" s="314"/>
      <c r="I39" s="314"/>
      <c r="J39" s="314">
        <v>242731754</v>
      </c>
      <c r="K39" s="301" t="s">
        <v>648</v>
      </c>
    </row>
    <row r="40" spans="1:11" ht="45" x14ac:dyDescent="0.2">
      <c r="A40" s="300">
        <v>32</v>
      </c>
      <c r="B40" s="301" t="s">
        <v>649</v>
      </c>
      <c r="C40" s="301" t="s">
        <v>526</v>
      </c>
      <c r="D40" s="301" t="s">
        <v>650</v>
      </c>
      <c r="E40" s="301">
        <v>46.42</v>
      </c>
      <c r="F40" s="301">
        <v>180</v>
      </c>
      <c r="G40" s="301"/>
      <c r="H40" s="314"/>
      <c r="I40" s="314"/>
      <c r="J40" s="314">
        <v>244688600</v>
      </c>
      <c r="K40" s="301" t="s">
        <v>651</v>
      </c>
    </row>
    <row r="41" spans="1:11" ht="30" x14ac:dyDescent="0.2">
      <c r="A41" s="300">
        <v>33</v>
      </c>
      <c r="B41" s="301" t="s">
        <v>652</v>
      </c>
      <c r="C41" s="301" t="s">
        <v>526</v>
      </c>
      <c r="D41" s="301" t="s">
        <v>653</v>
      </c>
      <c r="E41" s="301">
        <v>48</v>
      </c>
      <c r="F41" s="301">
        <v>500</v>
      </c>
      <c r="G41" s="301"/>
      <c r="H41" s="314"/>
      <c r="I41" s="314"/>
      <c r="J41" s="314">
        <v>222438271</v>
      </c>
      <c r="K41" s="301" t="s">
        <v>654</v>
      </c>
    </row>
    <row r="42" spans="1:11" ht="45" x14ac:dyDescent="0.2">
      <c r="A42" s="300">
        <v>34</v>
      </c>
      <c r="B42" s="301" t="s">
        <v>655</v>
      </c>
      <c r="C42" s="301" t="s">
        <v>526</v>
      </c>
      <c r="D42" s="301" t="s">
        <v>656</v>
      </c>
      <c r="E42" s="301">
        <v>108</v>
      </c>
      <c r="F42" s="301">
        <v>800</v>
      </c>
      <c r="G42" s="301" t="s">
        <v>657</v>
      </c>
      <c r="H42" s="314" t="s">
        <v>658</v>
      </c>
      <c r="I42" s="314" t="s">
        <v>659</v>
      </c>
      <c r="J42" s="314"/>
      <c r="K42" s="301"/>
    </row>
    <row r="43" spans="1:11" ht="45" x14ac:dyDescent="0.2">
      <c r="A43" s="300">
        <v>35</v>
      </c>
      <c r="B43" s="301" t="s">
        <v>660</v>
      </c>
      <c r="C43" s="301" t="s">
        <v>526</v>
      </c>
      <c r="D43" s="301" t="s">
        <v>533</v>
      </c>
      <c r="E43" s="301">
        <v>50</v>
      </c>
      <c r="F43" s="301">
        <v>148</v>
      </c>
      <c r="G43" s="301"/>
      <c r="H43" s="314"/>
      <c r="I43" s="314"/>
      <c r="J43" s="314">
        <v>203836233</v>
      </c>
      <c r="K43" s="301" t="s">
        <v>661</v>
      </c>
    </row>
    <row r="44" spans="1:11" ht="45" x14ac:dyDescent="0.2">
      <c r="A44" s="300">
        <v>36</v>
      </c>
      <c r="B44" s="301" t="s">
        <v>662</v>
      </c>
      <c r="C44" s="301" t="s">
        <v>526</v>
      </c>
      <c r="D44" s="301" t="s">
        <v>663</v>
      </c>
      <c r="E44" s="301">
        <v>35</v>
      </c>
      <c r="F44" s="301">
        <v>125</v>
      </c>
      <c r="G44" s="301" t="s">
        <v>664</v>
      </c>
      <c r="H44" s="314" t="s">
        <v>665</v>
      </c>
      <c r="I44" s="314" t="s">
        <v>666</v>
      </c>
      <c r="J44" s="314"/>
      <c r="K44" s="301"/>
    </row>
    <row r="45" spans="1:11" ht="45" x14ac:dyDescent="0.2">
      <c r="A45" s="300">
        <v>37</v>
      </c>
      <c r="B45" s="301" t="s">
        <v>667</v>
      </c>
      <c r="C45" s="301" t="s">
        <v>526</v>
      </c>
      <c r="D45" s="301" t="s">
        <v>668</v>
      </c>
      <c r="E45" s="301">
        <v>76</v>
      </c>
      <c r="F45" s="301">
        <v>228</v>
      </c>
      <c r="G45" s="301"/>
      <c r="H45" s="314"/>
      <c r="I45" s="314"/>
      <c r="J45" s="314">
        <v>204566978</v>
      </c>
      <c r="K45" s="301" t="s">
        <v>669</v>
      </c>
    </row>
    <row r="46" spans="1:11" ht="30" x14ac:dyDescent="0.2">
      <c r="A46" s="300">
        <v>38</v>
      </c>
      <c r="B46" s="301" t="s">
        <v>670</v>
      </c>
      <c r="C46" s="301" t="s">
        <v>526</v>
      </c>
      <c r="D46" s="301" t="s">
        <v>671</v>
      </c>
      <c r="E46" s="301">
        <v>231.37</v>
      </c>
      <c r="F46" s="301">
        <v>312.5</v>
      </c>
      <c r="G46" s="301">
        <v>49001000182</v>
      </c>
      <c r="H46" s="314" t="s">
        <v>672</v>
      </c>
      <c r="I46" s="314" t="s">
        <v>673</v>
      </c>
      <c r="J46" s="314"/>
      <c r="K46" s="301"/>
    </row>
    <row r="47" spans="1:11" ht="30" x14ac:dyDescent="0.2">
      <c r="A47" s="300">
        <v>39</v>
      </c>
      <c r="B47" s="301" t="s">
        <v>674</v>
      </c>
      <c r="C47" s="301" t="s">
        <v>526</v>
      </c>
      <c r="D47" s="301" t="s">
        <v>675</v>
      </c>
      <c r="E47" s="301">
        <v>67</v>
      </c>
      <c r="F47" s="301">
        <v>490</v>
      </c>
      <c r="G47" s="301" t="s">
        <v>676</v>
      </c>
      <c r="H47" s="314" t="s">
        <v>677</v>
      </c>
      <c r="I47" s="314" t="s">
        <v>678</v>
      </c>
      <c r="J47" s="314"/>
      <c r="K47" s="301"/>
    </row>
    <row r="48" spans="1:11" ht="30" x14ac:dyDescent="0.2">
      <c r="A48" s="300">
        <v>40</v>
      </c>
      <c r="B48" s="301" t="s">
        <v>679</v>
      </c>
      <c r="C48" s="301" t="s">
        <v>526</v>
      </c>
      <c r="D48" s="301" t="s">
        <v>680</v>
      </c>
      <c r="E48" s="301">
        <v>96</v>
      </c>
      <c r="F48" s="301">
        <v>200</v>
      </c>
      <c r="G48" s="301" t="s">
        <v>681</v>
      </c>
      <c r="H48" s="314" t="s">
        <v>518</v>
      </c>
      <c r="I48" s="314" t="s">
        <v>682</v>
      </c>
      <c r="J48" s="314"/>
      <c r="K48" s="301"/>
    </row>
    <row r="49" spans="1:11" ht="30" x14ac:dyDescent="0.2">
      <c r="A49" s="300">
        <v>41</v>
      </c>
      <c r="B49" s="301" t="s">
        <v>683</v>
      </c>
      <c r="C49" s="301" t="s">
        <v>526</v>
      </c>
      <c r="D49" s="301" t="s">
        <v>684</v>
      </c>
      <c r="E49" s="301"/>
      <c r="F49" s="301">
        <v>400</v>
      </c>
      <c r="G49" s="301" t="s">
        <v>685</v>
      </c>
      <c r="H49" s="314" t="s">
        <v>686</v>
      </c>
      <c r="I49" s="314" t="s">
        <v>687</v>
      </c>
      <c r="J49" s="314"/>
      <c r="K49" s="301"/>
    </row>
    <row r="50" spans="1:11" ht="30" x14ac:dyDescent="0.2">
      <c r="A50" s="300">
        <v>42</v>
      </c>
      <c r="B50" s="301" t="s">
        <v>688</v>
      </c>
      <c r="C50" s="301" t="s">
        <v>526</v>
      </c>
      <c r="D50" s="301" t="s">
        <v>689</v>
      </c>
      <c r="E50" s="301">
        <v>90.4</v>
      </c>
      <c r="F50" s="301">
        <v>665</v>
      </c>
      <c r="G50" s="301" t="s">
        <v>690</v>
      </c>
      <c r="H50" s="314" t="s">
        <v>691</v>
      </c>
      <c r="I50" s="314" t="s">
        <v>692</v>
      </c>
      <c r="J50" s="314"/>
      <c r="K50" s="301"/>
    </row>
    <row r="51" spans="1:11" ht="30" x14ac:dyDescent="0.2">
      <c r="A51" s="300">
        <v>43</v>
      </c>
      <c r="B51" s="301" t="s">
        <v>693</v>
      </c>
      <c r="C51" s="301" t="s">
        <v>526</v>
      </c>
      <c r="D51" s="301" t="s">
        <v>694</v>
      </c>
      <c r="E51" s="301"/>
      <c r="F51" s="301">
        <v>500</v>
      </c>
      <c r="G51" s="301"/>
      <c r="H51" s="314"/>
      <c r="I51" s="314"/>
      <c r="J51" s="314">
        <v>424066352</v>
      </c>
      <c r="K51" s="301" t="s">
        <v>695</v>
      </c>
    </row>
    <row r="52" spans="1:11" ht="30" x14ac:dyDescent="0.2">
      <c r="A52" s="300">
        <v>44</v>
      </c>
      <c r="B52" s="301" t="s">
        <v>696</v>
      </c>
      <c r="C52" s="301" t="s">
        <v>526</v>
      </c>
      <c r="D52" s="301" t="s">
        <v>697</v>
      </c>
      <c r="E52" s="301"/>
      <c r="F52" s="301">
        <v>250</v>
      </c>
      <c r="G52" s="301" t="s">
        <v>698</v>
      </c>
      <c r="H52" s="314" t="s">
        <v>699</v>
      </c>
      <c r="I52" s="314" t="s">
        <v>700</v>
      </c>
      <c r="J52" s="314"/>
      <c r="K52" s="301"/>
    </row>
    <row r="53" spans="1:11" ht="30" x14ac:dyDescent="0.2">
      <c r="A53" s="300">
        <v>45</v>
      </c>
      <c r="B53" s="301" t="s">
        <v>701</v>
      </c>
      <c r="C53" s="301" t="s">
        <v>526</v>
      </c>
      <c r="D53" s="301" t="s">
        <v>702</v>
      </c>
      <c r="E53" s="301">
        <v>242.2</v>
      </c>
      <c r="F53" s="301">
        <v>665</v>
      </c>
      <c r="G53" s="301">
        <v>5001001777</v>
      </c>
      <c r="H53" s="314" t="s">
        <v>703</v>
      </c>
      <c r="I53" s="314" t="s">
        <v>704</v>
      </c>
      <c r="J53" s="314"/>
      <c r="K53" s="301"/>
    </row>
    <row r="54" spans="1:11" ht="30" x14ac:dyDescent="0.2">
      <c r="A54" s="300">
        <v>46</v>
      </c>
      <c r="B54" s="301" t="s">
        <v>705</v>
      </c>
      <c r="C54" s="301" t="s">
        <v>526</v>
      </c>
      <c r="D54" s="301" t="s">
        <v>706</v>
      </c>
      <c r="E54" s="301">
        <v>46</v>
      </c>
      <c r="F54" s="301">
        <v>420</v>
      </c>
      <c r="G54" s="400"/>
      <c r="H54" s="314"/>
      <c r="I54" s="314"/>
      <c r="J54" s="301">
        <v>226161961</v>
      </c>
      <c r="K54" s="301" t="s">
        <v>566</v>
      </c>
    </row>
    <row r="55" spans="1:11" ht="30" x14ac:dyDescent="0.2">
      <c r="A55" s="300">
        <v>47</v>
      </c>
      <c r="B55" s="301" t="s">
        <v>707</v>
      </c>
      <c r="C55" s="301" t="s">
        <v>526</v>
      </c>
      <c r="D55" s="301" t="s">
        <v>708</v>
      </c>
      <c r="E55" s="301">
        <v>70.2</v>
      </c>
      <c r="F55" s="301">
        <v>750</v>
      </c>
      <c r="G55" s="400">
        <v>32001007953</v>
      </c>
      <c r="H55" s="314" t="s">
        <v>709</v>
      </c>
      <c r="I55" s="314" t="s">
        <v>710</v>
      </c>
      <c r="J55" s="314"/>
      <c r="K55" s="301"/>
    </row>
    <row r="56" spans="1:11" ht="45" x14ac:dyDescent="0.2">
      <c r="A56" s="300">
        <v>48</v>
      </c>
      <c r="B56" s="301" t="s">
        <v>711</v>
      </c>
      <c r="C56" s="301" t="s">
        <v>526</v>
      </c>
      <c r="D56" s="301" t="s">
        <v>712</v>
      </c>
      <c r="E56" s="301">
        <v>156</v>
      </c>
      <c r="F56" s="301">
        <v>500</v>
      </c>
      <c r="G56" s="301"/>
      <c r="H56" s="314"/>
      <c r="I56" s="314"/>
      <c r="J56" s="314">
        <v>225359046</v>
      </c>
      <c r="K56" s="301" t="s">
        <v>713</v>
      </c>
    </row>
    <row r="57" spans="1:11" ht="30" x14ac:dyDescent="0.2">
      <c r="A57" s="300">
        <v>49</v>
      </c>
      <c r="B57" s="301" t="s">
        <v>714</v>
      </c>
      <c r="C57" s="301" t="s">
        <v>526</v>
      </c>
      <c r="D57" s="301" t="s">
        <v>715</v>
      </c>
      <c r="E57" s="301">
        <v>129.02000000000001</v>
      </c>
      <c r="F57" s="301">
        <v>625</v>
      </c>
      <c r="G57" s="301" t="s">
        <v>716</v>
      </c>
      <c r="H57" s="314" t="s">
        <v>717</v>
      </c>
      <c r="I57" s="314" t="s">
        <v>718</v>
      </c>
      <c r="J57" s="314"/>
      <c r="K57" s="301"/>
    </row>
    <row r="58" spans="1:11" ht="30" x14ac:dyDescent="0.2">
      <c r="A58" s="300">
        <v>50</v>
      </c>
      <c r="B58" s="301" t="s">
        <v>719</v>
      </c>
      <c r="C58" s="301" t="s">
        <v>526</v>
      </c>
      <c r="D58" s="301" t="s">
        <v>720</v>
      </c>
      <c r="E58" s="301">
        <v>48</v>
      </c>
      <c r="F58" s="301">
        <v>300</v>
      </c>
      <c r="G58" s="301"/>
      <c r="H58" s="314"/>
      <c r="I58" s="314"/>
      <c r="J58" s="314">
        <v>228926062</v>
      </c>
      <c r="K58" s="301" t="s">
        <v>721</v>
      </c>
    </row>
    <row r="59" spans="1:11" ht="30" x14ac:dyDescent="0.2">
      <c r="A59" s="300">
        <v>51</v>
      </c>
      <c r="B59" s="301" t="s">
        <v>722</v>
      </c>
      <c r="C59" s="301" t="s">
        <v>526</v>
      </c>
      <c r="D59" s="301" t="s">
        <v>723</v>
      </c>
      <c r="E59" s="301">
        <v>160</v>
      </c>
      <c r="F59" s="301">
        <v>1000</v>
      </c>
      <c r="G59" s="301" t="s">
        <v>724</v>
      </c>
      <c r="H59" s="314" t="s">
        <v>725</v>
      </c>
      <c r="I59" s="314" t="s">
        <v>726</v>
      </c>
      <c r="J59" s="314"/>
      <c r="K59" s="301"/>
    </row>
    <row r="60" spans="1:11" ht="30" x14ac:dyDescent="0.2">
      <c r="A60" s="300">
        <v>52</v>
      </c>
      <c r="B60" s="301" t="s">
        <v>727</v>
      </c>
      <c r="C60" s="301" t="s">
        <v>526</v>
      </c>
      <c r="D60" s="301" t="s">
        <v>728</v>
      </c>
      <c r="E60" s="301" t="s">
        <v>729</v>
      </c>
      <c r="F60" s="301">
        <v>1200</v>
      </c>
      <c r="G60" s="301" t="s">
        <v>730</v>
      </c>
      <c r="H60" s="314" t="s">
        <v>731</v>
      </c>
      <c r="I60" s="314" t="s">
        <v>732</v>
      </c>
      <c r="J60" s="314"/>
      <c r="K60" s="301"/>
    </row>
    <row r="61" spans="1:11" ht="30" x14ac:dyDescent="0.2">
      <c r="A61" s="300">
        <v>53</v>
      </c>
      <c r="B61" s="301" t="s">
        <v>733</v>
      </c>
      <c r="C61" s="301" t="s">
        <v>526</v>
      </c>
      <c r="D61" s="301" t="s">
        <v>634</v>
      </c>
      <c r="E61" s="301">
        <v>140</v>
      </c>
      <c r="F61" s="301">
        <v>1000</v>
      </c>
      <c r="G61" s="301" t="s">
        <v>734</v>
      </c>
      <c r="H61" s="314" t="s">
        <v>523</v>
      </c>
      <c r="I61" s="314" t="s">
        <v>735</v>
      </c>
      <c r="J61" s="314"/>
      <c r="K61" s="301"/>
    </row>
    <row r="62" spans="1:11" ht="30" x14ac:dyDescent="0.2">
      <c r="A62" s="300">
        <v>54</v>
      </c>
      <c r="B62" s="301" t="s">
        <v>736</v>
      </c>
      <c r="C62" s="301" t="s">
        <v>526</v>
      </c>
      <c r="D62" s="301" t="s">
        <v>737</v>
      </c>
      <c r="E62" s="301"/>
      <c r="F62" s="301">
        <v>250</v>
      </c>
      <c r="G62" s="301" t="s">
        <v>738</v>
      </c>
      <c r="H62" s="314" t="s">
        <v>739</v>
      </c>
      <c r="I62" s="314" t="s">
        <v>740</v>
      </c>
      <c r="J62" s="314"/>
      <c r="K62" s="301"/>
    </row>
    <row r="63" spans="1:11" ht="30" x14ac:dyDescent="0.2">
      <c r="A63" s="300">
        <v>55</v>
      </c>
      <c r="B63" s="301" t="s">
        <v>741</v>
      </c>
      <c r="C63" s="301" t="s">
        <v>526</v>
      </c>
      <c r="D63" s="301" t="s">
        <v>742</v>
      </c>
      <c r="E63" s="301">
        <v>60</v>
      </c>
      <c r="F63" s="301">
        <v>375</v>
      </c>
      <c r="G63" s="301" t="s">
        <v>743</v>
      </c>
      <c r="H63" s="314" t="s">
        <v>677</v>
      </c>
      <c r="I63" s="314" t="s">
        <v>744</v>
      </c>
      <c r="J63" s="314"/>
      <c r="K63" s="301"/>
    </row>
    <row r="64" spans="1:11" ht="30" x14ac:dyDescent="0.2">
      <c r="A64" s="300">
        <v>56</v>
      </c>
      <c r="B64" s="301" t="s">
        <v>745</v>
      </c>
      <c r="C64" s="301" t="s">
        <v>526</v>
      </c>
      <c r="D64" s="301" t="s">
        <v>746</v>
      </c>
      <c r="E64" s="301">
        <v>100</v>
      </c>
      <c r="F64" s="301">
        <v>150</v>
      </c>
      <c r="G64" s="301"/>
      <c r="H64" s="314"/>
      <c r="I64" s="314"/>
      <c r="J64" s="314">
        <v>228542413</v>
      </c>
      <c r="K64" s="301" t="s">
        <v>747</v>
      </c>
    </row>
    <row r="65" spans="1:11" ht="30" x14ac:dyDescent="0.2">
      <c r="A65" s="300">
        <v>57</v>
      </c>
      <c r="B65" s="301" t="s">
        <v>748</v>
      </c>
      <c r="C65" s="301" t="s">
        <v>526</v>
      </c>
      <c r="D65" s="301" t="s">
        <v>749</v>
      </c>
      <c r="E65" s="301">
        <v>128.19999999999999</v>
      </c>
      <c r="F65" s="301">
        <v>250</v>
      </c>
      <c r="G65" s="316"/>
      <c r="H65" s="314"/>
      <c r="I65" s="314"/>
      <c r="J65" s="314">
        <v>233144987</v>
      </c>
      <c r="K65" s="301" t="s">
        <v>747</v>
      </c>
    </row>
    <row r="66" spans="1:11" ht="30" x14ac:dyDescent="0.2">
      <c r="A66" s="300">
        <v>58</v>
      </c>
      <c r="B66" s="301" t="s">
        <v>750</v>
      </c>
      <c r="C66" s="301" t="s">
        <v>526</v>
      </c>
      <c r="D66" s="301" t="s">
        <v>751</v>
      </c>
      <c r="E66" s="301">
        <v>43.7</v>
      </c>
      <c r="F66" s="301">
        <v>375</v>
      </c>
      <c r="G66" s="301" t="s">
        <v>752</v>
      </c>
      <c r="H66" s="314" t="s">
        <v>753</v>
      </c>
      <c r="I66" s="314" t="s">
        <v>754</v>
      </c>
      <c r="J66" s="314"/>
      <c r="K66" s="301"/>
    </row>
    <row r="67" spans="1:11" ht="30" x14ac:dyDescent="0.2">
      <c r="A67" s="300">
        <v>59</v>
      </c>
      <c r="B67" s="301" t="s">
        <v>755</v>
      </c>
      <c r="C67" s="301" t="s">
        <v>526</v>
      </c>
      <c r="D67" s="301" t="s">
        <v>756</v>
      </c>
      <c r="E67" s="301">
        <v>69.239999999999995</v>
      </c>
      <c r="F67" s="301">
        <v>625</v>
      </c>
      <c r="G67" s="301">
        <v>36001000355</v>
      </c>
      <c r="H67" s="314" t="s">
        <v>757</v>
      </c>
      <c r="I67" s="314" t="s">
        <v>758</v>
      </c>
      <c r="J67" s="314"/>
      <c r="K67" s="301"/>
    </row>
    <row r="68" spans="1:11" ht="45" x14ac:dyDescent="0.2">
      <c r="A68" s="300">
        <v>60</v>
      </c>
      <c r="B68" s="301" t="s">
        <v>759</v>
      </c>
      <c r="C68" s="301" t="s">
        <v>526</v>
      </c>
      <c r="D68" s="301" t="s">
        <v>760</v>
      </c>
      <c r="E68" s="301">
        <v>37.4</v>
      </c>
      <c r="F68" s="301">
        <v>375</v>
      </c>
      <c r="G68" s="301" t="s">
        <v>761</v>
      </c>
      <c r="H68" s="314" t="s">
        <v>762</v>
      </c>
      <c r="I68" s="314" t="s">
        <v>763</v>
      </c>
      <c r="J68" s="314"/>
      <c r="K68" s="301"/>
    </row>
    <row r="69" spans="1:11" ht="30" x14ac:dyDescent="0.2">
      <c r="A69" s="300">
        <v>61</v>
      </c>
      <c r="B69" s="301" t="s">
        <v>764</v>
      </c>
      <c r="C69" s="301" t="s">
        <v>526</v>
      </c>
      <c r="D69" s="301" t="s">
        <v>765</v>
      </c>
      <c r="E69" s="301">
        <v>130</v>
      </c>
      <c r="F69" s="301">
        <v>500</v>
      </c>
      <c r="G69" s="301" t="s">
        <v>766</v>
      </c>
      <c r="H69" s="314" t="s">
        <v>767</v>
      </c>
      <c r="I69" s="314" t="s">
        <v>768</v>
      </c>
      <c r="J69" s="314"/>
      <c r="K69" s="301"/>
    </row>
    <row r="70" spans="1:11" ht="45" x14ac:dyDescent="0.2">
      <c r="A70" s="300">
        <v>62</v>
      </c>
      <c r="B70" s="301" t="s">
        <v>769</v>
      </c>
      <c r="C70" s="301" t="s">
        <v>526</v>
      </c>
      <c r="D70" s="301" t="s">
        <v>770</v>
      </c>
      <c r="E70" s="301">
        <v>37.5</v>
      </c>
      <c r="F70" s="301">
        <v>500</v>
      </c>
      <c r="G70" s="301" t="s">
        <v>771</v>
      </c>
      <c r="H70" s="314" t="s">
        <v>772</v>
      </c>
      <c r="I70" s="314" t="s">
        <v>773</v>
      </c>
      <c r="J70" s="314"/>
      <c r="K70" s="301"/>
    </row>
    <row r="71" spans="1:11" ht="30" x14ac:dyDescent="0.2">
      <c r="A71" s="300">
        <v>63</v>
      </c>
      <c r="B71" s="301" t="s">
        <v>1763</v>
      </c>
      <c r="C71" s="301" t="s">
        <v>526</v>
      </c>
      <c r="D71" s="301" t="s">
        <v>1764</v>
      </c>
      <c r="E71" s="301">
        <v>66</v>
      </c>
      <c r="F71" s="301">
        <v>700</v>
      </c>
      <c r="G71" s="301" t="s">
        <v>1765</v>
      </c>
      <c r="H71" s="314" t="s">
        <v>481</v>
      </c>
      <c r="I71" s="314" t="s">
        <v>1766</v>
      </c>
      <c r="J71" s="314"/>
      <c r="K71" s="301"/>
    </row>
    <row r="72" spans="1:11" ht="30" x14ac:dyDescent="0.2">
      <c r="A72" s="300">
        <v>64</v>
      </c>
      <c r="B72" s="301" t="s">
        <v>774</v>
      </c>
      <c r="C72" s="301" t="s">
        <v>526</v>
      </c>
      <c r="D72" s="301" t="s">
        <v>775</v>
      </c>
      <c r="E72" s="301">
        <v>187</v>
      </c>
      <c r="F72" s="301">
        <v>311.67</v>
      </c>
      <c r="G72" s="301"/>
      <c r="H72" s="314"/>
      <c r="I72" s="314"/>
      <c r="J72" s="314">
        <v>229324451</v>
      </c>
      <c r="K72" s="301" t="s">
        <v>566</v>
      </c>
    </row>
    <row r="73" spans="1:11" ht="30" x14ac:dyDescent="0.2">
      <c r="A73" s="300">
        <v>65</v>
      </c>
      <c r="B73" s="301" t="s">
        <v>776</v>
      </c>
      <c r="C73" s="301" t="s">
        <v>526</v>
      </c>
      <c r="D73" s="301" t="s">
        <v>777</v>
      </c>
      <c r="E73" s="301">
        <v>69.400000000000006</v>
      </c>
      <c r="F73" s="301">
        <v>562.5</v>
      </c>
      <c r="G73" s="301" t="s">
        <v>778</v>
      </c>
      <c r="H73" s="314" t="s">
        <v>505</v>
      </c>
      <c r="I73" s="314" t="s">
        <v>779</v>
      </c>
      <c r="J73" s="314"/>
      <c r="K73" s="301"/>
    </row>
    <row r="74" spans="1:11" ht="30" x14ac:dyDescent="0.2">
      <c r="A74" s="300">
        <v>66</v>
      </c>
      <c r="B74" s="301" t="s">
        <v>780</v>
      </c>
      <c r="C74" s="301" t="s">
        <v>526</v>
      </c>
      <c r="D74" s="301" t="s">
        <v>781</v>
      </c>
      <c r="E74" s="301">
        <v>94.7</v>
      </c>
      <c r="F74" s="301">
        <v>375</v>
      </c>
      <c r="G74" s="301" t="s">
        <v>782</v>
      </c>
      <c r="H74" s="314" t="s">
        <v>481</v>
      </c>
      <c r="I74" s="314" t="s">
        <v>783</v>
      </c>
      <c r="J74" s="314"/>
      <c r="K74" s="301"/>
    </row>
    <row r="75" spans="1:11" ht="30" x14ac:dyDescent="0.2">
      <c r="A75" s="300">
        <v>67</v>
      </c>
      <c r="B75" s="301" t="s">
        <v>784</v>
      </c>
      <c r="C75" s="301" t="s">
        <v>526</v>
      </c>
      <c r="D75" s="301" t="s">
        <v>785</v>
      </c>
      <c r="E75" s="301">
        <v>40</v>
      </c>
      <c r="F75" s="301">
        <v>375</v>
      </c>
      <c r="G75" s="301" t="s">
        <v>786</v>
      </c>
      <c r="H75" s="314" t="s">
        <v>665</v>
      </c>
      <c r="I75" s="314" t="s">
        <v>787</v>
      </c>
      <c r="J75" s="314"/>
      <c r="K75" s="301"/>
    </row>
    <row r="76" spans="1:11" ht="30" x14ac:dyDescent="0.2">
      <c r="A76" s="300">
        <v>68</v>
      </c>
      <c r="B76" s="301" t="s">
        <v>788</v>
      </c>
      <c r="C76" s="301" t="s">
        <v>526</v>
      </c>
      <c r="D76" s="301" t="s">
        <v>789</v>
      </c>
      <c r="E76" s="301">
        <v>77.819999999999993</v>
      </c>
      <c r="F76" s="301">
        <v>777.5</v>
      </c>
      <c r="G76" s="301" t="s">
        <v>790</v>
      </c>
      <c r="H76" s="314" t="s">
        <v>791</v>
      </c>
      <c r="I76" s="314" t="s">
        <v>792</v>
      </c>
      <c r="J76" s="314"/>
      <c r="K76" s="301"/>
    </row>
    <row r="77" spans="1:11" ht="30" x14ac:dyDescent="0.2">
      <c r="A77" s="300">
        <v>69</v>
      </c>
      <c r="B77" s="301" t="s">
        <v>793</v>
      </c>
      <c r="C77" s="301" t="s">
        <v>526</v>
      </c>
      <c r="D77" s="301" t="s">
        <v>789</v>
      </c>
      <c r="E77" s="301">
        <v>43.7</v>
      </c>
      <c r="F77" s="301">
        <v>1312.5</v>
      </c>
      <c r="G77" s="301" t="s">
        <v>794</v>
      </c>
      <c r="H77" s="314" t="s">
        <v>497</v>
      </c>
      <c r="I77" s="314" t="s">
        <v>795</v>
      </c>
      <c r="J77" s="314"/>
      <c r="K77" s="301"/>
    </row>
    <row r="78" spans="1:11" ht="30" x14ac:dyDescent="0.2">
      <c r="A78" s="300">
        <v>70</v>
      </c>
      <c r="B78" s="301" t="s">
        <v>796</v>
      </c>
      <c r="C78" s="301" t="s">
        <v>526</v>
      </c>
      <c r="D78" s="301" t="s">
        <v>789</v>
      </c>
      <c r="E78" s="301">
        <v>216.2</v>
      </c>
      <c r="F78" s="301">
        <v>375</v>
      </c>
      <c r="G78" s="301" t="s">
        <v>797</v>
      </c>
      <c r="H78" s="314" t="s">
        <v>798</v>
      </c>
      <c r="I78" s="314" t="s">
        <v>799</v>
      </c>
      <c r="J78" s="314"/>
      <c r="K78" s="301"/>
    </row>
    <row r="79" spans="1:11" ht="30" x14ac:dyDescent="0.2">
      <c r="A79" s="300">
        <v>71</v>
      </c>
      <c r="B79" s="301" t="s">
        <v>800</v>
      </c>
      <c r="C79" s="301" t="s">
        <v>526</v>
      </c>
      <c r="D79" s="301" t="s">
        <v>789</v>
      </c>
      <c r="E79" s="301">
        <v>307.39</v>
      </c>
      <c r="F79" s="301">
        <v>875</v>
      </c>
      <c r="G79" s="301" t="s">
        <v>801</v>
      </c>
      <c r="H79" s="314" t="s">
        <v>802</v>
      </c>
      <c r="I79" s="314" t="s">
        <v>803</v>
      </c>
      <c r="J79" s="314"/>
      <c r="K79" s="301"/>
    </row>
    <row r="80" spans="1:11" ht="30" x14ac:dyDescent="0.2">
      <c r="A80" s="300">
        <v>72</v>
      </c>
      <c r="B80" s="301" t="s">
        <v>804</v>
      </c>
      <c r="C80" s="301" t="s">
        <v>526</v>
      </c>
      <c r="D80" s="301" t="s">
        <v>805</v>
      </c>
      <c r="E80" s="301">
        <v>50</v>
      </c>
      <c r="F80" s="301">
        <v>625</v>
      </c>
      <c r="G80" s="301" t="s">
        <v>806</v>
      </c>
      <c r="H80" s="314" t="s">
        <v>807</v>
      </c>
      <c r="I80" s="314" t="s">
        <v>808</v>
      </c>
      <c r="J80" s="314"/>
      <c r="K80" s="301"/>
    </row>
    <row r="81" spans="1:11" ht="30" x14ac:dyDescent="0.2">
      <c r="A81" s="300">
        <v>73</v>
      </c>
      <c r="B81" s="301" t="s">
        <v>809</v>
      </c>
      <c r="C81" s="301" t="s">
        <v>526</v>
      </c>
      <c r="D81" s="301" t="s">
        <v>810</v>
      </c>
      <c r="E81" s="301">
        <v>30</v>
      </c>
      <c r="F81" s="301">
        <v>625</v>
      </c>
      <c r="G81" s="301" t="s">
        <v>811</v>
      </c>
      <c r="H81" s="314" t="s">
        <v>500</v>
      </c>
      <c r="I81" s="314" t="s">
        <v>812</v>
      </c>
      <c r="J81" s="314"/>
      <c r="K81" s="301"/>
    </row>
    <row r="82" spans="1:11" ht="30" x14ac:dyDescent="0.2">
      <c r="A82" s="300">
        <v>74</v>
      </c>
      <c r="B82" s="301" t="s">
        <v>813</v>
      </c>
      <c r="C82" s="301" t="s">
        <v>526</v>
      </c>
      <c r="D82" s="301" t="s">
        <v>810</v>
      </c>
      <c r="E82" s="301">
        <v>50.6</v>
      </c>
      <c r="F82" s="301">
        <v>500</v>
      </c>
      <c r="G82" s="301" t="s">
        <v>814</v>
      </c>
      <c r="H82" s="314" t="s">
        <v>491</v>
      </c>
      <c r="I82" s="314" t="s">
        <v>815</v>
      </c>
      <c r="J82" s="314"/>
      <c r="K82" s="301"/>
    </row>
    <row r="83" spans="1:11" ht="30" x14ac:dyDescent="0.2">
      <c r="A83" s="300">
        <v>75</v>
      </c>
      <c r="B83" s="301" t="s">
        <v>816</v>
      </c>
      <c r="C83" s="301" t="s">
        <v>526</v>
      </c>
      <c r="D83" s="301" t="s">
        <v>810</v>
      </c>
      <c r="E83" s="301">
        <v>110</v>
      </c>
      <c r="F83" s="301">
        <v>500</v>
      </c>
      <c r="G83" s="301" t="s">
        <v>817</v>
      </c>
      <c r="H83" s="314" t="s">
        <v>818</v>
      </c>
      <c r="I83" s="314" t="s">
        <v>819</v>
      </c>
      <c r="J83" s="314"/>
      <c r="K83" s="301"/>
    </row>
    <row r="84" spans="1:11" ht="30" x14ac:dyDescent="0.2">
      <c r="A84" s="300">
        <v>76</v>
      </c>
      <c r="B84" s="301" t="s">
        <v>820</v>
      </c>
      <c r="C84" s="301" t="s">
        <v>526</v>
      </c>
      <c r="D84" s="301" t="s">
        <v>810</v>
      </c>
      <c r="E84" s="301">
        <v>60</v>
      </c>
      <c r="F84" s="301">
        <v>750</v>
      </c>
      <c r="G84" s="301" t="s">
        <v>821</v>
      </c>
      <c r="H84" s="314" t="s">
        <v>822</v>
      </c>
      <c r="I84" s="314" t="s">
        <v>823</v>
      </c>
      <c r="J84" s="314"/>
      <c r="K84" s="301"/>
    </row>
    <row r="85" spans="1:11" ht="45" x14ac:dyDescent="0.2">
      <c r="A85" s="300">
        <v>77</v>
      </c>
      <c r="B85" s="301" t="s">
        <v>824</v>
      </c>
      <c r="C85" s="301" t="s">
        <v>526</v>
      </c>
      <c r="D85" s="301" t="s">
        <v>810</v>
      </c>
      <c r="E85" s="301">
        <v>60</v>
      </c>
      <c r="F85" s="301">
        <v>437.5</v>
      </c>
      <c r="G85" s="301" t="s">
        <v>825</v>
      </c>
      <c r="H85" s="314" t="s">
        <v>826</v>
      </c>
      <c r="I85" s="314" t="s">
        <v>827</v>
      </c>
      <c r="J85" s="314"/>
      <c r="K85" s="301"/>
    </row>
    <row r="86" spans="1:11" ht="45" x14ac:dyDescent="0.2">
      <c r="A86" s="300">
        <v>78</v>
      </c>
      <c r="B86" s="301" t="s">
        <v>828</v>
      </c>
      <c r="C86" s="301" t="s">
        <v>526</v>
      </c>
      <c r="D86" s="301" t="s">
        <v>829</v>
      </c>
      <c r="E86" s="301">
        <v>65.900000000000006</v>
      </c>
      <c r="F86" s="301">
        <v>250</v>
      </c>
      <c r="G86" s="301" t="s">
        <v>830</v>
      </c>
      <c r="H86" s="314" t="s">
        <v>831</v>
      </c>
      <c r="I86" s="314" t="s">
        <v>832</v>
      </c>
      <c r="J86" s="314"/>
      <c r="K86" s="301"/>
    </row>
    <row r="87" spans="1:11" ht="60" x14ac:dyDescent="0.2">
      <c r="A87" s="300">
        <v>79</v>
      </c>
      <c r="B87" s="301" t="s">
        <v>833</v>
      </c>
      <c r="C87" s="301" t="s">
        <v>526</v>
      </c>
      <c r="D87" s="301" t="s">
        <v>834</v>
      </c>
      <c r="E87" s="301">
        <v>33.6</v>
      </c>
      <c r="F87" s="301">
        <v>500</v>
      </c>
      <c r="G87" s="301" t="s">
        <v>835</v>
      </c>
      <c r="H87" s="314" t="s">
        <v>506</v>
      </c>
      <c r="I87" s="314" t="s">
        <v>836</v>
      </c>
      <c r="J87" s="314"/>
      <c r="K87" s="301"/>
    </row>
    <row r="88" spans="1:11" ht="30" x14ac:dyDescent="0.2">
      <c r="A88" s="300">
        <v>80</v>
      </c>
      <c r="B88" s="301" t="s">
        <v>837</v>
      </c>
      <c r="C88" s="301" t="s">
        <v>526</v>
      </c>
      <c r="D88" s="301" t="s">
        <v>834</v>
      </c>
      <c r="E88" s="301">
        <v>49</v>
      </c>
      <c r="F88" s="301">
        <v>500</v>
      </c>
      <c r="G88" s="301" t="s">
        <v>838</v>
      </c>
      <c r="H88" s="314" t="s">
        <v>839</v>
      </c>
      <c r="I88" s="314" t="s">
        <v>840</v>
      </c>
      <c r="J88" s="314"/>
      <c r="K88" s="301"/>
    </row>
    <row r="89" spans="1:11" ht="30" x14ac:dyDescent="0.2">
      <c r="A89" s="300">
        <v>81</v>
      </c>
      <c r="B89" s="301" t="s">
        <v>841</v>
      </c>
      <c r="C89" s="301" t="s">
        <v>526</v>
      </c>
      <c r="D89" s="301" t="s">
        <v>834</v>
      </c>
      <c r="E89" s="301">
        <v>310.5</v>
      </c>
      <c r="F89" s="301">
        <v>600</v>
      </c>
      <c r="G89" s="316" t="s">
        <v>842</v>
      </c>
      <c r="H89" s="314" t="s">
        <v>843</v>
      </c>
      <c r="I89" s="314" t="s">
        <v>844</v>
      </c>
      <c r="J89" s="314"/>
      <c r="K89" s="301"/>
    </row>
    <row r="90" spans="1:11" ht="30" x14ac:dyDescent="0.2">
      <c r="A90" s="300">
        <v>82</v>
      </c>
      <c r="B90" s="301" t="s">
        <v>845</v>
      </c>
      <c r="C90" s="301" t="s">
        <v>526</v>
      </c>
      <c r="D90" s="301" t="s">
        <v>834</v>
      </c>
      <c r="E90" s="301">
        <v>81</v>
      </c>
      <c r="F90" s="301">
        <v>500</v>
      </c>
      <c r="G90" s="301" t="s">
        <v>846</v>
      </c>
      <c r="H90" s="314" t="s">
        <v>847</v>
      </c>
      <c r="I90" s="314" t="s">
        <v>848</v>
      </c>
      <c r="J90" s="314"/>
      <c r="K90" s="301"/>
    </row>
    <row r="91" spans="1:11" ht="30" x14ac:dyDescent="0.2">
      <c r="A91" s="300">
        <v>83</v>
      </c>
      <c r="B91" s="301" t="s">
        <v>849</v>
      </c>
      <c r="C91" s="301" t="s">
        <v>526</v>
      </c>
      <c r="D91" s="301" t="s">
        <v>834</v>
      </c>
      <c r="E91" s="301">
        <v>65.930000000000007</v>
      </c>
      <c r="F91" s="301">
        <v>775</v>
      </c>
      <c r="G91" s="316" t="s">
        <v>850</v>
      </c>
      <c r="H91" s="314" t="s">
        <v>851</v>
      </c>
      <c r="I91" s="314" t="s">
        <v>852</v>
      </c>
      <c r="J91" s="314"/>
      <c r="K91" s="301"/>
    </row>
    <row r="92" spans="1:11" ht="45" x14ac:dyDescent="0.2">
      <c r="A92" s="300">
        <v>84</v>
      </c>
      <c r="B92" s="301" t="s">
        <v>853</v>
      </c>
      <c r="C92" s="301" t="s">
        <v>526</v>
      </c>
      <c r="D92" s="301" t="s">
        <v>834</v>
      </c>
      <c r="E92" s="301">
        <v>60.89</v>
      </c>
      <c r="F92" s="301">
        <v>400</v>
      </c>
      <c r="G92" s="301" t="s">
        <v>854</v>
      </c>
      <c r="H92" s="314" t="s">
        <v>855</v>
      </c>
      <c r="I92" s="314" t="s">
        <v>856</v>
      </c>
      <c r="J92" s="314"/>
      <c r="K92" s="301"/>
    </row>
    <row r="93" spans="1:11" ht="30" x14ac:dyDescent="0.2">
      <c r="A93" s="300">
        <v>85</v>
      </c>
      <c r="B93" s="301" t="s">
        <v>857</v>
      </c>
      <c r="C93" s="301" t="s">
        <v>526</v>
      </c>
      <c r="D93" s="301" t="s">
        <v>858</v>
      </c>
      <c r="E93" s="301">
        <v>35</v>
      </c>
      <c r="F93" s="301">
        <v>600</v>
      </c>
      <c r="G93" s="301" t="s">
        <v>859</v>
      </c>
      <c r="H93" s="314" t="s">
        <v>677</v>
      </c>
      <c r="I93" s="314" t="s">
        <v>860</v>
      </c>
      <c r="J93" s="314"/>
      <c r="K93" s="301"/>
    </row>
    <row r="94" spans="1:11" ht="30" x14ac:dyDescent="0.2">
      <c r="A94" s="300">
        <v>86</v>
      </c>
      <c r="B94" s="301" t="s">
        <v>861</v>
      </c>
      <c r="C94" s="301" t="s">
        <v>526</v>
      </c>
      <c r="D94" s="301" t="s">
        <v>858</v>
      </c>
      <c r="E94" s="301">
        <v>127</v>
      </c>
      <c r="F94" s="301">
        <v>400</v>
      </c>
      <c r="G94" s="301" t="s">
        <v>862</v>
      </c>
      <c r="H94" s="314" t="s">
        <v>863</v>
      </c>
      <c r="I94" s="314" t="s">
        <v>864</v>
      </c>
      <c r="J94" s="314"/>
      <c r="K94" s="301"/>
    </row>
    <row r="95" spans="1:11" ht="30" x14ac:dyDescent="0.2">
      <c r="A95" s="300">
        <v>87</v>
      </c>
      <c r="B95" s="301" t="s">
        <v>865</v>
      </c>
      <c r="C95" s="301" t="s">
        <v>526</v>
      </c>
      <c r="D95" s="301" t="s">
        <v>858</v>
      </c>
      <c r="E95" s="301">
        <v>37.4</v>
      </c>
      <c r="F95" s="301">
        <v>100</v>
      </c>
      <c r="G95" s="301" t="s">
        <v>866</v>
      </c>
      <c r="H95" s="314" t="s">
        <v>867</v>
      </c>
      <c r="I95" s="314" t="s">
        <v>868</v>
      </c>
      <c r="J95" s="314"/>
      <c r="K95" s="301"/>
    </row>
    <row r="96" spans="1:11" ht="45" x14ac:dyDescent="0.2">
      <c r="A96" s="300">
        <v>88</v>
      </c>
      <c r="B96" s="301" t="s">
        <v>869</v>
      </c>
      <c r="C96" s="301" t="s">
        <v>526</v>
      </c>
      <c r="D96" s="301" t="s">
        <v>870</v>
      </c>
      <c r="E96" s="301">
        <v>29.7</v>
      </c>
      <c r="F96" s="301">
        <v>312.5</v>
      </c>
      <c r="G96" s="301" t="s">
        <v>871</v>
      </c>
      <c r="H96" s="314" t="s">
        <v>753</v>
      </c>
      <c r="I96" s="314" t="s">
        <v>872</v>
      </c>
      <c r="J96" s="314"/>
      <c r="K96" s="301"/>
    </row>
    <row r="97" spans="1:11" ht="30" x14ac:dyDescent="0.2">
      <c r="A97" s="300">
        <v>89</v>
      </c>
      <c r="B97" s="301" t="s">
        <v>1767</v>
      </c>
      <c r="C97" s="301" t="s">
        <v>526</v>
      </c>
      <c r="D97" s="301" t="s">
        <v>1768</v>
      </c>
      <c r="E97" s="301">
        <v>90</v>
      </c>
      <c r="F97" s="301">
        <v>187.5</v>
      </c>
      <c r="G97" s="301" t="s">
        <v>1769</v>
      </c>
      <c r="H97" s="314" t="s">
        <v>1770</v>
      </c>
      <c r="I97" s="314" t="s">
        <v>606</v>
      </c>
      <c r="J97" s="314"/>
      <c r="K97" s="301"/>
    </row>
    <row r="98" spans="1:11" ht="30" x14ac:dyDescent="0.2">
      <c r="A98" s="300">
        <v>90</v>
      </c>
      <c r="B98" s="301" t="s">
        <v>873</v>
      </c>
      <c r="C98" s="301" t="s">
        <v>526</v>
      </c>
      <c r="D98" s="301" t="s">
        <v>874</v>
      </c>
      <c r="E98" s="301">
        <v>75.31</v>
      </c>
      <c r="F98" s="301">
        <v>1250</v>
      </c>
      <c r="G98" s="316" t="s">
        <v>875</v>
      </c>
      <c r="H98" s="314" t="s">
        <v>876</v>
      </c>
      <c r="I98" s="314" t="s">
        <v>877</v>
      </c>
      <c r="J98" s="314"/>
      <c r="K98" s="301"/>
    </row>
    <row r="99" spans="1:11" ht="45" x14ac:dyDescent="0.2">
      <c r="A99" s="300">
        <v>91</v>
      </c>
      <c r="B99" s="301" t="s">
        <v>878</v>
      </c>
      <c r="C99" s="301" t="s">
        <v>526</v>
      </c>
      <c r="D99" s="301" t="s">
        <v>874</v>
      </c>
      <c r="E99" s="301">
        <v>123</v>
      </c>
      <c r="F99" s="301">
        <v>937.5</v>
      </c>
      <c r="G99" s="301" t="s">
        <v>879</v>
      </c>
      <c r="H99" s="314" t="s">
        <v>880</v>
      </c>
      <c r="I99" s="314" t="s">
        <v>881</v>
      </c>
      <c r="J99" s="314"/>
      <c r="K99" s="301"/>
    </row>
    <row r="100" spans="1:11" ht="45" x14ac:dyDescent="0.2">
      <c r="A100" s="300">
        <v>92</v>
      </c>
      <c r="B100" s="301" t="s">
        <v>882</v>
      </c>
      <c r="C100" s="301" t="s">
        <v>526</v>
      </c>
      <c r="D100" s="301" t="s">
        <v>874</v>
      </c>
      <c r="E100" s="301">
        <v>88.7</v>
      </c>
      <c r="F100" s="301">
        <v>600</v>
      </c>
      <c r="G100" s="301" t="s">
        <v>883</v>
      </c>
      <c r="H100" s="314" t="s">
        <v>481</v>
      </c>
      <c r="I100" s="314" t="s">
        <v>884</v>
      </c>
      <c r="J100" s="314"/>
      <c r="K100" s="301"/>
    </row>
    <row r="101" spans="1:11" ht="45" x14ac:dyDescent="0.2">
      <c r="A101" s="300">
        <v>93</v>
      </c>
      <c r="B101" s="301" t="s">
        <v>885</v>
      </c>
      <c r="C101" s="301" t="s">
        <v>526</v>
      </c>
      <c r="D101" s="301" t="s">
        <v>874</v>
      </c>
      <c r="E101" s="301">
        <v>190.04</v>
      </c>
      <c r="F101" s="301">
        <v>1766</v>
      </c>
      <c r="G101" s="301" t="s">
        <v>886</v>
      </c>
      <c r="H101" s="314" t="s">
        <v>887</v>
      </c>
      <c r="I101" s="314" t="s">
        <v>888</v>
      </c>
      <c r="J101" s="314"/>
      <c r="K101" s="301"/>
    </row>
    <row r="102" spans="1:11" ht="45" x14ac:dyDescent="0.2">
      <c r="A102" s="300">
        <v>94</v>
      </c>
      <c r="B102" s="301" t="s">
        <v>889</v>
      </c>
      <c r="C102" s="301" t="s">
        <v>526</v>
      </c>
      <c r="D102" s="301" t="s">
        <v>890</v>
      </c>
      <c r="E102" s="301">
        <v>75.010000000000005</v>
      </c>
      <c r="F102" s="301">
        <v>690</v>
      </c>
      <c r="G102" s="301" t="s">
        <v>891</v>
      </c>
      <c r="H102" s="314" t="s">
        <v>892</v>
      </c>
      <c r="I102" s="314" t="s">
        <v>893</v>
      </c>
      <c r="J102" s="314"/>
      <c r="K102" s="301"/>
    </row>
    <row r="103" spans="1:11" ht="30" x14ac:dyDescent="0.2">
      <c r="A103" s="300">
        <v>95</v>
      </c>
      <c r="B103" s="301" t="s">
        <v>894</v>
      </c>
      <c r="C103" s="301" t="s">
        <v>526</v>
      </c>
      <c r="D103" s="301" t="s">
        <v>874</v>
      </c>
      <c r="E103" s="301">
        <v>28.95</v>
      </c>
      <c r="F103" s="301">
        <v>700</v>
      </c>
      <c r="G103" s="301" t="s">
        <v>895</v>
      </c>
      <c r="H103" s="314" t="s">
        <v>610</v>
      </c>
      <c r="I103" s="314" t="s">
        <v>896</v>
      </c>
      <c r="J103" s="314"/>
      <c r="K103" s="301"/>
    </row>
    <row r="104" spans="1:11" ht="30" x14ac:dyDescent="0.2">
      <c r="A104" s="300">
        <v>96</v>
      </c>
      <c r="B104" s="301" t="s">
        <v>897</v>
      </c>
      <c r="C104" s="301" t="s">
        <v>526</v>
      </c>
      <c r="D104" s="301" t="s">
        <v>874</v>
      </c>
      <c r="E104" s="301">
        <v>83.3</v>
      </c>
      <c r="F104" s="301">
        <v>750</v>
      </c>
      <c r="G104" s="301" t="s">
        <v>898</v>
      </c>
      <c r="H104" s="314" t="s">
        <v>499</v>
      </c>
      <c r="I104" s="314" t="s">
        <v>899</v>
      </c>
      <c r="J104" s="314"/>
      <c r="K104" s="301"/>
    </row>
    <row r="105" spans="1:11" ht="30" x14ac:dyDescent="0.2">
      <c r="A105" s="300">
        <v>97</v>
      </c>
      <c r="B105" s="301" t="s">
        <v>900</v>
      </c>
      <c r="C105" s="301" t="s">
        <v>526</v>
      </c>
      <c r="D105" s="301" t="s">
        <v>901</v>
      </c>
      <c r="E105" s="301">
        <v>80</v>
      </c>
      <c r="F105" s="301">
        <v>600</v>
      </c>
      <c r="G105" s="301" t="s">
        <v>902</v>
      </c>
      <c r="H105" s="314" t="s">
        <v>903</v>
      </c>
      <c r="I105" s="314" t="s">
        <v>904</v>
      </c>
      <c r="J105" s="314"/>
      <c r="K105" s="301"/>
    </row>
    <row r="106" spans="1:11" ht="30" x14ac:dyDescent="0.2">
      <c r="A106" s="300">
        <v>98</v>
      </c>
      <c r="B106" s="301" t="s">
        <v>905</v>
      </c>
      <c r="C106" s="301" t="s">
        <v>526</v>
      </c>
      <c r="D106" s="301" t="s">
        <v>874</v>
      </c>
      <c r="E106" s="301">
        <v>82.99</v>
      </c>
      <c r="F106" s="301">
        <v>600</v>
      </c>
      <c r="G106" s="301" t="s">
        <v>906</v>
      </c>
      <c r="H106" s="314" t="s">
        <v>907</v>
      </c>
      <c r="I106" s="314" t="s">
        <v>908</v>
      </c>
      <c r="J106" s="314"/>
      <c r="K106" s="301"/>
    </row>
    <row r="107" spans="1:11" ht="30" x14ac:dyDescent="0.2">
      <c r="A107" s="300">
        <v>99</v>
      </c>
      <c r="B107" s="301" t="s">
        <v>909</v>
      </c>
      <c r="C107" s="301" t="s">
        <v>526</v>
      </c>
      <c r="D107" s="301" t="s">
        <v>910</v>
      </c>
      <c r="E107" s="301">
        <v>50.24</v>
      </c>
      <c r="F107" s="301">
        <v>1300</v>
      </c>
      <c r="G107" s="301" t="s">
        <v>911</v>
      </c>
      <c r="H107" s="314" t="s">
        <v>912</v>
      </c>
      <c r="I107" s="314" t="s">
        <v>913</v>
      </c>
      <c r="J107" s="314"/>
      <c r="K107" s="301"/>
    </row>
    <row r="108" spans="1:11" ht="45" x14ac:dyDescent="0.2">
      <c r="A108" s="300">
        <v>100</v>
      </c>
      <c r="B108" s="301" t="s">
        <v>914</v>
      </c>
      <c r="C108" s="301" t="s">
        <v>526</v>
      </c>
      <c r="D108" s="301" t="s">
        <v>910</v>
      </c>
      <c r="E108" s="301">
        <v>46</v>
      </c>
      <c r="F108" s="301">
        <v>1048.56</v>
      </c>
      <c r="G108" s="301" t="s">
        <v>915</v>
      </c>
      <c r="H108" s="314" t="s">
        <v>916</v>
      </c>
      <c r="I108" s="314" t="s">
        <v>917</v>
      </c>
      <c r="J108" s="314"/>
      <c r="K108" s="301"/>
    </row>
    <row r="109" spans="1:11" ht="45" x14ac:dyDescent="0.2">
      <c r="A109" s="300">
        <v>101</v>
      </c>
      <c r="B109" s="301" t="s">
        <v>918</v>
      </c>
      <c r="C109" s="301" t="s">
        <v>526</v>
      </c>
      <c r="D109" s="301" t="s">
        <v>910</v>
      </c>
      <c r="E109" s="301">
        <v>71.5</v>
      </c>
      <c r="F109" s="301">
        <v>1530.82</v>
      </c>
      <c r="G109" s="301" t="s">
        <v>919</v>
      </c>
      <c r="H109" s="314" t="s">
        <v>523</v>
      </c>
      <c r="I109" s="314" t="s">
        <v>920</v>
      </c>
      <c r="J109" s="314"/>
      <c r="K109" s="301"/>
    </row>
    <row r="110" spans="1:11" ht="30" x14ac:dyDescent="0.2">
      <c r="A110" s="300">
        <v>102</v>
      </c>
      <c r="B110" s="301" t="s">
        <v>921</v>
      </c>
      <c r="C110" s="301" t="s">
        <v>526</v>
      </c>
      <c r="D110" s="301" t="s">
        <v>910</v>
      </c>
      <c r="E110" s="301">
        <v>36</v>
      </c>
      <c r="F110" s="301">
        <v>433.33</v>
      </c>
      <c r="G110" s="301" t="s">
        <v>922</v>
      </c>
      <c r="H110" s="314" t="s">
        <v>923</v>
      </c>
      <c r="I110" s="314" t="s">
        <v>924</v>
      </c>
      <c r="J110" s="314"/>
      <c r="K110" s="301"/>
    </row>
    <row r="111" spans="1:11" ht="45" x14ac:dyDescent="0.2">
      <c r="A111" s="300">
        <v>103</v>
      </c>
      <c r="B111" s="301" t="s">
        <v>925</v>
      </c>
      <c r="C111" s="301" t="s">
        <v>526</v>
      </c>
      <c r="D111" s="301" t="s">
        <v>910</v>
      </c>
      <c r="E111" s="301">
        <v>297.35000000000002</v>
      </c>
      <c r="F111" s="301">
        <v>800</v>
      </c>
      <c r="G111" s="316" t="s">
        <v>926</v>
      </c>
      <c r="H111" s="314" t="s">
        <v>927</v>
      </c>
      <c r="I111" s="314" t="s">
        <v>682</v>
      </c>
      <c r="J111" s="314"/>
      <c r="K111" s="301"/>
    </row>
    <row r="112" spans="1:11" ht="45" x14ac:dyDescent="0.2">
      <c r="A112" s="300">
        <v>104</v>
      </c>
      <c r="B112" s="301" t="s">
        <v>928</v>
      </c>
      <c r="C112" s="301" t="s">
        <v>526</v>
      </c>
      <c r="D112" s="301" t="s">
        <v>910</v>
      </c>
      <c r="E112" s="301">
        <v>70</v>
      </c>
      <c r="F112" s="301">
        <v>1000</v>
      </c>
      <c r="G112" s="301" t="s">
        <v>929</v>
      </c>
      <c r="H112" s="314" t="s">
        <v>930</v>
      </c>
      <c r="I112" s="314" t="s">
        <v>931</v>
      </c>
      <c r="J112" s="314"/>
      <c r="K112" s="301"/>
    </row>
    <row r="113" spans="1:11" ht="75" x14ac:dyDescent="0.2">
      <c r="A113" s="300">
        <v>105</v>
      </c>
      <c r="B113" s="301" t="s">
        <v>932</v>
      </c>
      <c r="C113" s="301" t="s">
        <v>526</v>
      </c>
      <c r="D113" s="301" t="s">
        <v>910</v>
      </c>
      <c r="E113" s="301">
        <v>43</v>
      </c>
      <c r="F113" s="301">
        <v>1048.56</v>
      </c>
      <c r="G113" s="316" t="s">
        <v>933</v>
      </c>
      <c r="H113" s="314" t="s">
        <v>491</v>
      </c>
      <c r="I113" s="314" t="s">
        <v>934</v>
      </c>
      <c r="J113" s="314"/>
      <c r="K113" s="301"/>
    </row>
    <row r="114" spans="1:11" ht="45" x14ac:dyDescent="0.2">
      <c r="A114" s="300">
        <v>106</v>
      </c>
      <c r="B114" s="301" t="s">
        <v>935</v>
      </c>
      <c r="C114" s="301" t="s">
        <v>526</v>
      </c>
      <c r="D114" s="301" t="s">
        <v>910</v>
      </c>
      <c r="E114" s="301">
        <v>70</v>
      </c>
      <c r="F114" s="301">
        <v>500</v>
      </c>
      <c r="G114" s="301" t="s">
        <v>936</v>
      </c>
      <c r="H114" s="314" t="s">
        <v>508</v>
      </c>
      <c r="I114" s="314" t="s">
        <v>937</v>
      </c>
      <c r="J114" s="314"/>
      <c r="K114" s="301"/>
    </row>
    <row r="115" spans="1:11" ht="30" x14ac:dyDescent="0.2">
      <c r="A115" s="300">
        <v>107</v>
      </c>
      <c r="B115" s="301" t="s">
        <v>938</v>
      </c>
      <c r="C115" s="301" t="s">
        <v>526</v>
      </c>
      <c r="D115" s="301" t="s">
        <v>939</v>
      </c>
      <c r="E115" s="301">
        <v>19</v>
      </c>
      <c r="F115" s="301">
        <v>350</v>
      </c>
      <c r="G115" s="301" t="s">
        <v>940</v>
      </c>
      <c r="H115" s="314" t="s">
        <v>481</v>
      </c>
      <c r="I115" s="314" t="s">
        <v>941</v>
      </c>
      <c r="J115" s="314"/>
      <c r="K115" s="301"/>
    </row>
    <row r="116" spans="1:11" ht="30" x14ac:dyDescent="0.2">
      <c r="A116" s="300">
        <v>108</v>
      </c>
      <c r="B116" s="301" t="s">
        <v>942</v>
      </c>
      <c r="C116" s="301" t="s">
        <v>526</v>
      </c>
      <c r="D116" s="301" t="s">
        <v>943</v>
      </c>
      <c r="E116" s="301">
        <v>50</v>
      </c>
      <c r="F116" s="301">
        <v>1500</v>
      </c>
      <c r="G116" s="301"/>
      <c r="H116" s="314"/>
      <c r="I116" s="314"/>
      <c r="J116" s="314">
        <v>2000004958</v>
      </c>
      <c r="K116" s="301" t="s">
        <v>944</v>
      </c>
    </row>
    <row r="117" spans="1:11" ht="45" x14ac:dyDescent="0.2">
      <c r="A117" s="300">
        <v>109</v>
      </c>
      <c r="B117" s="301" t="s">
        <v>945</v>
      </c>
      <c r="C117" s="301" t="s">
        <v>526</v>
      </c>
      <c r="D117" s="301" t="s">
        <v>874</v>
      </c>
      <c r="E117" s="301">
        <v>30</v>
      </c>
      <c r="F117" s="301">
        <v>500</v>
      </c>
      <c r="G117" s="301" t="s">
        <v>946</v>
      </c>
      <c r="H117" s="314" t="s">
        <v>699</v>
      </c>
      <c r="I117" s="314" t="s">
        <v>947</v>
      </c>
      <c r="J117" s="314"/>
      <c r="K117" s="301"/>
    </row>
    <row r="118" spans="1:11" ht="30" x14ac:dyDescent="0.2">
      <c r="A118" s="300">
        <v>110</v>
      </c>
      <c r="B118" s="301" t="s">
        <v>948</v>
      </c>
      <c r="C118" s="301" t="s">
        <v>526</v>
      </c>
      <c r="D118" s="301" t="s">
        <v>949</v>
      </c>
      <c r="E118" s="301">
        <v>81.44</v>
      </c>
      <c r="F118" s="301">
        <v>350</v>
      </c>
      <c r="G118" s="301" t="s">
        <v>549</v>
      </c>
      <c r="H118" s="314"/>
      <c r="I118" s="314"/>
      <c r="J118" s="314"/>
      <c r="K118" s="301" t="s">
        <v>950</v>
      </c>
    </row>
    <row r="119" spans="1:11" ht="30" x14ac:dyDescent="0.2">
      <c r="A119" s="300">
        <v>111</v>
      </c>
      <c r="B119" s="301" t="s">
        <v>1771</v>
      </c>
      <c r="C119" s="301" t="s">
        <v>526</v>
      </c>
      <c r="D119" s="301" t="s">
        <v>1772</v>
      </c>
      <c r="E119" s="301">
        <v>90.13</v>
      </c>
      <c r="F119" s="301">
        <v>350</v>
      </c>
      <c r="G119" s="301" t="s">
        <v>549</v>
      </c>
      <c r="H119" s="314"/>
      <c r="I119" s="314"/>
      <c r="J119" s="314"/>
      <c r="K119" s="301" t="s">
        <v>950</v>
      </c>
    </row>
    <row r="120" spans="1:11" ht="30" x14ac:dyDescent="0.2">
      <c r="A120" s="300">
        <v>112</v>
      </c>
      <c r="B120" s="301" t="s">
        <v>1773</v>
      </c>
      <c r="C120" s="301" t="s">
        <v>526</v>
      </c>
      <c r="D120" s="301" t="s">
        <v>1772</v>
      </c>
      <c r="E120" s="301">
        <v>83.42</v>
      </c>
      <c r="F120" s="301">
        <v>1500</v>
      </c>
      <c r="G120" s="301" t="s">
        <v>549</v>
      </c>
      <c r="H120" s="314"/>
      <c r="I120" s="314"/>
      <c r="J120" s="314"/>
      <c r="K120" s="301" t="s">
        <v>950</v>
      </c>
    </row>
    <row r="121" spans="1:11" ht="15" x14ac:dyDescent="0.2">
      <c r="A121" s="300" t="s">
        <v>271</v>
      </c>
      <c r="B121" s="301"/>
      <c r="C121" s="301"/>
      <c r="D121" s="301"/>
      <c r="E121" s="301"/>
      <c r="F121" s="301"/>
      <c r="G121" s="301"/>
      <c r="H121" s="314"/>
      <c r="I121" s="314"/>
      <c r="J121" s="314"/>
      <c r="K121" s="301"/>
    </row>
    <row r="122" spans="1:11" x14ac:dyDescent="0.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</row>
    <row r="123" spans="1:11" x14ac:dyDescent="0.2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</row>
    <row r="124" spans="1:11" x14ac:dyDescent="0.2">
      <c r="A124" s="299"/>
      <c r="B124" s="22"/>
      <c r="C124" s="22"/>
      <c r="D124" s="22"/>
      <c r="E124" s="22"/>
      <c r="F124" s="22"/>
      <c r="G124" s="22"/>
      <c r="H124" s="22"/>
      <c r="I124" s="22"/>
      <c r="J124" s="22"/>
      <c r="K124" s="22"/>
    </row>
    <row r="125" spans="1:11" ht="15" x14ac:dyDescent="0.3">
      <c r="A125" s="2"/>
      <c r="B125" s="65" t="s">
        <v>99</v>
      </c>
      <c r="C125" s="2"/>
      <c r="D125" s="2"/>
      <c r="E125" s="5"/>
      <c r="F125" s="2"/>
      <c r="G125" s="2"/>
      <c r="H125" s="2"/>
      <c r="I125" s="2"/>
      <c r="J125" s="2"/>
      <c r="K125" s="2"/>
    </row>
    <row r="126" spans="1:11" ht="15" x14ac:dyDescent="0.3">
      <c r="A126" s="2"/>
      <c r="B126" s="2"/>
      <c r="C126" s="457"/>
      <c r="D126" s="457"/>
      <c r="F126" s="64"/>
      <c r="G126" s="67"/>
    </row>
    <row r="127" spans="1:11" ht="15" x14ac:dyDescent="0.3">
      <c r="B127" s="2"/>
      <c r="C127" s="63" t="s">
        <v>260</v>
      </c>
      <c r="D127" s="2"/>
      <c r="F127" s="12" t="s">
        <v>265</v>
      </c>
    </row>
    <row r="128" spans="1:11" ht="15" x14ac:dyDescent="0.3">
      <c r="B128" s="2"/>
      <c r="C128" s="2"/>
      <c r="D128" s="2"/>
      <c r="F128" s="2" t="s">
        <v>261</v>
      </c>
    </row>
    <row r="129" spans="2:3" ht="15" x14ac:dyDescent="0.3">
      <c r="B129" s="2"/>
      <c r="C129" s="59" t="s">
        <v>131</v>
      </c>
    </row>
  </sheetData>
  <mergeCells count="1">
    <mergeCell ref="C126:D126"/>
  </mergeCells>
  <pageMargins left="0.7" right="0.7" top="0.75" bottom="0.75" header="0.3" footer="0.3"/>
  <pageSetup scale="58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8"/>
  <sheetViews>
    <sheetView view="pageBreakPreview" zoomScale="80" zoomScaleSheetLayoutView="80" workbookViewId="0">
      <selection activeCell="K33" sqref="K33"/>
    </sheetView>
  </sheetViews>
  <sheetFormatPr defaultRowHeight="12.75" x14ac:dyDescent="0.2"/>
  <cols>
    <col min="1" max="1" width="8" style="176" customWidth="1"/>
    <col min="2" max="2" width="21.140625" style="176" customWidth="1"/>
    <col min="3" max="3" width="21.5703125" style="176" customWidth="1"/>
    <col min="4" max="4" width="19.140625" style="176" customWidth="1"/>
    <col min="5" max="5" width="15.140625" style="176" customWidth="1"/>
    <col min="6" max="6" width="20.85546875" style="176" customWidth="1"/>
    <col min="7" max="7" width="23.85546875" style="176" customWidth="1"/>
    <col min="8" max="8" width="19" style="176" customWidth="1"/>
    <col min="9" max="9" width="21.140625" style="176" customWidth="1"/>
    <col min="10" max="10" width="17" style="176" customWidth="1"/>
    <col min="11" max="11" width="21.5703125" style="176" customWidth="1"/>
    <col min="12" max="12" width="24.42578125" style="176" customWidth="1"/>
    <col min="13" max="16384" width="9.140625" style="176"/>
  </cols>
  <sheetData>
    <row r="1" spans="1:13" customFormat="1" ht="15" x14ac:dyDescent="0.2">
      <c r="A1" s="128" t="s">
        <v>431</v>
      </c>
      <c r="B1" s="128"/>
      <c r="C1" s="129"/>
      <c r="D1" s="129"/>
      <c r="E1" s="129"/>
      <c r="F1" s="129"/>
      <c r="G1" s="129"/>
      <c r="H1" s="129"/>
      <c r="I1" s="129"/>
      <c r="J1" s="129"/>
      <c r="K1" s="135"/>
      <c r="L1" s="331" t="s">
        <v>101</v>
      </c>
    </row>
    <row r="2" spans="1:13" customFormat="1" ht="15" x14ac:dyDescent="0.3">
      <c r="A2" s="99" t="s">
        <v>132</v>
      </c>
      <c r="B2" s="99"/>
      <c r="C2" s="129"/>
      <c r="D2" s="129"/>
      <c r="E2" s="129"/>
      <c r="F2" s="129"/>
      <c r="G2" s="129"/>
      <c r="H2" s="129"/>
      <c r="I2" s="129"/>
      <c r="J2" s="129"/>
      <c r="K2" s="135"/>
      <c r="L2" s="341" t="s">
        <v>1089</v>
      </c>
    </row>
    <row r="3" spans="1:13" customFormat="1" ht="15" x14ac:dyDescent="0.2">
      <c r="A3" s="129"/>
      <c r="B3" s="129"/>
      <c r="C3" s="129"/>
      <c r="D3" s="129"/>
      <c r="E3" s="129"/>
      <c r="F3" s="129"/>
      <c r="G3" s="129"/>
      <c r="H3" s="129"/>
      <c r="I3" s="129"/>
      <c r="J3" s="129"/>
      <c r="K3" s="325"/>
      <c r="L3" s="325"/>
      <c r="M3" s="176"/>
    </row>
    <row r="4" spans="1:13" customFormat="1" ht="15" x14ac:dyDescent="0.3">
      <c r="A4" s="70" t="str">
        <f>'[2]ფორმა N2'!A4</f>
        <v>ანგარიშვალდებული პირის დასახელება:</v>
      </c>
      <c r="B4" s="70"/>
      <c r="C4" s="70"/>
      <c r="D4" s="70"/>
      <c r="E4" s="71"/>
      <c r="F4" s="137"/>
      <c r="G4" s="129"/>
      <c r="H4" s="129"/>
      <c r="I4" s="129"/>
      <c r="J4" s="129"/>
      <c r="K4" s="129"/>
      <c r="L4" s="129"/>
    </row>
    <row r="5" spans="1:13" ht="15" x14ac:dyDescent="0.3">
      <c r="A5" s="304" t="s">
        <v>1748</v>
      </c>
      <c r="B5" s="213"/>
      <c r="C5" s="74"/>
      <c r="D5" s="74"/>
      <c r="E5" s="74"/>
      <c r="F5" s="214"/>
      <c r="G5" s="215"/>
      <c r="H5" s="215"/>
      <c r="I5" s="215"/>
      <c r="J5" s="215"/>
      <c r="K5" s="215"/>
      <c r="L5" s="214"/>
    </row>
    <row r="6" spans="1:13" customFormat="1" ht="13.5" x14ac:dyDescent="0.2">
      <c r="A6" s="324"/>
      <c r="B6" s="324"/>
      <c r="C6" s="134"/>
      <c r="D6" s="134"/>
      <c r="E6" s="134"/>
      <c r="F6" s="129"/>
      <c r="G6" s="129"/>
      <c r="H6" s="129"/>
      <c r="I6" s="129"/>
      <c r="J6" s="129"/>
      <c r="K6" s="129"/>
      <c r="L6" s="129"/>
    </row>
    <row r="7" spans="1:13" customFormat="1" ht="60" x14ac:dyDescent="0.2">
      <c r="A7" s="305" t="s">
        <v>64</v>
      </c>
      <c r="B7" s="296" t="s">
        <v>240</v>
      </c>
      <c r="C7" s="297" t="s">
        <v>236</v>
      </c>
      <c r="D7" s="297" t="s">
        <v>237</v>
      </c>
      <c r="E7" s="297" t="s">
        <v>341</v>
      </c>
      <c r="F7" s="297" t="s">
        <v>239</v>
      </c>
      <c r="G7" s="297" t="s">
        <v>377</v>
      </c>
      <c r="H7" s="297" t="s">
        <v>379</v>
      </c>
      <c r="I7" s="297" t="s">
        <v>373</v>
      </c>
      <c r="J7" s="297" t="s">
        <v>374</v>
      </c>
      <c r="K7" s="297" t="s">
        <v>386</v>
      </c>
      <c r="L7" s="297" t="s">
        <v>375</v>
      </c>
    </row>
    <row r="8" spans="1:13" customFormat="1" ht="15" x14ac:dyDescent="0.2">
      <c r="A8" s="296">
        <v>1</v>
      </c>
      <c r="B8" s="296">
        <v>2</v>
      </c>
      <c r="C8" s="297">
        <v>3</v>
      </c>
      <c r="D8" s="296">
        <v>4</v>
      </c>
      <c r="E8" s="297">
        <v>5</v>
      </c>
      <c r="F8" s="296">
        <v>6</v>
      </c>
      <c r="G8" s="297">
        <v>7</v>
      </c>
      <c r="H8" s="296">
        <v>8</v>
      </c>
      <c r="I8" s="296">
        <v>9</v>
      </c>
      <c r="J8" s="296">
        <v>10</v>
      </c>
      <c r="K8" s="297">
        <v>11</v>
      </c>
      <c r="L8" s="297">
        <v>12</v>
      </c>
    </row>
    <row r="9" spans="1:13" customFormat="1" ht="30" x14ac:dyDescent="0.2">
      <c r="A9" s="300">
        <v>1</v>
      </c>
      <c r="B9" s="300" t="s">
        <v>951</v>
      </c>
      <c r="C9" s="301" t="s">
        <v>467</v>
      </c>
      <c r="D9" s="301" t="s">
        <v>468</v>
      </c>
      <c r="E9" s="301">
        <v>2012</v>
      </c>
      <c r="F9" s="301" t="s">
        <v>952</v>
      </c>
      <c r="G9" s="301">
        <v>600</v>
      </c>
      <c r="H9" s="301"/>
      <c r="I9" s="314"/>
      <c r="J9" s="314"/>
      <c r="K9" s="314" t="s">
        <v>953</v>
      </c>
      <c r="L9" s="301" t="s">
        <v>954</v>
      </c>
    </row>
    <row r="10" spans="1:13" customFormat="1" ht="30" x14ac:dyDescent="0.2">
      <c r="A10" s="300">
        <v>2</v>
      </c>
      <c r="B10" s="300" t="s">
        <v>951</v>
      </c>
      <c r="C10" s="301" t="s">
        <v>467</v>
      </c>
      <c r="D10" s="301" t="s">
        <v>468</v>
      </c>
      <c r="E10" s="301">
        <v>2012</v>
      </c>
      <c r="F10" s="301" t="s">
        <v>955</v>
      </c>
      <c r="G10" s="301">
        <v>600</v>
      </c>
      <c r="H10" s="301"/>
      <c r="I10" s="314"/>
      <c r="J10" s="314"/>
      <c r="K10" s="314" t="s">
        <v>953</v>
      </c>
      <c r="L10" s="301" t="s">
        <v>954</v>
      </c>
    </row>
    <row r="11" spans="1:13" customFormat="1" ht="15" x14ac:dyDescent="0.2">
      <c r="A11" s="300">
        <v>3</v>
      </c>
      <c r="B11" s="300" t="s">
        <v>951</v>
      </c>
      <c r="C11" s="301" t="s">
        <v>956</v>
      </c>
      <c r="D11" s="301" t="s">
        <v>957</v>
      </c>
      <c r="E11" s="301">
        <v>2002</v>
      </c>
      <c r="F11" s="301" t="s">
        <v>958</v>
      </c>
      <c r="G11" s="301">
        <v>625</v>
      </c>
      <c r="H11" s="301"/>
      <c r="I11" s="314"/>
      <c r="J11" s="314"/>
      <c r="K11" s="314" t="s">
        <v>959</v>
      </c>
      <c r="L11" s="301" t="s">
        <v>960</v>
      </c>
    </row>
    <row r="12" spans="1:13" customFormat="1" ht="15" x14ac:dyDescent="0.2">
      <c r="A12" s="300">
        <v>4</v>
      </c>
      <c r="B12" s="300" t="s">
        <v>951</v>
      </c>
      <c r="C12" s="301" t="s">
        <v>961</v>
      </c>
      <c r="D12" s="301" t="s">
        <v>962</v>
      </c>
      <c r="E12" s="301">
        <v>2004</v>
      </c>
      <c r="F12" s="301" t="s">
        <v>963</v>
      </c>
      <c r="G12" s="301">
        <v>1250</v>
      </c>
      <c r="H12" s="301" t="s">
        <v>964</v>
      </c>
      <c r="I12" s="314" t="s">
        <v>965</v>
      </c>
      <c r="J12" s="314" t="s">
        <v>966</v>
      </c>
      <c r="K12" s="314"/>
      <c r="L12" s="301"/>
    </row>
    <row r="13" spans="1:13" customFormat="1" ht="15" x14ac:dyDescent="0.2">
      <c r="A13" s="300">
        <v>5</v>
      </c>
      <c r="B13" s="300" t="s">
        <v>951</v>
      </c>
      <c r="C13" s="301" t="s">
        <v>967</v>
      </c>
      <c r="D13" s="301" t="s">
        <v>968</v>
      </c>
      <c r="E13" s="301">
        <v>1998</v>
      </c>
      <c r="F13" s="301" t="s">
        <v>969</v>
      </c>
      <c r="G13" s="301">
        <v>1250</v>
      </c>
      <c r="H13" s="301" t="s">
        <v>510</v>
      </c>
      <c r="I13" s="314" t="s">
        <v>508</v>
      </c>
      <c r="J13" s="314" t="s">
        <v>509</v>
      </c>
      <c r="K13" s="314"/>
      <c r="L13" s="301"/>
    </row>
    <row r="14" spans="1:13" customFormat="1" ht="15" x14ac:dyDescent="0.2">
      <c r="A14" s="300">
        <v>6</v>
      </c>
      <c r="B14" s="300" t="s">
        <v>951</v>
      </c>
      <c r="C14" s="301" t="s">
        <v>970</v>
      </c>
      <c r="D14" s="301" t="s">
        <v>971</v>
      </c>
      <c r="E14" s="301">
        <v>2002</v>
      </c>
      <c r="F14" s="301" t="s">
        <v>972</v>
      </c>
      <c r="G14" s="301">
        <v>1250</v>
      </c>
      <c r="H14" s="301" t="s">
        <v>490</v>
      </c>
      <c r="I14" s="314" t="s">
        <v>488</v>
      </c>
      <c r="J14" s="314" t="s">
        <v>489</v>
      </c>
      <c r="K14" s="314"/>
      <c r="L14" s="301"/>
    </row>
    <row r="15" spans="1:13" customFormat="1" ht="15" x14ac:dyDescent="0.2">
      <c r="A15" s="300">
        <v>7</v>
      </c>
      <c r="B15" s="300" t="s">
        <v>951</v>
      </c>
      <c r="C15" s="301" t="s">
        <v>973</v>
      </c>
      <c r="D15" s="301" t="s">
        <v>974</v>
      </c>
      <c r="E15" s="301">
        <v>2001</v>
      </c>
      <c r="F15" s="301" t="s">
        <v>975</v>
      </c>
      <c r="G15" s="301">
        <v>1250</v>
      </c>
      <c r="H15" s="301" t="s">
        <v>976</v>
      </c>
      <c r="I15" s="314" t="s">
        <v>484</v>
      </c>
      <c r="J15" s="314" t="s">
        <v>485</v>
      </c>
      <c r="K15" s="314"/>
      <c r="L15" s="301"/>
    </row>
    <row r="16" spans="1:13" customFormat="1" ht="15" x14ac:dyDescent="0.2">
      <c r="A16" s="300">
        <v>8</v>
      </c>
      <c r="B16" s="300" t="s">
        <v>951</v>
      </c>
      <c r="C16" s="301" t="s">
        <v>977</v>
      </c>
      <c r="D16" s="301" t="s">
        <v>978</v>
      </c>
      <c r="E16" s="301">
        <v>1998</v>
      </c>
      <c r="F16" s="301" t="s">
        <v>979</v>
      </c>
      <c r="G16" s="301">
        <v>1250</v>
      </c>
      <c r="H16" s="301" t="s">
        <v>980</v>
      </c>
      <c r="I16" s="314" t="s">
        <v>981</v>
      </c>
      <c r="J16" s="314" t="s">
        <v>982</v>
      </c>
      <c r="K16" s="314"/>
      <c r="L16" s="301"/>
    </row>
    <row r="17" spans="1:12" customFormat="1" ht="15" x14ac:dyDescent="0.2">
      <c r="A17" s="300">
        <v>9</v>
      </c>
      <c r="B17" s="300" t="s">
        <v>951</v>
      </c>
      <c r="C17" s="301" t="s">
        <v>956</v>
      </c>
      <c r="D17" s="301" t="s">
        <v>983</v>
      </c>
      <c r="E17" s="301">
        <v>2002</v>
      </c>
      <c r="F17" s="301" t="s">
        <v>984</v>
      </c>
      <c r="G17" s="301">
        <v>1250</v>
      </c>
      <c r="H17" s="301" t="s">
        <v>513</v>
      </c>
      <c r="I17" s="314" t="s">
        <v>511</v>
      </c>
      <c r="J17" s="314" t="s">
        <v>512</v>
      </c>
      <c r="K17" s="314"/>
      <c r="L17" s="301"/>
    </row>
    <row r="18" spans="1:12" customFormat="1" ht="15" x14ac:dyDescent="0.2">
      <c r="A18" s="300">
        <v>10</v>
      </c>
      <c r="B18" s="300" t="s">
        <v>951</v>
      </c>
      <c r="C18" s="301" t="s">
        <v>970</v>
      </c>
      <c r="D18" s="301" t="s">
        <v>985</v>
      </c>
      <c r="E18" s="301">
        <v>2005</v>
      </c>
      <c r="F18" s="301" t="s">
        <v>986</v>
      </c>
      <c r="G18" s="301">
        <v>1250</v>
      </c>
      <c r="H18" s="301" t="s">
        <v>987</v>
      </c>
      <c r="I18" s="314" t="s">
        <v>511</v>
      </c>
      <c r="J18" s="317" t="s">
        <v>507</v>
      </c>
      <c r="K18" s="314"/>
      <c r="L18" s="301"/>
    </row>
    <row r="19" spans="1:12" customFormat="1" ht="15" x14ac:dyDescent="0.2">
      <c r="A19" s="300"/>
      <c r="B19" s="300"/>
      <c r="C19" s="301"/>
      <c r="D19" s="301"/>
      <c r="E19" s="301"/>
      <c r="F19" s="301"/>
      <c r="G19" s="301"/>
      <c r="H19" s="301"/>
      <c r="I19" s="314"/>
      <c r="J19" s="314"/>
      <c r="K19" s="314"/>
      <c r="L19" s="301"/>
    </row>
    <row r="20" spans="1:12" customFormat="1" ht="15" x14ac:dyDescent="0.2">
      <c r="A20" s="300" t="s">
        <v>271</v>
      </c>
      <c r="B20" s="300"/>
      <c r="C20" s="301"/>
      <c r="D20" s="301"/>
      <c r="E20" s="301"/>
      <c r="F20" s="301"/>
      <c r="G20" s="301"/>
      <c r="H20" s="301"/>
      <c r="I20" s="314"/>
      <c r="J20" s="314"/>
      <c r="K20" s="314"/>
      <c r="L20" s="301"/>
    </row>
    <row r="21" spans="1:12" x14ac:dyDescent="0.2">
      <c r="A21" s="216"/>
      <c r="B21" s="216"/>
      <c r="C21" s="216"/>
      <c r="D21" s="216"/>
      <c r="E21" s="216"/>
      <c r="F21" s="216"/>
      <c r="G21" s="216"/>
      <c r="H21" s="216"/>
      <c r="I21" s="216"/>
      <c r="J21" s="216"/>
      <c r="K21" s="216"/>
      <c r="L21" s="216"/>
    </row>
    <row r="22" spans="1:12" x14ac:dyDescent="0.2">
      <c r="A22" s="216"/>
      <c r="B22" s="216"/>
      <c r="C22" s="216"/>
      <c r="D22" s="216"/>
      <c r="E22" s="216"/>
      <c r="F22" s="216"/>
      <c r="G22" s="216"/>
      <c r="H22" s="216"/>
      <c r="I22" s="216"/>
      <c r="J22" s="216"/>
      <c r="K22" s="216"/>
      <c r="L22" s="216"/>
    </row>
    <row r="23" spans="1:12" x14ac:dyDescent="0.2">
      <c r="A23" s="318"/>
      <c r="B23" s="318"/>
      <c r="C23" s="216"/>
      <c r="D23" s="216"/>
      <c r="E23" s="216"/>
      <c r="F23" s="216"/>
      <c r="G23" s="216"/>
      <c r="H23" s="216"/>
      <c r="I23" s="216"/>
      <c r="J23" s="216"/>
      <c r="K23" s="216"/>
      <c r="L23" s="216"/>
    </row>
    <row r="24" spans="1:12" ht="15" x14ac:dyDescent="0.3">
      <c r="A24" s="175"/>
      <c r="B24" s="175"/>
      <c r="C24" s="177" t="s">
        <v>99</v>
      </c>
      <c r="D24" s="175"/>
      <c r="E24" s="175"/>
      <c r="F24" s="178"/>
      <c r="G24" s="175"/>
      <c r="H24" s="175"/>
      <c r="I24" s="175"/>
      <c r="J24" s="175"/>
      <c r="K24" s="175"/>
      <c r="L24" s="175"/>
    </row>
    <row r="25" spans="1:12" ht="15" x14ac:dyDescent="0.3">
      <c r="A25" s="175"/>
      <c r="B25" s="175"/>
      <c r="C25" s="175"/>
      <c r="D25" s="179"/>
      <c r="E25" s="175"/>
      <c r="G25" s="179"/>
      <c r="H25" s="221"/>
    </row>
    <row r="26" spans="1:12" ht="15" x14ac:dyDescent="0.3">
      <c r="C26" s="175"/>
      <c r="D26" s="181" t="s">
        <v>260</v>
      </c>
      <c r="E26" s="175"/>
      <c r="G26" s="182" t="s">
        <v>265</v>
      </c>
    </row>
    <row r="27" spans="1:12" ht="15" x14ac:dyDescent="0.3">
      <c r="C27" s="175"/>
      <c r="D27" s="183" t="s">
        <v>131</v>
      </c>
      <c r="E27" s="175"/>
      <c r="G27" s="175" t="s">
        <v>261</v>
      </c>
    </row>
    <row r="28" spans="1:12" ht="15" x14ac:dyDescent="0.3">
      <c r="C28" s="175"/>
      <c r="D28" s="183"/>
    </row>
  </sheetData>
  <pageMargins left="0.7" right="0.7" top="0.75" bottom="0.75" header="0.3" footer="0.3"/>
  <pageSetup scale="53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view="pageBreakPreview" zoomScale="70" zoomScaleSheetLayoutView="70" workbookViewId="0">
      <selection activeCell="H2" sqref="H2:I2"/>
    </sheetView>
  </sheetViews>
  <sheetFormatPr defaultRowHeight="12.75" x14ac:dyDescent="0.2"/>
  <cols>
    <col min="1" max="1" width="11.7109375" style="176" customWidth="1"/>
    <col min="2" max="2" width="21.5703125" style="176" customWidth="1"/>
    <col min="3" max="3" width="19.140625" style="176" customWidth="1"/>
    <col min="4" max="4" width="23.7109375" style="176" customWidth="1"/>
    <col min="5" max="6" width="16.5703125" style="176" bestFit="1" customWidth="1"/>
    <col min="7" max="7" width="17" style="176" customWidth="1"/>
    <col min="8" max="8" width="19" style="176" customWidth="1"/>
    <col min="9" max="9" width="24.42578125" style="176" customWidth="1"/>
    <col min="10" max="16384" width="9.140625" style="176"/>
  </cols>
  <sheetData>
    <row r="1" spans="1:13" customFormat="1" ht="15" x14ac:dyDescent="0.2">
      <c r="A1" s="128" t="s">
        <v>432</v>
      </c>
      <c r="B1" s="129"/>
      <c r="C1" s="129"/>
      <c r="D1" s="129"/>
      <c r="E1" s="129"/>
      <c r="F1" s="129"/>
      <c r="G1" s="129"/>
      <c r="H1" s="135"/>
      <c r="I1" s="72" t="s">
        <v>101</v>
      </c>
    </row>
    <row r="2" spans="1:13" customFormat="1" ht="15" x14ac:dyDescent="0.3">
      <c r="A2" s="99" t="s">
        <v>132</v>
      </c>
      <c r="B2" s="129"/>
      <c r="C2" s="129"/>
      <c r="D2" s="129"/>
      <c r="E2" s="129"/>
      <c r="F2" s="129"/>
      <c r="G2" s="129"/>
      <c r="H2" s="451" t="s">
        <v>1089</v>
      </c>
      <c r="I2" s="452"/>
    </row>
    <row r="3" spans="1:13" customFormat="1" ht="15" x14ac:dyDescent="0.2">
      <c r="A3" s="129"/>
      <c r="B3" s="129"/>
      <c r="C3" s="129"/>
      <c r="D3" s="129"/>
      <c r="E3" s="129"/>
      <c r="F3" s="129"/>
      <c r="G3" s="129"/>
      <c r="H3" s="132"/>
      <c r="I3" s="132"/>
      <c r="M3" s="176"/>
    </row>
    <row r="4" spans="1:13" customFormat="1" ht="15" x14ac:dyDescent="0.3">
      <c r="A4" s="70" t="str">
        <f>'ფორმა N2'!A4</f>
        <v>ანგარიშვალდებული პირის დასახელება:</v>
      </c>
      <c r="B4" s="70"/>
      <c r="C4" s="70"/>
      <c r="D4" s="129"/>
      <c r="E4" s="129"/>
      <c r="F4" s="129"/>
      <c r="G4" s="129"/>
      <c r="H4" s="129"/>
      <c r="I4" s="137"/>
    </row>
    <row r="5" spans="1:13" ht="15" x14ac:dyDescent="0.3">
      <c r="A5" s="270" t="s">
        <v>441</v>
      </c>
      <c r="B5" s="74"/>
      <c r="C5" s="74"/>
      <c r="D5" s="215"/>
      <c r="E5" s="215"/>
      <c r="F5" s="215"/>
      <c r="G5" s="215"/>
      <c r="H5" s="215"/>
      <c r="I5" s="214"/>
    </row>
    <row r="6" spans="1:13" customFormat="1" ht="13.5" x14ac:dyDescent="0.2">
      <c r="A6" s="133"/>
      <c r="B6" s="134"/>
      <c r="C6" s="134"/>
      <c r="D6" s="129"/>
      <c r="E6" s="129"/>
      <c r="F6" s="129"/>
      <c r="G6" s="129"/>
      <c r="H6" s="129"/>
      <c r="I6" s="129"/>
    </row>
    <row r="7" spans="1:13" customFormat="1" ht="60" x14ac:dyDescent="0.2">
      <c r="A7" s="140" t="s">
        <v>64</v>
      </c>
      <c r="B7" s="127" t="s">
        <v>371</v>
      </c>
      <c r="C7" s="127" t="s">
        <v>372</v>
      </c>
      <c r="D7" s="127" t="s">
        <v>377</v>
      </c>
      <c r="E7" s="127" t="s">
        <v>379</v>
      </c>
      <c r="F7" s="127" t="s">
        <v>373</v>
      </c>
      <c r="G7" s="127" t="s">
        <v>374</v>
      </c>
      <c r="H7" s="127" t="s">
        <v>386</v>
      </c>
      <c r="I7" s="127" t="s">
        <v>375</v>
      </c>
    </row>
    <row r="8" spans="1:13" customFormat="1" ht="15" x14ac:dyDescent="0.2">
      <c r="A8" s="126">
        <v>1</v>
      </c>
      <c r="B8" s="126">
        <v>2</v>
      </c>
      <c r="C8" s="127">
        <v>3</v>
      </c>
      <c r="D8" s="126">
        <v>6</v>
      </c>
      <c r="E8" s="127">
        <v>7</v>
      </c>
      <c r="F8" s="126">
        <v>8</v>
      </c>
      <c r="G8" s="126">
        <v>9</v>
      </c>
      <c r="H8" s="126">
        <v>10</v>
      </c>
      <c r="I8" s="127">
        <v>11</v>
      </c>
    </row>
    <row r="9" spans="1:13" customFormat="1" ht="15" x14ac:dyDescent="0.2">
      <c r="A9" s="61">
        <v>1</v>
      </c>
      <c r="B9" s="23"/>
      <c r="C9" s="23"/>
      <c r="D9" s="23"/>
      <c r="E9" s="23"/>
      <c r="F9" s="211"/>
      <c r="G9" s="211"/>
      <c r="H9" s="211"/>
      <c r="I9" s="23"/>
    </row>
    <row r="10" spans="1:13" customFormat="1" ht="15" x14ac:dyDescent="0.2">
      <c r="A10" s="61">
        <v>2</v>
      </c>
      <c r="B10" s="23"/>
      <c r="C10" s="23"/>
      <c r="D10" s="23"/>
      <c r="E10" s="23"/>
      <c r="F10" s="211"/>
      <c r="G10" s="211"/>
      <c r="H10" s="211"/>
      <c r="I10" s="23"/>
    </row>
    <row r="11" spans="1:13" customFormat="1" ht="15" x14ac:dyDescent="0.2">
      <c r="A11" s="61">
        <v>3</v>
      </c>
      <c r="B11" s="23"/>
      <c r="C11" s="23"/>
      <c r="D11" s="23"/>
      <c r="E11" s="23"/>
      <c r="F11" s="211"/>
      <c r="G11" s="211"/>
      <c r="H11" s="211"/>
      <c r="I11" s="23"/>
    </row>
    <row r="12" spans="1:13" customFormat="1" ht="15" x14ac:dyDescent="0.2">
      <c r="A12" s="61">
        <v>4</v>
      </c>
      <c r="B12" s="23"/>
      <c r="C12" s="23"/>
      <c r="D12" s="23"/>
      <c r="E12" s="23"/>
      <c r="F12" s="211"/>
      <c r="G12" s="211"/>
      <c r="H12" s="211"/>
      <c r="I12" s="23"/>
    </row>
    <row r="13" spans="1:13" customFormat="1" ht="15" x14ac:dyDescent="0.2">
      <c r="A13" s="61">
        <v>5</v>
      </c>
      <c r="B13" s="23"/>
      <c r="C13" s="23"/>
      <c r="D13" s="23"/>
      <c r="E13" s="23"/>
      <c r="F13" s="211"/>
      <c r="G13" s="211"/>
      <c r="H13" s="211"/>
      <c r="I13" s="23"/>
    </row>
    <row r="14" spans="1:13" customFormat="1" ht="15" x14ac:dyDescent="0.2">
      <c r="A14" s="61">
        <v>6</v>
      </c>
      <c r="B14" s="23"/>
      <c r="C14" s="23"/>
      <c r="D14" s="23"/>
      <c r="E14" s="23"/>
      <c r="F14" s="211"/>
      <c r="G14" s="211"/>
      <c r="H14" s="211"/>
      <c r="I14" s="23"/>
    </row>
    <row r="15" spans="1:13" customFormat="1" ht="15" x14ac:dyDescent="0.2">
      <c r="A15" s="61">
        <v>7</v>
      </c>
      <c r="B15" s="23"/>
      <c r="C15" s="23"/>
      <c r="D15" s="23"/>
      <c r="E15" s="23"/>
      <c r="F15" s="211"/>
      <c r="G15" s="211"/>
      <c r="H15" s="211"/>
      <c r="I15" s="23"/>
    </row>
    <row r="16" spans="1:13" customFormat="1" ht="15" x14ac:dyDescent="0.2">
      <c r="A16" s="61">
        <v>8</v>
      </c>
      <c r="B16" s="23"/>
      <c r="C16" s="23"/>
      <c r="D16" s="23"/>
      <c r="E16" s="23"/>
      <c r="F16" s="211"/>
      <c r="G16" s="211"/>
      <c r="H16" s="211"/>
      <c r="I16" s="23"/>
    </row>
    <row r="17" spans="1:9" customFormat="1" ht="15" x14ac:dyDescent="0.2">
      <c r="A17" s="61">
        <v>9</v>
      </c>
      <c r="B17" s="23"/>
      <c r="C17" s="23"/>
      <c r="D17" s="23"/>
      <c r="E17" s="23"/>
      <c r="F17" s="211"/>
      <c r="G17" s="211"/>
      <c r="H17" s="211"/>
      <c r="I17" s="23"/>
    </row>
    <row r="18" spans="1:9" customFormat="1" ht="15" x14ac:dyDescent="0.2">
      <c r="A18" s="61">
        <v>10</v>
      </c>
      <c r="B18" s="23"/>
      <c r="C18" s="23"/>
      <c r="D18" s="23"/>
      <c r="E18" s="23"/>
      <c r="F18" s="211"/>
      <c r="G18" s="211"/>
      <c r="H18" s="211"/>
      <c r="I18" s="23"/>
    </row>
    <row r="19" spans="1:9" customFormat="1" ht="15" x14ac:dyDescent="0.2">
      <c r="A19" s="61">
        <v>11</v>
      </c>
      <c r="B19" s="23"/>
      <c r="C19" s="23"/>
      <c r="D19" s="23"/>
      <c r="E19" s="23"/>
      <c r="F19" s="211"/>
      <c r="G19" s="211"/>
      <c r="H19" s="211"/>
      <c r="I19" s="23"/>
    </row>
    <row r="20" spans="1:9" customFormat="1" ht="15" x14ac:dyDescent="0.2">
      <c r="A20" s="61">
        <v>12</v>
      </c>
      <c r="B20" s="23"/>
      <c r="C20" s="23"/>
      <c r="D20" s="23"/>
      <c r="E20" s="23"/>
      <c r="F20" s="211"/>
      <c r="G20" s="211"/>
      <c r="H20" s="211"/>
      <c r="I20" s="23"/>
    </row>
    <row r="21" spans="1:9" customFormat="1" ht="15" x14ac:dyDescent="0.2">
      <c r="A21" s="61">
        <v>13</v>
      </c>
      <c r="B21" s="23"/>
      <c r="C21" s="23"/>
      <c r="D21" s="23"/>
      <c r="E21" s="23"/>
      <c r="F21" s="211"/>
      <c r="G21" s="211"/>
      <c r="H21" s="211"/>
      <c r="I21" s="23"/>
    </row>
    <row r="22" spans="1:9" customFormat="1" ht="15" x14ac:dyDescent="0.2">
      <c r="A22" s="61">
        <v>14</v>
      </c>
      <c r="B22" s="23"/>
      <c r="C22" s="23"/>
      <c r="D22" s="23"/>
      <c r="E22" s="23"/>
      <c r="F22" s="211"/>
      <c r="G22" s="211"/>
      <c r="H22" s="211"/>
      <c r="I22" s="23"/>
    </row>
    <row r="23" spans="1:9" customFormat="1" ht="15" x14ac:dyDescent="0.2">
      <c r="A23" s="61">
        <v>15</v>
      </c>
      <c r="B23" s="23"/>
      <c r="C23" s="23"/>
      <c r="D23" s="23"/>
      <c r="E23" s="23"/>
      <c r="F23" s="211"/>
      <c r="G23" s="211"/>
      <c r="H23" s="211"/>
      <c r="I23" s="23"/>
    </row>
    <row r="24" spans="1:9" customFormat="1" ht="15" x14ac:dyDescent="0.2">
      <c r="A24" s="61">
        <v>16</v>
      </c>
      <c r="B24" s="23"/>
      <c r="C24" s="23"/>
      <c r="D24" s="23"/>
      <c r="E24" s="23"/>
      <c r="F24" s="211"/>
      <c r="G24" s="211"/>
      <c r="H24" s="211"/>
      <c r="I24" s="23"/>
    </row>
    <row r="25" spans="1:9" customFormat="1" ht="15" x14ac:dyDescent="0.2">
      <c r="A25" s="61">
        <v>17</v>
      </c>
      <c r="B25" s="23"/>
      <c r="C25" s="23"/>
      <c r="D25" s="23"/>
      <c r="E25" s="23"/>
      <c r="F25" s="211"/>
      <c r="G25" s="211"/>
      <c r="H25" s="211"/>
      <c r="I25" s="23"/>
    </row>
    <row r="26" spans="1:9" customFormat="1" ht="15" x14ac:dyDescent="0.2">
      <c r="A26" s="61">
        <v>18</v>
      </c>
      <c r="B26" s="23"/>
      <c r="C26" s="23"/>
      <c r="D26" s="23"/>
      <c r="E26" s="23"/>
      <c r="F26" s="211"/>
      <c r="G26" s="211"/>
      <c r="H26" s="211"/>
      <c r="I26" s="23"/>
    </row>
    <row r="27" spans="1:9" customFormat="1" ht="15" x14ac:dyDescent="0.2">
      <c r="A27" s="61" t="s">
        <v>271</v>
      </c>
      <c r="B27" s="23"/>
      <c r="C27" s="23"/>
      <c r="D27" s="23"/>
      <c r="E27" s="23"/>
      <c r="F27" s="211"/>
      <c r="G27" s="211"/>
      <c r="H27" s="211"/>
      <c r="I27" s="23"/>
    </row>
    <row r="28" spans="1:9" x14ac:dyDescent="0.2">
      <c r="A28" s="216"/>
      <c r="B28" s="216"/>
      <c r="C28" s="216"/>
      <c r="D28" s="216"/>
      <c r="E28" s="216"/>
      <c r="F28" s="216"/>
      <c r="G28" s="216"/>
      <c r="H28" s="216"/>
      <c r="I28" s="216"/>
    </row>
    <row r="29" spans="1:9" x14ac:dyDescent="0.2">
      <c r="A29" s="216"/>
      <c r="B29" s="216"/>
      <c r="C29" s="216"/>
      <c r="D29" s="216"/>
      <c r="E29" s="216"/>
      <c r="F29" s="216"/>
      <c r="G29" s="216"/>
      <c r="H29" s="216"/>
      <c r="I29" s="216"/>
    </row>
    <row r="30" spans="1:9" x14ac:dyDescent="0.2">
      <c r="A30" s="217"/>
      <c r="B30" s="216"/>
      <c r="C30" s="216"/>
      <c r="D30" s="216"/>
      <c r="E30" s="216"/>
      <c r="F30" s="216"/>
      <c r="G30" s="216"/>
      <c r="H30" s="216"/>
      <c r="I30" s="216"/>
    </row>
    <row r="31" spans="1:9" ht="15" x14ac:dyDescent="0.3">
      <c r="A31" s="175"/>
      <c r="B31" s="177" t="s">
        <v>99</v>
      </c>
      <c r="C31" s="175"/>
      <c r="D31" s="175"/>
      <c r="E31" s="178"/>
      <c r="F31" s="175"/>
      <c r="G31" s="175"/>
      <c r="H31" s="175"/>
      <c r="I31" s="175"/>
    </row>
    <row r="32" spans="1:9" ht="15" x14ac:dyDescent="0.3">
      <c r="A32" s="175"/>
      <c r="B32" s="175"/>
      <c r="C32" s="179"/>
      <c r="D32" s="175"/>
      <c r="F32" s="179"/>
      <c r="G32" s="221"/>
    </row>
    <row r="33" spans="2:6" ht="15" x14ac:dyDescent="0.3">
      <c r="B33" s="175"/>
      <c r="C33" s="181" t="s">
        <v>260</v>
      </c>
      <c r="D33" s="175"/>
      <c r="F33" s="182" t="s">
        <v>265</v>
      </c>
    </row>
    <row r="34" spans="2:6" ht="15" x14ac:dyDescent="0.3">
      <c r="B34" s="175"/>
      <c r="C34" s="183" t="s">
        <v>131</v>
      </c>
      <c r="D34" s="175"/>
      <c r="F34" s="175" t="s">
        <v>261</v>
      </c>
    </row>
    <row r="35" spans="2:6" ht="15" x14ac:dyDescent="0.3">
      <c r="B35" s="175"/>
      <c r="C35" s="183"/>
    </row>
  </sheetData>
  <mergeCells count="1">
    <mergeCell ref="H2:I2"/>
  </mergeCells>
  <pageMargins left="0.7" right="0.7" top="0.75" bottom="0.75" header="0.3" footer="0.3"/>
  <pageSetup scale="73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4"/>
  <sheetViews>
    <sheetView zoomScaleSheetLayoutView="70" workbookViewId="0">
      <selection activeCell="H10" sqref="H10"/>
    </sheetView>
  </sheetViews>
  <sheetFormatPr defaultRowHeight="15" x14ac:dyDescent="0.3"/>
  <cols>
    <col min="1" max="1" width="5.42578125" style="175" customWidth="1"/>
    <col min="2" max="2" width="14.140625" style="175" customWidth="1"/>
    <col min="3" max="3" width="57.85546875" style="175" customWidth="1"/>
    <col min="4" max="4" width="15.7109375" style="175" customWidth="1"/>
    <col min="5" max="5" width="68.85546875" style="175" customWidth="1"/>
    <col min="6" max="6" width="11" style="175" customWidth="1"/>
    <col min="7" max="7" width="14" style="175" customWidth="1"/>
    <col min="8" max="8" width="8.7109375" style="175" customWidth="1"/>
    <col min="9" max="9" width="14" style="175" customWidth="1"/>
    <col min="10" max="10" width="0.5703125" style="175" hidden="1" customWidth="1"/>
    <col min="11" max="16384" width="9.140625" style="175"/>
  </cols>
  <sheetData>
    <row r="1" spans="1:10" x14ac:dyDescent="0.3">
      <c r="A1" s="68" t="s">
        <v>387</v>
      </c>
      <c r="B1" s="70"/>
      <c r="C1" s="70"/>
      <c r="D1" s="70"/>
      <c r="E1" s="70"/>
      <c r="F1" s="70"/>
      <c r="G1" s="70"/>
      <c r="H1" s="70"/>
      <c r="I1" s="154" t="s">
        <v>190</v>
      </c>
      <c r="J1" s="155"/>
    </row>
    <row r="2" spans="1:10" x14ac:dyDescent="0.3">
      <c r="A2" s="70" t="s">
        <v>132</v>
      </c>
      <c r="B2" s="70"/>
      <c r="C2" s="70"/>
      <c r="D2" s="70"/>
      <c r="E2" s="70"/>
      <c r="F2" s="70"/>
      <c r="G2" s="70"/>
      <c r="H2" s="70"/>
      <c r="I2" s="156" t="s">
        <v>1088</v>
      </c>
      <c r="J2" s="155"/>
    </row>
    <row r="3" spans="1:10" x14ac:dyDescent="0.3">
      <c r="A3" s="70"/>
      <c r="B3" s="70"/>
      <c r="C3" s="70"/>
      <c r="D3" s="70"/>
      <c r="E3" s="70"/>
      <c r="F3" s="70"/>
      <c r="G3" s="70"/>
      <c r="H3" s="70"/>
      <c r="I3" s="96"/>
      <c r="J3" s="155"/>
    </row>
    <row r="4" spans="1:10" x14ac:dyDescent="0.3">
      <c r="A4" s="71" t="str">
        <f>'[3]ფორმა N2'!A4</f>
        <v>ანგარიშვალდებული პირის დასახელება:</v>
      </c>
      <c r="B4" s="70"/>
      <c r="C4" s="70"/>
      <c r="D4" s="70"/>
      <c r="E4" s="70"/>
      <c r="F4" s="70"/>
      <c r="G4" s="70"/>
      <c r="H4" s="70"/>
      <c r="I4" s="70"/>
      <c r="J4" s="98"/>
    </row>
    <row r="5" spans="1:10" x14ac:dyDescent="0.3">
      <c r="A5" s="270" t="s">
        <v>441</v>
      </c>
      <c r="B5" s="213"/>
      <c r="C5" s="213"/>
      <c r="D5" s="213"/>
      <c r="E5" s="213"/>
      <c r="F5" s="213"/>
      <c r="G5" s="213"/>
      <c r="H5" s="213"/>
      <c r="I5" s="213"/>
      <c r="J5" s="182"/>
    </row>
    <row r="6" spans="1:10" x14ac:dyDescent="0.3">
      <c r="A6" s="71"/>
      <c r="B6" s="70"/>
      <c r="C6" s="70"/>
      <c r="D6" s="70"/>
      <c r="E6" s="70"/>
      <c r="F6" s="70"/>
      <c r="G6" s="70"/>
      <c r="H6" s="70"/>
      <c r="I6" s="70"/>
      <c r="J6" s="98"/>
    </row>
    <row r="7" spans="1:10" x14ac:dyDescent="0.3">
      <c r="A7" s="70"/>
      <c r="B7" s="70"/>
      <c r="C7" s="70"/>
      <c r="D7" s="70"/>
      <c r="E7" s="70"/>
      <c r="F7" s="70"/>
      <c r="G7" s="70"/>
      <c r="H7" s="70"/>
      <c r="I7" s="70"/>
      <c r="J7" s="99"/>
    </row>
    <row r="8" spans="1:10" ht="63.75" customHeight="1" x14ac:dyDescent="0.3">
      <c r="A8" s="157" t="s">
        <v>64</v>
      </c>
      <c r="B8" s="157" t="s">
        <v>363</v>
      </c>
      <c r="C8" s="158" t="s">
        <v>413</v>
      </c>
      <c r="D8" s="158" t="s">
        <v>414</v>
      </c>
      <c r="E8" s="158" t="s">
        <v>364</v>
      </c>
      <c r="F8" s="158" t="s">
        <v>383</v>
      </c>
      <c r="G8" s="158" t="s">
        <v>384</v>
      </c>
      <c r="H8" s="158" t="s">
        <v>415</v>
      </c>
      <c r="I8" s="158" t="s">
        <v>385</v>
      </c>
      <c r="J8" s="99"/>
    </row>
    <row r="9" spans="1:10" ht="18.75" customHeight="1" x14ac:dyDescent="0.3">
      <c r="A9" s="160">
        <v>1</v>
      </c>
      <c r="B9" s="197"/>
      <c r="C9" s="165" t="s">
        <v>1019</v>
      </c>
      <c r="D9" s="320">
        <v>203838277</v>
      </c>
      <c r="E9" s="164" t="s">
        <v>1020</v>
      </c>
      <c r="F9" s="164"/>
      <c r="G9" s="266">
        <v>4504</v>
      </c>
      <c r="H9" s="266"/>
      <c r="I9" s="266">
        <f>G9-H9</f>
        <v>4504</v>
      </c>
      <c r="J9" s="99"/>
    </row>
    <row r="10" spans="1:10" ht="18.75" customHeight="1" x14ac:dyDescent="0.3">
      <c r="A10" s="160">
        <v>2</v>
      </c>
      <c r="B10" s="197"/>
      <c r="C10" s="165" t="s">
        <v>1021</v>
      </c>
      <c r="D10" s="320">
        <v>205050905</v>
      </c>
      <c r="E10" s="164" t="s">
        <v>1022</v>
      </c>
      <c r="F10" s="164"/>
      <c r="G10" s="266">
        <v>111.8</v>
      </c>
      <c r="H10" s="266"/>
      <c r="I10" s="266">
        <f t="shared" ref="I10:I50" si="0">G10-H10</f>
        <v>111.8</v>
      </c>
      <c r="J10" s="99"/>
    </row>
    <row r="11" spans="1:10" ht="18.75" customHeight="1" x14ac:dyDescent="0.3">
      <c r="A11" s="160">
        <v>3</v>
      </c>
      <c r="B11" s="197"/>
      <c r="C11" s="165" t="s">
        <v>1023</v>
      </c>
      <c r="D11" s="320">
        <v>205281826</v>
      </c>
      <c r="E11" s="164" t="s">
        <v>1024</v>
      </c>
      <c r="F11" s="164"/>
      <c r="G11" s="266">
        <v>46425.34</v>
      </c>
      <c r="H11" s="266"/>
      <c r="I11" s="266">
        <f t="shared" si="0"/>
        <v>46425.34</v>
      </c>
      <c r="J11" s="99"/>
    </row>
    <row r="12" spans="1:10" ht="18.75" customHeight="1" x14ac:dyDescent="0.3">
      <c r="A12" s="160">
        <v>4</v>
      </c>
      <c r="B12" s="197"/>
      <c r="C12" s="165" t="s">
        <v>1025</v>
      </c>
      <c r="D12" s="320">
        <v>405025529</v>
      </c>
      <c r="E12" s="164" t="s">
        <v>1026</v>
      </c>
      <c r="F12" s="164"/>
      <c r="G12" s="266">
        <v>25659</v>
      </c>
      <c r="H12" s="266"/>
      <c r="I12" s="266">
        <f t="shared" si="0"/>
        <v>25659</v>
      </c>
      <c r="J12" s="99"/>
    </row>
    <row r="13" spans="1:10" ht="18.75" customHeight="1" x14ac:dyDescent="0.3">
      <c r="A13" s="160">
        <v>5</v>
      </c>
      <c r="B13" s="197"/>
      <c r="C13" s="165" t="s">
        <v>1027</v>
      </c>
      <c r="D13" s="320">
        <v>204872575</v>
      </c>
      <c r="E13" s="164" t="s">
        <v>1028</v>
      </c>
      <c r="F13" s="164"/>
      <c r="G13" s="266">
        <v>2418.6999999999998</v>
      </c>
      <c r="H13" s="266"/>
      <c r="I13" s="266">
        <f t="shared" si="0"/>
        <v>2418.6999999999998</v>
      </c>
      <c r="J13" s="99"/>
    </row>
    <row r="14" spans="1:10" ht="18.75" customHeight="1" x14ac:dyDescent="0.3">
      <c r="A14" s="160">
        <v>6</v>
      </c>
      <c r="B14" s="197"/>
      <c r="C14" s="165" t="s">
        <v>1029</v>
      </c>
      <c r="D14" s="320">
        <v>203862551</v>
      </c>
      <c r="E14" s="164" t="s">
        <v>1030</v>
      </c>
      <c r="F14" s="164"/>
      <c r="G14" s="266">
        <v>1250</v>
      </c>
      <c r="H14" s="266"/>
      <c r="I14" s="266">
        <f t="shared" si="0"/>
        <v>1250</v>
      </c>
      <c r="J14" s="99"/>
    </row>
    <row r="15" spans="1:10" ht="18.75" customHeight="1" x14ac:dyDescent="0.3">
      <c r="A15" s="160">
        <v>7</v>
      </c>
      <c r="B15" s="197"/>
      <c r="C15" s="165" t="s">
        <v>1031</v>
      </c>
      <c r="D15" s="320">
        <v>404379294</v>
      </c>
      <c r="E15" s="164" t="s">
        <v>1032</v>
      </c>
      <c r="F15" s="164"/>
      <c r="G15" s="266">
        <v>400</v>
      </c>
      <c r="H15" s="266"/>
      <c r="I15" s="266">
        <f t="shared" si="0"/>
        <v>400</v>
      </c>
      <c r="J15" s="99"/>
    </row>
    <row r="16" spans="1:10" ht="18.75" customHeight="1" x14ac:dyDescent="0.3">
      <c r="A16" s="160">
        <v>8</v>
      </c>
      <c r="B16" s="197"/>
      <c r="C16" s="165" t="s">
        <v>1031</v>
      </c>
      <c r="D16" s="320">
        <v>404379294</v>
      </c>
      <c r="E16" s="164" t="s">
        <v>1033</v>
      </c>
      <c r="F16" s="164"/>
      <c r="G16" s="266">
        <v>650</v>
      </c>
      <c r="H16" s="266"/>
      <c r="I16" s="266">
        <f t="shared" si="0"/>
        <v>650</v>
      </c>
      <c r="J16" s="99"/>
    </row>
    <row r="17" spans="1:10" ht="18.75" customHeight="1" x14ac:dyDescent="0.3">
      <c r="A17" s="160">
        <v>9</v>
      </c>
      <c r="B17" s="197"/>
      <c r="C17" s="165" t="s">
        <v>1034</v>
      </c>
      <c r="D17" s="320">
        <v>412670097</v>
      </c>
      <c r="E17" s="164" t="s">
        <v>1035</v>
      </c>
      <c r="F17" s="164"/>
      <c r="G17" s="266">
        <v>110.91</v>
      </c>
      <c r="H17" s="266"/>
      <c r="I17" s="266">
        <f t="shared" si="0"/>
        <v>110.91</v>
      </c>
      <c r="J17" s="99"/>
    </row>
    <row r="18" spans="1:10" ht="18.75" customHeight="1" x14ac:dyDescent="0.3">
      <c r="A18" s="160">
        <v>10</v>
      </c>
      <c r="B18" s="197"/>
      <c r="C18" s="165" t="s">
        <v>1036</v>
      </c>
      <c r="D18" s="320">
        <v>205255418</v>
      </c>
      <c r="E18" s="164" t="s">
        <v>1037</v>
      </c>
      <c r="F18" s="164"/>
      <c r="G18" s="266">
        <v>232</v>
      </c>
      <c r="H18" s="266"/>
      <c r="I18" s="266">
        <f t="shared" si="0"/>
        <v>232</v>
      </c>
      <c r="J18" s="99"/>
    </row>
    <row r="19" spans="1:10" ht="18.75" customHeight="1" x14ac:dyDescent="0.3">
      <c r="A19" s="160">
        <v>11</v>
      </c>
      <c r="B19" s="197"/>
      <c r="C19" s="165" t="s">
        <v>1038</v>
      </c>
      <c r="D19" s="320">
        <v>1014005681</v>
      </c>
      <c r="E19" s="164" t="s">
        <v>1039</v>
      </c>
      <c r="F19" s="164"/>
      <c r="G19" s="266">
        <v>1200</v>
      </c>
      <c r="H19" s="266"/>
      <c r="I19" s="266">
        <f t="shared" si="0"/>
        <v>1200</v>
      </c>
      <c r="J19" s="99"/>
    </row>
    <row r="20" spans="1:10" ht="18.75" customHeight="1" x14ac:dyDescent="0.3">
      <c r="A20" s="160">
        <v>12</v>
      </c>
      <c r="B20" s="197"/>
      <c r="C20" s="165" t="s">
        <v>1040</v>
      </c>
      <c r="D20" s="320">
        <v>203836233</v>
      </c>
      <c r="E20" s="164" t="s">
        <v>1041</v>
      </c>
      <c r="F20" s="164"/>
      <c r="G20" s="266">
        <v>737.3</v>
      </c>
      <c r="H20" s="266"/>
      <c r="I20" s="266">
        <f t="shared" si="0"/>
        <v>737.3</v>
      </c>
      <c r="J20" s="99"/>
    </row>
    <row r="21" spans="1:10" ht="18.75" customHeight="1" x14ac:dyDescent="0.3">
      <c r="A21" s="160">
        <v>13</v>
      </c>
      <c r="B21" s="197"/>
      <c r="C21" s="165" t="s">
        <v>1042</v>
      </c>
      <c r="D21" s="320">
        <v>242005888</v>
      </c>
      <c r="E21" s="164" t="s">
        <v>1043</v>
      </c>
      <c r="F21" s="164"/>
      <c r="G21" s="266">
        <v>954</v>
      </c>
      <c r="H21" s="266"/>
      <c r="I21" s="266">
        <f t="shared" si="0"/>
        <v>954</v>
      </c>
      <c r="J21" s="99"/>
    </row>
    <row r="22" spans="1:10" ht="18.75" customHeight="1" x14ac:dyDescent="0.3">
      <c r="A22" s="160">
        <v>14</v>
      </c>
      <c r="B22" s="197"/>
      <c r="C22" s="165" t="s">
        <v>1044</v>
      </c>
      <c r="D22" s="320">
        <v>205124346</v>
      </c>
      <c r="E22" s="164" t="s">
        <v>1043</v>
      </c>
      <c r="F22" s="164"/>
      <c r="G22" s="266">
        <v>812.71</v>
      </c>
      <c r="H22" s="266"/>
      <c r="I22" s="266">
        <f t="shared" si="0"/>
        <v>812.71</v>
      </c>
      <c r="J22" s="99"/>
    </row>
    <row r="23" spans="1:10" ht="18.75" customHeight="1" x14ac:dyDescent="0.3">
      <c r="A23" s="160">
        <v>15</v>
      </c>
      <c r="B23" s="197"/>
      <c r="C23" s="165" t="s">
        <v>1045</v>
      </c>
      <c r="D23" s="320">
        <v>404899936</v>
      </c>
      <c r="E23" s="164" t="s">
        <v>1043</v>
      </c>
      <c r="F23" s="164"/>
      <c r="G23" s="266">
        <v>322.94</v>
      </c>
      <c r="H23" s="266"/>
      <c r="I23" s="266">
        <f t="shared" si="0"/>
        <v>322.94</v>
      </c>
      <c r="J23" s="99"/>
    </row>
    <row r="24" spans="1:10" ht="18.75" customHeight="1" x14ac:dyDescent="0.3">
      <c r="A24" s="160">
        <v>16</v>
      </c>
      <c r="B24" s="197"/>
      <c r="C24" s="165" t="s">
        <v>1046</v>
      </c>
      <c r="D24" s="320">
        <v>201948063</v>
      </c>
      <c r="E24" s="164" t="s">
        <v>1043</v>
      </c>
      <c r="F24" s="164"/>
      <c r="G24" s="266">
        <v>215</v>
      </c>
      <c r="H24" s="266"/>
      <c r="I24" s="266">
        <f t="shared" si="0"/>
        <v>215</v>
      </c>
      <c r="J24" s="99"/>
    </row>
    <row r="25" spans="1:10" ht="18.75" customHeight="1" x14ac:dyDescent="0.3">
      <c r="A25" s="160">
        <v>17</v>
      </c>
      <c r="B25" s="197"/>
      <c r="C25" s="165" t="s">
        <v>1047</v>
      </c>
      <c r="D25" s="320">
        <v>202177205</v>
      </c>
      <c r="E25" s="164" t="s">
        <v>1048</v>
      </c>
      <c r="F25" s="164"/>
      <c r="G25" s="266">
        <v>102</v>
      </c>
      <c r="H25" s="266"/>
      <c r="I25" s="266">
        <f t="shared" si="0"/>
        <v>102</v>
      </c>
      <c r="J25" s="99"/>
    </row>
    <row r="26" spans="1:10" ht="18.75" customHeight="1" x14ac:dyDescent="0.3">
      <c r="A26" s="160">
        <v>18</v>
      </c>
      <c r="B26" s="197"/>
      <c r="C26" s="165" t="s">
        <v>1049</v>
      </c>
      <c r="D26" s="320">
        <v>236096675</v>
      </c>
      <c r="E26" s="164" t="s">
        <v>1048</v>
      </c>
      <c r="F26" s="164"/>
      <c r="G26" s="266">
        <v>154.5</v>
      </c>
      <c r="H26" s="266"/>
      <c r="I26" s="266">
        <f t="shared" si="0"/>
        <v>154.5</v>
      </c>
      <c r="J26" s="99"/>
    </row>
    <row r="27" spans="1:10" ht="18.75" customHeight="1" x14ac:dyDescent="0.3">
      <c r="A27" s="160">
        <v>19</v>
      </c>
      <c r="B27" s="197"/>
      <c r="C27" s="165" t="s">
        <v>1050</v>
      </c>
      <c r="D27" s="320"/>
      <c r="E27" s="164" t="s">
        <v>1048</v>
      </c>
      <c r="F27" s="164"/>
      <c r="G27" s="266">
        <v>198.24</v>
      </c>
      <c r="H27" s="266"/>
      <c r="I27" s="266">
        <f t="shared" si="0"/>
        <v>198.24</v>
      </c>
      <c r="J27" s="99"/>
    </row>
    <row r="28" spans="1:10" ht="18.75" customHeight="1" x14ac:dyDescent="0.3">
      <c r="A28" s="160">
        <v>20</v>
      </c>
      <c r="B28" s="197"/>
      <c r="C28" s="165" t="s">
        <v>1051</v>
      </c>
      <c r="D28" s="320">
        <v>208215331</v>
      </c>
      <c r="E28" s="164" t="s">
        <v>1048</v>
      </c>
      <c r="F28" s="164"/>
      <c r="G28" s="266">
        <v>54</v>
      </c>
      <c r="H28" s="266"/>
      <c r="I28" s="266">
        <f t="shared" si="0"/>
        <v>54</v>
      </c>
      <c r="J28" s="99"/>
    </row>
    <row r="29" spans="1:10" ht="18.75" customHeight="1" x14ac:dyDescent="0.3">
      <c r="A29" s="160">
        <v>21</v>
      </c>
      <c r="B29" s="197"/>
      <c r="C29" s="165" t="s">
        <v>1052</v>
      </c>
      <c r="D29" s="320">
        <v>204470063</v>
      </c>
      <c r="E29" s="164" t="s">
        <v>1048</v>
      </c>
      <c r="F29" s="164"/>
      <c r="G29" s="266">
        <v>204</v>
      </c>
      <c r="H29" s="266"/>
      <c r="I29" s="266">
        <f t="shared" si="0"/>
        <v>204</v>
      </c>
      <c r="J29" s="99"/>
    </row>
    <row r="30" spans="1:10" ht="18.75" customHeight="1" x14ac:dyDescent="0.3">
      <c r="A30" s="160">
        <v>22</v>
      </c>
      <c r="B30" s="197"/>
      <c r="C30" s="165" t="s">
        <v>1053</v>
      </c>
      <c r="D30" s="320">
        <v>236081832</v>
      </c>
      <c r="E30" s="164" t="s">
        <v>1048</v>
      </c>
      <c r="F30" s="164"/>
      <c r="G30" s="266">
        <v>425</v>
      </c>
      <c r="H30" s="266"/>
      <c r="I30" s="266">
        <f t="shared" si="0"/>
        <v>425</v>
      </c>
      <c r="J30" s="99"/>
    </row>
    <row r="31" spans="1:10" ht="18.75" customHeight="1" x14ac:dyDescent="0.3">
      <c r="A31" s="160">
        <v>23</v>
      </c>
      <c r="B31" s="197"/>
      <c r="C31" s="165" t="s">
        <v>1054</v>
      </c>
      <c r="D31" s="320">
        <v>439862267</v>
      </c>
      <c r="E31" s="164" t="s">
        <v>1055</v>
      </c>
      <c r="F31" s="164"/>
      <c r="G31" s="266">
        <v>248</v>
      </c>
      <c r="H31" s="266"/>
      <c r="I31" s="266">
        <f t="shared" si="0"/>
        <v>248</v>
      </c>
      <c r="J31" s="99"/>
    </row>
    <row r="32" spans="1:10" ht="18.75" customHeight="1" x14ac:dyDescent="0.3">
      <c r="A32" s="160">
        <v>24</v>
      </c>
      <c r="B32" s="197"/>
      <c r="C32" s="165" t="s">
        <v>1056</v>
      </c>
      <c r="D32" s="320">
        <v>204563640</v>
      </c>
      <c r="E32" s="164" t="s">
        <v>1057</v>
      </c>
      <c r="F32" s="164"/>
      <c r="G32" s="266">
        <v>500</v>
      </c>
      <c r="H32" s="266"/>
      <c r="I32" s="266">
        <f t="shared" si="0"/>
        <v>500</v>
      </c>
      <c r="J32" s="99"/>
    </row>
    <row r="33" spans="1:10" ht="18.75" customHeight="1" x14ac:dyDescent="0.3">
      <c r="A33" s="160">
        <v>25</v>
      </c>
      <c r="B33" s="197"/>
      <c r="C33" s="165" t="s">
        <v>1058</v>
      </c>
      <c r="D33" s="320">
        <v>205255917</v>
      </c>
      <c r="E33" s="164" t="s">
        <v>1059</v>
      </c>
      <c r="F33" s="164"/>
      <c r="G33" s="266">
        <v>25742.97</v>
      </c>
      <c r="H33" s="266"/>
      <c r="I33" s="266">
        <f t="shared" si="0"/>
        <v>25742.97</v>
      </c>
      <c r="J33" s="99"/>
    </row>
    <row r="34" spans="1:10" ht="18.75" customHeight="1" x14ac:dyDescent="0.3">
      <c r="A34" s="160">
        <v>26</v>
      </c>
      <c r="B34" s="197"/>
      <c r="C34" s="165" t="s">
        <v>1058</v>
      </c>
      <c r="D34" s="320">
        <v>205255917</v>
      </c>
      <c r="E34" s="164" t="s">
        <v>1060</v>
      </c>
      <c r="F34" s="164"/>
      <c r="G34" s="266">
        <v>150573.72</v>
      </c>
      <c r="H34" s="266"/>
      <c r="I34" s="266">
        <f t="shared" si="0"/>
        <v>150573.72</v>
      </c>
      <c r="J34" s="99"/>
    </row>
    <row r="35" spans="1:10" ht="18.75" customHeight="1" x14ac:dyDescent="0.3">
      <c r="A35" s="160">
        <v>27</v>
      </c>
      <c r="B35" s="197"/>
      <c r="C35" s="165" t="s">
        <v>1058</v>
      </c>
      <c r="D35" s="320">
        <v>205255917</v>
      </c>
      <c r="E35" s="164" t="s">
        <v>1061</v>
      </c>
      <c r="F35" s="164"/>
      <c r="G35" s="266">
        <v>10620</v>
      </c>
      <c r="H35" s="266"/>
      <c r="I35" s="266">
        <f t="shared" si="0"/>
        <v>10620</v>
      </c>
      <c r="J35" s="99"/>
    </row>
    <row r="36" spans="1:10" ht="18.75" customHeight="1" x14ac:dyDescent="0.3">
      <c r="A36" s="160">
        <v>28</v>
      </c>
      <c r="B36" s="197"/>
      <c r="C36" s="165" t="s">
        <v>1062</v>
      </c>
      <c r="D36" s="320">
        <v>204566978</v>
      </c>
      <c r="E36" s="164" t="s">
        <v>1063</v>
      </c>
      <c r="F36" s="164"/>
      <c r="G36" s="266">
        <v>10022.64</v>
      </c>
      <c r="H36" s="266"/>
      <c r="I36" s="266">
        <f t="shared" si="0"/>
        <v>10022.64</v>
      </c>
      <c r="J36" s="99"/>
    </row>
    <row r="37" spans="1:10" ht="18.75" customHeight="1" x14ac:dyDescent="0.3">
      <c r="A37" s="160">
        <v>29</v>
      </c>
      <c r="B37" s="197"/>
      <c r="C37" s="165" t="s">
        <v>1064</v>
      </c>
      <c r="D37" s="320">
        <v>203841940</v>
      </c>
      <c r="E37" s="164" t="s">
        <v>1063</v>
      </c>
      <c r="F37" s="164"/>
      <c r="G37" s="266">
        <v>3090.15</v>
      </c>
      <c r="H37" s="266"/>
      <c r="I37" s="266">
        <f t="shared" si="0"/>
        <v>3090.15</v>
      </c>
      <c r="J37" s="99"/>
    </row>
    <row r="38" spans="1:10" ht="18.75" customHeight="1" x14ac:dyDescent="0.3">
      <c r="A38" s="160">
        <v>30</v>
      </c>
      <c r="B38" s="197"/>
      <c r="C38" s="165" t="s">
        <v>1065</v>
      </c>
      <c r="D38" s="320">
        <v>204378173</v>
      </c>
      <c r="E38" s="164" t="s">
        <v>1066</v>
      </c>
      <c r="F38" s="164"/>
      <c r="G38" s="266">
        <v>2475</v>
      </c>
      <c r="H38" s="266"/>
      <c r="I38" s="266">
        <f t="shared" si="0"/>
        <v>2475</v>
      </c>
      <c r="J38" s="99"/>
    </row>
    <row r="39" spans="1:10" ht="18.75" customHeight="1" x14ac:dyDescent="0.3">
      <c r="A39" s="160">
        <v>31</v>
      </c>
      <c r="B39" s="197"/>
      <c r="C39" s="165" t="s">
        <v>1067</v>
      </c>
      <c r="D39" s="320">
        <v>404391136</v>
      </c>
      <c r="E39" s="164" t="s">
        <v>1068</v>
      </c>
      <c r="F39" s="164"/>
      <c r="G39" s="266">
        <v>19560</v>
      </c>
      <c r="H39" s="266"/>
      <c r="I39" s="266">
        <f t="shared" si="0"/>
        <v>19560</v>
      </c>
      <c r="J39" s="99"/>
    </row>
    <row r="40" spans="1:10" ht="18.75" customHeight="1" x14ac:dyDescent="0.3">
      <c r="A40" s="160">
        <v>32</v>
      </c>
      <c r="B40" s="197"/>
      <c r="C40" s="165" t="s">
        <v>1069</v>
      </c>
      <c r="D40" s="320">
        <v>1021010767</v>
      </c>
      <c r="E40" s="164" t="s">
        <v>1039</v>
      </c>
      <c r="F40" s="164"/>
      <c r="G40" s="266">
        <v>1125</v>
      </c>
      <c r="H40" s="266"/>
      <c r="I40" s="266">
        <f t="shared" si="0"/>
        <v>1125</v>
      </c>
      <c r="J40" s="99"/>
    </row>
    <row r="41" spans="1:10" ht="18.75" customHeight="1" x14ac:dyDescent="0.3">
      <c r="A41" s="160">
        <v>33</v>
      </c>
      <c r="B41" s="197"/>
      <c r="C41" s="165" t="s">
        <v>1070</v>
      </c>
      <c r="D41" s="320">
        <v>203850911</v>
      </c>
      <c r="E41" s="164" t="s">
        <v>1071</v>
      </c>
      <c r="F41" s="164"/>
      <c r="G41" s="266">
        <v>174</v>
      </c>
      <c r="H41" s="266"/>
      <c r="I41" s="266">
        <f t="shared" si="0"/>
        <v>174</v>
      </c>
      <c r="J41" s="99"/>
    </row>
    <row r="42" spans="1:10" ht="18.75" customHeight="1" x14ac:dyDescent="0.3">
      <c r="A42" s="160">
        <v>34</v>
      </c>
      <c r="B42" s="197"/>
      <c r="C42" s="165" t="s">
        <v>1072</v>
      </c>
      <c r="D42" s="320">
        <v>200217684</v>
      </c>
      <c r="E42" s="164" t="s">
        <v>1073</v>
      </c>
      <c r="F42" s="164"/>
      <c r="G42" s="266">
        <v>230</v>
      </c>
      <c r="H42" s="266"/>
      <c r="I42" s="266">
        <f t="shared" si="0"/>
        <v>230</v>
      </c>
      <c r="J42" s="99"/>
    </row>
    <row r="43" spans="1:10" ht="18.75" customHeight="1" x14ac:dyDescent="0.3">
      <c r="A43" s="160">
        <v>35</v>
      </c>
      <c r="B43" s="197"/>
      <c r="C43" s="165" t="s">
        <v>1074</v>
      </c>
      <c r="D43" s="320">
        <v>234233497</v>
      </c>
      <c r="E43" s="164" t="s">
        <v>1075</v>
      </c>
      <c r="F43" s="164"/>
      <c r="G43" s="266">
        <v>200</v>
      </c>
      <c r="H43" s="266"/>
      <c r="I43" s="266">
        <f t="shared" si="0"/>
        <v>200</v>
      </c>
      <c r="J43" s="99"/>
    </row>
    <row r="44" spans="1:10" ht="18.75" customHeight="1" x14ac:dyDescent="0.3">
      <c r="A44" s="160">
        <v>36</v>
      </c>
      <c r="B44" s="197"/>
      <c r="C44" s="165" t="s">
        <v>1076</v>
      </c>
      <c r="D44" s="320">
        <v>200239964</v>
      </c>
      <c r="E44" s="164" t="s">
        <v>1077</v>
      </c>
      <c r="F44" s="164"/>
      <c r="G44" s="266">
        <v>4500</v>
      </c>
      <c r="H44" s="266"/>
      <c r="I44" s="266">
        <f t="shared" si="0"/>
        <v>4500</v>
      </c>
      <c r="J44" s="99"/>
    </row>
    <row r="45" spans="1:10" ht="18.75" customHeight="1" x14ac:dyDescent="0.3">
      <c r="A45" s="160">
        <v>37</v>
      </c>
      <c r="B45" s="197"/>
      <c r="C45" s="165" t="s">
        <v>1078</v>
      </c>
      <c r="D45" s="320">
        <v>216405058</v>
      </c>
      <c r="E45" s="164" t="s">
        <v>1079</v>
      </c>
      <c r="F45" s="164"/>
      <c r="G45" s="266">
        <v>1800</v>
      </c>
      <c r="H45" s="266"/>
      <c r="I45" s="266">
        <f t="shared" si="0"/>
        <v>1800</v>
      </c>
      <c r="J45" s="99"/>
    </row>
    <row r="46" spans="1:10" ht="18.75" customHeight="1" x14ac:dyDescent="0.3">
      <c r="A46" s="160">
        <v>38</v>
      </c>
      <c r="B46" s="197"/>
      <c r="C46" s="165" t="s">
        <v>1080</v>
      </c>
      <c r="D46" s="320">
        <v>427716153</v>
      </c>
      <c r="E46" s="164" t="s">
        <v>1081</v>
      </c>
      <c r="F46" s="164"/>
      <c r="G46" s="266">
        <v>1332</v>
      </c>
      <c r="H46" s="266"/>
      <c r="I46" s="266">
        <f t="shared" si="0"/>
        <v>1332</v>
      </c>
      <c r="J46" s="99"/>
    </row>
    <row r="47" spans="1:10" ht="18.75" customHeight="1" x14ac:dyDescent="0.3">
      <c r="A47" s="160">
        <v>39</v>
      </c>
      <c r="B47" s="197"/>
      <c r="C47" s="165" t="s">
        <v>1082</v>
      </c>
      <c r="D47" s="320">
        <v>1001048017</v>
      </c>
      <c r="E47" s="164" t="s">
        <v>1083</v>
      </c>
      <c r="F47" s="164"/>
      <c r="G47" s="266">
        <v>5000</v>
      </c>
      <c r="H47" s="266"/>
      <c r="I47" s="266">
        <f t="shared" si="0"/>
        <v>5000</v>
      </c>
      <c r="J47" s="99"/>
    </row>
    <row r="48" spans="1:10" ht="18.75" customHeight="1" x14ac:dyDescent="0.3">
      <c r="A48" s="160">
        <v>40</v>
      </c>
      <c r="B48" s="197"/>
      <c r="C48" s="165" t="s">
        <v>1084</v>
      </c>
      <c r="D48" s="320">
        <v>445394966</v>
      </c>
      <c r="E48" s="164" t="s">
        <v>1085</v>
      </c>
      <c r="F48" s="164"/>
      <c r="G48" s="266">
        <v>88.5</v>
      </c>
      <c r="H48" s="266"/>
      <c r="I48" s="266">
        <f t="shared" si="0"/>
        <v>88.5</v>
      </c>
      <c r="J48" s="99"/>
    </row>
    <row r="49" spans="1:12" ht="18.75" customHeight="1" x14ac:dyDescent="0.3">
      <c r="A49" s="160">
        <v>41</v>
      </c>
      <c r="B49" s="197"/>
      <c r="C49" s="165" t="s">
        <v>1086</v>
      </c>
      <c r="D49" s="320">
        <v>205296375</v>
      </c>
      <c r="E49" s="164" t="s">
        <v>1087</v>
      </c>
      <c r="F49" s="164"/>
      <c r="G49" s="266">
        <v>1512</v>
      </c>
      <c r="H49" s="266"/>
      <c r="I49" s="266">
        <f t="shared" si="0"/>
        <v>1512</v>
      </c>
      <c r="J49" s="99"/>
    </row>
    <row r="50" spans="1:12" ht="18.75" customHeight="1" x14ac:dyDescent="0.3">
      <c r="A50" s="160">
        <v>42</v>
      </c>
      <c r="B50" s="197"/>
      <c r="C50" s="165" t="s">
        <v>1086</v>
      </c>
      <c r="D50" s="320">
        <v>205296376</v>
      </c>
      <c r="E50" s="164" t="s">
        <v>1087</v>
      </c>
      <c r="F50" s="164"/>
      <c r="G50" s="266">
        <v>358</v>
      </c>
      <c r="H50" s="266"/>
      <c r="I50" s="266">
        <f t="shared" si="0"/>
        <v>358</v>
      </c>
      <c r="J50" s="99"/>
    </row>
    <row r="51" spans="1:12" ht="18.75" customHeight="1" x14ac:dyDescent="0.3">
      <c r="A51" s="160" t="s">
        <v>271</v>
      </c>
      <c r="B51" s="197"/>
      <c r="C51" s="168"/>
      <c r="D51" s="168"/>
      <c r="E51" s="167"/>
      <c r="F51" s="167"/>
      <c r="G51" s="254"/>
      <c r="H51" s="262" t="s">
        <v>406</v>
      </c>
      <c r="I51" s="267">
        <f>SUM(I9:I50)</f>
        <v>326293.42000000004</v>
      </c>
      <c r="J51" s="99"/>
    </row>
    <row r="53" spans="1:12" x14ac:dyDescent="0.3">
      <c r="A53" s="175" t="s">
        <v>433</v>
      </c>
    </row>
    <row r="55" spans="1:12" x14ac:dyDescent="0.3">
      <c r="B55" s="177" t="s">
        <v>99</v>
      </c>
      <c r="F55" s="178"/>
    </row>
    <row r="56" spans="1:12" x14ac:dyDescent="0.3">
      <c r="F56" s="176"/>
      <c r="I56" s="176"/>
      <c r="J56" s="176"/>
      <c r="K56" s="176"/>
      <c r="L56" s="176"/>
    </row>
    <row r="57" spans="1:12" x14ac:dyDescent="0.3">
      <c r="C57" s="179"/>
      <c r="F57" s="179"/>
      <c r="G57" s="179"/>
      <c r="H57" s="182"/>
      <c r="I57" s="180"/>
      <c r="J57" s="176"/>
      <c r="K57" s="176"/>
      <c r="L57" s="176"/>
    </row>
    <row r="58" spans="1:12" x14ac:dyDescent="0.3">
      <c r="A58" s="176"/>
      <c r="C58" s="181" t="s">
        <v>260</v>
      </c>
      <c r="F58" s="182" t="s">
        <v>265</v>
      </c>
      <c r="G58" s="181"/>
      <c r="H58" s="181"/>
      <c r="I58" s="180"/>
      <c r="J58" s="176"/>
      <c r="K58" s="176"/>
      <c r="L58" s="176"/>
    </row>
    <row r="59" spans="1:12" x14ac:dyDescent="0.3">
      <c r="A59" s="176"/>
      <c r="C59" s="183" t="s">
        <v>131</v>
      </c>
      <c r="F59" s="175" t="s">
        <v>261</v>
      </c>
      <c r="I59" s="176"/>
      <c r="J59" s="176"/>
      <c r="K59" s="176"/>
      <c r="L59" s="176"/>
    </row>
    <row r="60" spans="1:12" s="176" customFormat="1" x14ac:dyDescent="0.3">
      <c r="B60" s="175"/>
      <c r="C60" s="183"/>
      <c r="G60" s="183"/>
      <c r="H60" s="183"/>
    </row>
    <row r="61" spans="1:12" s="176" customFormat="1" ht="12.75" x14ac:dyDescent="0.2"/>
    <row r="62" spans="1:12" s="176" customFormat="1" ht="12.75" x14ac:dyDescent="0.2"/>
    <row r="63" spans="1:12" s="176" customFormat="1" ht="12.75" x14ac:dyDescent="0.2"/>
    <row r="64" spans="1:12" s="176" customFormat="1" ht="12.75" x14ac:dyDescent="0.2"/>
  </sheetData>
  <dataValidations count="1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51"/>
  </dataValidations>
  <printOptions gridLines="1"/>
  <pageMargins left="0.7" right="0.7" top="0.75" bottom="0.75" header="0.3" footer="0.3"/>
  <pageSetup scale="59" fitToHeight="0" orientation="landscape" r:id="rId1"/>
  <ignoredErrors>
    <ignoredError sqref="I51 I9" unlockedFormula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showGridLines="0" view="pageBreakPreview" zoomScale="70" zoomScaleSheetLayoutView="70" workbookViewId="0">
      <selection activeCell="P13" sqref="P13"/>
    </sheetView>
  </sheetViews>
  <sheetFormatPr defaultRowHeight="12.75" x14ac:dyDescent="0.2"/>
  <cols>
    <col min="1" max="1" width="2.7109375" style="187" customWidth="1"/>
    <col min="2" max="2" width="9" style="187" customWidth="1"/>
    <col min="3" max="3" width="23.42578125" style="187" customWidth="1"/>
    <col min="4" max="4" width="13.28515625" style="187" customWidth="1"/>
    <col min="5" max="5" width="9.5703125" style="187" customWidth="1"/>
    <col min="6" max="6" width="11.5703125" style="187" customWidth="1"/>
    <col min="7" max="7" width="12.28515625" style="187" customWidth="1"/>
    <col min="8" max="8" width="15.28515625" style="187" customWidth="1"/>
    <col min="9" max="9" width="17.5703125" style="187" customWidth="1"/>
    <col min="10" max="11" width="12.42578125" style="187" customWidth="1"/>
    <col min="12" max="12" width="23.5703125" style="187" customWidth="1"/>
    <col min="13" max="13" width="18.5703125" style="187" customWidth="1"/>
    <col min="14" max="14" width="0.85546875" style="187" customWidth="1"/>
    <col min="15" max="16384" width="9.140625" style="187"/>
  </cols>
  <sheetData>
    <row r="1" spans="1:14" ht="13.5" x14ac:dyDescent="0.2">
      <c r="A1" s="184" t="s">
        <v>434</v>
      </c>
      <c r="B1" s="185"/>
      <c r="C1" s="185"/>
      <c r="D1" s="185"/>
      <c r="E1" s="185"/>
      <c r="F1" s="185"/>
      <c r="G1" s="185"/>
      <c r="H1" s="185"/>
      <c r="I1" s="188"/>
      <c r="J1" s="242"/>
      <c r="K1" s="242"/>
      <c r="L1" s="242"/>
      <c r="M1" s="242" t="s">
        <v>395</v>
      </c>
      <c r="N1" s="188"/>
    </row>
    <row r="2" spans="1:14" ht="15" x14ac:dyDescent="0.2">
      <c r="A2" s="188" t="s">
        <v>310</v>
      </c>
      <c r="B2" s="185"/>
      <c r="C2" s="185"/>
      <c r="D2" s="186"/>
      <c r="E2" s="186"/>
      <c r="F2" s="186"/>
      <c r="G2" s="186"/>
      <c r="H2" s="186"/>
      <c r="I2" s="185"/>
      <c r="J2" s="185"/>
      <c r="K2" s="185"/>
      <c r="L2" s="185"/>
      <c r="M2" s="156" t="s">
        <v>1088</v>
      </c>
      <c r="N2" s="188"/>
    </row>
    <row r="3" spans="1:14" x14ac:dyDescent="0.2">
      <c r="A3" s="188"/>
      <c r="B3" s="185"/>
      <c r="C3" s="185"/>
      <c r="D3" s="186"/>
      <c r="E3" s="186"/>
      <c r="F3" s="186"/>
      <c r="G3" s="186"/>
      <c r="H3" s="186"/>
      <c r="I3" s="185"/>
      <c r="J3" s="185"/>
      <c r="K3" s="185"/>
      <c r="L3" s="185"/>
      <c r="M3" s="185"/>
      <c r="N3" s="188"/>
    </row>
    <row r="4" spans="1:14" ht="15" x14ac:dyDescent="0.3">
      <c r="A4" s="108" t="s">
        <v>266</v>
      </c>
      <c r="B4" s="185"/>
      <c r="C4" s="185"/>
      <c r="D4" s="189"/>
      <c r="E4" s="243"/>
      <c r="F4" s="189"/>
      <c r="G4" s="186"/>
      <c r="H4" s="186"/>
      <c r="I4" s="186"/>
      <c r="J4" s="186"/>
      <c r="K4" s="186"/>
      <c r="L4" s="185"/>
      <c r="M4" s="186"/>
      <c r="N4" s="188"/>
    </row>
    <row r="5" spans="1:14" ht="15" x14ac:dyDescent="0.3">
      <c r="A5" s="270" t="s">
        <v>441</v>
      </c>
      <c r="B5" s="190"/>
      <c r="C5" s="190"/>
      <c r="D5" s="190"/>
      <c r="E5" s="191"/>
      <c r="F5" s="191"/>
      <c r="G5" s="191"/>
      <c r="H5" s="191"/>
      <c r="I5" s="191"/>
      <c r="J5" s="191"/>
      <c r="K5" s="191"/>
      <c r="L5" s="191"/>
      <c r="M5" s="191"/>
      <c r="N5" s="188"/>
    </row>
    <row r="6" spans="1:14" ht="13.5" thickBot="1" x14ac:dyDescent="0.25">
      <c r="A6" s="244"/>
      <c r="B6" s="244"/>
      <c r="C6" s="244"/>
      <c r="D6" s="244"/>
      <c r="E6" s="244"/>
      <c r="F6" s="244"/>
      <c r="G6" s="244"/>
      <c r="H6" s="244"/>
      <c r="I6" s="244"/>
      <c r="J6" s="244"/>
      <c r="K6" s="244"/>
      <c r="L6" s="244"/>
      <c r="M6" s="244"/>
      <c r="N6" s="188"/>
    </row>
    <row r="7" spans="1:14" ht="51" x14ac:dyDescent="0.2">
      <c r="A7" s="245" t="s">
        <v>64</v>
      </c>
      <c r="B7" s="246" t="s">
        <v>396</v>
      </c>
      <c r="C7" s="246" t="s">
        <v>397</v>
      </c>
      <c r="D7" s="247" t="s">
        <v>398</v>
      </c>
      <c r="E7" s="247" t="s">
        <v>267</v>
      </c>
      <c r="F7" s="247" t="s">
        <v>399</v>
      </c>
      <c r="G7" s="247" t="s">
        <v>400</v>
      </c>
      <c r="H7" s="246" t="s">
        <v>401</v>
      </c>
      <c r="I7" s="248" t="s">
        <v>402</v>
      </c>
      <c r="J7" s="248" t="s">
        <v>403</v>
      </c>
      <c r="K7" s="249" t="s">
        <v>404</v>
      </c>
      <c r="L7" s="249" t="s">
        <v>405</v>
      </c>
      <c r="M7" s="247" t="s">
        <v>395</v>
      </c>
      <c r="N7" s="188"/>
    </row>
    <row r="8" spans="1:14" x14ac:dyDescent="0.2">
      <c r="A8" s="193">
        <v>1</v>
      </c>
      <c r="B8" s="194">
        <v>2</v>
      </c>
      <c r="C8" s="194">
        <v>3</v>
      </c>
      <c r="D8" s="195">
        <v>4</v>
      </c>
      <c r="E8" s="195">
        <v>5</v>
      </c>
      <c r="F8" s="195">
        <v>6</v>
      </c>
      <c r="G8" s="195">
        <v>7</v>
      </c>
      <c r="H8" s="195">
        <v>8</v>
      </c>
      <c r="I8" s="195">
        <v>9</v>
      </c>
      <c r="J8" s="195">
        <v>10</v>
      </c>
      <c r="K8" s="195">
        <v>11</v>
      </c>
      <c r="L8" s="195">
        <v>12</v>
      </c>
      <c r="M8" s="195">
        <v>13</v>
      </c>
      <c r="N8" s="188"/>
    </row>
    <row r="9" spans="1:14" ht="15" x14ac:dyDescent="0.25">
      <c r="A9" s="196">
        <v>1</v>
      </c>
      <c r="B9" s="197"/>
      <c r="C9" s="250"/>
      <c r="D9" s="196"/>
      <c r="E9" s="196"/>
      <c r="F9" s="196"/>
      <c r="G9" s="196"/>
      <c r="H9" s="196"/>
      <c r="I9" s="196"/>
      <c r="J9" s="196"/>
      <c r="K9" s="196"/>
      <c r="L9" s="196"/>
      <c r="M9" s="251" t="str">
        <f t="shared" ref="M9:M33" si="0">IF(ISBLANK(B9),"",$M$2)</f>
        <v/>
      </c>
      <c r="N9" s="188"/>
    </row>
    <row r="10" spans="1:14" ht="15" x14ac:dyDescent="0.25">
      <c r="A10" s="196">
        <v>2</v>
      </c>
      <c r="B10" s="197"/>
      <c r="C10" s="250"/>
      <c r="D10" s="196"/>
      <c r="E10" s="196"/>
      <c r="F10" s="196"/>
      <c r="G10" s="196"/>
      <c r="H10" s="196"/>
      <c r="I10" s="196"/>
      <c r="J10" s="196"/>
      <c r="K10" s="196"/>
      <c r="L10" s="196"/>
      <c r="M10" s="251" t="str">
        <f t="shared" si="0"/>
        <v/>
      </c>
      <c r="N10" s="188"/>
    </row>
    <row r="11" spans="1:14" ht="15" x14ac:dyDescent="0.25">
      <c r="A11" s="196">
        <v>3</v>
      </c>
      <c r="B11" s="197"/>
      <c r="C11" s="250"/>
      <c r="D11" s="196"/>
      <c r="E11" s="196"/>
      <c r="F11" s="196"/>
      <c r="G11" s="196"/>
      <c r="H11" s="196"/>
      <c r="I11" s="196"/>
      <c r="J11" s="196"/>
      <c r="K11" s="196"/>
      <c r="L11" s="196"/>
      <c r="M11" s="251" t="str">
        <f t="shared" si="0"/>
        <v/>
      </c>
      <c r="N11" s="188"/>
    </row>
    <row r="12" spans="1:14" ht="15" x14ac:dyDescent="0.25">
      <c r="A12" s="196">
        <v>4</v>
      </c>
      <c r="B12" s="197"/>
      <c r="C12" s="250"/>
      <c r="D12" s="196"/>
      <c r="E12" s="196"/>
      <c r="F12" s="196"/>
      <c r="G12" s="196"/>
      <c r="H12" s="196"/>
      <c r="I12" s="196"/>
      <c r="J12" s="196"/>
      <c r="K12" s="196"/>
      <c r="L12" s="196"/>
      <c r="M12" s="251" t="str">
        <f t="shared" si="0"/>
        <v/>
      </c>
      <c r="N12" s="188"/>
    </row>
    <row r="13" spans="1:14" ht="15" x14ac:dyDescent="0.25">
      <c r="A13" s="196">
        <v>5</v>
      </c>
      <c r="B13" s="197"/>
      <c r="C13" s="250"/>
      <c r="D13" s="196"/>
      <c r="E13" s="196"/>
      <c r="F13" s="196"/>
      <c r="G13" s="196"/>
      <c r="H13" s="196"/>
      <c r="I13" s="196"/>
      <c r="J13" s="196"/>
      <c r="K13" s="196"/>
      <c r="L13" s="196"/>
      <c r="M13" s="251" t="str">
        <f t="shared" si="0"/>
        <v/>
      </c>
      <c r="N13" s="188"/>
    </row>
    <row r="14" spans="1:14" ht="15" x14ac:dyDescent="0.25">
      <c r="A14" s="196">
        <v>6</v>
      </c>
      <c r="B14" s="197"/>
      <c r="C14" s="250"/>
      <c r="D14" s="196"/>
      <c r="E14" s="196"/>
      <c r="F14" s="196"/>
      <c r="G14" s="196"/>
      <c r="H14" s="196"/>
      <c r="I14" s="196"/>
      <c r="J14" s="196"/>
      <c r="K14" s="196"/>
      <c r="L14" s="196"/>
      <c r="M14" s="251" t="str">
        <f t="shared" si="0"/>
        <v/>
      </c>
      <c r="N14" s="188"/>
    </row>
    <row r="15" spans="1:14" ht="15" x14ac:dyDescent="0.25">
      <c r="A15" s="196">
        <v>7</v>
      </c>
      <c r="B15" s="197"/>
      <c r="C15" s="250"/>
      <c r="D15" s="196"/>
      <c r="E15" s="196"/>
      <c r="F15" s="196"/>
      <c r="G15" s="196"/>
      <c r="H15" s="196"/>
      <c r="I15" s="196"/>
      <c r="J15" s="196"/>
      <c r="K15" s="196"/>
      <c r="L15" s="196"/>
      <c r="M15" s="251" t="str">
        <f t="shared" si="0"/>
        <v/>
      </c>
      <c r="N15" s="188"/>
    </row>
    <row r="16" spans="1:14" ht="15" x14ac:dyDescent="0.25">
      <c r="A16" s="196">
        <v>8</v>
      </c>
      <c r="B16" s="197"/>
      <c r="C16" s="250"/>
      <c r="D16" s="196"/>
      <c r="E16" s="196"/>
      <c r="F16" s="196"/>
      <c r="G16" s="196"/>
      <c r="H16" s="196"/>
      <c r="I16" s="196"/>
      <c r="J16" s="196"/>
      <c r="K16" s="196"/>
      <c r="L16" s="196"/>
      <c r="M16" s="251" t="str">
        <f t="shared" si="0"/>
        <v/>
      </c>
      <c r="N16" s="188"/>
    </row>
    <row r="17" spans="1:14" ht="15" x14ac:dyDescent="0.25">
      <c r="A17" s="196">
        <v>9</v>
      </c>
      <c r="B17" s="197"/>
      <c r="C17" s="250"/>
      <c r="D17" s="196"/>
      <c r="E17" s="196"/>
      <c r="F17" s="196"/>
      <c r="G17" s="196"/>
      <c r="H17" s="196"/>
      <c r="I17" s="196"/>
      <c r="J17" s="196"/>
      <c r="K17" s="196"/>
      <c r="L17" s="196"/>
      <c r="M17" s="251" t="str">
        <f t="shared" si="0"/>
        <v/>
      </c>
      <c r="N17" s="188"/>
    </row>
    <row r="18" spans="1:14" ht="15" x14ac:dyDescent="0.25">
      <c r="A18" s="196">
        <v>10</v>
      </c>
      <c r="B18" s="197"/>
      <c r="C18" s="250"/>
      <c r="D18" s="196"/>
      <c r="E18" s="196"/>
      <c r="F18" s="196"/>
      <c r="G18" s="196"/>
      <c r="H18" s="196"/>
      <c r="I18" s="196"/>
      <c r="J18" s="196"/>
      <c r="K18" s="196"/>
      <c r="L18" s="196"/>
      <c r="M18" s="251" t="str">
        <f t="shared" si="0"/>
        <v/>
      </c>
      <c r="N18" s="188"/>
    </row>
    <row r="19" spans="1:14" ht="15" x14ac:dyDescent="0.25">
      <c r="A19" s="196">
        <v>11</v>
      </c>
      <c r="B19" s="197"/>
      <c r="C19" s="250"/>
      <c r="D19" s="196"/>
      <c r="E19" s="196"/>
      <c r="F19" s="196"/>
      <c r="G19" s="196"/>
      <c r="H19" s="196"/>
      <c r="I19" s="196"/>
      <c r="J19" s="196"/>
      <c r="K19" s="196"/>
      <c r="L19" s="196"/>
      <c r="M19" s="251" t="str">
        <f t="shared" si="0"/>
        <v/>
      </c>
      <c r="N19" s="188"/>
    </row>
    <row r="20" spans="1:14" ht="15" x14ac:dyDescent="0.25">
      <c r="A20" s="196">
        <v>12</v>
      </c>
      <c r="B20" s="197"/>
      <c r="C20" s="250"/>
      <c r="D20" s="196"/>
      <c r="E20" s="196"/>
      <c r="F20" s="196"/>
      <c r="G20" s="196"/>
      <c r="H20" s="196"/>
      <c r="I20" s="196"/>
      <c r="J20" s="196"/>
      <c r="K20" s="196"/>
      <c r="L20" s="196"/>
      <c r="M20" s="251" t="str">
        <f t="shared" si="0"/>
        <v/>
      </c>
      <c r="N20" s="188"/>
    </row>
    <row r="21" spans="1:14" ht="15" x14ac:dyDescent="0.25">
      <c r="A21" s="196">
        <v>13</v>
      </c>
      <c r="B21" s="197"/>
      <c r="C21" s="250"/>
      <c r="D21" s="196"/>
      <c r="E21" s="196"/>
      <c r="F21" s="196"/>
      <c r="G21" s="196"/>
      <c r="H21" s="196"/>
      <c r="I21" s="196"/>
      <c r="J21" s="196"/>
      <c r="K21" s="196"/>
      <c r="L21" s="196"/>
      <c r="M21" s="251" t="str">
        <f t="shared" si="0"/>
        <v/>
      </c>
      <c r="N21" s="188"/>
    </row>
    <row r="22" spans="1:14" ht="15" x14ac:dyDescent="0.25">
      <c r="A22" s="196">
        <v>14</v>
      </c>
      <c r="B22" s="197"/>
      <c r="C22" s="250"/>
      <c r="D22" s="196"/>
      <c r="E22" s="196"/>
      <c r="F22" s="196"/>
      <c r="G22" s="196"/>
      <c r="H22" s="196"/>
      <c r="I22" s="196"/>
      <c r="J22" s="196"/>
      <c r="K22" s="196"/>
      <c r="L22" s="196"/>
      <c r="M22" s="251" t="str">
        <f t="shared" si="0"/>
        <v/>
      </c>
      <c r="N22" s="188"/>
    </row>
    <row r="23" spans="1:14" ht="15" x14ac:dyDescent="0.25">
      <c r="A23" s="196">
        <v>15</v>
      </c>
      <c r="B23" s="197"/>
      <c r="C23" s="250"/>
      <c r="D23" s="196"/>
      <c r="E23" s="196"/>
      <c r="F23" s="196"/>
      <c r="G23" s="196"/>
      <c r="H23" s="196"/>
      <c r="I23" s="196"/>
      <c r="J23" s="196"/>
      <c r="K23" s="196"/>
      <c r="L23" s="196"/>
      <c r="M23" s="251" t="str">
        <f t="shared" si="0"/>
        <v/>
      </c>
      <c r="N23" s="188"/>
    </row>
    <row r="24" spans="1:14" ht="15" x14ac:dyDescent="0.25">
      <c r="A24" s="196">
        <v>16</v>
      </c>
      <c r="B24" s="197"/>
      <c r="C24" s="250"/>
      <c r="D24" s="196"/>
      <c r="E24" s="196"/>
      <c r="F24" s="196"/>
      <c r="G24" s="196"/>
      <c r="H24" s="196"/>
      <c r="I24" s="196"/>
      <c r="J24" s="196"/>
      <c r="K24" s="196"/>
      <c r="L24" s="196"/>
      <c r="M24" s="251" t="str">
        <f t="shared" si="0"/>
        <v/>
      </c>
      <c r="N24" s="188"/>
    </row>
    <row r="25" spans="1:14" ht="15" x14ac:dyDescent="0.25">
      <c r="A25" s="196">
        <v>17</v>
      </c>
      <c r="B25" s="197"/>
      <c r="C25" s="250"/>
      <c r="D25" s="196"/>
      <c r="E25" s="196"/>
      <c r="F25" s="196"/>
      <c r="G25" s="196"/>
      <c r="H25" s="196"/>
      <c r="I25" s="196"/>
      <c r="J25" s="196"/>
      <c r="K25" s="196"/>
      <c r="L25" s="196"/>
      <c r="M25" s="251" t="str">
        <f t="shared" si="0"/>
        <v/>
      </c>
      <c r="N25" s="188"/>
    </row>
    <row r="26" spans="1:14" ht="15" x14ac:dyDescent="0.25">
      <c r="A26" s="196">
        <v>18</v>
      </c>
      <c r="B26" s="197"/>
      <c r="C26" s="250"/>
      <c r="D26" s="196"/>
      <c r="E26" s="196"/>
      <c r="F26" s="196"/>
      <c r="G26" s="196"/>
      <c r="H26" s="196"/>
      <c r="I26" s="196"/>
      <c r="J26" s="196"/>
      <c r="K26" s="196"/>
      <c r="L26" s="196"/>
      <c r="M26" s="251" t="str">
        <f t="shared" si="0"/>
        <v/>
      </c>
      <c r="N26" s="188"/>
    </row>
    <row r="27" spans="1:14" ht="15" x14ac:dyDescent="0.25">
      <c r="A27" s="196">
        <v>19</v>
      </c>
      <c r="B27" s="197"/>
      <c r="C27" s="250"/>
      <c r="D27" s="196"/>
      <c r="E27" s="196"/>
      <c r="F27" s="196"/>
      <c r="G27" s="196"/>
      <c r="H27" s="196"/>
      <c r="I27" s="196"/>
      <c r="J27" s="196"/>
      <c r="K27" s="196"/>
      <c r="L27" s="196"/>
      <c r="M27" s="251" t="str">
        <f t="shared" si="0"/>
        <v/>
      </c>
      <c r="N27" s="188"/>
    </row>
    <row r="28" spans="1:14" ht="15" x14ac:dyDescent="0.25">
      <c r="A28" s="196">
        <v>20</v>
      </c>
      <c r="B28" s="197"/>
      <c r="C28" s="250"/>
      <c r="D28" s="196"/>
      <c r="E28" s="196"/>
      <c r="F28" s="196"/>
      <c r="G28" s="196"/>
      <c r="H28" s="196"/>
      <c r="I28" s="196"/>
      <c r="J28" s="196"/>
      <c r="K28" s="196"/>
      <c r="L28" s="196"/>
      <c r="M28" s="251" t="str">
        <f t="shared" si="0"/>
        <v/>
      </c>
      <c r="N28" s="188"/>
    </row>
    <row r="29" spans="1:14" ht="15" x14ac:dyDescent="0.25">
      <c r="A29" s="196">
        <v>21</v>
      </c>
      <c r="B29" s="197"/>
      <c r="C29" s="250"/>
      <c r="D29" s="196"/>
      <c r="E29" s="196"/>
      <c r="F29" s="196"/>
      <c r="G29" s="196"/>
      <c r="H29" s="196"/>
      <c r="I29" s="196"/>
      <c r="J29" s="196"/>
      <c r="K29" s="196"/>
      <c r="L29" s="196"/>
      <c r="M29" s="251" t="str">
        <f t="shared" si="0"/>
        <v/>
      </c>
      <c r="N29" s="188"/>
    </row>
    <row r="30" spans="1:14" ht="15" x14ac:dyDescent="0.25">
      <c r="A30" s="196">
        <v>22</v>
      </c>
      <c r="B30" s="197"/>
      <c r="C30" s="250"/>
      <c r="D30" s="196"/>
      <c r="E30" s="196"/>
      <c r="F30" s="196"/>
      <c r="G30" s="196"/>
      <c r="H30" s="196"/>
      <c r="I30" s="196"/>
      <c r="J30" s="196"/>
      <c r="K30" s="196"/>
      <c r="L30" s="196"/>
      <c r="M30" s="251" t="str">
        <f t="shared" si="0"/>
        <v/>
      </c>
      <c r="N30" s="188"/>
    </row>
    <row r="31" spans="1:14" ht="15" x14ac:dyDescent="0.25">
      <c r="A31" s="196">
        <v>23</v>
      </c>
      <c r="B31" s="197"/>
      <c r="C31" s="250"/>
      <c r="D31" s="196"/>
      <c r="E31" s="196"/>
      <c r="F31" s="196"/>
      <c r="G31" s="196"/>
      <c r="H31" s="196"/>
      <c r="I31" s="196"/>
      <c r="J31" s="196"/>
      <c r="K31" s="196"/>
      <c r="L31" s="196"/>
      <c r="M31" s="251" t="str">
        <f t="shared" si="0"/>
        <v/>
      </c>
      <c r="N31" s="188"/>
    </row>
    <row r="32" spans="1:14" ht="15" x14ac:dyDescent="0.25">
      <c r="A32" s="196">
        <v>24</v>
      </c>
      <c r="B32" s="197"/>
      <c r="C32" s="250"/>
      <c r="D32" s="196"/>
      <c r="E32" s="196"/>
      <c r="F32" s="196"/>
      <c r="G32" s="196"/>
      <c r="H32" s="196"/>
      <c r="I32" s="196"/>
      <c r="J32" s="196"/>
      <c r="K32" s="196"/>
      <c r="L32" s="196"/>
      <c r="M32" s="251" t="str">
        <f t="shared" si="0"/>
        <v/>
      </c>
      <c r="N32" s="188"/>
    </row>
    <row r="33" spans="1:14" ht="15" x14ac:dyDescent="0.25">
      <c r="A33" s="252" t="s">
        <v>271</v>
      </c>
      <c r="B33" s="197"/>
      <c r="C33" s="250"/>
      <c r="D33" s="196"/>
      <c r="E33" s="196"/>
      <c r="F33" s="196"/>
      <c r="G33" s="196"/>
      <c r="H33" s="196"/>
      <c r="I33" s="196"/>
      <c r="J33" s="196"/>
      <c r="K33" s="196"/>
      <c r="L33" s="196"/>
      <c r="M33" s="251" t="str">
        <f t="shared" si="0"/>
        <v/>
      </c>
      <c r="N33" s="188"/>
    </row>
    <row r="34" spans="1:14" s="203" customFormat="1" x14ac:dyDescent="0.2"/>
    <row r="37" spans="1:14" s="21" customFormat="1" ht="15" x14ac:dyDescent="0.3">
      <c r="B37" s="198" t="s">
        <v>99</v>
      </c>
    </row>
    <row r="38" spans="1:14" s="21" customFormat="1" ht="15" x14ac:dyDescent="0.3">
      <c r="B38" s="198"/>
    </row>
    <row r="39" spans="1:14" s="21" customFormat="1" ht="15" x14ac:dyDescent="0.3">
      <c r="C39" s="200"/>
      <c r="D39" s="199"/>
      <c r="E39" s="199"/>
      <c r="H39" s="200"/>
      <c r="I39" s="200"/>
      <c r="J39" s="199"/>
      <c r="K39" s="199"/>
      <c r="L39" s="199"/>
    </row>
    <row r="40" spans="1:14" s="21" customFormat="1" ht="15" x14ac:dyDescent="0.3">
      <c r="C40" s="201" t="s">
        <v>260</v>
      </c>
      <c r="D40" s="199"/>
      <c r="E40" s="199"/>
      <c r="H40" s="198" t="s">
        <v>312</v>
      </c>
      <c r="M40" s="199"/>
    </row>
    <row r="41" spans="1:14" s="21" customFormat="1" ht="15" x14ac:dyDescent="0.3">
      <c r="C41" s="201" t="s">
        <v>131</v>
      </c>
      <c r="D41" s="199"/>
      <c r="E41" s="199"/>
      <c r="H41" s="202" t="s">
        <v>261</v>
      </c>
      <c r="M41" s="199"/>
    </row>
    <row r="42" spans="1:14" ht="15" x14ac:dyDescent="0.3">
      <c r="C42" s="201"/>
      <c r="F42" s="202"/>
      <c r="J42" s="204"/>
      <c r="K42" s="204"/>
      <c r="L42" s="204"/>
      <c r="M42" s="204"/>
    </row>
    <row r="43" spans="1:14" ht="15" x14ac:dyDescent="0.3">
      <c r="C43" s="201"/>
    </row>
  </sheetData>
  <sheetProtection insertColumns="0" insertRows="0" deleteRows="0"/>
  <dataValidations count="4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C9:C33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D9:E33">
      <formula1>11</formula1>
    </dataValidation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33"/>
    <dataValidation type="list" allowBlank="1" showInputMessage="1" showErrorMessage="1" errorTitle="თარიღის შევსების ინსტრუქცია" error="დღე/თვე/წელი" prompt="დღე/თვე/წელი" sqref="O1">
      <formula1>#REF!</formula1>
    </dataValidation>
  </dataValidations>
  <pageMargins left="0.11811023622047245" right="0.11811023622047245" top="0.35433070866141736" bottom="0.35433070866141736" header="0.31496062992125984" footer="0.31496062992125984"/>
  <pageSetup paperSize="9" scale="8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33"/>
  <sheetViews>
    <sheetView workbookViewId="0">
      <selection activeCell="E13" sqref="E13"/>
    </sheetView>
  </sheetViews>
  <sheetFormatPr defaultRowHeight="12.75" x14ac:dyDescent="0.2"/>
  <cols>
    <col min="3" max="3" width="74.5703125" bestFit="1" customWidth="1"/>
    <col min="5" max="5" width="29" bestFit="1" customWidth="1"/>
  </cols>
  <sheetData>
    <row r="1" spans="1:7" x14ac:dyDescent="0.2">
      <c r="A1" t="s">
        <v>211</v>
      </c>
      <c r="C1" t="s">
        <v>191</v>
      </c>
      <c r="E1" t="s">
        <v>218</v>
      </c>
      <c r="G1" t="s">
        <v>228</v>
      </c>
    </row>
    <row r="2" spans="1:7" ht="15" x14ac:dyDescent="0.2">
      <c r="A2" s="56">
        <v>40907</v>
      </c>
      <c r="C2" t="s">
        <v>192</v>
      </c>
      <c r="E2" t="s">
        <v>223</v>
      </c>
      <c r="G2" s="57" t="s">
        <v>229</v>
      </c>
    </row>
    <row r="3" spans="1:7" ht="15" x14ac:dyDescent="0.2">
      <c r="A3" s="56">
        <v>40908</v>
      </c>
      <c r="C3" t="s">
        <v>193</v>
      </c>
      <c r="E3" t="s">
        <v>224</v>
      </c>
      <c r="G3" s="57" t="s">
        <v>230</v>
      </c>
    </row>
    <row r="4" spans="1:7" ht="15" x14ac:dyDescent="0.2">
      <c r="A4" s="56">
        <v>40909</v>
      </c>
      <c r="C4" t="s">
        <v>194</v>
      </c>
      <c r="E4" t="s">
        <v>225</v>
      </c>
      <c r="G4" s="57" t="s">
        <v>231</v>
      </c>
    </row>
    <row r="5" spans="1:7" x14ac:dyDescent="0.2">
      <c r="A5" s="56">
        <v>40910</v>
      </c>
      <c r="C5" t="s">
        <v>195</v>
      </c>
      <c r="E5" t="s">
        <v>226</v>
      </c>
    </row>
    <row r="6" spans="1:7" x14ac:dyDescent="0.2">
      <c r="A6" s="56">
        <v>40911</v>
      </c>
      <c r="C6" t="s">
        <v>196</v>
      </c>
    </row>
    <row r="7" spans="1:7" x14ac:dyDescent="0.2">
      <c r="A7" s="56">
        <v>40912</v>
      </c>
      <c r="C7" t="s">
        <v>197</v>
      </c>
    </row>
    <row r="8" spans="1:7" x14ac:dyDescent="0.2">
      <c r="A8" s="56">
        <v>40913</v>
      </c>
      <c r="C8" t="s">
        <v>198</v>
      </c>
    </row>
    <row r="9" spans="1:7" x14ac:dyDescent="0.2">
      <c r="A9" s="56">
        <v>40914</v>
      </c>
      <c r="C9" t="s">
        <v>199</v>
      </c>
    </row>
    <row r="10" spans="1:7" x14ac:dyDescent="0.2">
      <c r="A10" s="56">
        <v>40915</v>
      </c>
      <c r="C10" t="s">
        <v>200</v>
      </c>
    </row>
    <row r="11" spans="1:7" x14ac:dyDescent="0.2">
      <c r="A11" s="56">
        <v>40916</v>
      </c>
      <c r="C11" t="s">
        <v>201</v>
      </c>
    </row>
    <row r="12" spans="1:7" x14ac:dyDescent="0.2">
      <c r="A12" s="56">
        <v>40917</v>
      </c>
      <c r="C12" t="s">
        <v>202</v>
      </c>
    </row>
    <row r="13" spans="1:7" x14ac:dyDescent="0.2">
      <c r="A13" s="56">
        <v>40918</v>
      </c>
      <c r="C13" t="s">
        <v>203</v>
      </c>
    </row>
    <row r="14" spans="1:7" x14ac:dyDescent="0.2">
      <c r="A14" s="56">
        <v>40919</v>
      </c>
      <c r="C14" t="s">
        <v>204</v>
      </c>
    </row>
    <row r="15" spans="1:7" x14ac:dyDescent="0.2">
      <c r="A15" s="56">
        <v>40920</v>
      </c>
      <c r="C15" t="s">
        <v>205</v>
      </c>
    </row>
    <row r="16" spans="1:7" x14ac:dyDescent="0.2">
      <c r="A16" s="56">
        <v>40921</v>
      </c>
      <c r="C16" t="s">
        <v>206</v>
      </c>
    </row>
    <row r="17" spans="1:3" x14ac:dyDescent="0.2">
      <c r="A17" s="56">
        <v>40922</v>
      </c>
      <c r="C17" t="s">
        <v>207</v>
      </c>
    </row>
    <row r="18" spans="1:3" x14ac:dyDescent="0.2">
      <c r="A18" s="56">
        <v>40923</v>
      </c>
      <c r="C18" t="s">
        <v>208</v>
      </c>
    </row>
    <row r="19" spans="1:3" x14ac:dyDescent="0.2">
      <c r="A19" s="56">
        <v>40924</v>
      </c>
      <c r="C19" t="s">
        <v>209</v>
      </c>
    </row>
    <row r="20" spans="1:3" x14ac:dyDescent="0.2">
      <c r="A20" s="56">
        <v>40925</v>
      </c>
      <c r="C20" t="s">
        <v>210</v>
      </c>
    </row>
    <row r="21" spans="1:3" x14ac:dyDescent="0.2">
      <c r="A21" s="56">
        <v>40926</v>
      </c>
    </row>
    <row r="22" spans="1:3" x14ac:dyDescent="0.2">
      <c r="A22" s="56">
        <v>40927</v>
      </c>
    </row>
    <row r="23" spans="1:3" x14ac:dyDescent="0.2">
      <c r="A23" s="56">
        <v>40928</v>
      </c>
    </row>
    <row r="24" spans="1:3" x14ac:dyDescent="0.2">
      <c r="A24" s="56">
        <v>40929</v>
      </c>
    </row>
    <row r="25" spans="1:3" x14ac:dyDescent="0.2">
      <c r="A25" s="56">
        <v>40930</v>
      </c>
    </row>
    <row r="26" spans="1:3" x14ac:dyDescent="0.2">
      <c r="A26" s="56">
        <v>40931</v>
      </c>
    </row>
    <row r="27" spans="1:3" x14ac:dyDescent="0.2">
      <c r="A27" s="56">
        <v>40932</v>
      </c>
    </row>
    <row r="28" spans="1:3" x14ac:dyDescent="0.2">
      <c r="A28" s="56">
        <v>40933</v>
      </c>
    </row>
    <row r="29" spans="1:3" x14ac:dyDescent="0.2">
      <c r="A29" s="56">
        <v>40934</v>
      </c>
    </row>
    <row r="30" spans="1:3" x14ac:dyDescent="0.2">
      <c r="A30" s="56">
        <v>40935</v>
      </c>
    </row>
    <row r="31" spans="1:3" x14ac:dyDescent="0.2">
      <c r="A31" s="56">
        <v>40936</v>
      </c>
    </row>
    <row r="32" spans="1:3" x14ac:dyDescent="0.2">
      <c r="A32" s="56">
        <v>40937</v>
      </c>
    </row>
    <row r="33" spans="1:1" x14ac:dyDescent="0.2">
      <c r="A33" s="56">
        <v>40938</v>
      </c>
    </row>
    <row r="34" spans="1:1" x14ac:dyDescent="0.2">
      <c r="A34" s="56">
        <v>40939</v>
      </c>
    </row>
    <row r="35" spans="1:1" x14ac:dyDescent="0.2">
      <c r="A35" s="56">
        <v>40941</v>
      </c>
    </row>
    <row r="36" spans="1:1" x14ac:dyDescent="0.2">
      <c r="A36" s="56">
        <v>40942</v>
      </c>
    </row>
    <row r="37" spans="1:1" x14ac:dyDescent="0.2">
      <c r="A37" s="56">
        <v>40943</v>
      </c>
    </row>
    <row r="38" spans="1:1" x14ac:dyDescent="0.2">
      <c r="A38" s="56">
        <v>40944</v>
      </c>
    </row>
    <row r="39" spans="1:1" x14ac:dyDescent="0.2">
      <c r="A39" s="56">
        <v>40945</v>
      </c>
    </row>
    <row r="40" spans="1:1" x14ac:dyDescent="0.2">
      <c r="A40" s="56">
        <v>40946</v>
      </c>
    </row>
    <row r="41" spans="1:1" x14ac:dyDescent="0.2">
      <c r="A41" s="56">
        <v>40947</v>
      </c>
    </row>
    <row r="42" spans="1:1" x14ac:dyDescent="0.2">
      <c r="A42" s="56">
        <v>40948</v>
      </c>
    </row>
    <row r="43" spans="1:1" x14ac:dyDescent="0.2">
      <c r="A43" s="56">
        <v>40949</v>
      </c>
    </row>
    <row r="44" spans="1:1" x14ac:dyDescent="0.2">
      <c r="A44" s="56">
        <v>40950</v>
      </c>
    </row>
    <row r="45" spans="1:1" x14ac:dyDescent="0.2">
      <c r="A45" s="56">
        <v>40951</v>
      </c>
    </row>
    <row r="46" spans="1:1" x14ac:dyDescent="0.2">
      <c r="A46" s="56">
        <v>40952</v>
      </c>
    </row>
    <row r="47" spans="1:1" x14ac:dyDescent="0.2">
      <c r="A47" s="56">
        <v>40953</v>
      </c>
    </row>
    <row r="48" spans="1:1" x14ac:dyDescent="0.2">
      <c r="A48" s="56">
        <v>40954</v>
      </c>
    </row>
    <row r="49" spans="1:1" x14ac:dyDescent="0.2">
      <c r="A49" s="56">
        <v>40955</v>
      </c>
    </row>
    <row r="50" spans="1:1" x14ac:dyDescent="0.2">
      <c r="A50" s="56">
        <v>40956</v>
      </c>
    </row>
    <row r="51" spans="1:1" x14ac:dyDescent="0.2">
      <c r="A51" s="56">
        <v>40957</v>
      </c>
    </row>
    <row r="52" spans="1:1" x14ac:dyDescent="0.2">
      <c r="A52" s="56">
        <v>40958</v>
      </c>
    </row>
    <row r="53" spans="1:1" x14ac:dyDescent="0.2">
      <c r="A53" s="56">
        <v>40959</v>
      </c>
    </row>
    <row r="54" spans="1:1" x14ac:dyDescent="0.2">
      <c r="A54" s="56">
        <v>40960</v>
      </c>
    </row>
    <row r="55" spans="1:1" x14ac:dyDescent="0.2">
      <c r="A55" s="56">
        <v>40961</v>
      </c>
    </row>
    <row r="56" spans="1:1" x14ac:dyDescent="0.2">
      <c r="A56" s="56">
        <v>40962</v>
      </c>
    </row>
    <row r="57" spans="1:1" x14ac:dyDescent="0.2">
      <c r="A57" s="56">
        <v>40963</v>
      </c>
    </row>
    <row r="58" spans="1:1" x14ac:dyDescent="0.2">
      <c r="A58" s="56">
        <v>40964</v>
      </c>
    </row>
    <row r="59" spans="1:1" x14ac:dyDescent="0.2">
      <c r="A59" s="56">
        <v>40965</v>
      </c>
    </row>
    <row r="60" spans="1:1" x14ac:dyDescent="0.2">
      <c r="A60" s="56">
        <v>40966</v>
      </c>
    </row>
    <row r="61" spans="1:1" x14ac:dyDescent="0.2">
      <c r="A61" s="56">
        <v>40967</v>
      </c>
    </row>
    <row r="62" spans="1:1" x14ac:dyDescent="0.2">
      <c r="A62" s="56">
        <v>40968</v>
      </c>
    </row>
    <row r="63" spans="1:1" x14ac:dyDescent="0.2">
      <c r="A63" s="56">
        <v>40969</v>
      </c>
    </row>
    <row r="64" spans="1:1" x14ac:dyDescent="0.2">
      <c r="A64" s="56">
        <v>40970</v>
      </c>
    </row>
    <row r="65" spans="1:1" x14ac:dyDescent="0.2">
      <c r="A65" s="56">
        <v>40971</v>
      </c>
    </row>
    <row r="66" spans="1:1" x14ac:dyDescent="0.2">
      <c r="A66" s="56">
        <v>40972</v>
      </c>
    </row>
    <row r="67" spans="1:1" x14ac:dyDescent="0.2">
      <c r="A67" s="56">
        <v>40973</v>
      </c>
    </row>
    <row r="68" spans="1:1" x14ac:dyDescent="0.2">
      <c r="A68" s="56">
        <v>40974</v>
      </c>
    </row>
    <row r="69" spans="1:1" x14ac:dyDescent="0.2">
      <c r="A69" s="56">
        <v>40975</v>
      </c>
    </row>
    <row r="70" spans="1:1" x14ac:dyDescent="0.2">
      <c r="A70" s="56">
        <v>40976</v>
      </c>
    </row>
    <row r="71" spans="1:1" x14ac:dyDescent="0.2">
      <c r="A71" s="56">
        <v>40977</v>
      </c>
    </row>
    <row r="72" spans="1:1" x14ac:dyDescent="0.2">
      <c r="A72" s="56">
        <v>40978</v>
      </c>
    </row>
    <row r="73" spans="1:1" x14ac:dyDescent="0.2">
      <c r="A73" s="56">
        <v>40979</v>
      </c>
    </row>
    <row r="74" spans="1:1" x14ac:dyDescent="0.2">
      <c r="A74" s="56">
        <v>40980</v>
      </c>
    </row>
    <row r="75" spans="1:1" x14ac:dyDescent="0.2">
      <c r="A75" s="56">
        <v>40981</v>
      </c>
    </row>
    <row r="76" spans="1:1" x14ac:dyDescent="0.2">
      <c r="A76" s="56">
        <v>40982</v>
      </c>
    </row>
    <row r="77" spans="1:1" x14ac:dyDescent="0.2">
      <c r="A77" s="56">
        <v>40983</v>
      </c>
    </row>
    <row r="78" spans="1:1" x14ac:dyDescent="0.2">
      <c r="A78" s="56">
        <v>40984</v>
      </c>
    </row>
    <row r="79" spans="1:1" x14ac:dyDescent="0.2">
      <c r="A79" s="56">
        <v>40985</v>
      </c>
    </row>
    <row r="80" spans="1:1" x14ac:dyDescent="0.2">
      <c r="A80" s="56">
        <v>40986</v>
      </c>
    </row>
    <row r="81" spans="1:1" x14ac:dyDescent="0.2">
      <c r="A81" s="56">
        <v>40987</v>
      </c>
    </row>
    <row r="82" spans="1:1" x14ac:dyDescent="0.2">
      <c r="A82" s="56">
        <v>40988</v>
      </c>
    </row>
    <row r="83" spans="1:1" x14ac:dyDescent="0.2">
      <c r="A83" s="56">
        <v>40989</v>
      </c>
    </row>
    <row r="84" spans="1:1" x14ac:dyDescent="0.2">
      <c r="A84" s="56">
        <v>40990</v>
      </c>
    </row>
    <row r="85" spans="1:1" x14ac:dyDescent="0.2">
      <c r="A85" s="56">
        <v>40991</v>
      </c>
    </row>
    <row r="86" spans="1:1" x14ac:dyDescent="0.2">
      <c r="A86" s="56">
        <v>40992</v>
      </c>
    </row>
    <row r="87" spans="1:1" x14ac:dyDescent="0.2">
      <c r="A87" s="56">
        <v>40993</v>
      </c>
    </row>
    <row r="88" spans="1:1" x14ac:dyDescent="0.2">
      <c r="A88" s="56">
        <v>40994</v>
      </c>
    </row>
    <row r="89" spans="1:1" x14ac:dyDescent="0.2">
      <c r="A89" s="56">
        <v>40995</v>
      </c>
    </row>
    <row r="90" spans="1:1" x14ac:dyDescent="0.2">
      <c r="A90" s="56">
        <v>40996</v>
      </c>
    </row>
    <row r="91" spans="1:1" x14ac:dyDescent="0.2">
      <c r="A91" s="56">
        <v>40997</v>
      </c>
    </row>
    <row r="92" spans="1:1" x14ac:dyDescent="0.2">
      <c r="A92" s="56">
        <v>40998</v>
      </c>
    </row>
    <row r="93" spans="1:1" x14ac:dyDescent="0.2">
      <c r="A93" s="56">
        <v>40999</v>
      </c>
    </row>
    <row r="94" spans="1:1" x14ac:dyDescent="0.2">
      <c r="A94" s="56">
        <v>41000</v>
      </c>
    </row>
    <row r="95" spans="1:1" x14ac:dyDescent="0.2">
      <c r="A95" s="56">
        <v>41001</v>
      </c>
    </row>
    <row r="96" spans="1:1" x14ac:dyDescent="0.2">
      <c r="A96" s="56">
        <v>41002</v>
      </c>
    </row>
    <row r="97" spans="1:1" x14ac:dyDescent="0.2">
      <c r="A97" s="56">
        <v>41003</v>
      </c>
    </row>
    <row r="98" spans="1:1" x14ac:dyDescent="0.2">
      <c r="A98" s="56">
        <v>41004</v>
      </c>
    </row>
    <row r="99" spans="1:1" x14ac:dyDescent="0.2">
      <c r="A99" s="56">
        <v>41005</v>
      </c>
    </row>
    <row r="100" spans="1:1" x14ac:dyDescent="0.2">
      <c r="A100" s="56">
        <v>41006</v>
      </c>
    </row>
    <row r="101" spans="1:1" x14ac:dyDescent="0.2">
      <c r="A101" s="56">
        <v>41007</v>
      </c>
    </row>
    <row r="102" spans="1:1" x14ac:dyDescent="0.2">
      <c r="A102" s="56">
        <v>41008</v>
      </c>
    </row>
    <row r="103" spans="1:1" x14ac:dyDescent="0.2">
      <c r="A103" s="56">
        <v>41009</v>
      </c>
    </row>
    <row r="104" spans="1:1" x14ac:dyDescent="0.2">
      <c r="A104" s="56">
        <v>41010</v>
      </c>
    </row>
    <row r="105" spans="1:1" x14ac:dyDescent="0.2">
      <c r="A105" s="56">
        <v>41011</v>
      </c>
    </row>
    <row r="106" spans="1:1" x14ac:dyDescent="0.2">
      <c r="A106" s="56">
        <v>41012</v>
      </c>
    </row>
    <row r="107" spans="1:1" x14ac:dyDescent="0.2">
      <c r="A107" s="56">
        <v>41013</v>
      </c>
    </row>
    <row r="108" spans="1:1" x14ac:dyDescent="0.2">
      <c r="A108" s="56">
        <v>41014</v>
      </c>
    </row>
    <row r="109" spans="1:1" x14ac:dyDescent="0.2">
      <c r="A109" s="56">
        <v>41015</v>
      </c>
    </row>
    <row r="110" spans="1:1" x14ac:dyDescent="0.2">
      <c r="A110" s="56">
        <v>41016</v>
      </c>
    </row>
    <row r="111" spans="1:1" x14ac:dyDescent="0.2">
      <c r="A111" s="56">
        <v>41017</v>
      </c>
    </row>
    <row r="112" spans="1:1" x14ac:dyDescent="0.2">
      <c r="A112" s="56">
        <v>41018</v>
      </c>
    </row>
    <row r="113" spans="1:1" x14ac:dyDescent="0.2">
      <c r="A113" s="56">
        <v>41019</v>
      </c>
    </row>
    <row r="114" spans="1:1" x14ac:dyDescent="0.2">
      <c r="A114" s="56">
        <v>41020</v>
      </c>
    </row>
    <row r="115" spans="1:1" x14ac:dyDescent="0.2">
      <c r="A115" s="56">
        <v>41021</v>
      </c>
    </row>
    <row r="116" spans="1:1" x14ac:dyDescent="0.2">
      <c r="A116" s="56">
        <v>41022</v>
      </c>
    </row>
    <row r="117" spans="1:1" x14ac:dyDescent="0.2">
      <c r="A117" s="56">
        <v>41023</v>
      </c>
    </row>
    <row r="118" spans="1:1" x14ac:dyDescent="0.2">
      <c r="A118" s="56">
        <v>41024</v>
      </c>
    </row>
    <row r="119" spans="1:1" x14ac:dyDescent="0.2">
      <c r="A119" s="56">
        <v>41025</v>
      </c>
    </row>
    <row r="120" spans="1:1" x14ac:dyDescent="0.2">
      <c r="A120" s="56">
        <v>41026</v>
      </c>
    </row>
    <row r="121" spans="1:1" x14ac:dyDescent="0.2">
      <c r="A121" s="56">
        <v>41027</v>
      </c>
    </row>
    <row r="122" spans="1:1" x14ac:dyDescent="0.2">
      <c r="A122" s="56">
        <v>41028</v>
      </c>
    </row>
    <row r="123" spans="1:1" x14ac:dyDescent="0.2">
      <c r="A123" s="56">
        <v>41029</v>
      </c>
    </row>
    <row r="124" spans="1:1" x14ac:dyDescent="0.2">
      <c r="A124" s="56">
        <v>41030</v>
      </c>
    </row>
    <row r="125" spans="1:1" x14ac:dyDescent="0.2">
      <c r="A125" s="56">
        <v>41031</v>
      </c>
    </row>
    <row r="126" spans="1:1" x14ac:dyDescent="0.2">
      <c r="A126" s="56">
        <v>41032</v>
      </c>
    </row>
    <row r="127" spans="1:1" x14ac:dyDescent="0.2">
      <c r="A127" s="56">
        <v>41033</v>
      </c>
    </row>
    <row r="128" spans="1:1" x14ac:dyDescent="0.2">
      <c r="A128" s="56">
        <v>41034</v>
      </c>
    </row>
    <row r="129" spans="1:1" x14ac:dyDescent="0.2">
      <c r="A129" s="56">
        <v>41035</v>
      </c>
    </row>
    <row r="130" spans="1:1" x14ac:dyDescent="0.2">
      <c r="A130" s="56">
        <v>41036</v>
      </c>
    </row>
    <row r="131" spans="1:1" x14ac:dyDescent="0.2">
      <c r="A131" s="56">
        <v>41037</v>
      </c>
    </row>
    <row r="132" spans="1:1" x14ac:dyDescent="0.2">
      <c r="A132" s="56">
        <v>41038</v>
      </c>
    </row>
    <row r="133" spans="1:1" x14ac:dyDescent="0.2">
      <c r="A133" s="56">
        <v>41039</v>
      </c>
    </row>
    <row r="134" spans="1:1" x14ac:dyDescent="0.2">
      <c r="A134" s="56">
        <v>41040</v>
      </c>
    </row>
    <row r="135" spans="1:1" x14ac:dyDescent="0.2">
      <c r="A135" s="56">
        <v>41041</v>
      </c>
    </row>
    <row r="136" spans="1:1" x14ac:dyDescent="0.2">
      <c r="A136" s="56">
        <v>41042</v>
      </c>
    </row>
    <row r="137" spans="1:1" x14ac:dyDescent="0.2">
      <c r="A137" s="56">
        <v>41043</v>
      </c>
    </row>
    <row r="138" spans="1:1" x14ac:dyDescent="0.2">
      <c r="A138" s="56">
        <v>41044</v>
      </c>
    </row>
    <row r="139" spans="1:1" x14ac:dyDescent="0.2">
      <c r="A139" s="56">
        <v>41045</v>
      </c>
    </row>
    <row r="140" spans="1:1" x14ac:dyDescent="0.2">
      <c r="A140" s="56">
        <v>41046</v>
      </c>
    </row>
    <row r="141" spans="1:1" x14ac:dyDescent="0.2">
      <c r="A141" s="56">
        <v>41047</v>
      </c>
    </row>
    <row r="142" spans="1:1" x14ac:dyDescent="0.2">
      <c r="A142" s="56">
        <v>41048</v>
      </c>
    </row>
    <row r="143" spans="1:1" x14ac:dyDescent="0.2">
      <c r="A143" s="56">
        <v>41049</v>
      </c>
    </row>
    <row r="144" spans="1:1" x14ac:dyDescent="0.2">
      <c r="A144" s="56">
        <v>41050</v>
      </c>
    </row>
    <row r="145" spans="1:1" x14ac:dyDescent="0.2">
      <c r="A145" s="56">
        <v>41051</v>
      </c>
    </row>
    <row r="146" spans="1:1" x14ac:dyDescent="0.2">
      <c r="A146" s="56">
        <v>41052</v>
      </c>
    </row>
    <row r="147" spans="1:1" x14ac:dyDescent="0.2">
      <c r="A147" s="56">
        <v>41053</v>
      </c>
    </row>
    <row r="148" spans="1:1" x14ac:dyDescent="0.2">
      <c r="A148" s="56">
        <v>41054</v>
      </c>
    </row>
    <row r="149" spans="1:1" x14ac:dyDescent="0.2">
      <c r="A149" s="56">
        <v>41055</v>
      </c>
    </row>
    <row r="150" spans="1:1" x14ac:dyDescent="0.2">
      <c r="A150" s="56">
        <v>41056</v>
      </c>
    </row>
    <row r="151" spans="1:1" x14ac:dyDescent="0.2">
      <c r="A151" s="56">
        <v>41057</v>
      </c>
    </row>
    <row r="152" spans="1:1" x14ac:dyDescent="0.2">
      <c r="A152" s="56">
        <v>41058</v>
      </c>
    </row>
    <row r="153" spans="1:1" x14ac:dyDescent="0.2">
      <c r="A153" s="56">
        <v>41059</v>
      </c>
    </row>
    <row r="154" spans="1:1" x14ac:dyDescent="0.2">
      <c r="A154" s="56">
        <v>41060</v>
      </c>
    </row>
    <row r="155" spans="1:1" x14ac:dyDescent="0.2">
      <c r="A155" s="56">
        <v>41061</v>
      </c>
    </row>
    <row r="156" spans="1:1" x14ac:dyDescent="0.2">
      <c r="A156" s="56">
        <v>41062</v>
      </c>
    </row>
    <row r="157" spans="1:1" x14ac:dyDescent="0.2">
      <c r="A157" s="56">
        <v>41063</v>
      </c>
    </row>
    <row r="158" spans="1:1" x14ac:dyDescent="0.2">
      <c r="A158" s="56">
        <v>41064</v>
      </c>
    </row>
    <row r="159" spans="1:1" x14ac:dyDescent="0.2">
      <c r="A159" s="56">
        <v>41065</v>
      </c>
    </row>
    <row r="160" spans="1:1" x14ac:dyDescent="0.2">
      <c r="A160" s="56">
        <v>41066</v>
      </c>
    </row>
    <row r="161" spans="1:1" x14ac:dyDescent="0.2">
      <c r="A161" s="56">
        <v>41067</v>
      </c>
    </row>
    <row r="162" spans="1:1" x14ac:dyDescent="0.2">
      <c r="A162" s="56">
        <v>41068</v>
      </c>
    </row>
    <row r="163" spans="1:1" x14ac:dyDescent="0.2">
      <c r="A163" s="56">
        <v>41069</v>
      </c>
    </row>
    <row r="164" spans="1:1" x14ac:dyDescent="0.2">
      <c r="A164" s="56">
        <v>41070</v>
      </c>
    </row>
    <row r="165" spans="1:1" x14ac:dyDescent="0.2">
      <c r="A165" s="56">
        <v>41071</v>
      </c>
    </row>
    <row r="166" spans="1:1" x14ac:dyDescent="0.2">
      <c r="A166" s="56">
        <v>41072</v>
      </c>
    </row>
    <row r="167" spans="1:1" x14ac:dyDescent="0.2">
      <c r="A167" s="56">
        <v>41073</v>
      </c>
    </row>
    <row r="168" spans="1:1" x14ac:dyDescent="0.2">
      <c r="A168" s="56">
        <v>41074</v>
      </c>
    </row>
    <row r="169" spans="1:1" x14ac:dyDescent="0.2">
      <c r="A169" s="56">
        <v>41075</v>
      </c>
    </row>
    <row r="170" spans="1:1" x14ac:dyDescent="0.2">
      <c r="A170" s="56">
        <v>41076</v>
      </c>
    </row>
    <row r="171" spans="1:1" x14ac:dyDescent="0.2">
      <c r="A171" s="56">
        <v>41077</v>
      </c>
    </row>
    <row r="172" spans="1:1" x14ac:dyDescent="0.2">
      <c r="A172" s="56">
        <v>41078</v>
      </c>
    </row>
    <row r="173" spans="1:1" x14ac:dyDescent="0.2">
      <c r="A173" s="56">
        <v>41079</v>
      </c>
    </row>
    <row r="174" spans="1:1" x14ac:dyDescent="0.2">
      <c r="A174" s="56">
        <v>41080</v>
      </c>
    </row>
    <row r="175" spans="1:1" x14ac:dyDescent="0.2">
      <c r="A175" s="56">
        <v>41081</v>
      </c>
    </row>
    <row r="176" spans="1:1" x14ac:dyDescent="0.2">
      <c r="A176" s="56">
        <v>41082</v>
      </c>
    </row>
    <row r="177" spans="1:1" x14ac:dyDescent="0.2">
      <c r="A177" s="56">
        <v>41083</v>
      </c>
    </row>
    <row r="178" spans="1:1" x14ac:dyDescent="0.2">
      <c r="A178" s="56">
        <v>41084</v>
      </c>
    </row>
    <row r="179" spans="1:1" x14ac:dyDescent="0.2">
      <c r="A179" s="56">
        <v>41085</v>
      </c>
    </row>
    <row r="180" spans="1:1" x14ac:dyDescent="0.2">
      <c r="A180" s="56">
        <v>41086</v>
      </c>
    </row>
    <row r="181" spans="1:1" x14ac:dyDescent="0.2">
      <c r="A181" s="56">
        <v>41087</v>
      </c>
    </row>
    <row r="182" spans="1:1" x14ac:dyDescent="0.2">
      <c r="A182" s="56">
        <v>41088</v>
      </c>
    </row>
    <row r="183" spans="1:1" x14ac:dyDescent="0.2">
      <c r="A183" s="56">
        <v>41089</v>
      </c>
    </row>
    <row r="184" spans="1:1" x14ac:dyDescent="0.2">
      <c r="A184" s="56">
        <v>41090</v>
      </c>
    </row>
    <row r="185" spans="1:1" x14ac:dyDescent="0.2">
      <c r="A185" s="56">
        <v>41091</v>
      </c>
    </row>
    <row r="186" spans="1:1" x14ac:dyDescent="0.2">
      <c r="A186" s="56">
        <v>41092</v>
      </c>
    </row>
    <row r="187" spans="1:1" x14ac:dyDescent="0.2">
      <c r="A187" s="56">
        <v>41093</v>
      </c>
    </row>
    <row r="188" spans="1:1" x14ac:dyDescent="0.2">
      <c r="A188" s="56">
        <v>41094</v>
      </c>
    </row>
    <row r="189" spans="1:1" x14ac:dyDescent="0.2">
      <c r="A189" s="56">
        <v>41095</v>
      </c>
    </row>
    <row r="190" spans="1:1" x14ac:dyDescent="0.2">
      <c r="A190" s="56">
        <v>41096</v>
      </c>
    </row>
    <row r="191" spans="1:1" x14ac:dyDescent="0.2">
      <c r="A191" s="56">
        <v>41097</v>
      </c>
    </row>
    <row r="192" spans="1:1" x14ac:dyDescent="0.2">
      <c r="A192" s="56">
        <v>41098</v>
      </c>
    </row>
    <row r="193" spans="1:1" x14ac:dyDescent="0.2">
      <c r="A193" s="56">
        <v>41099</v>
      </c>
    </row>
    <row r="194" spans="1:1" x14ac:dyDescent="0.2">
      <c r="A194" s="56">
        <v>41100</v>
      </c>
    </row>
    <row r="195" spans="1:1" x14ac:dyDescent="0.2">
      <c r="A195" s="56">
        <v>41101</v>
      </c>
    </row>
    <row r="196" spans="1:1" x14ac:dyDescent="0.2">
      <c r="A196" s="56">
        <v>41102</v>
      </c>
    </row>
    <row r="197" spans="1:1" x14ac:dyDescent="0.2">
      <c r="A197" s="56">
        <v>41103</v>
      </c>
    </row>
    <row r="198" spans="1:1" x14ac:dyDescent="0.2">
      <c r="A198" s="56">
        <v>41104</v>
      </c>
    </row>
    <row r="199" spans="1:1" x14ac:dyDescent="0.2">
      <c r="A199" s="56">
        <v>41105</v>
      </c>
    </row>
    <row r="200" spans="1:1" x14ac:dyDescent="0.2">
      <c r="A200" s="56">
        <v>41106</v>
      </c>
    </row>
    <row r="201" spans="1:1" x14ac:dyDescent="0.2">
      <c r="A201" s="56">
        <v>41107</v>
      </c>
    </row>
    <row r="202" spans="1:1" x14ac:dyDescent="0.2">
      <c r="A202" s="56">
        <v>41108</v>
      </c>
    </row>
    <row r="203" spans="1:1" x14ac:dyDescent="0.2">
      <c r="A203" s="56">
        <v>41109</v>
      </c>
    </row>
    <row r="204" spans="1:1" x14ac:dyDescent="0.2">
      <c r="A204" s="56">
        <v>41110</v>
      </c>
    </row>
    <row r="205" spans="1:1" x14ac:dyDescent="0.2">
      <c r="A205" s="56">
        <v>41111</v>
      </c>
    </row>
    <row r="206" spans="1:1" x14ac:dyDescent="0.2">
      <c r="A206" s="56">
        <v>41112</v>
      </c>
    </row>
    <row r="207" spans="1:1" x14ac:dyDescent="0.2">
      <c r="A207" s="56">
        <v>41113</v>
      </c>
    </row>
    <row r="208" spans="1:1" x14ac:dyDescent="0.2">
      <c r="A208" s="56">
        <v>41114</v>
      </c>
    </row>
    <row r="209" spans="1:1" x14ac:dyDescent="0.2">
      <c r="A209" s="56">
        <v>41115</v>
      </c>
    </row>
    <row r="210" spans="1:1" x14ac:dyDescent="0.2">
      <c r="A210" s="56">
        <v>41116</v>
      </c>
    </row>
    <row r="211" spans="1:1" x14ac:dyDescent="0.2">
      <c r="A211" s="56">
        <v>41117</v>
      </c>
    </row>
    <row r="212" spans="1:1" x14ac:dyDescent="0.2">
      <c r="A212" s="56">
        <v>41118</v>
      </c>
    </row>
    <row r="213" spans="1:1" x14ac:dyDescent="0.2">
      <c r="A213" s="56">
        <v>41119</v>
      </c>
    </row>
    <row r="214" spans="1:1" x14ac:dyDescent="0.2">
      <c r="A214" s="56">
        <v>41120</v>
      </c>
    </row>
    <row r="215" spans="1:1" x14ac:dyDescent="0.2">
      <c r="A215" s="56">
        <v>41121</v>
      </c>
    </row>
    <row r="216" spans="1:1" x14ac:dyDescent="0.2">
      <c r="A216" s="56">
        <v>41122</v>
      </c>
    </row>
    <row r="217" spans="1:1" x14ac:dyDescent="0.2">
      <c r="A217" s="56">
        <v>41123</v>
      </c>
    </row>
    <row r="218" spans="1:1" x14ac:dyDescent="0.2">
      <c r="A218" s="56">
        <v>41124</v>
      </c>
    </row>
    <row r="219" spans="1:1" x14ac:dyDescent="0.2">
      <c r="A219" s="56">
        <v>41125</v>
      </c>
    </row>
    <row r="220" spans="1:1" x14ac:dyDescent="0.2">
      <c r="A220" s="56">
        <v>41126</v>
      </c>
    </row>
    <row r="221" spans="1:1" x14ac:dyDescent="0.2">
      <c r="A221" s="56">
        <v>41127</v>
      </c>
    </row>
    <row r="222" spans="1:1" x14ac:dyDescent="0.2">
      <c r="A222" s="56">
        <v>41128</v>
      </c>
    </row>
    <row r="223" spans="1:1" x14ac:dyDescent="0.2">
      <c r="A223" s="56">
        <v>41129</v>
      </c>
    </row>
    <row r="224" spans="1:1" x14ac:dyDescent="0.2">
      <c r="A224" s="56">
        <v>41130</v>
      </c>
    </row>
    <row r="225" spans="1:1" x14ac:dyDescent="0.2">
      <c r="A225" s="56">
        <v>41131</v>
      </c>
    </row>
    <row r="226" spans="1:1" x14ac:dyDescent="0.2">
      <c r="A226" s="56">
        <v>41132</v>
      </c>
    </row>
    <row r="227" spans="1:1" x14ac:dyDescent="0.2">
      <c r="A227" s="56">
        <v>41133</v>
      </c>
    </row>
    <row r="228" spans="1:1" x14ac:dyDescent="0.2">
      <c r="A228" s="56">
        <v>41134</v>
      </c>
    </row>
    <row r="229" spans="1:1" x14ac:dyDescent="0.2">
      <c r="A229" s="56">
        <v>41135</v>
      </c>
    </row>
    <row r="230" spans="1:1" x14ac:dyDescent="0.2">
      <c r="A230" s="56">
        <v>41136</v>
      </c>
    </row>
    <row r="231" spans="1:1" x14ac:dyDescent="0.2">
      <c r="A231" s="56">
        <v>41137</v>
      </c>
    </row>
    <row r="232" spans="1:1" x14ac:dyDescent="0.2">
      <c r="A232" s="56">
        <v>41138</v>
      </c>
    </row>
    <row r="233" spans="1:1" x14ac:dyDescent="0.2">
      <c r="A233" s="56">
        <v>41139</v>
      </c>
    </row>
    <row r="234" spans="1:1" x14ac:dyDescent="0.2">
      <c r="A234" s="56">
        <v>41140</v>
      </c>
    </row>
    <row r="235" spans="1:1" x14ac:dyDescent="0.2">
      <c r="A235" s="56">
        <v>41141</v>
      </c>
    </row>
    <row r="236" spans="1:1" x14ac:dyDescent="0.2">
      <c r="A236" s="56">
        <v>41142</v>
      </c>
    </row>
    <row r="237" spans="1:1" x14ac:dyDescent="0.2">
      <c r="A237" s="56">
        <v>41143</v>
      </c>
    </row>
    <row r="238" spans="1:1" x14ac:dyDescent="0.2">
      <c r="A238" s="56">
        <v>41144</v>
      </c>
    </row>
    <row r="239" spans="1:1" x14ac:dyDescent="0.2">
      <c r="A239" s="56">
        <v>41145</v>
      </c>
    </row>
    <row r="240" spans="1:1" x14ac:dyDescent="0.2">
      <c r="A240" s="56">
        <v>41146</v>
      </c>
    </row>
    <row r="241" spans="1:1" x14ac:dyDescent="0.2">
      <c r="A241" s="56">
        <v>41147</v>
      </c>
    </row>
    <row r="242" spans="1:1" x14ac:dyDescent="0.2">
      <c r="A242" s="56">
        <v>41148</v>
      </c>
    </row>
    <row r="243" spans="1:1" x14ac:dyDescent="0.2">
      <c r="A243" s="56">
        <v>41149</v>
      </c>
    </row>
    <row r="244" spans="1:1" x14ac:dyDescent="0.2">
      <c r="A244" s="56">
        <v>41150</v>
      </c>
    </row>
    <row r="245" spans="1:1" x14ac:dyDescent="0.2">
      <c r="A245" s="56">
        <v>41151</v>
      </c>
    </row>
    <row r="246" spans="1:1" x14ac:dyDescent="0.2">
      <c r="A246" s="56">
        <v>41152</v>
      </c>
    </row>
    <row r="247" spans="1:1" x14ac:dyDescent="0.2">
      <c r="A247" s="56">
        <v>41153</v>
      </c>
    </row>
    <row r="248" spans="1:1" x14ac:dyDescent="0.2">
      <c r="A248" s="56">
        <v>41154</v>
      </c>
    </row>
    <row r="249" spans="1:1" x14ac:dyDescent="0.2">
      <c r="A249" s="56">
        <v>41155</v>
      </c>
    </row>
    <row r="250" spans="1:1" x14ac:dyDescent="0.2">
      <c r="A250" s="56">
        <v>41156</v>
      </c>
    </row>
    <row r="251" spans="1:1" x14ac:dyDescent="0.2">
      <c r="A251" s="56">
        <v>41157</v>
      </c>
    </row>
    <row r="252" spans="1:1" x14ac:dyDescent="0.2">
      <c r="A252" s="56">
        <v>41158</v>
      </c>
    </row>
    <row r="253" spans="1:1" x14ac:dyDescent="0.2">
      <c r="A253" s="56">
        <v>41159</v>
      </c>
    </row>
    <row r="254" spans="1:1" x14ac:dyDescent="0.2">
      <c r="A254" s="56">
        <v>41160</v>
      </c>
    </row>
    <row r="255" spans="1:1" x14ac:dyDescent="0.2">
      <c r="A255" s="56">
        <v>41161</v>
      </c>
    </row>
    <row r="256" spans="1:1" x14ac:dyDescent="0.2">
      <c r="A256" s="56">
        <v>41162</v>
      </c>
    </row>
    <row r="257" spans="1:1" x14ac:dyDescent="0.2">
      <c r="A257" s="56">
        <v>41163</v>
      </c>
    </row>
    <row r="258" spans="1:1" x14ac:dyDescent="0.2">
      <c r="A258" s="56">
        <v>41164</v>
      </c>
    </row>
    <row r="259" spans="1:1" x14ac:dyDescent="0.2">
      <c r="A259" s="56">
        <v>41165</v>
      </c>
    </row>
    <row r="260" spans="1:1" x14ac:dyDescent="0.2">
      <c r="A260" s="56">
        <v>41166</v>
      </c>
    </row>
    <row r="261" spans="1:1" x14ac:dyDescent="0.2">
      <c r="A261" s="56">
        <v>41167</v>
      </c>
    </row>
    <row r="262" spans="1:1" x14ac:dyDescent="0.2">
      <c r="A262" s="56">
        <v>41168</v>
      </c>
    </row>
    <row r="263" spans="1:1" x14ac:dyDescent="0.2">
      <c r="A263" s="56">
        <v>41169</v>
      </c>
    </row>
    <row r="264" spans="1:1" x14ac:dyDescent="0.2">
      <c r="A264" s="56">
        <v>41170</v>
      </c>
    </row>
    <row r="265" spans="1:1" x14ac:dyDescent="0.2">
      <c r="A265" s="56">
        <v>41171</v>
      </c>
    </row>
    <row r="266" spans="1:1" x14ac:dyDescent="0.2">
      <c r="A266" s="56">
        <v>41172</v>
      </c>
    </row>
    <row r="267" spans="1:1" x14ac:dyDescent="0.2">
      <c r="A267" s="56">
        <v>41173</v>
      </c>
    </row>
    <row r="268" spans="1:1" x14ac:dyDescent="0.2">
      <c r="A268" s="56">
        <v>41174</v>
      </c>
    </row>
    <row r="269" spans="1:1" x14ac:dyDescent="0.2">
      <c r="A269" s="56">
        <v>41175</v>
      </c>
    </row>
    <row r="270" spans="1:1" x14ac:dyDescent="0.2">
      <c r="A270" s="56">
        <v>41176</v>
      </c>
    </row>
    <row r="271" spans="1:1" x14ac:dyDescent="0.2">
      <c r="A271" s="56">
        <v>41177</v>
      </c>
    </row>
    <row r="272" spans="1:1" x14ac:dyDescent="0.2">
      <c r="A272" s="56">
        <v>41178</v>
      </c>
    </row>
    <row r="273" spans="1:1" x14ac:dyDescent="0.2">
      <c r="A273" s="56">
        <v>41179</v>
      </c>
    </row>
    <row r="274" spans="1:1" x14ac:dyDescent="0.2">
      <c r="A274" s="56">
        <v>41180</v>
      </c>
    </row>
    <row r="275" spans="1:1" x14ac:dyDescent="0.2">
      <c r="A275" s="56">
        <v>41181</v>
      </c>
    </row>
    <row r="276" spans="1:1" x14ac:dyDescent="0.2">
      <c r="A276" s="56">
        <v>41182</v>
      </c>
    </row>
    <row r="277" spans="1:1" x14ac:dyDescent="0.2">
      <c r="A277" s="56">
        <v>41183</v>
      </c>
    </row>
    <row r="278" spans="1:1" x14ac:dyDescent="0.2">
      <c r="A278" s="56">
        <v>41184</v>
      </c>
    </row>
    <row r="279" spans="1:1" x14ac:dyDescent="0.2">
      <c r="A279" s="56">
        <v>41185</v>
      </c>
    </row>
    <row r="280" spans="1:1" x14ac:dyDescent="0.2">
      <c r="A280" s="56">
        <v>41186</v>
      </c>
    </row>
    <row r="281" spans="1:1" x14ac:dyDescent="0.2">
      <c r="A281" s="56">
        <v>41187</v>
      </c>
    </row>
    <row r="282" spans="1:1" x14ac:dyDescent="0.2">
      <c r="A282" s="56">
        <v>41188</v>
      </c>
    </row>
    <row r="283" spans="1:1" x14ac:dyDescent="0.2">
      <c r="A283" s="56">
        <v>41189</v>
      </c>
    </row>
    <row r="284" spans="1:1" x14ac:dyDescent="0.2">
      <c r="A284" s="56">
        <v>41190</v>
      </c>
    </row>
    <row r="285" spans="1:1" x14ac:dyDescent="0.2">
      <c r="A285" s="56">
        <v>41191</v>
      </c>
    </row>
    <row r="286" spans="1:1" x14ac:dyDescent="0.2">
      <c r="A286" s="56">
        <v>41192</v>
      </c>
    </row>
    <row r="287" spans="1:1" x14ac:dyDescent="0.2">
      <c r="A287" s="56">
        <v>41193</v>
      </c>
    </row>
    <row r="288" spans="1:1" x14ac:dyDescent="0.2">
      <c r="A288" s="56">
        <v>41194</v>
      </c>
    </row>
    <row r="289" spans="1:1" x14ac:dyDescent="0.2">
      <c r="A289" s="56">
        <v>41195</v>
      </c>
    </row>
    <row r="290" spans="1:1" x14ac:dyDescent="0.2">
      <c r="A290" s="56">
        <v>41196</v>
      </c>
    </row>
    <row r="291" spans="1:1" x14ac:dyDescent="0.2">
      <c r="A291" s="56">
        <v>41197</v>
      </c>
    </row>
    <row r="292" spans="1:1" x14ac:dyDescent="0.2">
      <c r="A292" s="56">
        <v>41198</v>
      </c>
    </row>
    <row r="293" spans="1:1" x14ac:dyDescent="0.2">
      <c r="A293" s="56">
        <v>41199</v>
      </c>
    </row>
    <row r="294" spans="1:1" x14ac:dyDescent="0.2">
      <c r="A294" s="56">
        <v>41200</v>
      </c>
    </row>
    <row r="295" spans="1:1" x14ac:dyDescent="0.2">
      <c r="A295" s="56">
        <v>41201</v>
      </c>
    </row>
    <row r="296" spans="1:1" x14ac:dyDescent="0.2">
      <c r="A296" s="56">
        <v>41202</v>
      </c>
    </row>
    <row r="297" spans="1:1" x14ac:dyDescent="0.2">
      <c r="A297" s="56">
        <v>41203</v>
      </c>
    </row>
    <row r="298" spans="1:1" x14ac:dyDescent="0.2">
      <c r="A298" s="56">
        <v>41204</v>
      </c>
    </row>
    <row r="299" spans="1:1" x14ac:dyDescent="0.2">
      <c r="A299" s="56">
        <v>41205</v>
      </c>
    </row>
    <row r="300" spans="1:1" x14ac:dyDescent="0.2">
      <c r="A300" s="56">
        <v>41206</v>
      </c>
    </row>
    <row r="301" spans="1:1" x14ac:dyDescent="0.2">
      <c r="A301" s="56">
        <v>41207</v>
      </c>
    </row>
    <row r="302" spans="1:1" x14ac:dyDescent="0.2">
      <c r="A302" s="56">
        <v>41208</v>
      </c>
    </row>
    <row r="303" spans="1:1" x14ac:dyDescent="0.2">
      <c r="A303" s="56">
        <v>41209</v>
      </c>
    </row>
    <row r="304" spans="1:1" x14ac:dyDescent="0.2">
      <c r="A304" s="56">
        <v>41210</v>
      </c>
    </row>
    <row r="305" spans="1:1" x14ac:dyDescent="0.2">
      <c r="A305" s="56">
        <v>41211</v>
      </c>
    </row>
    <row r="306" spans="1:1" x14ac:dyDescent="0.2">
      <c r="A306" s="56">
        <v>41212</v>
      </c>
    </row>
    <row r="307" spans="1:1" x14ac:dyDescent="0.2">
      <c r="A307" s="56">
        <v>41213</v>
      </c>
    </row>
    <row r="308" spans="1:1" x14ac:dyDescent="0.2">
      <c r="A308" s="56">
        <v>41214</v>
      </c>
    </row>
    <row r="309" spans="1:1" x14ac:dyDescent="0.2">
      <c r="A309" s="56">
        <v>41215</v>
      </c>
    </row>
    <row r="310" spans="1:1" x14ac:dyDescent="0.2">
      <c r="A310" s="56">
        <v>41216</v>
      </c>
    </row>
    <row r="311" spans="1:1" x14ac:dyDescent="0.2">
      <c r="A311" s="56">
        <v>41217</v>
      </c>
    </row>
    <row r="312" spans="1:1" x14ac:dyDescent="0.2">
      <c r="A312" s="56">
        <v>41218</v>
      </c>
    </row>
    <row r="313" spans="1:1" x14ac:dyDescent="0.2">
      <c r="A313" s="56">
        <v>41219</v>
      </c>
    </row>
    <row r="314" spans="1:1" x14ac:dyDescent="0.2">
      <c r="A314" s="56">
        <v>41220</v>
      </c>
    </row>
    <row r="315" spans="1:1" x14ac:dyDescent="0.2">
      <c r="A315" s="56">
        <v>41221</v>
      </c>
    </row>
    <row r="316" spans="1:1" x14ac:dyDescent="0.2">
      <c r="A316" s="56">
        <v>41222</v>
      </c>
    </row>
    <row r="317" spans="1:1" x14ac:dyDescent="0.2">
      <c r="A317" s="56">
        <v>41223</v>
      </c>
    </row>
    <row r="318" spans="1:1" x14ac:dyDescent="0.2">
      <c r="A318" s="56">
        <v>41224</v>
      </c>
    </row>
    <row r="319" spans="1:1" x14ac:dyDescent="0.2">
      <c r="A319" s="56">
        <v>41225</v>
      </c>
    </row>
    <row r="320" spans="1:1" x14ac:dyDescent="0.2">
      <c r="A320" s="56">
        <v>41226</v>
      </c>
    </row>
    <row r="321" spans="1:1" x14ac:dyDescent="0.2">
      <c r="A321" s="56">
        <v>41227</v>
      </c>
    </row>
    <row r="322" spans="1:1" x14ac:dyDescent="0.2">
      <c r="A322" s="56">
        <v>41228</v>
      </c>
    </row>
    <row r="323" spans="1:1" x14ac:dyDescent="0.2">
      <c r="A323" s="56">
        <v>41229</v>
      </c>
    </row>
    <row r="324" spans="1:1" x14ac:dyDescent="0.2">
      <c r="A324" s="56">
        <v>41230</v>
      </c>
    </row>
    <row r="325" spans="1:1" x14ac:dyDescent="0.2">
      <c r="A325" s="56">
        <v>41231</v>
      </c>
    </row>
    <row r="326" spans="1:1" x14ac:dyDescent="0.2">
      <c r="A326" s="56">
        <v>41232</v>
      </c>
    </row>
    <row r="327" spans="1:1" x14ac:dyDescent="0.2">
      <c r="A327" s="56">
        <v>41233</v>
      </c>
    </row>
    <row r="328" spans="1:1" x14ac:dyDescent="0.2">
      <c r="A328" s="56">
        <v>41234</v>
      </c>
    </row>
    <row r="329" spans="1:1" x14ac:dyDescent="0.2">
      <c r="A329" s="56">
        <v>41235</v>
      </c>
    </row>
    <row r="330" spans="1:1" x14ac:dyDescent="0.2">
      <c r="A330" s="56">
        <v>41236</v>
      </c>
    </row>
    <row r="331" spans="1:1" x14ac:dyDescent="0.2">
      <c r="A331" s="56">
        <v>41237</v>
      </c>
    </row>
    <row r="332" spans="1:1" x14ac:dyDescent="0.2">
      <c r="A332" s="56">
        <v>41238</v>
      </c>
    </row>
    <row r="333" spans="1:1" x14ac:dyDescent="0.2">
      <c r="A333" s="56">
        <v>41239</v>
      </c>
    </row>
    <row r="334" spans="1:1" x14ac:dyDescent="0.2">
      <c r="A334" s="56">
        <v>41240</v>
      </c>
    </row>
    <row r="335" spans="1:1" x14ac:dyDescent="0.2">
      <c r="A335" s="56">
        <v>41241</v>
      </c>
    </row>
    <row r="336" spans="1:1" x14ac:dyDescent="0.2">
      <c r="A336" s="56">
        <v>41242</v>
      </c>
    </row>
    <row r="337" spans="1:1" x14ac:dyDescent="0.2">
      <c r="A337" s="56">
        <v>41243</v>
      </c>
    </row>
    <row r="338" spans="1:1" x14ac:dyDescent="0.2">
      <c r="A338" s="56">
        <v>41244</v>
      </c>
    </row>
    <row r="339" spans="1:1" x14ac:dyDescent="0.2">
      <c r="A339" s="56">
        <v>41245</v>
      </c>
    </row>
    <row r="340" spans="1:1" x14ac:dyDescent="0.2">
      <c r="A340" s="56">
        <v>41246</v>
      </c>
    </row>
    <row r="341" spans="1:1" x14ac:dyDescent="0.2">
      <c r="A341" s="56">
        <v>41247</v>
      </c>
    </row>
    <row r="342" spans="1:1" x14ac:dyDescent="0.2">
      <c r="A342" s="56">
        <v>41248</v>
      </c>
    </row>
    <row r="343" spans="1:1" x14ac:dyDescent="0.2">
      <c r="A343" s="56">
        <v>41249</v>
      </c>
    </row>
    <row r="344" spans="1:1" x14ac:dyDescent="0.2">
      <c r="A344" s="56">
        <v>41250</v>
      </c>
    </row>
    <row r="345" spans="1:1" x14ac:dyDescent="0.2">
      <c r="A345" s="56">
        <v>41251</v>
      </c>
    </row>
    <row r="346" spans="1:1" x14ac:dyDescent="0.2">
      <c r="A346" s="56">
        <v>41252</v>
      </c>
    </row>
    <row r="347" spans="1:1" x14ac:dyDescent="0.2">
      <c r="A347" s="56">
        <v>41253</v>
      </c>
    </row>
    <row r="348" spans="1:1" x14ac:dyDescent="0.2">
      <c r="A348" s="56">
        <v>41254</v>
      </c>
    </row>
    <row r="349" spans="1:1" x14ac:dyDescent="0.2">
      <c r="A349" s="56">
        <v>41255</v>
      </c>
    </row>
    <row r="350" spans="1:1" x14ac:dyDescent="0.2">
      <c r="A350" s="56">
        <v>41256</v>
      </c>
    </row>
    <row r="351" spans="1:1" x14ac:dyDescent="0.2">
      <c r="A351" s="56">
        <v>41257</v>
      </c>
    </row>
    <row r="352" spans="1:1" x14ac:dyDescent="0.2">
      <c r="A352" s="56">
        <v>41258</v>
      </c>
    </row>
    <row r="353" spans="1:1" x14ac:dyDescent="0.2">
      <c r="A353" s="56">
        <v>41259</v>
      </c>
    </row>
    <row r="354" spans="1:1" x14ac:dyDescent="0.2">
      <c r="A354" s="56">
        <v>41260</v>
      </c>
    </row>
    <row r="355" spans="1:1" x14ac:dyDescent="0.2">
      <c r="A355" s="56">
        <v>41261</v>
      </c>
    </row>
    <row r="356" spans="1:1" x14ac:dyDescent="0.2">
      <c r="A356" s="56">
        <v>41262</v>
      </c>
    </row>
    <row r="357" spans="1:1" x14ac:dyDescent="0.2">
      <c r="A357" s="56">
        <v>41263</v>
      </c>
    </row>
    <row r="358" spans="1:1" x14ac:dyDescent="0.2">
      <c r="A358" s="56">
        <v>41264</v>
      </c>
    </row>
    <row r="359" spans="1:1" x14ac:dyDescent="0.2">
      <c r="A359" s="56">
        <v>41265</v>
      </c>
    </row>
    <row r="360" spans="1:1" x14ac:dyDescent="0.2">
      <c r="A360" s="56">
        <v>41266</v>
      </c>
    </row>
    <row r="361" spans="1:1" x14ac:dyDescent="0.2">
      <c r="A361" s="56">
        <v>41267</v>
      </c>
    </row>
    <row r="362" spans="1:1" x14ac:dyDescent="0.2">
      <c r="A362" s="56">
        <v>41268</v>
      </c>
    </row>
    <row r="363" spans="1:1" x14ac:dyDescent="0.2">
      <c r="A363" s="56">
        <v>41269</v>
      </c>
    </row>
    <row r="364" spans="1:1" x14ac:dyDescent="0.2">
      <c r="A364" s="56">
        <v>41270</v>
      </c>
    </row>
    <row r="365" spans="1:1" x14ac:dyDescent="0.2">
      <c r="A365" s="56">
        <v>41271</v>
      </c>
    </row>
    <row r="366" spans="1:1" x14ac:dyDescent="0.2">
      <c r="A366" s="56">
        <v>41272</v>
      </c>
    </row>
    <row r="367" spans="1:1" x14ac:dyDescent="0.2">
      <c r="A367" s="56">
        <v>41273</v>
      </c>
    </row>
    <row r="368" spans="1:1" x14ac:dyDescent="0.2">
      <c r="A368" s="56">
        <v>41274</v>
      </c>
    </row>
    <row r="369" spans="1:1" x14ac:dyDescent="0.2">
      <c r="A369" s="56">
        <v>41275</v>
      </c>
    </row>
    <row r="370" spans="1:1" x14ac:dyDescent="0.2">
      <c r="A370" s="56">
        <v>41276</v>
      </c>
    </row>
    <row r="371" spans="1:1" x14ac:dyDescent="0.2">
      <c r="A371" s="56">
        <v>41277</v>
      </c>
    </row>
    <row r="372" spans="1:1" x14ac:dyDescent="0.2">
      <c r="A372" s="56">
        <v>41278</v>
      </c>
    </row>
    <row r="373" spans="1:1" x14ac:dyDescent="0.2">
      <c r="A373" s="56">
        <v>41279</v>
      </c>
    </row>
    <row r="374" spans="1:1" x14ac:dyDescent="0.2">
      <c r="A374" s="56">
        <v>41280</v>
      </c>
    </row>
    <row r="375" spans="1:1" x14ac:dyDescent="0.2">
      <c r="A375" s="56">
        <v>41281</v>
      </c>
    </row>
    <row r="376" spans="1:1" x14ac:dyDescent="0.2">
      <c r="A376" s="56">
        <v>41282</v>
      </c>
    </row>
    <row r="377" spans="1:1" x14ac:dyDescent="0.2">
      <c r="A377" s="56">
        <v>41283</v>
      </c>
    </row>
    <row r="378" spans="1:1" x14ac:dyDescent="0.2">
      <c r="A378" s="56">
        <v>41284</v>
      </c>
    </row>
    <row r="379" spans="1:1" x14ac:dyDescent="0.2">
      <c r="A379" s="56">
        <v>41285</v>
      </c>
    </row>
    <row r="380" spans="1:1" x14ac:dyDescent="0.2">
      <c r="A380" s="56">
        <v>41286</v>
      </c>
    </row>
    <row r="381" spans="1:1" x14ac:dyDescent="0.2">
      <c r="A381" s="56">
        <v>41287</v>
      </c>
    </row>
    <row r="382" spans="1:1" x14ac:dyDescent="0.2">
      <c r="A382" s="56">
        <v>41288</v>
      </c>
    </row>
    <row r="383" spans="1:1" x14ac:dyDescent="0.2">
      <c r="A383" s="56">
        <v>41289</v>
      </c>
    </row>
    <row r="384" spans="1:1" x14ac:dyDescent="0.2">
      <c r="A384" s="56">
        <v>41290</v>
      </c>
    </row>
    <row r="385" spans="1:1" x14ac:dyDescent="0.2">
      <c r="A385" s="56">
        <v>41291</v>
      </c>
    </row>
    <row r="386" spans="1:1" x14ac:dyDescent="0.2">
      <c r="A386" s="56">
        <v>41292</v>
      </c>
    </row>
    <row r="387" spans="1:1" x14ac:dyDescent="0.2">
      <c r="A387" s="56">
        <v>41293</v>
      </c>
    </row>
    <row r="388" spans="1:1" x14ac:dyDescent="0.2">
      <c r="A388" s="56">
        <v>41294</v>
      </c>
    </row>
    <row r="389" spans="1:1" x14ac:dyDescent="0.2">
      <c r="A389" s="56">
        <v>41295</v>
      </c>
    </row>
    <row r="390" spans="1:1" x14ac:dyDescent="0.2">
      <c r="A390" s="56">
        <v>41296</v>
      </c>
    </row>
    <row r="391" spans="1:1" x14ac:dyDescent="0.2">
      <c r="A391" s="56">
        <v>41297</v>
      </c>
    </row>
    <row r="392" spans="1:1" x14ac:dyDescent="0.2">
      <c r="A392" s="56">
        <v>41298</v>
      </c>
    </row>
    <row r="393" spans="1:1" x14ac:dyDescent="0.2">
      <c r="A393" s="56">
        <v>41299</v>
      </c>
    </row>
    <row r="394" spans="1:1" x14ac:dyDescent="0.2">
      <c r="A394" s="56">
        <v>41300</v>
      </c>
    </row>
    <row r="395" spans="1:1" x14ac:dyDescent="0.2">
      <c r="A395" s="56">
        <v>41301</v>
      </c>
    </row>
    <row r="396" spans="1:1" x14ac:dyDescent="0.2">
      <c r="A396" s="56">
        <v>41302</v>
      </c>
    </row>
    <row r="397" spans="1:1" x14ac:dyDescent="0.2">
      <c r="A397" s="56">
        <v>41303</v>
      </c>
    </row>
    <row r="398" spans="1:1" x14ac:dyDescent="0.2">
      <c r="A398" s="56">
        <v>41304</v>
      </c>
    </row>
    <row r="399" spans="1:1" x14ac:dyDescent="0.2">
      <c r="A399" s="56">
        <v>41305</v>
      </c>
    </row>
    <row r="400" spans="1:1" x14ac:dyDescent="0.2">
      <c r="A400" s="56">
        <v>41306</v>
      </c>
    </row>
    <row r="401" spans="1:1" x14ac:dyDescent="0.2">
      <c r="A401" s="56">
        <v>41307</v>
      </c>
    </row>
    <row r="402" spans="1:1" x14ac:dyDescent="0.2">
      <c r="A402" s="56">
        <v>41308</v>
      </c>
    </row>
    <row r="403" spans="1:1" x14ac:dyDescent="0.2">
      <c r="A403" s="56">
        <v>41309</v>
      </c>
    </row>
    <row r="404" spans="1:1" x14ac:dyDescent="0.2">
      <c r="A404" s="56">
        <v>41310</v>
      </c>
    </row>
    <row r="405" spans="1:1" x14ac:dyDescent="0.2">
      <c r="A405" s="56">
        <v>41311</v>
      </c>
    </row>
    <row r="406" spans="1:1" x14ac:dyDescent="0.2">
      <c r="A406" s="56">
        <v>41312</v>
      </c>
    </row>
    <row r="407" spans="1:1" x14ac:dyDescent="0.2">
      <c r="A407" s="56">
        <v>41313</v>
      </c>
    </row>
    <row r="408" spans="1:1" x14ac:dyDescent="0.2">
      <c r="A408" s="56">
        <v>41314</v>
      </c>
    </row>
    <row r="409" spans="1:1" x14ac:dyDescent="0.2">
      <c r="A409" s="56">
        <v>41315</v>
      </c>
    </row>
    <row r="410" spans="1:1" x14ac:dyDescent="0.2">
      <c r="A410" s="56">
        <v>41316</v>
      </c>
    </row>
    <row r="411" spans="1:1" x14ac:dyDescent="0.2">
      <c r="A411" s="56">
        <v>41317</v>
      </c>
    </row>
    <row r="412" spans="1:1" x14ac:dyDescent="0.2">
      <c r="A412" s="56">
        <v>41318</v>
      </c>
    </row>
    <row r="413" spans="1:1" x14ac:dyDescent="0.2">
      <c r="A413" s="56">
        <v>41319</v>
      </c>
    </row>
    <row r="414" spans="1:1" x14ac:dyDescent="0.2">
      <c r="A414" s="56">
        <v>41320</v>
      </c>
    </row>
    <row r="415" spans="1:1" x14ac:dyDescent="0.2">
      <c r="A415" s="56">
        <v>41321</v>
      </c>
    </row>
    <row r="416" spans="1:1" x14ac:dyDescent="0.2">
      <c r="A416" s="56">
        <v>41322</v>
      </c>
    </row>
    <row r="417" spans="1:1" x14ac:dyDescent="0.2">
      <c r="A417" s="56">
        <v>41323</v>
      </c>
    </row>
    <row r="418" spans="1:1" x14ac:dyDescent="0.2">
      <c r="A418" s="56">
        <v>41324</v>
      </c>
    </row>
    <row r="419" spans="1:1" x14ac:dyDescent="0.2">
      <c r="A419" s="56">
        <v>41325</v>
      </c>
    </row>
    <row r="420" spans="1:1" x14ac:dyDescent="0.2">
      <c r="A420" s="56">
        <v>41326</v>
      </c>
    </row>
    <row r="421" spans="1:1" x14ac:dyDescent="0.2">
      <c r="A421" s="56">
        <v>41327</v>
      </c>
    </row>
    <row r="422" spans="1:1" x14ac:dyDescent="0.2">
      <c r="A422" s="56">
        <v>41328</v>
      </c>
    </row>
    <row r="423" spans="1:1" x14ac:dyDescent="0.2">
      <c r="A423" s="56">
        <v>41329</v>
      </c>
    </row>
    <row r="424" spans="1:1" x14ac:dyDescent="0.2">
      <c r="A424" s="56">
        <v>41330</v>
      </c>
    </row>
    <row r="425" spans="1:1" x14ac:dyDescent="0.2">
      <c r="A425" s="56">
        <v>41331</v>
      </c>
    </row>
    <row r="426" spans="1:1" x14ac:dyDescent="0.2">
      <c r="A426" s="56">
        <v>41332</v>
      </c>
    </row>
    <row r="427" spans="1:1" x14ac:dyDescent="0.2">
      <c r="A427" s="56">
        <v>41333</v>
      </c>
    </row>
    <row r="428" spans="1:1" x14ac:dyDescent="0.2">
      <c r="A428" s="56">
        <v>41334</v>
      </c>
    </row>
    <row r="429" spans="1:1" x14ac:dyDescent="0.2">
      <c r="A429" s="56">
        <v>41335</v>
      </c>
    </row>
    <row r="430" spans="1:1" x14ac:dyDescent="0.2">
      <c r="A430" s="56">
        <v>41336</v>
      </c>
    </row>
    <row r="431" spans="1:1" x14ac:dyDescent="0.2">
      <c r="A431" s="56">
        <v>41337</v>
      </c>
    </row>
    <row r="432" spans="1:1" x14ac:dyDescent="0.2">
      <c r="A432" s="56">
        <v>41338</v>
      </c>
    </row>
    <row r="433" spans="1:1" x14ac:dyDescent="0.2">
      <c r="A433" s="56">
        <v>41339</v>
      </c>
    </row>
    <row r="434" spans="1:1" x14ac:dyDescent="0.2">
      <c r="A434" s="56">
        <v>41340</v>
      </c>
    </row>
    <row r="435" spans="1:1" x14ac:dyDescent="0.2">
      <c r="A435" s="56">
        <v>41341</v>
      </c>
    </row>
    <row r="436" spans="1:1" x14ac:dyDescent="0.2">
      <c r="A436" s="56">
        <v>41342</v>
      </c>
    </row>
    <row r="437" spans="1:1" x14ac:dyDescent="0.2">
      <c r="A437" s="56">
        <v>41343</v>
      </c>
    </row>
    <row r="438" spans="1:1" x14ac:dyDescent="0.2">
      <c r="A438" s="56">
        <v>41344</v>
      </c>
    </row>
    <row r="439" spans="1:1" x14ac:dyDescent="0.2">
      <c r="A439" s="56">
        <v>41345</v>
      </c>
    </row>
    <row r="440" spans="1:1" x14ac:dyDescent="0.2">
      <c r="A440" s="56">
        <v>41346</v>
      </c>
    </row>
    <row r="441" spans="1:1" x14ac:dyDescent="0.2">
      <c r="A441" s="56">
        <v>41347</v>
      </c>
    </row>
    <row r="442" spans="1:1" x14ac:dyDescent="0.2">
      <c r="A442" s="56">
        <v>41348</v>
      </c>
    </row>
    <row r="443" spans="1:1" x14ac:dyDescent="0.2">
      <c r="A443" s="56">
        <v>41349</v>
      </c>
    </row>
    <row r="444" spans="1:1" x14ac:dyDescent="0.2">
      <c r="A444" s="56">
        <v>41350</v>
      </c>
    </row>
    <row r="445" spans="1:1" x14ac:dyDescent="0.2">
      <c r="A445" s="56">
        <v>41351</v>
      </c>
    </row>
    <row r="446" spans="1:1" x14ac:dyDescent="0.2">
      <c r="A446" s="56">
        <v>41352</v>
      </c>
    </row>
    <row r="447" spans="1:1" x14ac:dyDescent="0.2">
      <c r="A447" s="56">
        <v>41353</v>
      </c>
    </row>
    <row r="448" spans="1:1" x14ac:dyDescent="0.2">
      <c r="A448" s="56">
        <v>41354</v>
      </c>
    </row>
    <row r="449" spans="1:1" x14ac:dyDescent="0.2">
      <c r="A449" s="56">
        <v>41355</v>
      </c>
    </row>
    <row r="450" spans="1:1" x14ac:dyDescent="0.2">
      <c r="A450" s="56">
        <v>41356</v>
      </c>
    </row>
    <row r="451" spans="1:1" x14ac:dyDescent="0.2">
      <c r="A451" s="56">
        <v>41357</v>
      </c>
    </row>
    <row r="452" spans="1:1" x14ac:dyDescent="0.2">
      <c r="A452" s="56">
        <v>41358</v>
      </c>
    </row>
    <row r="453" spans="1:1" x14ac:dyDescent="0.2">
      <c r="A453" s="56">
        <v>41359</v>
      </c>
    </row>
    <row r="454" spans="1:1" x14ac:dyDescent="0.2">
      <c r="A454" s="56">
        <v>41360</v>
      </c>
    </row>
    <row r="455" spans="1:1" x14ac:dyDescent="0.2">
      <c r="A455" s="56">
        <v>41361</v>
      </c>
    </row>
    <row r="456" spans="1:1" x14ac:dyDescent="0.2">
      <c r="A456" s="56">
        <v>41362</v>
      </c>
    </row>
    <row r="457" spans="1:1" x14ac:dyDescent="0.2">
      <c r="A457" s="56">
        <v>41363</v>
      </c>
    </row>
    <row r="458" spans="1:1" x14ac:dyDescent="0.2">
      <c r="A458" s="56">
        <v>41364</v>
      </c>
    </row>
    <row r="459" spans="1:1" x14ac:dyDescent="0.2">
      <c r="A459" s="56">
        <v>41365</v>
      </c>
    </row>
    <row r="460" spans="1:1" x14ac:dyDescent="0.2">
      <c r="A460" s="56">
        <v>41366</v>
      </c>
    </row>
    <row r="461" spans="1:1" x14ac:dyDescent="0.2">
      <c r="A461" s="56">
        <v>41367</v>
      </c>
    </row>
    <row r="462" spans="1:1" x14ac:dyDescent="0.2">
      <c r="A462" s="56">
        <v>41368</v>
      </c>
    </row>
    <row r="463" spans="1:1" x14ac:dyDescent="0.2">
      <c r="A463" s="56">
        <v>41369</v>
      </c>
    </row>
    <row r="464" spans="1:1" x14ac:dyDescent="0.2">
      <c r="A464" s="56">
        <v>41370</v>
      </c>
    </row>
    <row r="465" spans="1:1" x14ac:dyDescent="0.2">
      <c r="A465" s="56">
        <v>41371</v>
      </c>
    </row>
    <row r="466" spans="1:1" x14ac:dyDescent="0.2">
      <c r="A466" s="56">
        <v>41372</v>
      </c>
    </row>
    <row r="467" spans="1:1" x14ac:dyDescent="0.2">
      <c r="A467" s="56">
        <v>41373</v>
      </c>
    </row>
    <row r="468" spans="1:1" x14ac:dyDescent="0.2">
      <c r="A468" s="56">
        <v>41374</v>
      </c>
    </row>
    <row r="469" spans="1:1" x14ac:dyDescent="0.2">
      <c r="A469" s="56">
        <v>41375</v>
      </c>
    </row>
    <row r="470" spans="1:1" x14ac:dyDescent="0.2">
      <c r="A470" s="56">
        <v>41376</v>
      </c>
    </row>
    <row r="471" spans="1:1" x14ac:dyDescent="0.2">
      <c r="A471" s="56">
        <v>41377</v>
      </c>
    </row>
    <row r="472" spans="1:1" x14ac:dyDescent="0.2">
      <c r="A472" s="56">
        <v>41378</v>
      </c>
    </row>
    <row r="473" spans="1:1" x14ac:dyDescent="0.2">
      <c r="A473" s="56">
        <v>41379</v>
      </c>
    </row>
    <row r="474" spans="1:1" x14ac:dyDescent="0.2">
      <c r="A474" s="56">
        <v>41380</v>
      </c>
    </row>
    <row r="475" spans="1:1" x14ac:dyDescent="0.2">
      <c r="A475" s="56">
        <v>41381</v>
      </c>
    </row>
    <row r="476" spans="1:1" x14ac:dyDescent="0.2">
      <c r="A476" s="56">
        <v>41382</v>
      </c>
    </row>
    <row r="477" spans="1:1" x14ac:dyDescent="0.2">
      <c r="A477" s="56">
        <v>41383</v>
      </c>
    </row>
    <row r="478" spans="1:1" x14ac:dyDescent="0.2">
      <c r="A478" s="56">
        <v>41384</v>
      </c>
    </row>
    <row r="479" spans="1:1" x14ac:dyDescent="0.2">
      <c r="A479" s="56">
        <v>41385</v>
      </c>
    </row>
    <row r="480" spans="1:1" x14ac:dyDescent="0.2">
      <c r="A480" s="56">
        <v>41386</v>
      </c>
    </row>
    <row r="481" spans="1:1" x14ac:dyDescent="0.2">
      <c r="A481" s="56">
        <v>41387</v>
      </c>
    </row>
    <row r="482" spans="1:1" x14ac:dyDescent="0.2">
      <c r="A482" s="56">
        <v>41388</v>
      </c>
    </row>
    <row r="483" spans="1:1" x14ac:dyDescent="0.2">
      <c r="A483" s="56">
        <v>41389</v>
      </c>
    </row>
    <row r="484" spans="1:1" x14ac:dyDescent="0.2">
      <c r="A484" s="56">
        <v>41390</v>
      </c>
    </row>
    <row r="485" spans="1:1" x14ac:dyDescent="0.2">
      <c r="A485" s="56">
        <v>41391</v>
      </c>
    </row>
    <row r="486" spans="1:1" x14ac:dyDescent="0.2">
      <c r="A486" s="56">
        <v>41392</v>
      </c>
    </row>
    <row r="487" spans="1:1" x14ac:dyDescent="0.2">
      <c r="A487" s="56">
        <v>41393</v>
      </c>
    </row>
    <row r="488" spans="1:1" x14ac:dyDescent="0.2">
      <c r="A488" s="56">
        <v>41394</v>
      </c>
    </row>
    <row r="489" spans="1:1" x14ac:dyDescent="0.2">
      <c r="A489" s="56">
        <v>41395</v>
      </c>
    </row>
    <row r="490" spans="1:1" x14ac:dyDescent="0.2">
      <c r="A490" s="56">
        <v>41396</v>
      </c>
    </row>
    <row r="491" spans="1:1" x14ac:dyDescent="0.2">
      <c r="A491" s="56">
        <v>41397</v>
      </c>
    </row>
    <row r="492" spans="1:1" x14ac:dyDescent="0.2">
      <c r="A492" s="56">
        <v>41398</v>
      </c>
    </row>
    <row r="493" spans="1:1" x14ac:dyDescent="0.2">
      <c r="A493" s="56">
        <v>41399</v>
      </c>
    </row>
    <row r="494" spans="1:1" x14ac:dyDescent="0.2">
      <c r="A494" s="56">
        <v>41400</v>
      </c>
    </row>
    <row r="495" spans="1:1" x14ac:dyDescent="0.2">
      <c r="A495" s="56">
        <v>41401</v>
      </c>
    </row>
    <row r="496" spans="1:1" x14ac:dyDescent="0.2">
      <c r="A496" s="56">
        <v>41402</v>
      </c>
    </row>
    <row r="497" spans="1:1" x14ac:dyDescent="0.2">
      <c r="A497" s="56">
        <v>41403</v>
      </c>
    </row>
    <row r="498" spans="1:1" x14ac:dyDescent="0.2">
      <c r="A498" s="56">
        <v>41404</v>
      </c>
    </row>
    <row r="499" spans="1:1" x14ac:dyDescent="0.2">
      <c r="A499" s="56">
        <v>41405</v>
      </c>
    </row>
    <row r="500" spans="1:1" x14ac:dyDescent="0.2">
      <c r="A500" s="56">
        <v>41406</v>
      </c>
    </row>
    <row r="501" spans="1:1" x14ac:dyDescent="0.2">
      <c r="A501" s="56">
        <v>41407</v>
      </c>
    </row>
    <row r="502" spans="1:1" x14ac:dyDescent="0.2">
      <c r="A502" s="56">
        <v>41408</v>
      </c>
    </row>
    <row r="503" spans="1:1" x14ac:dyDescent="0.2">
      <c r="A503" s="56">
        <v>41409</v>
      </c>
    </row>
    <row r="504" spans="1:1" x14ac:dyDescent="0.2">
      <c r="A504" s="56">
        <v>41410</v>
      </c>
    </row>
    <row r="505" spans="1:1" x14ac:dyDescent="0.2">
      <c r="A505" s="56">
        <v>41411</v>
      </c>
    </row>
    <row r="506" spans="1:1" x14ac:dyDescent="0.2">
      <c r="A506" s="56">
        <v>41412</v>
      </c>
    </row>
    <row r="507" spans="1:1" x14ac:dyDescent="0.2">
      <c r="A507" s="56">
        <v>41413</v>
      </c>
    </row>
    <row r="508" spans="1:1" x14ac:dyDescent="0.2">
      <c r="A508" s="56">
        <v>41414</v>
      </c>
    </row>
    <row r="509" spans="1:1" x14ac:dyDescent="0.2">
      <c r="A509" s="56">
        <v>41415</v>
      </c>
    </row>
    <row r="510" spans="1:1" x14ac:dyDescent="0.2">
      <c r="A510" s="56">
        <v>41416</v>
      </c>
    </row>
    <row r="511" spans="1:1" x14ac:dyDescent="0.2">
      <c r="A511" s="56">
        <v>41417</v>
      </c>
    </row>
    <row r="512" spans="1:1" x14ac:dyDescent="0.2">
      <c r="A512" s="56">
        <v>41418</v>
      </c>
    </row>
    <row r="513" spans="1:1" x14ac:dyDescent="0.2">
      <c r="A513" s="56">
        <v>41419</v>
      </c>
    </row>
    <row r="514" spans="1:1" x14ac:dyDescent="0.2">
      <c r="A514" s="56">
        <v>41420</v>
      </c>
    </row>
    <row r="515" spans="1:1" x14ac:dyDescent="0.2">
      <c r="A515" s="56">
        <v>41421</v>
      </c>
    </row>
    <row r="516" spans="1:1" x14ac:dyDescent="0.2">
      <c r="A516" s="56">
        <v>41422</v>
      </c>
    </row>
    <row r="517" spans="1:1" x14ac:dyDescent="0.2">
      <c r="A517" s="56">
        <v>41423</v>
      </c>
    </row>
    <row r="518" spans="1:1" x14ac:dyDescent="0.2">
      <c r="A518" s="56">
        <v>41424</v>
      </c>
    </row>
    <row r="519" spans="1:1" x14ac:dyDescent="0.2">
      <c r="A519" s="56">
        <v>41425</v>
      </c>
    </row>
    <row r="520" spans="1:1" x14ac:dyDescent="0.2">
      <c r="A520" s="56">
        <v>41426</v>
      </c>
    </row>
    <row r="521" spans="1:1" x14ac:dyDescent="0.2">
      <c r="A521" s="56">
        <v>41427</v>
      </c>
    </row>
    <row r="522" spans="1:1" x14ac:dyDescent="0.2">
      <c r="A522" s="56">
        <v>41428</v>
      </c>
    </row>
    <row r="523" spans="1:1" x14ac:dyDescent="0.2">
      <c r="A523" s="56">
        <v>41429</v>
      </c>
    </row>
    <row r="524" spans="1:1" x14ac:dyDescent="0.2">
      <c r="A524" s="56">
        <v>41430</v>
      </c>
    </row>
    <row r="525" spans="1:1" x14ac:dyDescent="0.2">
      <c r="A525" s="56">
        <v>41431</v>
      </c>
    </row>
    <row r="526" spans="1:1" x14ac:dyDescent="0.2">
      <c r="A526" s="56">
        <v>41432</v>
      </c>
    </row>
    <row r="527" spans="1:1" x14ac:dyDescent="0.2">
      <c r="A527" s="56">
        <v>41433</v>
      </c>
    </row>
    <row r="528" spans="1:1" x14ac:dyDescent="0.2">
      <c r="A528" s="56">
        <v>41434</v>
      </c>
    </row>
    <row r="529" spans="1:1" x14ac:dyDescent="0.2">
      <c r="A529" s="56">
        <v>41435</v>
      </c>
    </row>
    <row r="530" spans="1:1" x14ac:dyDescent="0.2">
      <c r="A530" s="56">
        <v>41436</v>
      </c>
    </row>
    <row r="531" spans="1:1" x14ac:dyDescent="0.2">
      <c r="A531" s="56">
        <v>41437</v>
      </c>
    </row>
    <row r="532" spans="1:1" x14ac:dyDescent="0.2">
      <c r="A532" s="56">
        <v>41438</v>
      </c>
    </row>
    <row r="533" spans="1:1" x14ac:dyDescent="0.2">
      <c r="A533" s="56">
        <v>41439</v>
      </c>
    </row>
    <row r="534" spans="1:1" x14ac:dyDescent="0.2">
      <c r="A534" s="56">
        <v>41440</v>
      </c>
    </row>
    <row r="535" spans="1:1" x14ac:dyDescent="0.2">
      <c r="A535" s="56">
        <v>41441</v>
      </c>
    </row>
    <row r="536" spans="1:1" x14ac:dyDescent="0.2">
      <c r="A536" s="56">
        <v>41442</v>
      </c>
    </row>
    <row r="537" spans="1:1" x14ac:dyDescent="0.2">
      <c r="A537" s="56">
        <v>41443</v>
      </c>
    </row>
    <row r="538" spans="1:1" x14ac:dyDescent="0.2">
      <c r="A538" s="56">
        <v>41444</v>
      </c>
    </row>
    <row r="539" spans="1:1" x14ac:dyDescent="0.2">
      <c r="A539" s="56">
        <v>41445</v>
      </c>
    </row>
    <row r="540" spans="1:1" x14ac:dyDescent="0.2">
      <c r="A540" s="56">
        <v>41446</v>
      </c>
    </row>
    <row r="541" spans="1:1" x14ac:dyDescent="0.2">
      <c r="A541" s="56">
        <v>41447</v>
      </c>
    </row>
    <row r="542" spans="1:1" x14ac:dyDescent="0.2">
      <c r="A542" s="56">
        <v>41448</v>
      </c>
    </row>
    <row r="543" spans="1:1" x14ac:dyDescent="0.2">
      <c r="A543" s="56">
        <v>41449</v>
      </c>
    </row>
    <row r="544" spans="1:1" x14ac:dyDescent="0.2">
      <c r="A544" s="56">
        <v>41450</v>
      </c>
    </row>
    <row r="545" spans="1:1" x14ac:dyDescent="0.2">
      <c r="A545" s="56">
        <v>41451</v>
      </c>
    </row>
    <row r="546" spans="1:1" x14ac:dyDescent="0.2">
      <c r="A546" s="56">
        <v>41452</v>
      </c>
    </row>
    <row r="547" spans="1:1" x14ac:dyDescent="0.2">
      <c r="A547" s="56">
        <v>41453</v>
      </c>
    </row>
    <row r="548" spans="1:1" x14ac:dyDescent="0.2">
      <c r="A548" s="56">
        <v>41454</v>
      </c>
    </row>
    <row r="549" spans="1:1" x14ac:dyDescent="0.2">
      <c r="A549" s="56">
        <v>41455</v>
      </c>
    </row>
    <row r="550" spans="1:1" x14ac:dyDescent="0.2">
      <c r="A550" s="56">
        <v>41456</v>
      </c>
    </row>
    <row r="551" spans="1:1" x14ac:dyDescent="0.2">
      <c r="A551" s="56">
        <v>41457</v>
      </c>
    </row>
    <row r="552" spans="1:1" x14ac:dyDescent="0.2">
      <c r="A552" s="56">
        <v>41458</v>
      </c>
    </row>
    <row r="553" spans="1:1" x14ac:dyDescent="0.2">
      <c r="A553" s="56">
        <v>41459</v>
      </c>
    </row>
    <row r="554" spans="1:1" x14ac:dyDescent="0.2">
      <c r="A554" s="56">
        <v>41460</v>
      </c>
    </row>
    <row r="555" spans="1:1" x14ac:dyDescent="0.2">
      <c r="A555" s="56">
        <v>41461</v>
      </c>
    </row>
    <row r="556" spans="1:1" x14ac:dyDescent="0.2">
      <c r="A556" s="56">
        <v>41462</v>
      </c>
    </row>
    <row r="557" spans="1:1" x14ac:dyDescent="0.2">
      <c r="A557" s="56">
        <v>41463</v>
      </c>
    </row>
    <row r="558" spans="1:1" x14ac:dyDescent="0.2">
      <c r="A558" s="56">
        <v>41464</v>
      </c>
    </row>
    <row r="559" spans="1:1" x14ac:dyDescent="0.2">
      <c r="A559" s="56">
        <v>41465</v>
      </c>
    </row>
    <row r="560" spans="1:1" x14ac:dyDescent="0.2">
      <c r="A560" s="56">
        <v>41466</v>
      </c>
    </row>
    <row r="561" spans="1:1" x14ac:dyDescent="0.2">
      <c r="A561" s="56">
        <v>41467</v>
      </c>
    </row>
    <row r="562" spans="1:1" x14ac:dyDescent="0.2">
      <c r="A562" s="56">
        <v>41468</v>
      </c>
    </row>
    <row r="563" spans="1:1" x14ac:dyDescent="0.2">
      <c r="A563" s="56">
        <v>41469</v>
      </c>
    </row>
    <row r="564" spans="1:1" x14ac:dyDescent="0.2">
      <c r="A564" s="56">
        <v>41470</v>
      </c>
    </row>
    <row r="565" spans="1:1" x14ac:dyDescent="0.2">
      <c r="A565" s="56">
        <v>41471</v>
      </c>
    </row>
    <row r="566" spans="1:1" x14ac:dyDescent="0.2">
      <c r="A566" s="56">
        <v>41472</v>
      </c>
    </row>
    <row r="567" spans="1:1" x14ac:dyDescent="0.2">
      <c r="A567" s="56">
        <v>41473</v>
      </c>
    </row>
    <row r="568" spans="1:1" x14ac:dyDescent="0.2">
      <c r="A568" s="56">
        <v>41474</v>
      </c>
    </row>
    <row r="569" spans="1:1" x14ac:dyDescent="0.2">
      <c r="A569" s="56">
        <v>41475</v>
      </c>
    </row>
    <row r="570" spans="1:1" x14ac:dyDescent="0.2">
      <c r="A570" s="56">
        <v>41476</v>
      </c>
    </row>
    <row r="571" spans="1:1" x14ac:dyDescent="0.2">
      <c r="A571" s="56">
        <v>41477</v>
      </c>
    </row>
    <row r="572" spans="1:1" x14ac:dyDescent="0.2">
      <c r="A572" s="56">
        <v>41478</v>
      </c>
    </row>
    <row r="573" spans="1:1" x14ac:dyDescent="0.2">
      <c r="A573" s="56">
        <v>41479</v>
      </c>
    </row>
    <row r="574" spans="1:1" x14ac:dyDescent="0.2">
      <c r="A574" s="56">
        <v>41480</v>
      </c>
    </row>
    <row r="575" spans="1:1" x14ac:dyDescent="0.2">
      <c r="A575" s="56">
        <v>41481</v>
      </c>
    </row>
    <row r="576" spans="1:1" x14ac:dyDescent="0.2">
      <c r="A576" s="56">
        <v>41482</v>
      </c>
    </row>
    <row r="577" spans="1:1" x14ac:dyDescent="0.2">
      <c r="A577" s="56">
        <v>41483</v>
      </c>
    </row>
    <row r="578" spans="1:1" x14ac:dyDescent="0.2">
      <c r="A578" s="56">
        <v>41484</v>
      </c>
    </row>
    <row r="579" spans="1:1" x14ac:dyDescent="0.2">
      <c r="A579" s="56">
        <v>41485</v>
      </c>
    </row>
    <row r="580" spans="1:1" x14ac:dyDescent="0.2">
      <c r="A580" s="56">
        <v>41486</v>
      </c>
    </row>
    <row r="581" spans="1:1" x14ac:dyDescent="0.2">
      <c r="A581" s="56">
        <v>41487</v>
      </c>
    </row>
    <row r="582" spans="1:1" x14ac:dyDescent="0.2">
      <c r="A582" s="56">
        <v>41488</v>
      </c>
    </row>
    <row r="583" spans="1:1" x14ac:dyDescent="0.2">
      <c r="A583" s="56">
        <v>41489</v>
      </c>
    </row>
    <row r="584" spans="1:1" x14ac:dyDescent="0.2">
      <c r="A584" s="56">
        <v>41490</v>
      </c>
    </row>
    <row r="585" spans="1:1" x14ac:dyDescent="0.2">
      <c r="A585" s="56">
        <v>41491</v>
      </c>
    </row>
    <row r="586" spans="1:1" x14ac:dyDescent="0.2">
      <c r="A586" s="56">
        <v>41492</v>
      </c>
    </row>
    <row r="587" spans="1:1" x14ac:dyDescent="0.2">
      <c r="A587" s="56">
        <v>41493</v>
      </c>
    </row>
    <row r="588" spans="1:1" x14ac:dyDescent="0.2">
      <c r="A588" s="56">
        <v>41494</v>
      </c>
    </row>
    <row r="589" spans="1:1" x14ac:dyDescent="0.2">
      <c r="A589" s="56">
        <v>41495</v>
      </c>
    </row>
    <row r="590" spans="1:1" x14ac:dyDescent="0.2">
      <c r="A590" s="56">
        <v>41496</v>
      </c>
    </row>
    <row r="591" spans="1:1" x14ac:dyDescent="0.2">
      <c r="A591" s="56">
        <v>41497</v>
      </c>
    </row>
    <row r="592" spans="1:1" x14ac:dyDescent="0.2">
      <c r="A592" s="56">
        <v>41498</v>
      </c>
    </row>
    <row r="593" spans="1:1" x14ac:dyDescent="0.2">
      <c r="A593" s="56">
        <v>41499</v>
      </c>
    </row>
    <row r="594" spans="1:1" x14ac:dyDescent="0.2">
      <c r="A594" s="56">
        <v>41500</v>
      </c>
    </row>
    <row r="595" spans="1:1" x14ac:dyDescent="0.2">
      <c r="A595" s="56">
        <v>41501</v>
      </c>
    </row>
    <row r="596" spans="1:1" x14ac:dyDescent="0.2">
      <c r="A596" s="56">
        <v>41502</v>
      </c>
    </row>
    <row r="597" spans="1:1" x14ac:dyDescent="0.2">
      <c r="A597" s="56">
        <v>41503</v>
      </c>
    </row>
    <row r="598" spans="1:1" x14ac:dyDescent="0.2">
      <c r="A598" s="56">
        <v>41504</v>
      </c>
    </row>
    <row r="599" spans="1:1" x14ac:dyDescent="0.2">
      <c r="A599" s="56">
        <v>41505</v>
      </c>
    </row>
    <row r="600" spans="1:1" x14ac:dyDescent="0.2">
      <c r="A600" s="56">
        <v>41506</v>
      </c>
    </row>
    <row r="601" spans="1:1" x14ac:dyDescent="0.2">
      <c r="A601" s="56">
        <v>41507</v>
      </c>
    </row>
    <row r="602" spans="1:1" x14ac:dyDescent="0.2">
      <c r="A602" s="56">
        <v>41508</v>
      </c>
    </row>
    <row r="603" spans="1:1" x14ac:dyDescent="0.2">
      <c r="A603" s="56">
        <v>41509</v>
      </c>
    </row>
    <row r="604" spans="1:1" x14ac:dyDescent="0.2">
      <c r="A604" s="56">
        <v>41510</v>
      </c>
    </row>
    <row r="605" spans="1:1" x14ac:dyDescent="0.2">
      <c r="A605" s="56">
        <v>41511</v>
      </c>
    </row>
    <row r="606" spans="1:1" x14ac:dyDescent="0.2">
      <c r="A606" s="56">
        <v>41512</v>
      </c>
    </row>
    <row r="607" spans="1:1" x14ac:dyDescent="0.2">
      <c r="A607" s="56">
        <v>41513</v>
      </c>
    </row>
    <row r="608" spans="1:1" x14ac:dyDescent="0.2">
      <c r="A608" s="56">
        <v>41514</v>
      </c>
    </row>
    <row r="609" spans="1:1" x14ac:dyDescent="0.2">
      <c r="A609" s="56">
        <v>41515</v>
      </c>
    </row>
    <row r="610" spans="1:1" x14ac:dyDescent="0.2">
      <c r="A610" s="56">
        <v>41516</v>
      </c>
    </row>
    <row r="611" spans="1:1" x14ac:dyDescent="0.2">
      <c r="A611" s="56">
        <v>41517</v>
      </c>
    </row>
    <row r="612" spans="1:1" x14ac:dyDescent="0.2">
      <c r="A612" s="56">
        <v>41518</v>
      </c>
    </row>
    <row r="613" spans="1:1" x14ac:dyDescent="0.2">
      <c r="A613" s="56">
        <v>41519</v>
      </c>
    </row>
    <row r="614" spans="1:1" x14ac:dyDescent="0.2">
      <c r="A614" s="56">
        <v>41520</v>
      </c>
    </row>
    <row r="615" spans="1:1" x14ac:dyDescent="0.2">
      <c r="A615" s="56">
        <v>41521</v>
      </c>
    </row>
    <row r="616" spans="1:1" x14ac:dyDescent="0.2">
      <c r="A616" s="56">
        <v>41522</v>
      </c>
    </row>
    <row r="617" spans="1:1" x14ac:dyDescent="0.2">
      <c r="A617" s="56">
        <v>41523</v>
      </c>
    </row>
    <row r="618" spans="1:1" x14ac:dyDescent="0.2">
      <c r="A618" s="56">
        <v>41524</v>
      </c>
    </row>
    <row r="619" spans="1:1" x14ac:dyDescent="0.2">
      <c r="A619" s="56">
        <v>41525</v>
      </c>
    </row>
    <row r="620" spans="1:1" x14ac:dyDescent="0.2">
      <c r="A620" s="56">
        <v>41526</v>
      </c>
    </row>
    <row r="621" spans="1:1" x14ac:dyDescent="0.2">
      <c r="A621" s="56">
        <v>41527</v>
      </c>
    </row>
    <row r="622" spans="1:1" x14ac:dyDescent="0.2">
      <c r="A622" s="56">
        <v>41528</v>
      </c>
    </row>
    <row r="623" spans="1:1" x14ac:dyDescent="0.2">
      <c r="A623" s="56">
        <v>41529</v>
      </c>
    </row>
    <row r="624" spans="1:1" x14ac:dyDescent="0.2">
      <c r="A624" s="56">
        <v>41530</v>
      </c>
    </row>
    <row r="625" spans="1:1" x14ac:dyDescent="0.2">
      <c r="A625" s="56">
        <v>41531</v>
      </c>
    </row>
    <row r="626" spans="1:1" x14ac:dyDescent="0.2">
      <c r="A626" s="56">
        <v>41532</v>
      </c>
    </row>
    <row r="627" spans="1:1" x14ac:dyDescent="0.2">
      <c r="A627" s="56">
        <v>41533</v>
      </c>
    </row>
    <row r="628" spans="1:1" x14ac:dyDescent="0.2">
      <c r="A628" s="56">
        <v>41534</v>
      </c>
    </row>
    <row r="629" spans="1:1" x14ac:dyDescent="0.2">
      <c r="A629" s="56">
        <v>41535</v>
      </c>
    </row>
    <row r="630" spans="1:1" x14ac:dyDescent="0.2">
      <c r="A630" s="56">
        <v>41536</v>
      </c>
    </row>
    <row r="631" spans="1:1" x14ac:dyDescent="0.2">
      <c r="A631" s="56">
        <v>41537</v>
      </c>
    </row>
    <row r="632" spans="1:1" x14ac:dyDescent="0.2">
      <c r="A632" s="56">
        <v>41538</v>
      </c>
    </row>
    <row r="633" spans="1:1" x14ac:dyDescent="0.2">
      <c r="A633" s="56">
        <v>41539</v>
      </c>
    </row>
    <row r="634" spans="1:1" x14ac:dyDescent="0.2">
      <c r="A634" s="56">
        <v>41540</v>
      </c>
    </row>
    <row r="635" spans="1:1" x14ac:dyDescent="0.2">
      <c r="A635" s="56">
        <v>41541</v>
      </c>
    </row>
    <row r="636" spans="1:1" x14ac:dyDescent="0.2">
      <c r="A636" s="56">
        <v>41542</v>
      </c>
    </row>
    <row r="637" spans="1:1" x14ac:dyDescent="0.2">
      <c r="A637" s="56">
        <v>41543</v>
      </c>
    </row>
    <row r="638" spans="1:1" x14ac:dyDescent="0.2">
      <c r="A638" s="56">
        <v>41544</v>
      </c>
    </row>
    <row r="639" spans="1:1" x14ac:dyDescent="0.2">
      <c r="A639" s="56">
        <v>41545</v>
      </c>
    </row>
    <row r="640" spans="1:1" x14ac:dyDescent="0.2">
      <c r="A640" s="56">
        <v>41546</v>
      </c>
    </row>
    <row r="641" spans="1:1" x14ac:dyDescent="0.2">
      <c r="A641" s="56">
        <v>41547</v>
      </c>
    </row>
    <row r="642" spans="1:1" x14ac:dyDescent="0.2">
      <c r="A642" s="56">
        <v>41548</v>
      </c>
    </row>
    <row r="643" spans="1:1" x14ac:dyDescent="0.2">
      <c r="A643" s="56">
        <v>41549</v>
      </c>
    </row>
    <row r="644" spans="1:1" x14ac:dyDescent="0.2">
      <c r="A644" s="56">
        <v>41550</v>
      </c>
    </row>
    <row r="645" spans="1:1" x14ac:dyDescent="0.2">
      <c r="A645" s="56">
        <v>41551</v>
      </c>
    </row>
    <row r="646" spans="1:1" x14ac:dyDescent="0.2">
      <c r="A646" s="56">
        <v>41552</v>
      </c>
    </row>
    <row r="647" spans="1:1" x14ac:dyDescent="0.2">
      <c r="A647" s="56">
        <v>41553</v>
      </c>
    </row>
    <row r="648" spans="1:1" x14ac:dyDescent="0.2">
      <c r="A648" s="56">
        <v>41554</v>
      </c>
    </row>
    <row r="649" spans="1:1" x14ac:dyDescent="0.2">
      <c r="A649" s="56">
        <v>41555</v>
      </c>
    </row>
    <row r="650" spans="1:1" x14ac:dyDescent="0.2">
      <c r="A650" s="56">
        <v>41556</v>
      </c>
    </row>
    <row r="651" spans="1:1" x14ac:dyDescent="0.2">
      <c r="A651" s="56">
        <v>41557</v>
      </c>
    </row>
    <row r="652" spans="1:1" x14ac:dyDescent="0.2">
      <c r="A652" s="56">
        <v>41558</v>
      </c>
    </row>
    <row r="653" spans="1:1" x14ac:dyDescent="0.2">
      <c r="A653" s="56">
        <v>41559</v>
      </c>
    </row>
    <row r="654" spans="1:1" x14ac:dyDescent="0.2">
      <c r="A654" s="56">
        <v>41560</v>
      </c>
    </row>
    <row r="655" spans="1:1" x14ac:dyDescent="0.2">
      <c r="A655" s="56">
        <v>41561</v>
      </c>
    </row>
    <row r="656" spans="1:1" x14ac:dyDescent="0.2">
      <c r="A656" s="56">
        <v>41562</v>
      </c>
    </row>
    <row r="657" spans="1:1" x14ac:dyDescent="0.2">
      <c r="A657" s="56">
        <v>41563</v>
      </c>
    </row>
    <row r="658" spans="1:1" x14ac:dyDescent="0.2">
      <c r="A658" s="56">
        <v>41564</v>
      </c>
    </row>
    <row r="659" spans="1:1" x14ac:dyDescent="0.2">
      <c r="A659" s="56">
        <v>41565</v>
      </c>
    </row>
    <row r="660" spans="1:1" x14ac:dyDescent="0.2">
      <c r="A660" s="56">
        <v>41566</v>
      </c>
    </row>
    <row r="661" spans="1:1" x14ac:dyDescent="0.2">
      <c r="A661" s="56">
        <v>41567</v>
      </c>
    </row>
    <row r="662" spans="1:1" x14ac:dyDescent="0.2">
      <c r="A662" s="56">
        <v>41568</v>
      </c>
    </row>
    <row r="663" spans="1:1" x14ac:dyDescent="0.2">
      <c r="A663" s="56">
        <v>41569</v>
      </c>
    </row>
    <row r="664" spans="1:1" x14ac:dyDescent="0.2">
      <c r="A664" s="56">
        <v>41570</v>
      </c>
    </row>
    <row r="665" spans="1:1" x14ac:dyDescent="0.2">
      <c r="A665" s="56">
        <v>41571</v>
      </c>
    </row>
    <row r="666" spans="1:1" x14ac:dyDescent="0.2">
      <c r="A666" s="56">
        <v>41572</v>
      </c>
    </row>
    <row r="667" spans="1:1" x14ac:dyDescent="0.2">
      <c r="A667" s="56">
        <v>41573</v>
      </c>
    </row>
    <row r="668" spans="1:1" x14ac:dyDescent="0.2">
      <c r="A668" s="56">
        <v>41574</v>
      </c>
    </row>
    <row r="669" spans="1:1" x14ac:dyDescent="0.2">
      <c r="A669" s="56">
        <v>41575</v>
      </c>
    </row>
    <row r="670" spans="1:1" x14ac:dyDescent="0.2">
      <c r="A670" s="56">
        <v>41576</v>
      </c>
    </row>
    <row r="671" spans="1:1" x14ac:dyDescent="0.2">
      <c r="A671" s="56">
        <v>41577</v>
      </c>
    </row>
    <row r="672" spans="1:1" x14ac:dyDescent="0.2">
      <c r="A672" s="56">
        <v>41578</v>
      </c>
    </row>
    <row r="673" spans="1:1" x14ac:dyDescent="0.2">
      <c r="A673" s="56">
        <v>41579</v>
      </c>
    </row>
    <row r="674" spans="1:1" x14ac:dyDescent="0.2">
      <c r="A674" s="56">
        <v>41580</v>
      </c>
    </row>
    <row r="675" spans="1:1" x14ac:dyDescent="0.2">
      <c r="A675" s="56">
        <v>41581</v>
      </c>
    </row>
    <row r="676" spans="1:1" x14ac:dyDescent="0.2">
      <c r="A676" s="56">
        <v>41582</v>
      </c>
    </row>
    <row r="677" spans="1:1" x14ac:dyDescent="0.2">
      <c r="A677" s="56">
        <v>41583</v>
      </c>
    </row>
    <row r="678" spans="1:1" x14ac:dyDescent="0.2">
      <c r="A678" s="56">
        <v>41584</v>
      </c>
    </row>
    <row r="679" spans="1:1" x14ac:dyDescent="0.2">
      <c r="A679" s="56">
        <v>41585</v>
      </c>
    </row>
    <row r="680" spans="1:1" x14ac:dyDescent="0.2">
      <c r="A680" s="56">
        <v>41586</v>
      </c>
    </row>
    <row r="681" spans="1:1" x14ac:dyDescent="0.2">
      <c r="A681" s="56">
        <v>41587</v>
      </c>
    </row>
    <row r="682" spans="1:1" x14ac:dyDescent="0.2">
      <c r="A682" s="56">
        <v>41588</v>
      </c>
    </row>
    <row r="683" spans="1:1" x14ac:dyDescent="0.2">
      <c r="A683" s="56">
        <v>41589</v>
      </c>
    </row>
    <row r="684" spans="1:1" x14ac:dyDescent="0.2">
      <c r="A684" s="56">
        <v>41590</v>
      </c>
    </row>
    <row r="685" spans="1:1" x14ac:dyDescent="0.2">
      <c r="A685" s="56">
        <v>41591</v>
      </c>
    </row>
    <row r="686" spans="1:1" x14ac:dyDescent="0.2">
      <c r="A686" s="56">
        <v>41592</v>
      </c>
    </row>
    <row r="687" spans="1:1" x14ac:dyDescent="0.2">
      <c r="A687" s="56">
        <v>41593</v>
      </c>
    </row>
    <row r="688" spans="1:1" x14ac:dyDescent="0.2">
      <c r="A688" s="56">
        <v>41594</v>
      </c>
    </row>
    <row r="689" spans="1:1" x14ac:dyDescent="0.2">
      <c r="A689" s="56">
        <v>41595</v>
      </c>
    </row>
    <row r="690" spans="1:1" x14ac:dyDescent="0.2">
      <c r="A690" s="56">
        <v>41596</v>
      </c>
    </row>
    <row r="691" spans="1:1" x14ac:dyDescent="0.2">
      <c r="A691" s="56">
        <v>41597</v>
      </c>
    </row>
    <row r="692" spans="1:1" x14ac:dyDescent="0.2">
      <c r="A692" s="56">
        <v>41598</v>
      </c>
    </row>
    <row r="693" spans="1:1" x14ac:dyDescent="0.2">
      <c r="A693" s="56">
        <v>41599</v>
      </c>
    </row>
    <row r="694" spans="1:1" x14ac:dyDescent="0.2">
      <c r="A694" s="56">
        <v>41600</v>
      </c>
    </row>
    <row r="695" spans="1:1" x14ac:dyDescent="0.2">
      <c r="A695" s="56">
        <v>41601</v>
      </c>
    </row>
    <row r="696" spans="1:1" x14ac:dyDescent="0.2">
      <c r="A696" s="56">
        <v>41602</v>
      </c>
    </row>
    <row r="697" spans="1:1" x14ac:dyDescent="0.2">
      <c r="A697" s="56">
        <v>41603</v>
      </c>
    </row>
    <row r="698" spans="1:1" x14ac:dyDescent="0.2">
      <c r="A698" s="56">
        <v>41604</v>
      </c>
    </row>
    <row r="699" spans="1:1" x14ac:dyDescent="0.2">
      <c r="A699" s="56">
        <v>41605</v>
      </c>
    </row>
    <row r="700" spans="1:1" x14ac:dyDescent="0.2">
      <c r="A700" s="56">
        <v>41606</v>
      </c>
    </row>
    <row r="701" spans="1:1" x14ac:dyDescent="0.2">
      <c r="A701" s="56">
        <v>41607</v>
      </c>
    </row>
    <row r="702" spans="1:1" x14ac:dyDescent="0.2">
      <c r="A702" s="56">
        <v>41608</v>
      </c>
    </row>
    <row r="703" spans="1:1" x14ac:dyDescent="0.2">
      <c r="A703" s="56">
        <v>41609</v>
      </c>
    </row>
    <row r="704" spans="1:1" x14ac:dyDescent="0.2">
      <c r="A704" s="56">
        <v>41610</v>
      </c>
    </row>
    <row r="705" spans="1:1" x14ac:dyDescent="0.2">
      <c r="A705" s="56">
        <v>41611</v>
      </c>
    </row>
    <row r="706" spans="1:1" x14ac:dyDescent="0.2">
      <c r="A706" s="56">
        <v>41612</v>
      </c>
    </row>
    <row r="707" spans="1:1" x14ac:dyDescent="0.2">
      <c r="A707" s="56">
        <v>41613</v>
      </c>
    </row>
    <row r="708" spans="1:1" x14ac:dyDescent="0.2">
      <c r="A708" s="56">
        <v>41614</v>
      </c>
    </row>
    <row r="709" spans="1:1" x14ac:dyDescent="0.2">
      <c r="A709" s="56">
        <v>41615</v>
      </c>
    </row>
    <row r="710" spans="1:1" x14ac:dyDescent="0.2">
      <c r="A710" s="56">
        <v>41616</v>
      </c>
    </row>
    <row r="711" spans="1:1" x14ac:dyDescent="0.2">
      <c r="A711" s="56">
        <v>41617</v>
      </c>
    </row>
    <row r="712" spans="1:1" x14ac:dyDescent="0.2">
      <c r="A712" s="56">
        <v>41618</v>
      </c>
    </row>
    <row r="713" spans="1:1" x14ac:dyDescent="0.2">
      <c r="A713" s="56">
        <v>41619</v>
      </c>
    </row>
    <row r="714" spans="1:1" x14ac:dyDescent="0.2">
      <c r="A714" s="56">
        <v>41620</v>
      </c>
    </row>
    <row r="715" spans="1:1" x14ac:dyDescent="0.2">
      <c r="A715" s="56">
        <v>41621</v>
      </c>
    </row>
    <row r="716" spans="1:1" x14ac:dyDescent="0.2">
      <c r="A716" s="56">
        <v>41622</v>
      </c>
    </row>
    <row r="717" spans="1:1" x14ac:dyDescent="0.2">
      <c r="A717" s="56">
        <v>41623</v>
      </c>
    </row>
    <row r="718" spans="1:1" x14ac:dyDescent="0.2">
      <c r="A718" s="56">
        <v>41624</v>
      </c>
    </row>
    <row r="719" spans="1:1" x14ac:dyDescent="0.2">
      <c r="A719" s="56">
        <v>41625</v>
      </c>
    </row>
    <row r="720" spans="1:1" x14ac:dyDescent="0.2">
      <c r="A720" s="56">
        <v>41626</v>
      </c>
    </row>
    <row r="721" spans="1:1" x14ac:dyDescent="0.2">
      <c r="A721" s="56">
        <v>41627</v>
      </c>
    </row>
    <row r="722" spans="1:1" x14ac:dyDescent="0.2">
      <c r="A722" s="56">
        <v>41628</v>
      </c>
    </row>
    <row r="723" spans="1:1" x14ac:dyDescent="0.2">
      <c r="A723" s="56">
        <v>41629</v>
      </c>
    </row>
    <row r="724" spans="1:1" x14ac:dyDescent="0.2">
      <c r="A724" s="56">
        <v>41630</v>
      </c>
    </row>
    <row r="725" spans="1:1" x14ac:dyDescent="0.2">
      <c r="A725" s="56">
        <v>41631</v>
      </c>
    </row>
    <row r="726" spans="1:1" x14ac:dyDescent="0.2">
      <c r="A726" s="56">
        <v>41632</v>
      </c>
    </row>
    <row r="727" spans="1:1" x14ac:dyDescent="0.2">
      <c r="A727" s="56">
        <v>41633</v>
      </c>
    </row>
    <row r="728" spans="1:1" x14ac:dyDescent="0.2">
      <c r="A728" s="56">
        <v>41634</v>
      </c>
    </row>
    <row r="729" spans="1:1" x14ac:dyDescent="0.2">
      <c r="A729" s="56">
        <v>41635</v>
      </c>
    </row>
    <row r="730" spans="1:1" x14ac:dyDescent="0.2">
      <c r="A730" s="56">
        <v>41636</v>
      </c>
    </row>
    <row r="731" spans="1:1" x14ac:dyDescent="0.2">
      <c r="A731" s="56">
        <v>41637</v>
      </c>
    </row>
    <row r="732" spans="1:1" x14ac:dyDescent="0.2">
      <c r="A732" s="56">
        <v>41638</v>
      </c>
    </row>
    <row r="733" spans="1:1" x14ac:dyDescent="0.2">
      <c r="A733" s="56">
        <v>41639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14</vt:i4>
      </vt:variant>
    </vt:vector>
  </HeadingPairs>
  <TitlesOfParts>
    <vt:vector size="34" baseType="lpstr">
      <vt:lpstr>ფორმა N1</vt:lpstr>
      <vt:lpstr>ფორმა N2</vt:lpstr>
      <vt:lpstr>ფორმა N3</vt:lpstr>
      <vt:lpstr>ფორმა N5</vt:lpstr>
      <vt:lpstr>ფორმა N5.1</vt:lpstr>
      <vt:lpstr>ფორმა N5.2</vt:lpstr>
      <vt:lpstr>ფორმა N5.3</vt:lpstr>
      <vt:lpstr>ფორმა 5.4</vt:lpstr>
      <vt:lpstr>ფორმა N7</vt:lpstr>
      <vt:lpstr>ფორმა N8</vt:lpstr>
      <vt:lpstr>ფორმა N 8.1</vt:lpstr>
      <vt:lpstr>ფორმა N9</vt:lpstr>
      <vt:lpstr>ფორმა N9.1</vt:lpstr>
      <vt:lpstr>ფორმა N9.2</vt:lpstr>
      <vt:lpstr>ფორმა 9.3</vt:lpstr>
      <vt:lpstr>ფორმა 9.4</vt:lpstr>
      <vt:lpstr>ფორმა 9.5</vt:lpstr>
      <vt:lpstr>ფორმა 9.6</vt:lpstr>
      <vt:lpstr>ფორმა N 9.7</vt:lpstr>
      <vt:lpstr>ფორმა N9.7.1</vt:lpstr>
      <vt:lpstr>'ფორმა 5.4'!Print_Area</vt:lpstr>
      <vt:lpstr>'ფორმა 9.5'!Print_Area</vt:lpstr>
      <vt:lpstr>'ფორმა 9.6'!Print_Area</vt:lpstr>
      <vt:lpstr>'ფორმა N 8.1'!Print_Area</vt:lpstr>
      <vt:lpstr>'ფორმა N 9.7'!Print_Area</vt:lpstr>
      <vt:lpstr>'ფორმა N1'!Print_Area</vt:lpstr>
      <vt:lpstr>'ფორმა N2'!Print_Area</vt:lpstr>
      <vt:lpstr>'ფორმა N3'!Print_Area</vt:lpstr>
      <vt:lpstr>'ფორმა N5'!Print_Area</vt:lpstr>
      <vt:lpstr>'ფორმა N7'!Print_Area</vt:lpstr>
      <vt:lpstr>'ფორმა N9'!Print_Area</vt:lpstr>
      <vt:lpstr>'ფორმა N9.1'!Print_Area</vt:lpstr>
      <vt:lpstr>'ფორმა N9.2'!Print_Area</vt:lpstr>
      <vt:lpstr>'ფორმა N9.7.1'!Print_Area</vt:lpstr>
    </vt:vector>
  </TitlesOfParts>
  <Company>ccg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Tornike</dc:creator>
  <cp:lastModifiedBy>Nino</cp:lastModifiedBy>
  <cp:lastPrinted>2014-06-17T12:25:43Z</cp:lastPrinted>
  <dcterms:created xsi:type="dcterms:W3CDTF">2011-12-27T13:20:18Z</dcterms:created>
  <dcterms:modified xsi:type="dcterms:W3CDTF">2016-04-19T15:26:55Z</dcterms:modified>
</cp:coreProperties>
</file>