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F10" i="9" l="1"/>
  <c r="C11" i="12" l="1"/>
  <c r="D32" i="8" l="1"/>
  <c r="C23" i="8"/>
  <c r="C17" i="8" s="1"/>
  <c r="D23" i="8"/>
  <c r="D17" i="8" s="1"/>
  <c r="C32" i="8"/>
  <c r="C36" i="8"/>
  <c r="D36" i="8"/>
  <c r="D46" i="8"/>
  <c r="C46" i="8"/>
  <c r="D10" i="8"/>
  <c r="C10" i="8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G10" i="9" s="1"/>
  <c r="D10" i="7"/>
  <c r="D9" i="7" s="1"/>
  <c r="H39" i="10" l="1"/>
  <c r="H36" i="10" s="1"/>
  <c r="H32" i="10"/>
  <c r="H24" i="10"/>
  <c r="H19" i="10"/>
  <c r="H17" i="10" s="1"/>
  <c r="H14" i="10"/>
  <c r="A5" i="39" l="1"/>
  <c r="A4" i="39"/>
  <c r="D14" i="8"/>
  <c r="D13" i="8" s="1"/>
  <c r="A4" i="35" l="1"/>
  <c r="H34" i="34" l="1"/>
  <c r="G34" i="34"/>
  <c r="A4" i="34"/>
  <c r="A5" i="33" l="1"/>
  <c r="A4" i="33"/>
  <c r="A5" i="32"/>
  <c r="A4" i="32"/>
  <c r="H23" i="30" l="1"/>
  <c r="G23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9" i="8" s="1"/>
  <c r="C14" i="8"/>
  <c r="C13" i="8" s="1"/>
  <c r="C9" i="8" s="1"/>
  <c r="H10" i="9" s="1"/>
  <c r="I10" i="9" s="1"/>
  <c r="D18" i="3"/>
  <c r="C18" i="3"/>
  <c r="D15" i="3"/>
  <c r="C15" i="3"/>
  <c r="C10" i="3" s="1"/>
  <c r="D12" i="3"/>
  <c r="C25" i="3" l="1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<sst xmlns="http://schemas.openxmlformats.org/spreadsheetml/2006/main" count="816" uniqueCount="514">
  <si>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</si>
  <si>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</si>
  <si>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</si>
  <si>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</si>
  <si>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</si>
  <si>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</si>
  <si>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</si>
  <si>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</si>
  <si>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</si>
  <si>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</si>
  <si>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</si>
  <si>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</si>
  <si>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</si>
  <si>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</si>
  <si>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</si>
  <si>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</si>
  <si>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</si>
  <si>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</si>
  <si>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</si>
  <si>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</si>
  <si>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</si>
  <si>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</si>
  <si>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</si>
  <si>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</si>
  <si>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</si>
  <si>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</si>
  <si>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</si>
  <si>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</si>
  <si>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</si>
  <si>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</si>
  <si>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</si>
  <si>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</si>
  <si>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</si>
  <si>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</si>
  <si>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</si>
  <si>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</si>
  <si>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</si>
  <si>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</si>
  <si>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</si>
  <si>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</si>
  <si>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</si>
  <si>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</si>
  <si>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</si>
  <si>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</si>
  <si>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</si>
  <si>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</si>
  <si>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</si>
  <si>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</si>
  <si>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</si>
  <si>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</si>
  <si>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</si>
  <si>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</si>
  <si>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</si>
  <si>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</si>
  <si>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</si>
  <si>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</si>
  <si>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</si>
  <si>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</si>
  <si>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</si>
  <si>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</si>
  <si>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</si>
  <si>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</si>
  <si>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</si>
  <si>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</si>
  <si>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</si>
  <si>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</si>
  <si>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</si>
  <si>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</si>
  <si>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</si>
  <si>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</si>
  <si>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</si>
  <si>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</si>
  <si>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</si>
  <si>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</si>
  <si>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</si>
  <si>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</si>
  <si>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</si>
  <si>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</si>
  <si>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</si>
  <si>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</si>
  <si>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</si>
  <si>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</si>
  <si>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</si>
  <si>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</si>
  <si>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</si>
  <si>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</si>
  <si>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</si>
  <si>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</si>
  <si>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</si>
  <si>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</si>
  <si>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</si>
  <si>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</si>
  <si>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</si>
  <si>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</si>
  <si>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</si>
  <si>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</si>
  <si>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</si>
  <si>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</si>
  <si>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</si>
  <si>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</si>
  <si>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</si>
  <si>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</si>
  <si>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</si>
  <si>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</si>
  <si>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</si>
  <si>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</si>
  <si>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</si>
  <si>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</si>
  <si>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</si>
  <si>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</si>
  <si>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</si>
  <si>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</si>
  <si>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</si>
  <si>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</si>
  <si>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</si>
  <si>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</si>
  <si>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</si>
  <si>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</si>
  <si>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</si>
  <si>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</si>
  <si>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</si>
  <si>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</si>
  <si>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</si>
  <si>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</si>
  <si>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</si>
  <si>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</si>
  <si>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</si>
  <si>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</si>
  <si>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</si>
  <si>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</si>
  <si>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</si>
  <si>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</si>
  <si>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</si>
  <si>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</si>
  <si>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</si>
  <si>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</si>
  <si>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</si>
  <si>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</si>
  <si>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</si>
  <si>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</si>
  <si>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</si>
  <si>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</si>
  <si>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</si>
  <si>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</si>
  <si>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</si>
  <si>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</si>
  <si>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</si>
  <si>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</si>
  <si>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</si>
  <si>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</si>
  <si>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</si>
  <si>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</si>
  <si>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</si>
  <si>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</si>
  <si>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</si>
  <si>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</si>
  <si>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</si>
  <si>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</si>
  <si>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</si>
  <si>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</si>
  <si>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</si>
  <si>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</si>
  <si>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</si>
  <si>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</si>
  <si>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</si>
  <si>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</si>
  <si>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</si>
  <si>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</si>
  <si>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</si>
  <si>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</si>
  <si>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</si>
  <si>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</si>
  <si>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</si>
  <si>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</si>
  <si>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</si>
  <si>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</si>
  <si>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</si>
  <si>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</si>
  <si>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</si>
  <si>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</si>
  <si>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</si>
  <si>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</si>
  <si>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</si>
  <si>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</si>
  <si>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</si>
  <si>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</si>
  <si>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</si>
  <si>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</si>
  <si>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</si>
  <si>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</si>
  <si>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</si>
  <si>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</si>
  <si>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</si>
  <si>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</si>
  <si>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</si>
  <si>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</si>
  <si>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</si>
  <si>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</si>
  <si>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</si>
  <si>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</si>
  <si>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</si>
  <si>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</si>
  <si>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</si>
  <si>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</si>
  <si>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</si>
  <si>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</si>
  <si>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</si>
  <si>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</si>
  <si>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</si>
  <si>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</si>
  <si>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</si>
  <si>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</si>
  <si>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</si>
  <si>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</si>
  <si>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</si>
  <si>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</si>
  <si>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</si>
  <si>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</si>
  <si>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</si>
  <si>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</si>
  <si>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</si>
  <si>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</si>
  <si>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</si>
  <si>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</si>
  <si>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</si>
  <si>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</si>
  <si>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</si>
  <si>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</si>
  <si>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</si>
  <si>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</si>
  <si>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</si>
  <si>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</si>
  <si>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</si>
  <si>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</si>
  <si>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</si>
  <si>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</si>
  <si>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</si>
  <si>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</si>
  <si>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</si>
  <si>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</si>
  <si>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</si>
  <si>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</si>
  <si>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</si>
  <si>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</si>
  <si>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</si>
  <si>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</si>
  <si>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</si>
  <si>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</si>
  <si>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</si>
  <si>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</si>
  <si>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</si>
  <si>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</si>
  <si>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</si>
  <si>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</si>
  <si>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</si>
  <si>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</si>
  <si>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</si>
  <si>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</si>
  <si>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</si>
  <si>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</si>
  <si>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</si>
  <si>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</si>
  <si>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</si>
  <si>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</si>
  <si>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</si>
  <si>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</si>
  <si>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</si>
  <si>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</si>
  <si>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</si>
  <si>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</si>
  <si>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</si>
  <si>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</si>
  <si>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</si>
  <si>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</si>
  <si>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</si>
  <si>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</si>
  <si>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</si>
  <si>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</si>
  <si>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</si>
  <si>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</si>
  <si>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</si>
  <si>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</si>
  <si>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</si>
  <si>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</si>
  <si>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</si>
  <si>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</si>
  <si>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</si>
  <si>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</si>
  <si>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</si>
  <si>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</si>
  <si>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</si>
  <si>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</si>
  <si>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</si>
  <si>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</si>
  <si>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</si>
  <si>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</si>
  <si>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</si>
  <si>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</si>
  <si>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</si>
  <si>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</si>
  <si>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</si>
  <si>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</si>
  <si>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</si>
  <si>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</si>
  <si>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</si>
  <si>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</si>
  <si>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</si>
  <si>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</si>
  <si>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</si>
  <si>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</si>
  <si>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</si>
  <si>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</si>
  <si>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</si>
  <si>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</si>
  <si>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</si>
  <si>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</si>
  <si>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</si>
  <si>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</si>
  <si>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</si>
  <si>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</si>
  <si>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</si>
  <si>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</si>
  <si>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</si>
  <si>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</si>
  <si>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</si>
  <si>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</si>
  <si>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</si>
  <si>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</si>
  <si>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</si>
  <si>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</si>
  <si>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</si>
  <si>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</si>
  <si>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</si>
  <si>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</si>
  <si>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</si>
  <si>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</si>
  <si>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</si>
  <si>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</si>
  <si>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</si>
  <si>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</si>
  <si>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</si>
  <si>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</si>
  <si>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</si>
  <si>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</si>
  <si>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</si>
  <si>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</si>
  <si>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</si>
  <si>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</si>
  <si>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</si>
  <si>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</si>
  <si>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</si>
  <si>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</si>
  <si>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</si>
  <si>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</si>
  <si>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</si>
  <si>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</si>
  <si>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</si>
  <si>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</si>
  <si>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</si>
  <si>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</si>
  <si>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</si>
  <si>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</si>
  <si>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</si>
  <si>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</si>
  <si>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</si>
  <si>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</si>
  <si>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</si>
  <si>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</si>
  <si>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</si>
  <si>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</si>
  <si>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</si>
  <si>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</si>
  <si>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</si>
  <si>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</si>
  <si>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</si>
  <si>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</si>
  <si>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</si>
  <si>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</si>
  <si>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</si>
  <si>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</si>
  <si>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</si>
  <si>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</si>
  <si>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</si>
  <si>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</si>
  <si>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</si>
  <si>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</si>
  <si>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</si>
  <si>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</si>
  <si>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</si>
  <si>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</si>
  <si>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</si>
  <si>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</si>
  <si>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</si>
  <si>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</si>
  <si>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</si>
  <si>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</si>
  <si>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</si>
  <si>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</si>
  <si>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</si>
  <si>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</si>
  <si>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</si>
  <si>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</si>
  <si>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</si>
  <si>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</si>
  <si>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</si>
  <si>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</si>
  <si>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</si>
  <si>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</si>
  <si>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</si>
  <si>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</si>
  <si>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</si>
  <si>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</si>
  <si>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</si>
  <si>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</si>
  <si>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</si>
  <si>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</si>
  <si>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</si>
  <si>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</si>
  <si>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</si>
  <si>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</si>
  <si>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</si>
  <si>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</si>
  <si>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</si>
  <si>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</si>
  <si>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</si>
  <si>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</si>
  <si>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</si>
  <si>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</si>
  <si>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</si>
  <si>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</si>
  <si>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</si>
  <si>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</si>
  <si>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</si>
  <si>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</si>
  <si>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</si>
  <si>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</si>
  <si>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</si>
  <si>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</si>
  <si>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</si>
  <si>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</si>
  <si>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</si>
  <si>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</si>
  <si>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</si>
  <si>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</si>
  <si>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</si>
  <si>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</si>
  <si>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</si>
  <si>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</si>
  <si>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</si>
  <si>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 xml:space="preserve">თამარ </t>
  </si>
  <si>
    <t>ჯუღელი</t>
  </si>
  <si>
    <t>დაუშვილი</t>
  </si>
  <si>
    <t>ოფის მენეჯერი</t>
  </si>
  <si>
    <t xml:space="preserve">კობა </t>
  </si>
  <si>
    <t>N 18001010802</t>
  </si>
  <si>
    <t xml:space="preserve">ალექსი </t>
  </si>
  <si>
    <t>ნაკანი</t>
  </si>
  <si>
    <t>N 62007008521</t>
  </si>
  <si>
    <t xml:space="preserve">სამივლინებო </t>
  </si>
  <si>
    <t>სვანეთი</t>
  </si>
  <si>
    <t>მოდდებაძე</t>
  </si>
  <si>
    <t>ბორჯომი</t>
  </si>
  <si>
    <t>ალექსანდრე</t>
  </si>
  <si>
    <t>N 18001017858</t>
  </si>
  <si>
    <t>ზესტაფონი</t>
  </si>
  <si>
    <t>გუურჯანი</t>
  </si>
  <si>
    <t>საქართველოს ბანკი</t>
  </si>
  <si>
    <t>GE06BG0000000469590700</t>
  </si>
  <si>
    <t>08.05.2009</t>
  </si>
  <si>
    <t>ქ. თბილისი აკაკი წერეთელის 77ბ</t>
  </si>
  <si>
    <t>საოფისე ფართი</t>
  </si>
  <si>
    <t>11 თვე</t>
  </si>
  <si>
    <t>160 კვ. მეტრი საოფისე ფართი</t>
  </si>
  <si>
    <t>პ/ნ 01010005656</t>
  </si>
  <si>
    <t>ემზარ</t>
  </si>
  <si>
    <t>მორგოშია</t>
  </si>
  <si>
    <t>14.04.2014-04.05.2014</t>
  </si>
  <si>
    <t>05.13.2014</t>
  </si>
  <si>
    <t>ფულადი შემოწირულობა</t>
  </si>
  <si>
    <t>ბრეგვაძე</t>
  </si>
  <si>
    <t>ლაშა</t>
  </si>
  <si>
    <t>01017006098</t>
  </si>
  <si>
    <t>საქართველოს ბანკიდან ა/ნ GE33BG0000000816698700</t>
  </si>
  <si>
    <t xml:space="preserve">ანა </t>
  </si>
  <si>
    <t xml:space="preserve">მარიამ </t>
  </si>
  <si>
    <t>კაპანაძე</t>
  </si>
  <si>
    <t>საარჩევნო დპეციალისტი, ფონდის მმართელი</t>
  </si>
  <si>
    <t>პრესს სამსახური</t>
  </si>
  <si>
    <t>პ/ნ  01019070002</t>
  </si>
  <si>
    <t>პ/ნ 18001010802</t>
  </si>
  <si>
    <t>პ/ნ  01024073185</t>
  </si>
  <si>
    <t>აჭარა</t>
  </si>
  <si>
    <t>აივაზ</t>
  </si>
  <si>
    <t>ხაჩიკიან</t>
  </si>
  <si>
    <t>ახალქალაქი</t>
  </si>
  <si>
    <t xml:space="preserve">დუშეთი </t>
  </si>
  <si>
    <t>ბათუუმი</t>
  </si>
  <si>
    <t>სამეგრელო</t>
  </si>
  <si>
    <t>ჯონი</t>
  </si>
  <si>
    <t>ღორჯომელაძე</t>
  </si>
  <si>
    <t>წალკა</t>
  </si>
  <si>
    <t>N 07001007737</t>
  </si>
  <si>
    <t>N  18001017858</t>
  </si>
  <si>
    <t>N  62007008521</t>
  </si>
  <si>
    <t>პ/ნ 01024073185</t>
  </si>
  <si>
    <t>N  61009000131</t>
  </si>
  <si>
    <t xml:space="preserve">თბილისში ავლაბრის ქ. N11 </t>
  </si>
  <si>
    <t>1 თვე</t>
  </si>
  <si>
    <t>50 კვ. მეტრი საოფისე ფართი</t>
  </si>
  <si>
    <t>პ/ნ 01011063135</t>
  </si>
  <si>
    <t>ეკატერინე</t>
  </si>
  <si>
    <t>მჭედლიშვილი</t>
  </si>
  <si>
    <t>05.05.2014-25.05.2014</t>
  </si>
  <si>
    <t xml:space="preserve"> თვითმმართველობა ხალხს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</si>
</sst>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1"/>
      <name val="Calibri"/>
      <family val="2"/>
      <scheme val="minor"/>
    </font>
    <font>
      <sz val="12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8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18" xfId="5" applyFont="1" applyBorder="1" applyAlignment="1" applyProtection="1">
      <alignment horizontal="center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4" borderId="18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Protection="1">
      <protection locked="0"/>
    </xf>
    <xf numFmtId="0" fontId="23" fillId="0" borderId="21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5" xfId="5" applyFont="1" applyBorder="1" applyProtection="1">
      <protection locked="0"/>
    </xf>
    <xf numFmtId="0" fontId="23" fillId="0" borderId="21" xfId="5" applyFont="1" applyBorder="1" applyAlignment="1" applyProtection="1">
      <alignment wrapText="1"/>
      <protection locked="0"/>
    </xf>
    <xf numFmtId="49" fontId="23" fillId="0" borderId="1" xfId="5" applyNumberFormat="1" applyFont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0" fontId="23" fillId="4" borderId="2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3" xfId="5" applyFont="1" applyBorder="1" applyAlignment="1" applyProtection="1">
      <alignment horizontal="center"/>
      <protection locked="0"/>
    </xf>
    <xf numFmtId="0" fontId="23" fillId="0" borderId="24" xfId="5" applyFont="1" applyBorder="1" applyAlignment="1" applyProtection="1">
      <alignment wrapText="1"/>
      <protection locked="0"/>
    </xf>
    <xf numFmtId="0" fontId="23" fillId="0" borderId="25" xfId="5" applyFont="1" applyBorder="1" applyProtection="1">
      <protection locked="0"/>
    </xf>
    <xf numFmtId="0" fontId="23" fillId="0" borderId="23" xfId="5" applyFont="1" applyBorder="1" applyAlignment="1" applyProtection="1">
      <alignment wrapText="1"/>
      <protection locked="0"/>
    </xf>
    <xf numFmtId="49" fontId="23" fillId="0" borderId="24" xfId="5" applyNumberFormat="1" applyFont="1" applyBorder="1" applyProtection="1">
      <protection locked="0"/>
    </xf>
    <xf numFmtId="0" fontId="23" fillId="0" borderId="26" xfId="5" applyFont="1" applyBorder="1" applyAlignment="1" applyProtection="1">
      <alignment wrapText="1"/>
      <protection locked="0"/>
    </xf>
    <xf numFmtId="0" fontId="23" fillId="4" borderId="23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Protection="1"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right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14" fontId="23" fillId="0" borderId="24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14" fontId="15" fillId="0" borderId="0" xfId="5" applyNumberFormat="1" applyFont="1" applyBorder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4" fontId="13" fillId="5" borderId="1" xfId="2" applyNumberFormat="1" applyFont="1" applyFill="1" applyBorder="1" applyAlignment="1" applyProtection="1">
      <alignment horizontal="right" vertical="top"/>
    </xf>
    <xf numFmtId="0" fontId="31" fillId="2" borderId="1" xfId="0" applyFont="1" applyFill="1" applyBorder="1" applyAlignment="1"/>
    <xf numFmtId="0" fontId="23" fillId="0" borderId="2" xfId="9" applyFont="1" applyBorder="1" applyAlignment="1" applyProtection="1">
      <alignment wrapText="1"/>
      <protection locked="0"/>
    </xf>
    <xf numFmtId="14" fontId="23" fillId="0" borderId="2" xfId="9" applyNumberFormat="1" applyFont="1" applyBorder="1" applyAlignment="1" applyProtection="1">
      <alignment wrapText="1"/>
      <protection locked="0"/>
    </xf>
    <xf numFmtId="0" fontId="15" fillId="0" borderId="1" xfId="10" applyFont="1" applyBorder="1" applyAlignment="1" applyProtection="1">
      <alignment vertical="center" wrapText="1"/>
      <protection locked="0"/>
    </xf>
    <xf numFmtId="0" fontId="15" fillId="0" borderId="2" xfId="10" applyFont="1" applyBorder="1" applyAlignment="1" applyProtection="1">
      <alignment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right"/>
    </xf>
    <xf numFmtId="3" fontId="21" fillId="0" borderId="6" xfId="2" applyNumberFormat="1" applyFont="1" applyFill="1" applyBorder="1" applyAlignment="1" applyProtection="1">
      <alignment horizontal="right" vertical="top" wrapText="1"/>
      <protection locked="0"/>
    </xf>
    <xf numFmtId="0" fontId="32" fillId="0" borderId="0" xfId="0" applyFont="1"/>
    <xf numFmtId="0" fontId="32" fillId="0" borderId="0" xfId="0" applyFont="1" applyAlignment="1">
      <alignment wrapText="1"/>
    </xf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3" xfId="8"/>
    <cellStyle name="Normal 5 2 4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</xdr:row>
      <xdr:rowOff>4082</xdr:rowOff>
    </xdr:from>
    <xdr:to>
      <xdr:col>5</xdr:col>
      <xdr:colOff>110219</xdr:colOff>
      <xdr:row>32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D4" sqref="D4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9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8" t="s">
        <v>512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319" t="s">
        <v>513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4" t="s">
        <v>418</v>
      </c>
      <c r="K7" s="375"/>
      <c r="L7" s="376"/>
      <c r="M7" s="153"/>
    </row>
    <row r="8" spans="1:13" s="72" customFormat="1" ht="39" thickBot="1" x14ac:dyDescent="0.25">
      <c r="A8" s="227" t="s">
        <v>64</v>
      </c>
      <c r="B8" s="228" t="s">
        <v>133</v>
      </c>
      <c r="C8" s="228" t="s">
        <v>270</v>
      </c>
      <c r="D8" s="229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30" t="s">
        <v>224</v>
      </c>
    </row>
    <row r="9" spans="1:13" s="103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ht="45" x14ac:dyDescent="0.25">
      <c r="A10" s="73">
        <v>1</v>
      </c>
      <c r="B10" s="218" t="s">
        <v>477</v>
      </c>
      <c r="C10" s="74" t="s">
        <v>478</v>
      </c>
      <c r="D10" s="219">
        <v>1500</v>
      </c>
      <c r="E10" s="75" t="s">
        <v>479</v>
      </c>
      <c r="F10" s="74" t="s">
        <v>480</v>
      </c>
      <c r="G10" s="84" t="s">
        <v>481</v>
      </c>
      <c r="H10" s="74"/>
      <c r="I10" s="74"/>
      <c r="J10" s="77"/>
      <c r="K10" s="78"/>
      <c r="L10" s="79"/>
      <c r="M10" s="76" t="s">
        <v>482</v>
      </c>
    </row>
    <row r="11" spans="1:13" x14ac:dyDescent="0.25">
      <c r="A11" s="80">
        <v>2</v>
      </c>
      <c r="B11" s="218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8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8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8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8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8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8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8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8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8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8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8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8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8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8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8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8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8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7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96" zoomScaleSheetLayoutView="96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79" t="s">
        <v>101</v>
      </c>
      <c r="J1" s="379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77"/>
      <c r="J2" s="378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20" t="str">
        <f>'ფორმა N1'!D4</f>
        <v xml:space="preserve"> თვითმმართველობა ხალხს</v>
      </c>
      <c r="B5" s="321"/>
      <c r="C5" s="321"/>
      <c r="D5" s="321"/>
      <c r="E5" s="321"/>
      <c r="F5" s="322"/>
      <c r="G5" s="321"/>
      <c r="H5" s="321"/>
      <c r="I5" s="321"/>
      <c r="J5" s="321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1"/>
    </row>
    <row r="10" spans="1:11" s="26" customFormat="1" ht="30" x14ac:dyDescent="0.3">
      <c r="A10" s="232">
        <v>1</v>
      </c>
      <c r="B10" s="365" t="s">
        <v>466</v>
      </c>
      <c r="C10" s="233" t="s">
        <v>467</v>
      </c>
      <c r="D10" s="234" t="s">
        <v>213</v>
      </c>
      <c r="E10" s="366" t="s">
        <v>468</v>
      </c>
      <c r="F10" s="27">
        <f>'ფორმა N7'!C14</f>
        <v>14174.67</v>
      </c>
      <c r="G10" s="27">
        <f>'ფორმა N3'!C9</f>
        <v>22969</v>
      </c>
      <c r="H10" s="371">
        <f>'ფორმა N5'!C9</f>
        <v>15529.28</v>
      </c>
      <c r="I10" s="27">
        <f>F10+G10-H10</f>
        <v>21614.39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16" t="s">
        <v>99</v>
      </c>
      <c r="C15" s="160"/>
      <c r="D15" s="160"/>
      <c r="E15" s="160"/>
      <c r="F15" s="317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61"/>
      <c r="D17" s="160"/>
      <c r="E17" s="160"/>
      <c r="F17" s="361"/>
      <c r="G17" s="362"/>
      <c r="H17" s="362"/>
      <c r="I17" s="157"/>
      <c r="J17" s="157"/>
    </row>
    <row r="18" spans="1:10" x14ac:dyDescent="0.3">
      <c r="A18" s="157"/>
      <c r="B18" s="160"/>
      <c r="C18" s="318" t="s">
        <v>262</v>
      </c>
      <c r="D18" s="318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9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9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5" sqref="G5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42" t="s">
        <v>101</v>
      </c>
      <c r="H1" s="243"/>
    </row>
    <row r="2" spans="1:8" x14ac:dyDescent="0.3">
      <c r="A2" s="117" t="s">
        <v>132</v>
      </c>
      <c r="B2" s="117"/>
      <c r="C2" s="117"/>
      <c r="D2" s="117"/>
      <c r="E2" s="117"/>
      <c r="F2" s="117"/>
      <c r="G2" s="244"/>
      <c r="H2" s="243"/>
    </row>
    <row r="3" spans="1:8" x14ac:dyDescent="0.3">
      <c r="A3" s="117"/>
      <c r="B3" s="117"/>
      <c r="C3" s="117"/>
      <c r="D3" s="117"/>
      <c r="E3" s="117"/>
      <c r="F3" s="117"/>
      <c r="G3" s="158"/>
      <c r="H3" s="243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4"/>
      <c r="B5" s="304"/>
      <c r="C5" s="304"/>
      <c r="D5" s="304"/>
      <c r="E5" s="304"/>
      <c r="F5" s="304"/>
      <c r="G5" s="304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5" t="s">
        <v>309</v>
      </c>
      <c r="B8" s="245" t="s">
        <v>133</v>
      </c>
      <c r="C8" s="246" t="s">
        <v>357</v>
      </c>
      <c r="D8" s="246" t="s">
        <v>358</v>
      </c>
      <c r="E8" s="246" t="s">
        <v>269</v>
      </c>
      <c r="F8" s="245" t="s">
        <v>316</v>
      </c>
      <c r="G8" s="246" t="s">
        <v>310</v>
      </c>
      <c r="H8" s="161"/>
    </row>
    <row r="9" spans="1:8" x14ac:dyDescent="0.3">
      <c r="A9" s="247" t="s">
        <v>311</v>
      </c>
      <c r="B9" s="248"/>
      <c r="C9" s="249"/>
      <c r="D9" s="250"/>
      <c r="E9" s="250"/>
      <c r="F9" s="250"/>
      <c r="G9" s="251"/>
      <c r="H9" s="161"/>
    </row>
    <row r="10" spans="1:8" ht="15.75" x14ac:dyDescent="0.3">
      <c r="A10" s="248">
        <v>1</v>
      </c>
      <c r="B10" s="218"/>
      <c r="C10" s="252"/>
      <c r="D10" s="253"/>
      <c r="E10" s="253"/>
      <c r="F10" s="253"/>
      <c r="G10" s="254" t="str">
        <f>IF(ISBLANK(B10),"",G9+C10-D10)</f>
        <v/>
      </c>
      <c r="H10" s="161"/>
    </row>
    <row r="11" spans="1:8" ht="15.75" x14ac:dyDescent="0.3">
      <c r="A11" s="248">
        <v>2</v>
      </c>
      <c r="B11" s="218"/>
      <c r="C11" s="252"/>
      <c r="D11" s="253"/>
      <c r="E11" s="253"/>
      <c r="F11" s="253"/>
      <c r="G11" s="254" t="str">
        <f t="shared" ref="G11:G38" si="0">IF(ISBLANK(B11),"",G10+C11-D11)</f>
        <v/>
      </c>
      <c r="H11" s="161"/>
    </row>
    <row r="12" spans="1:8" ht="15.75" x14ac:dyDescent="0.3">
      <c r="A12" s="248">
        <v>3</v>
      </c>
      <c r="B12" s="218"/>
      <c r="C12" s="252"/>
      <c r="D12" s="253"/>
      <c r="E12" s="253"/>
      <c r="F12" s="253"/>
      <c r="G12" s="254" t="str">
        <f t="shared" si="0"/>
        <v/>
      </c>
      <c r="H12" s="161"/>
    </row>
    <row r="13" spans="1:8" ht="15.75" x14ac:dyDescent="0.3">
      <c r="A13" s="248">
        <v>4</v>
      </c>
      <c r="B13" s="218"/>
      <c r="C13" s="252"/>
      <c r="D13" s="253"/>
      <c r="E13" s="253"/>
      <c r="F13" s="253"/>
      <c r="G13" s="254" t="str">
        <f t="shared" si="0"/>
        <v/>
      </c>
      <c r="H13" s="161"/>
    </row>
    <row r="14" spans="1:8" ht="15.75" x14ac:dyDescent="0.3">
      <c r="A14" s="248">
        <v>5</v>
      </c>
      <c r="B14" s="218"/>
      <c r="C14" s="252"/>
      <c r="D14" s="253"/>
      <c r="E14" s="253"/>
      <c r="F14" s="253"/>
      <c r="G14" s="254" t="str">
        <f t="shared" si="0"/>
        <v/>
      </c>
      <c r="H14" s="161"/>
    </row>
    <row r="15" spans="1:8" ht="15.75" x14ac:dyDescent="0.3">
      <c r="A15" s="248">
        <v>6</v>
      </c>
      <c r="B15" s="218"/>
      <c r="C15" s="252"/>
      <c r="D15" s="253"/>
      <c r="E15" s="253"/>
      <c r="F15" s="253"/>
      <c r="G15" s="254" t="str">
        <f t="shared" si="0"/>
        <v/>
      </c>
      <c r="H15" s="161"/>
    </row>
    <row r="16" spans="1:8" ht="15.75" x14ac:dyDescent="0.3">
      <c r="A16" s="248">
        <v>7</v>
      </c>
      <c r="B16" s="218"/>
      <c r="C16" s="252"/>
      <c r="D16" s="253"/>
      <c r="E16" s="253"/>
      <c r="F16" s="253"/>
      <c r="G16" s="254" t="str">
        <f t="shared" si="0"/>
        <v/>
      </c>
      <c r="H16" s="161"/>
    </row>
    <row r="17" spans="1:8" ht="15.75" x14ac:dyDescent="0.3">
      <c r="A17" s="248">
        <v>8</v>
      </c>
      <c r="B17" s="218"/>
      <c r="C17" s="252"/>
      <c r="D17" s="253"/>
      <c r="E17" s="253"/>
      <c r="F17" s="253"/>
      <c r="G17" s="254" t="str">
        <f t="shared" si="0"/>
        <v/>
      </c>
      <c r="H17" s="161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1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1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1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1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1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1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1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1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1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1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1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1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1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1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1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1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1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1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1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1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1"/>
    </row>
    <row r="39" spans="1:10" ht="15.75" x14ac:dyDescent="0.3">
      <c r="A39" s="248" t="s">
        <v>274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1"/>
    </row>
    <row r="40" spans="1:10" x14ac:dyDescent="0.3">
      <c r="A40" s="257" t="s">
        <v>312</v>
      </c>
      <c r="B40" s="258"/>
      <c r="C40" s="259"/>
      <c r="D40" s="260"/>
      <c r="E40" s="260"/>
      <c r="F40" s="261"/>
      <c r="G40" s="262" t="str">
        <f>G39</f>
        <v/>
      </c>
      <c r="H40" s="161"/>
    </row>
    <row r="44" spans="1:10" x14ac:dyDescent="0.3">
      <c r="B44" s="265" t="s">
        <v>99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262</v>
      </c>
      <c r="F47" s="270" t="s">
        <v>267</v>
      </c>
      <c r="G47" s="268"/>
      <c r="H47" s="264"/>
      <c r="I47" s="264"/>
      <c r="J47" s="264"/>
    </row>
    <row r="48" spans="1:10" x14ac:dyDescent="0.3">
      <c r="A48" s="264"/>
      <c r="C48" s="271" t="s">
        <v>131</v>
      </c>
      <c r="F48" s="263" t="s">
        <v>263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B48" sqref="B48:C4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84" t="s">
        <v>101</v>
      </c>
      <c r="J1" s="384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77"/>
      <c r="J2" s="378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 xml:space="preserve"> თვითმმართველობა ხალხს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3" t="s">
        <v>212</v>
      </c>
      <c r="C7" s="383"/>
      <c r="D7" s="383" t="s">
        <v>288</v>
      </c>
      <c r="E7" s="383"/>
      <c r="F7" s="383" t="s">
        <v>289</v>
      </c>
      <c r="G7" s="383"/>
      <c r="H7" s="217" t="s">
        <v>275</v>
      </c>
      <c r="I7" s="383" t="s">
        <v>215</v>
      </c>
      <c r="J7" s="383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0</v>
      </c>
      <c r="C9" s="123">
        <f>SUM(C10,C14,C17)</f>
        <v>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0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0</v>
      </c>
      <c r="C14" s="193">
        <f>SUM(C15:C16)</f>
        <v>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0</v>
      </c>
      <c r="K14" s="205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208"/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 xml:space="preserve"> თვითმმართველობა ხალხს</v>
      </c>
      <c r="B5" s="180"/>
      <c r="C5" s="180"/>
      <c r="D5" s="180"/>
      <c r="E5" s="209"/>
      <c r="F5" s="210"/>
      <c r="G5" s="210"/>
      <c r="H5" s="210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8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8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8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8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8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8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8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8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8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8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8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8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8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8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8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8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8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8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8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2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208"/>
      <c r="J2" s="212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 xml:space="preserve"> თვითმმართველობა ხალხს</v>
      </c>
      <c r="B5" s="180"/>
      <c r="C5" s="180"/>
      <c r="D5" s="180"/>
      <c r="E5" s="209"/>
      <c r="F5" s="210"/>
      <c r="G5" s="210"/>
      <c r="H5" s="210"/>
      <c r="I5" s="209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3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3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8"/>
      <c r="I9" s="25"/>
      <c r="J9" s="213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8"/>
      <c r="I10" s="25"/>
      <c r="J10" s="213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8"/>
      <c r="I11" s="25"/>
      <c r="J11" s="213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8"/>
      <c r="I12" s="25"/>
      <c r="J12" s="213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8"/>
      <c r="I13" s="25"/>
      <c r="J13" s="213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8"/>
      <c r="I14" s="25"/>
      <c r="J14" s="213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8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8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8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8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8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8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8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8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8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8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8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8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8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F2" sqref="F2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322</v>
      </c>
      <c r="B1" s="273"/>
      <c r="C1" s="273"/>
      <c r="D1" s="273"/>
      <c r="E1" s="273"/>
      <c r="F1" s="119"/>
      <c r="G1" s="119" t="s">
        <v>101</v>
      </c>
      <c r="H1" s="277"/>
    </row>
    <row r="2" spans="1:8" s="276" customFormat="1" x14ac:dyDescent="0.2">
      <c r="A2" s="277" t="s">
        <v>313</v>
      </c>
      <c r="B2" s="273"/>
      <c r="C2" s="273"/>
      <c r="D2" s="273"/>
      <c r="E2" s="274"/>
      <c r="F2" s="274"/>
      <c r="G2" s="275"/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3" t="s">
        <v>268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/>
      <c r="C5" s="279"/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5" t="s">
        <v>64</v>
      </c>
      <c r="B7" s="284" t="s">
        <v>317</v>
      </c>
      <c r="C7" s="284" t="s">
        <v>318</v>
      </c>
      <c r="D7" s="284" t="s">
        <v>319</v>
      </c>
      <c r="E7" s="284" t="s">
        <v>320</v>
      </c>
      <c r="F7" s="284" t="s">
        <v>321</v>
      </c>
      <c r="G7" s="284" t="s">
        <v>314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271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99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262</v>
      </c>
      <c r="F27" s="287" t="s">
        <v>315</v>
      </c>
      <c r="J27" s="288"/>
      <c r="K27" s="288"/>
    </row>
    <row r="28" spans="1:11" s="21" customFormat="1" ht="15" x14ac:dyDescent="0.3">
      <c r="C28" s="290" t="s">
        <v>131</v>
      </c>
      <c r="F28" s="291" t="s">
        <v>263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E13" sqref="E1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298"/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4" customFormat="1" ht="15" x14ac:dyDescent="0.3">
      <c r="A5" s="304" t="str">
        <f>'ფორმა N1'!D4</f>
        <v xml:space="preserve"> თვითმმართველობა ხალხს</v>
      </c>
      <c r="B5" s="121"/>
      <c r="C5" s="121"/>
      <c r="D5" s="121"/>
      <c r="E5" s="305"/>
      <c r="F5" s="306"/>
      <c r="G5" s="306"/>
      <c r="H5" s="306"/>
      <c r="I5" s="306"/>
      <c r="J5" s="306"/>
      <c r="K5" s="305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1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35">
      <c r="A9" s="105">
        <v>1</v>
      </c>
      <c r="B9" s="367" t="s">
        <v>469</v>
      </c>
      <c r="C9" s="367" t="s">
        <v>470</v>
      </c>
      <c r="D9" s="367" t="s">
        <v>471</v>
      </c>
      <c r="E9" s="367" t="s">
        <v>472</v>
      </c>
      <c r="F9" s="367">
        <v>1160</v>
      </c>
      <c r="G9" s="372" t="s">
        <v>473</v>
      </c>
      <c r="H9" s="368" t="s">
        <v>474</v>
      </c>
      <c r="I9" s="368" t="s">
        <v>475</v>
      </c>
      <c r="J9" s="301"/>
      <c r="K9" s="25"/>
    </row>
    <row r="10" spans="1:11" ht="36" x14ac:dyDescent="0.35">
      <c r="A10" s="105">
        <v>2</v>
      </c>
      <c r="B10" s="373" t="s">
        <v>506</v>
      </c>
      <c r="C10" s="367" t="s">
        <v>470</v>
      </c>
      <c r="D10" s="25" t="s">
        <v>507</v>
      </c>
      <c r="E10" s="25" t="s">
        <v>508</v>
      </c>
      <c r="F10" s="25">
        <v>870</v>
      </c>
      <c r="G10" s="372" t="s">
        <v>509</v>
      </c>
      <c r="H10" s="301" t="s">
        <v>510</v>
      </c>
      <c r="I10" s="301" t="s">
        <v>511</v>
      </c>
      <c r="J10" s="301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301"/>
      <c r="I11" s="301"/>
      <c r="J11" s="301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301"/>
      <c r="I12" s="301"/>
      <c r="J12" s="301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301"/>
      <c r="I13" s="301"/>
      <c r="J13" s="301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301"/>
      <c r="I14" s="301"/>
      <c r="J14" s="301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301"/>
      <c r="I15" s="301"/>
      <c r="J15" s="301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301"/>
      <c r="I16" s="301"/>
      <c r="J16" s="301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301"/>
      <c r="I17" s="301"/>
      <c r="J17" s="301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301"/>
      <c r="I18" s="301"/>
      <c r="J18" s="301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301"/>
      <c r="I19" s="301"/>
      <c r="J19" s="301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301"/>
      <c r="I20" s="301"/>
      <c r="J20" s="301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301"/>
      <c r="I21" s="301"/>
      <c r="J21" s="301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301"/>
      <c r="I22" s="301"/>
      <c r="J22" s="301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301"/>
      <c r="I23" s="301"/>
      <c r="J23" s="301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301"/>
      <c r="I24" s="301"/>
      <c r="J24" s="301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301"/>
      <c r="I25" s="301"/>
      <c r="J25" s="301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301"/>
      <c r="I26" s="301"/>
      <c r="J26" s="301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301"/>
      <c r="I27" s="301"/>
      <c r="J27" s="30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5"/>
      <c r="D32" s="385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9" sqref="B9:L21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298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4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4" t="str">
        <f>'ფორმა N1'!D4</f>
        <v xml:space="preserve"> თვითმმართველობა ხალხს</v>
      </c>
      <c r="B5" s="304"/>
      <c r="C5" s="121"/>
      <c r="D5" s="121"/>
      <c r="E5" s="121"/>
      <c r="F5" s="305"/>
      <c r="G5" s="306"/>
      <c r="H5" s="306"/>
      <c r="I5" s="306"/>
      <c r="J5" s="306"/>
      <c r="K5" s="306"/>
      <c r="L5" s="305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344</v>
      </c>
      <c r="F7" s="196" t="s">
        <v>241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5">
      <c r="A9" s="105">
        <v>1</v>
      </c>
      <c r="B9" s="105"/>
      <c r="C9" s="25"/>
      <c r="D9" s="25"/>
      <c r="E9" s="105"/>
      <c r="F9" s="105"/>
      <c r="G9" s="105"/>
      <c r="H9" s="364"/>
      <c r="I9" s="369"/>
      <c r="J9" s="369"/>
      <c r="K9" s="301"/>
      <c r="L9" s="25"/>
    </row>
    <row r="10" spans="1:13" customFormat="1" ht="15" x14ac:dyDescent="0.25">
      <c r="A10" s="105">
        <v>2</v>
      </c>
      <c r="B10" s="105"/>
      <c r="C10" s="25"/>
      <c r="D10" s="25"/>
      <c r="E10" s="105"/>
      <c r="F10" s="105"/>
      <c r="G10" s="105"/>
      <c r="H10" s="364"/>
      <c r="I10" s="369"/>
      <c r="J10" s="369"/>
      <c r="K10" s="301"/>
      <c r="L10" s="25"/>
    </row>
    <row r="11" spans="1:13" customFormat="1" ht="15" x14ac:dyDescent="0.25">
      <c r="A11" s="105">
        <v>3</v>
      </c>
      <c r="B11" s="105"/>
      <c r="C11" s="25"/>
      <c r="D11" s="25"/>
      <c r="E11" s="105"/>
      <c r="F11" s="105"/>
      <c r="G11" s="105"/>
      <c r="H11" s="364"/>
      <c r="I11" s="369"/>
      <c r="J11" s="369"/>
      <c r="K11" s="301"/>
      <c r="L11" s="25"/>
    </row>
    <row r="12" spans="1:13" customFormat="1" ht="15" x14ac:dyDescent="0.25">
      <c r="A12" s="105">
        <v>4</v>
      </c>
      <c r="B12" s="105"/>
      <c r="C12" s="25"/>
      <c r="D12" s="25"/>
      <c r="E12" s="105"/>
      <c r="F12" s="105"/>
      <c r="G12" s="105"/>
      <c r="H12" s="364"/>
      <c r="I12" s="369"/>
      <c r="J12" s="369"/>
      <c r="K12" s="301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301"/>
      <c r="J13" s="301"/>
      <c r="K13" s="301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301"/>
      <c r="J14" s="301"/>
      <c r="K14" s="301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301"/>
      <c r="J15" s="301"/>
      <c r="K15" s="301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301"/>
      <c r="J16" s="301"/>
      <c r="K16" s="301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301"/>
      <c r="J17" s="301"/>
      <c r="K17" s="301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301"/>
      <c r="J18" s="301"/>
      <c r="K18" s="301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301"/>
      <c r="J19" s="301"/>
      <c r="K19" s="301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301"/>
      <c r="J20" s="301"/>
      <c r="K20" s="301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301"/>
      <c r="J21" s="301"/>
      <c r="K21" s="301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301"/>
      <c r="J22" s="301"/>
      <c r="K22" s="301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301"/>
      <c r="J23" s="301"/>
      <c r="K23" s="301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301"/>
      <c r="J24" s="301"/>
      <c r="K24" s="301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301"/>
      <c r="J25" s="301"/>
      <c r="K25" s="301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301"/>
      <c r="J26" s="301"/>
      <c r="K26" s="301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301"/>
      <c r="J27" s="301"/>
      <c r="K27" s="301"/>
      <c r="L27" s="25"/>
    </row>
    <row r="28" spans="1:12" x14ac:dyDescent="0.2">
      <c r="A28" s="308"/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</row>
    <row r="29" spans="1:12" x14ac:dyDescent="0.2">
      <c r="A29" s="308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</row>
    <row r="30" spans="1:12" x14ac:dyDescent="0.2">
      <c r="A30" s="309"/>
      <c r="B30" s="309"/>
      <c r="C30" s="308"/>
      <c r="D30" s="308"/>
      <c r="E30" s="308"/>
      <c r="F30" s="308"/>
      <c r="G30" s="308"/>
      <c r="H30" s="308"/>
      <c r="I30" s="308"/>
      <c r="J30" s="308"/>
      <c r="K30" s="308"/>
      <c r="L30" s="308"/>
    </row>
    <row r="31" spans="1:12" ht="15" x14ac:dyDescent="0.3">
      <c r="A31" s="263"/>
      <c r="B31" s="263"/>
      <c r="C31" s="265" t="s">
        <v>99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4"/>
    </row>
    <row r="33" spans="3:7" ht="15" x14ac:dyDescent="0.3">
      <c r="C33" s="263"/>
      <c r="D33" s="269" t="s">
        <v>262</v>
      </c>
      <c r="E33" s="263"/>
      <c r="G33" s="270" t="s">
        <v>267</v>
      </c>
    </row>
    <row r="34" spans="3:7" ht="15" x14ac:dyDescent="0.3">
      <c r="C34" s="263"/>
      <c r="D34" s="271" t="s">
        <v>131</v>
      </c>
      <c r="E34" s="263"/>
      <c r="G34" s="263" t="s">
        <v>263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02"/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4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4" t="str">
        <f>'ფორმა N1'!D4</f>
        <v xml:space="preserve"> თვითმმართველობა ხალხს</v>
      </c>
      <c r="B5" s="121"/>
      <c r="C5" s="121"/>
      <c r="D5" s="306"/>
      <c r="E5" s="306"/>
      <c r="F5" s="306"/>
      <c r="G5" s="306"/>
      <c r="H5" s="306"/>
      <c r="I5" s="305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1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301"/>
      <c r="G9" s="301"/>
      <c r="H9" s="301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301"/>
      <c r="G10" s="301"/>
      <c r="H10" s="301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301"/>
      <c r="G11" s="301"/>
      <c r="H11" s="301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301"/>
      <c r="G12" s="301"/>
      <c r="H12" s="301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301"/>
      <c r="G13" s="301"/>
      <c r="H13" s="301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301"/>
      <c r="G14" s="301"/>
      <c r="H14" s="301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301"/>
      <c r="G15" s="301"/>
      <c r="H15" s="301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301"/>
      <c r="G16" s="301"/>
      <c r="H16" s="301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301"/>
      <c r="G17" s="301"/>
      <c r="H17" s="301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301"/>
      <c r="G18" s="301"/>
      <c r="H18" s="301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301"/>
      <c r="G19" s="301"/>
      <c r="H19" s="301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301"/>
      <c r="G20" s="301"/>
      <c r="H20" s="301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301"/>
      <c r="G21" s="301"/>
      <c r="H21" s="301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301"/>
      <c r="G22" s="301"/>
      <c r="H22" s="301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301"/>
      <c r="G23" s="301"/>
      <c r="H23" s="301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301"/>
      <c r="G24" s="301"/>
      <c r="H24" s="301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301"/>
      <c r="G25" s="301"/>
      <c r="H25" s="301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301"/>
      <c r="G26" s="301"/>
      <c r="H26" s="301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301"/>
      <c r="G27" s="301"/>
      <c r="H27" s="301"/>
      <c r="I27" s="25"/>
    </row>
    <row r="28" spans="1:9" x14ac:dyDescent="0.2">
      <c r="A28" s="308"/>
      <c r="B28" s="308"/>
      <c r="C28" s="308"/>
      <c r="D28" s="308"/>
      <c r="E28" s="308"/>
      <c r="F28" s="308"/>
      <c r="G28" s="308"/>
      <c r="H28" s="308"/>
      <c r="I28" s="308"/>
    </row>
    <row r="29" spans="1:9" x14ac:dyDescent="0.2">
      <c r="A29" s="308"/>
      <c r="B29" s="308"/>
      <c r="C29" s="308"/>
      <c r="D29" s="308"/>
      <c r="E29" s="308"/>
      <c r="F29" s="308"/>
      <c r="G29" s="308"/>
      <c r="H29" s="308"/>
      <c r="I29" s="308"/>
    </row>
    <row r="30" spans="1:9" x14ac:dyDescent="0.2">
      <c r="A30" s="309"/>
      <c r="B30" s="308"/>
      <c r="C30" s="308"/>
      <c r="D30" s="308"/>
      <c r="E30" s="308"/>
      <c r="F30" s="308"/>
      <c r="G30" s="308"/>
      <c r="H30" s="308"/>
      <c r="I30" s="308"/>
    </row>
    <row r="31" spans="1:9" ht="15" x14ac:dyDescent="0.3">
      <c r="A31" s="263"/>
      <c r="B31" s="265" t="s">
        <v>99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4"/>
    </row>
    <row r="33" spans="2:6" ht="15" x14ac:dyDescent="0.3">
      <c r="B33" s="263"/>
      <c r="C33" s="269" t="s">
        <v>262</v>
      </c>
      <c r="D33" s="263"/>
      <c r="F33" s="270" t="s">
        <v>267</v>
      </c>
    </row>
    <row r="34" spans="2:6" ht="15" x14ac:dyDescent="0.3">
      <c r="B34" s="263"/>
      <c r="C34" s="271" t="s">
        <v>131</v>
      </c>
      <c r="D34" s="263"/>
      <c r="F34" s="263" t="s">
        <v>263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41" sqref="A41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42" t="s">
        <v>190</v>
      </c>
      <c r="J1" s="243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4"/>
      <c r="J2" s="243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3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4"/>
      <c r="B5" s="304"/>
      <c r="C5" s="304"/>
      <c r="D5" s="304"/>
      <c r="E5" s="304"/>
      <c r="F5" s="304"/>
      <c r="G5" s="304"/>
      <c r="H5" s="304"/>
      <c r="I5" s="304"/>
      <c r="J5" s="270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5" t="s">
        <v>64</v>
      </c>
      <c r="B8" s="245" t="s">
        <v>366</v>
      </c>
      <c r="C8" s="246" t="s">
        <v>416</v>
      </c>
      <c r="D8" s="246" t="s">
        <v>417</v>
      </c>
      <c r="E8" s="246" t="s">
        <v>367</v>
      </c>
      <c r="F8" s="246" t="s">
        <v>386</v>
      </c>
      <c r="G8" s="246" t="s">
        <v>387</v>
      </c>
      <c r="H8" s="246" t="s">
        <v>419</v>
      </c>
      <c r="I8" s="246" t="s">
        <v>388</v>
      </c>
      <c r="J8" s="161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1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1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1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1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1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1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1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1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1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1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1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1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1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1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1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1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1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1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1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1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47"/>
      <c r="I29" s="252"/>
      <c r="J29" s="161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47"/>
      <c r="I30" s="252"/>
      <c r="J30" s="161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47"/>
      <c r="I31" s="252"/>
      <c r="J31" s="161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47"/>
      <c r="I32" s="252"/>
      <c r="J32" s="161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47"/>
      <c r="I33" s="252"/>
      <c r="J33" s="161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47"/>
      <c r="I34" s="252"/>
      <c r="J34" s="161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47"/>
      <c r="I35" s="252"/>
      <c r="J35" s="161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47"/>
      <c r="I36" s="252"/>
      <c r="J36" s="161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47"/>
      <c r="I37" s="252"/>
      <c r="J37" s="161"/>
    </row>
    <row r="38" spans="1:12" x14ac:dyDescent="0.3">
      <c r="A38" s="248" t="s">
        <v>274</v>
      </c>
      <c r="B38" s="286"/>
      <c r="C38" s="256"/>
      <c r="D38" s="256"/>
      <c r="E38" s="255"/>
      <c r="F38" s="255"/>
      <c r="G38" s="349"/>
      <c r="H38" s="360" t="s">
        <v>409</v>
      </c>
      <c r="I38" s="350">
        <f>SUM(I9:I37)</f>
        <v>0</v>
      </c>
      <c r="J38" s="161"/>
    </row>
    <row r="40" spans="1:12" x14ac:dyDescent="0.3">
      <c r="A40" s="263" t="s">
        <v>440</v>
      </c>
    </row>
    <row r="42" spans="1:12" x14ac:dyDescent="0.3">
      <c r="B42" s="265" t="s">
        <v>99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262</v>
      </c>
      <c r="F45" s="270" t="s">
        <v>267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131</v>
      </c>
      <c r="F46" s="263" t="s">
        <v>263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79" t="s">
        <v>101</v>
      </c>
      <c r="D1" s="379"/>
      <c r="E1" s="166"/>
    </row>
    <row r="2" spans="1:7" x14ac:dyDescent="0.3">
      <c r="A2" s="117" t="s">
        <v>132</v>
      </c>
      <c r="B2" s="117"/>
      <c r="C2" s="377"/>
      <c r="D2" s="378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 xml:space="preserve"> თვითმმართველობა ხალხს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23">
        <v>1</v>
      </c>
      <c r="B9" s="323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51"/>
      <c r="D23" s="8"/>
      <c r="E23" s="166"/>
    </row>
    <row r="24" spans="1:6" s="3" customFormat="1" x14ac:dyDescent="0.3">
      <c r="A24" s="129" t="s">
        <v>245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4" t="s">
        <v>90</v>
      </c>
      <c r="B27" s="324" t="s">
        <v>305</v>
      </c>
      <c r="C27" s="8"/>
      <c r="D27" s="8"/>
      <c r="E27" s="166"/>
    </row>
    <row r="28" spans="1:6" x14ac:dyDescent="0.3">
      <c r="A28" s="324" t="s">
        <v>91</v>
      </c>
      <c r="B28" s="324" t="s">
        <v>308</v>
      </c>
      <c r="C28" s="8"/>
      <c r="D28" s="8"/>
      <c r="E28" s="166"/>
    </row>
    <row r="29" spans="1:6" x14ac:dyDescent="0.3">
      <c r="A29" s="324" t="s">
        <v>432</v>
      </c>
      <c r="B29" s="324" t="s">
        <v>306</v>
      </c>
      <c r="C29" s="8"/>
      <c r="D29" s="8"/>
      <c r="E29" s="166"/>
    </row>
    <row r="30" spans="1:6" x14ac:dyDescent="0.3">
      <c r="A30" s="129" t="s">
        <v>33</v>
      </c>
      <c r="B30" s="334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2" sqref="A2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441</v>
      </c>
      <c r="B1" s="273"/>
      <c r="C1" s="273"/>
      <c r="D1" s="273"/>
      <c r="E1" s="273"/>
      <c r="F1" s="273"/>
      <c r="G1" s="273"/>
      <c r="H1" s="273"/>
      <c r="I1" s="277"/>
      <c r="J1" s="335"/>
      <c r="K1" s="335"/>
      <c r="L1" s="335"/>
      <c r="M1" s="335" t="s">
        <v>398</v>
      </c>
      <c r="N1" s="277"/>
    </row>
    <row r="2" spans="1:14" x14ac:dyDescent="0.2">
      <c r="A2" s="277" t="s">
        <v>313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/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3" t="s">
        <v>268</v>
      </c>
      <c r="B4" s="273"/>
      <c r="C4" s="273"/>
      <c r="D4" s="278"/>
      <c r="E4" s="336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/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37"/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277"/>
    </row>
    <row r="7" spans="1:14" ht="51" x14ac:dyDescent="0.2">
      <c r="A7" s="338" t="s">
        <v>64</v>
      </c>
      <c r="B7" s="339" t="s">
        <v>399</v>
      </c>
      <c r="C7" s="339" t="s">
        <v>400</v>
      </c>
      <c r="D7" s="340" t="s">
        <v>401</v>
      </c>
      <c r="E7" s="340" t="s">
        <v>269</v>
      </c>
      <c r="F7" s="340" t="s">
        <v>402</v>
      </c>
      <c r="G7" s="340" t="s">
        <v>403</v>
      </c>
      <c r="H7" s="339" t="s">
        <v>404</v>
      </c>
      <c r="I7" s="341" t="s">
        <v>405</v>
      </c>
      <c r="J7" s="341" t="s">
        <v>406</v>
      </c>
      <c r="K7" s="342" t="s">
        <v>407</v>
      </c>
      <c r="L7" s="342" t="s">
        <v>408</v>
      </c>
      <c r="M7" s="340" t="s">
        <v>398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43"/>
      <c r="D9" s="285"/>
      <c r="E9" s="285"/>
      <c r="F9" s="285"/>
      <c r="G9" s="285"/>
      <c r="H9" s="285"/>
      <c r="I9" s="285"/>
      <c r="J9" s="285"/>
      <c r="K9" s="285"/>
      <c r="L9" s="285"/>
      <c r="M9" s="344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43"/>
      <c r="D10" s="285"/>
      <c r="E10" s="285"/>
      <c r="F10" s="285"/>
      <c r="G10" s="285"/>
      <c r="H10" s="285"/>
      <c r="I10" s="285"/>
      <c r="J10" s="285"/>
      <c r="K10" s="285"/>
      <c r="L10" s="285"/>
      <c r="M10" s="344" t="str">
        <f t="shared" si="0"/>
        <v/>
      </c>
      <c r="N10" s="277"/>
    </row>
    <row r="11" spans="1:14" ht="15" x14ac:dyDescent="0.25">
      <c r="A11" s="285">
        <v>3</v>
      </c>
      <c r="B11" s="286"/>
      <c r="C11" s="343"/>
      <c r="D11" s="285"/>
      <c r="E11" s="285"/>
      <c r="F11" s="285"/>
      <c r="G11" s="285"/>
      <c r="H11" s="285"/>
      <c r="I11" s="285"/>
      <c r="J11" s="285"/>
      <c r="K11" s="285"/>
      <c r="L11" s="285"/>
      <c r="M11" s="344" t="str">
        <f t="shared" si="0"/>
        <v/>
      </c>
      <c r="N11" s="277"/>
    </row>
    <row r="12" spans="1:14" ht="15" x14ac:dyDescent="0.25">
      <c r="A12" s="285">
        <v>4</v>
      </c>
      <c r="B12" s="286"/>
      <c r="C12" s="343"/>
      <c r="D12" s="285"/>
      <c r="E12" s="285"/>
      <c r="F12" s="285"/>
      <c r="G12" s="285"/>
      <c r="H12" s="285"/>
      <c r="I12" s="285"/>
      <c r="J12" s="285"/>
      <c r="K12" s="285"/>
      <c r="L12" s="285"/>
      <c r="M12" s="344" t="str">
        <f t="shared" si="0"/>
        <v/>
      </c>
      <c r="N12" s="277"/>
    </row>
    <row r="13" spans="1:14" ht="15" x14ac:dyDescent="0.25">
      <c r="A13" s="285">
        <v>5</v>
      </c>
      <c r="B13" s="286"/>
      <c r="C13" s="343"/>
      <c r="D13" s="285"/>
      <c r="E13" s="285"/>
      <c r="F13" s="285"/>
      <c r="G13" s="285"/>
      <c r="H13" s="285"/>
      <c r="I13" s="285"/>
      <c r="J13" s="285"/>
      <c r="K13" s="285"/>
      <c r="L13" s="285"/>
      <c r="M13" s="344" t="str">
        <f t="shared" si="0"/>
        <v/>
      </c>
      <c r="N13" s="277"/>
    </row>
    <row r="14" spans="1:14" ht="15" x14ac:dyDescent="0.25">
      <c r="A14" s="285">
        <v>6</v>
      </c>
      <c r="B14" s="286"/>
      <c r="C14" s="343"/>
      <c r="D14" s="285"/>
      <c r="E14" s="285"/>
      <c r="F14" s="285"/>
      <c r="G14" s="285"/>
      <c r="H14" s="285"/>
      <c r="I14" s="285"/>
      <c r="J14" s="285"/>
      <c r="K14" s="285"/>
      <c r="L14" s="285"/>
      <c r="M14" s="344" t="str">
        <f t="shared" si="0"/>
        <v/>
      </c>
      <c r="N14" s="277"/>
    </row>
    <row r="15" spans="1:14" ht="15" x14ac:dyDescent="0.25">
      <c r="A15" s="285">
        <v>7</v>
      </c>
      <c r="B15" s="286"/>
      <c r="C15" s="343"/>
      <c r="D15" s="285"/>
      <c r="E15" s="285"/>
      <c r="F15" s="285"/>
      <c r="G15" s="285"/>
      <c r="H15" s="285"/>
      <c r="I15" s="285"/>
      <c r="J15" s="285"/>
      <c r="K15" s="285"/>
      <c r="L15" s="285"/>
      <c r="M15" s="344" t="str">
        <f t="shared" si="0"/>
        <v/>
      </c>
      <c r="N15" s="277"/>
    </row>
    <row r="16" spans="1:14" ht="15" x14ac:dyDescent="0.25">
      <c r="A16" s="285">
        <v>8</v>
      </c>
      <c r="B16" s="286"/>
      <c r="C16" s="343"/>
      <c r="D16" s="285"/>
      <c r="E16" s="285"/>
      <c r="F16" s="285"/>
      <c r="G16" s="285"/>
      <c r="H16" s="285"/>
      <c r="I16" s="285"/>
      <c r="J16" s="285"/>
      <c r="K16" s="285"/>
      <c r="L16" s="285"/>
      <c r="M16" s="344" t="str">
        <f t="shared" si="0"/>
        <v/>
      </c>
      <c r="N16" s="277"/>
    </row>
    <row r="17" spans="1:14" ht="15" x14ac:dyDescent="0.25">
      <c r="A17" s="285">
        <v>9</v>
      </c>
      <c r="B17" s="286"/>
      <c r="C17" s="343"/>
      <c r="D17" s="285"/>
      <c r="E17" s="285"/>
      <c r="F17" s="285"/>
      <c r="G17" s="285"/>
      <c r="H17" s="285"/>
      <c r="I17" s="285"/>
      <c r="J17" s="285"/>
      <c r="K17" s="285"/>
      <c r="L17" s="285"/>
      <c r="M17" s="344" t="str">
        <f t="shared" si="0"/>
        <v/>
      </c>
      <c r="N17" s="277"/>
    </row>
    <row r="18" spans="1:14" ht="15" x14ac:dyDescent="0.25">
      <c r="A18" s="285">
        <v>10</v>
      </c>
      <c r="B18" s="286"/>
      <c r="C18" s="343"/>
      <c r="D18" s="285"/>
      <c r="E18" s="285"/>
      <c r="F18" s="285"/>
      <c r="G18" s="285"/>
      <c r="H18" s="285"/>
      <c r="I18" s="285"/>
      <c r="J18" s="285"/>
      <c r="K18" s="285"/>
      <c r="L18" s="285"/>
      <c r="M18" s="344" t="str">
        <f t="shared" si="0"/>
        <v/>
      </c>
      <c r="N18" s="277"/>
    </row>
    <row r="19" spans="1:14" ht="15" x14ac:dyDescent="0.25">
      <c r="A19" s="285">
        <v>11</v>
      </c>
      <c r="B19" s="286"/>
      <c r="C19" s="343"/>
      <c r="D19" s="285"/>
      <c r="E19" s="285"/>
      <c r="F19" s="285"/>
      <c r="G19" s="285"/>
      <c r="H19" s="285"/>
      <c r="I19" s="285"/>
      <c r="J19" s="285"/>
      <c r="K19" s="285"/>
      <c r="L19" s="285"/>
      <c r="M19" s="344" t="str">
        <f t="shared" si="0"/>
        <v/>
      </c>
      <c r="N19" s="277"/>
    </row>
    <row r="20" spans="1:14" ht="15" x14ac:dyDescent="0.25">
      <c r="A20" s="285">
        <v>12</v>
      </c>
      <c r="B20" s="286"/>
      <c r="C20" s="343"/>
      <c r="D20" s="285"/>
      <c r="E20" s="285"/>
      <c r="F20" s="285"/>
      <c r="G20" s="285"/>
      <c r="H20" s="285"/>
      <c r="I20" s="285"/>
      <c r="J20" s="285"/>
      <c r="K20" s="285"/>
      <c r="L20" s="285"/>
      <c r="M20" s="344" t="str">
        <f t="shared" si="0"/>
        <v/>
      </c>
      <c r="N20" s="277"/>
    </row>
    <row r="21" spans="1:14" ht="15" x14ac:dyDescent="0.25">
      <c r="A21" s="285">
        <v>13</v>
      </c>
      <c r="B21" s="286"/>
      <c r="C21" s="343"/>
      <c r="D21" s="285"/>
      <c r="E21" s="285"/>
      <c r="F21" s="285"/>
      <c r="G21" s="285"/>
      <c r="H21" s="285"/>
      <c r="I21" s="285"/>
      <c r="J21" s="285"/>
      <c r="K21" s="285"/>
      <c r="L21" s="285"/>
      <c r="M21" s="344" t="str">
        <f t="shared" si="0"/>
        <v/>
      </c>
      <c r="N21" s="277"/>
    </row>
    <row r="22" spans="1:14" ht="15" x14ac:dyDescent="0.25">
      <c r="A22" s="285">
        <v>14</v>
      </c>
      <c r="B22" s="286"/>
      <c r="C22" s="343"/>
      <c r="D22" s="285"/>
      <c r="E22" s="285"/>
      <c r="F22" s="285"/>
      <c r="G22" s="285"/>
      <c r="H22" s="285"/>
      <c r="I22" s="285"/>
      <c r="J22" s="285"/>
      <c r="K22" s="285"/>
      <c r="L22" s="285"/>
      <c r="M22" s="344" t="str">
        <f t="shared" si="0"/>
        <v/>
      </c>
      <c r="N22" s="277"/>
    </row>
    <row r="23" spans="1:14" ht="15" x14ac:dyDescent="0.25">
      <c r="A23" s="285">
        <v>15</v>
      </c>
      <c r="B23" s="286"/>
      <c r="C23" s="343"/>
      <c r="D23" s="285"/>
      <c r="E23" s="285"/>
      <c r="F23" s="285"/>
      <c r="G23" s="285"/>
      <c r="H23" s="285"/>
      <c r="I23" s="285"/>
      <c r="J23" s="285"/>
      <c r="K23" s="285"/>
      <c r="L23" s="285"/>
      <c r="M23" s="344" t="str">
        <f t="shared" si="0"/>
        <v/>
      </c>
      <c r="N23" s="277"/>
    </row>
    <row r="24" spans="1:14" ht="15" x14ac:dyDescent="0.25">
      <c r="A24" s="285">
        <v>16</v>
      </c>
      <c r="B24" s="286"/>
      <c r="C24" s="343"/>
      <c r="D24" s="285"/>
      <c r="E24" s="285"/>
      <c r="F24" s="285"/>
      <c r="G24" s="285"/>
      <c r="H24" s="285"/>
      <c r="I24" s="285"/>
      <c r="J24" s="285"/>
      <c r="K24" s="285"/>
      <c r="L24" s="285"/>
      <c r="M24" s="344" t="str">
        <f t="shared" si="0"/>
        <v/>
      </c>
      <c r="N24" s="277"/>
    </row>
    <row r="25" spans="1:14" ht="15" x14ac:dyDescent="0.25">
      <c r="A25" s="285">
        <v>17</v>
      </c>
      <c r="B25" s="286"/>
      <c r="C25" s="343"/>
      <c r="D25" s="285"/>
      <c r="E25" s="285"/>
      <c r="F25" s="285"/>
      <c r="G25" s="285"/>
      <c r="H25" s="285"/>
      <c r="I25" s="285"/>
      <c r="J25" s="285"/>
      <c r="K25" s="285"/>
      <c r="L25" s="285"/>
      <c r="M25" s="344" t="str">
        <f t="shared" si="0"/>
        <v/>
      </c>
      <c r="N25" s="277"/>
    </row>
    <row r="26" spans="1:14" ht="15" x14ac:dyDescent="0.25">
      <c r="A26" s="285">
        <v>18</v>
      </c>
      <c r="B26" s="286"/>
      <c r="C26" s="343"/>
      <c r="D26" s="285"/>
      <c r="E26" s="285"/>
      <c r="F26" s="285"/>
      <c r="G26" s="285"/>
      <c r="H26" s="285"/>
      <c r="I26" s="285"/>
      <c r="J26" s="285"/>
      <c r="K26" s="285"/>
      <c r="L26" s="285"/>
      <c r="M26" s="344" t="str">
        <f t="shared" si="0"/>
        <v/>
      </c>
      <c r="N26" s="277"/>
    </row>
    <row r="27" spans="1:14" ht="15" x14ac:dyDescent="0.25">
      <c r="A27" s="285">
        <v>19</v>
      </c>
      <c r="B27" s="286"/>
      <c r="C27" s="343"/>
      <c r="D27" s="285"/>
      <c r="E27" s="285"/>
      <c r="F27" s="285"/>
      <c r="G27" s="285"/>
      <c r="H27" s="285"/>
      <c r="I27" s="285"/>
      <c r="J27" s="285"/>
      <c r="K27" s="285"/>
      <c r="L27" s="285"/>
      <c r="M27" s="344" t="str">
        <f t="shared" si="0"/>
        <v/>
      </c>
      <c r="N27" s="277"/>
    </row>
    <row r="28" spans="1:14" ht="15" x14ac:dyDescent="0.25">
      <c r="A28" s="285">
        <v>20</v>
      </c>
      <c r="B28" s="286"/>
      <c r="C28" s="343"/>
      <c r="D28" s="285"/>
      <c r="E28" s="285"/>
      <c r="F28" s="285"/>
      <c r="G28" s="285"/>
      <c r="H28" s="285"/>
      <c r="I28" s="285"/>
      <c r="J28" s="285"/>
      <c r="K28" s="285"/>
      <c r="L28" s="285"/>
      <c r="M28" s="344" t="str">
        <f t="shared" si="0"/>
        <v/>
      </c>
      <c r="N28" s="277"/>
    </row>
    <row r="29" spans="1:14" ht="15" x14ac:dyDescent="0.25">
      <c r="A29" s="285">
        <v>21</v>
      </c>
      <c r="B29" s="286"/>
      <c r="C29" s="343"/>
      <c r="D29" s="285"/>
      <c r="E29" s="285"/>
      <c r="F29" s="285"/>
      <c r="G29" s="285"/>
      <c r="H29" s="285"/>
      <c r="I29" s="285"/>
      <c r="J29" s="285"/>
      <c r="K29" s="285"/>
      <c r="L29" s="285"/>
      <c r="M29" s="344" t="str">
        <f t="shared" si="0"/>
        <v/>
      </c>
      <c r="N29" s="277"/>
    </row>
    <row r="30" spans="1:14" ht="15" x14ac:dyDescent="0.25">
      <c r="A30" s="285">
        <v>22</v>
      </c>
      <c r="B30" s="286"/>
      <c r="C30" s="343"/>
      <c r="D30" s="285"/>
      <c r="E30" s="285"/>
      <c r="F30" s="285"/>
      <c r="G30" s="285"/>
      <c r="H30" s="285"/>
      <c r="I30" s="285"/>
      <c r="J30" s="285"/>
      <c r="K30" s="285"/>
      <c r="L30" s="285"/>
      <c r="M30" s="344" t="str">
        <f t="shared" si="0"/>
        <v/>
      </c>
      <c r="N30" s="277"/>
    </row>
    <row r="31" spans="1:14" ht="15" x14ac:dyDescent="0.25">
      <c r="A31" s="285">
        <v>23</v>
      </c>
      <c r="B31" s="286"/>
      <c r="C31" s="343"/>
      <c r="D31" s="285"/>
      <c r="E31" s="285"/>
      <c r="F31" s="285"/>
      <c r="G31" s="285"/>
      <c r="H31" s="285"/>
      <c r="I31" s="285"/>
      <c r="J31" s="285"/>
      <c r="K31" s="285"/>
      <c r="L31" s="285"/>
      <c r="M31" s="344" t="str">
        <f t="shared" si="0"/>
        <v/>
      </c>
      <c r="N31" s="277"/>
    </row>
    <row r="32" spans="1:14" ht="15" x14ac:dyDescent="0.25">
      <c r="A32" s="285">
        <v>24</v>
      </c>
      <c r="B32" s="286"/>
      <c r="C32" s="343"/>
      <c r="D32" s="285"/>
      <c r="E32" s="285"/>
      <c r="F32" s="285"/>
      <c r="G32" s="285"/>
      <c r="H32" s="285"/>
      <c r="I32" s="285"/>
      <c r="J32" s="285"/>
      <c r="K32" s="285"/>
      <c r="L32" s="285"/>
      <c r="M32" s="344" t="str">
        <f t="shared" si="0"/>
        <v/>
      </c>
      <c r="N32" s="277"/>
    </row>
    <row r="33" spans="1:14" ht="15" x14ac:dyDescent="0.25">
      <c r="A33" s="345" t="s">
        <v>274</v>
      </c>
      <c r="B33" s="286"/>
      <c r="C33" s="343"/>
      <c r="D33" s="285"/>
      <c r="E33" s="285"/>
      <c r="F33" s="285"/>
      <c r="G33" s="285"/>
      <c r="H33" s="285"/>
      <c r="I33" s="285"/>
      <c r="J33" s="285"/>
      <c r="K33" s="285"/>
      <c r="L33" s="285"/>
      <c r="M33" s="344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99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262</v>
      </c>
      <c r="D40" s="288"/>
      <c r="E40" s="288"/>
      <c r="H40" s="287" t="s">
        <v>315</v>
      </c>
      <c r="M40" s="288"/>
    </row>
    <row r="41" spans="1:14" s="21" customFormat="1" ht="15" x14ac:dyDescent="0.3">
      <c r="C41" s="290" t="s">
        <v>131</v>
      </c>
      <c r="D41" s="288"/>
      <c r="E41" s="288"/>
      <c r="H41" s="291" t="s">
        <v>263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P22" sqref="P22"/>
    </sheetView>
  </sheetViews>
  <sheetFormatPr defaultRowHeight="15" x14ac:dyDescent="0.3"/>
  <cols>
    <col min="1" max="1" width="14.28515625" style="21" bestFit="1" customWidth="1"/>
    <col min="2" max="2" width="80" style="33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25"/>
      <c r="C1" s="379" t="s">
        <v>101</v>
      </c>
      <c r="D1" s="379"/>
      <c r="E1" s="172"/>
    </row>
    <row r="2" spans="1:12" s="6" customFormat="1" x14ac:dyDescent="0.3">
      <c r="A2" s="117" t="s">
        <v>132</v>
      </c>
      <c r="B2" s="325"/>
      <c r="C2" s="380" t="s">
        <v>476</v>
      </c>
      <c r="D2" s="381"/>
      <c r="E2" s="172"/>
    </row>
    <row r="3" spans="1:12" s="6" customFormat="1" x14ac:dyDescent="0.3">
      <c r="A3" s="117"/>
      <c r="B3" s="325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6"/>
      <c r="C4" s="117"/>
      <c r="D4" s="117"/>
      <c r="E4" s="166"/>
      <c r="L4" s="6"/>
    </row>
    <row r="5" spans="1:12" s="2" customFormat="1" x14ac:dyDescent="0.3">
      <c r="A5" s="178" t="str">
        <f>'ფორმა N1'!D4</f>
        <v xml:space="preserve"> თვითმმართველობა ხალხს</v>
      </c>
      <c r="B5" s="327"/>
      <c r="C5" s="59"/>
      <c r="D5" s="59"/>
      <c r="E5" s="166"/>
    </row>
    <row r="6" spans="1:12" s="2" customFormat="1" x14ac:dyDescent="0.3">
      <c r="A6" s="118"/>
      <c r="B6" s="326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23">
        <v>1</v>
      </c>
      <c r="B9" s="323" t="s">
        <v>65</v>
      </c>
      <c r="C9" s="126">
        <f>SUM(C10,C25)</f>
        <v>22969</v>
      </c>
      <c r="D9" s="126">
        <f>SUM(D10,D25)</f>
        <v>22969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22969</v>
      </c>
      <c r="D10" s="126">
        <f>SUM(D11,D12,D15,D18,D23,D24)</f>
        <v>22969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1500</v>
      </c>
      <c r="D12" s="163">
        <f>SUM(D13:D14)</f>
        <v>1500</v>
      </c>
      <c r="E12" s="172"/>
    </row>
    <row r="13" spans="1:12" s="3" customFormat="1" x14ac:dyDescent="0.3">
      <c r="A13" s="138" t="s">
        <v>73</v>
      </c>
      <c r="B13" s="138" t="s">
        <v>307</v>
      </c>
      <c r="C13" s="8">
        <v>1500</v>
      </c>
      <c r="D13" s="8">
        <v>1500</v>
      </c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21469</v>
      </c>
      <c r="D15" s="163">
        <f>SUM(D16:D17)</f>
        <v>21469</v>
      </c>
      <c r="E15" s="172"/>
    </row>
    <row r="16" spans="1:12" s="3" customFormat="1" x14ac:dyDescent="0.3">
      <c r="A16" s="138" t="s">
        <v>76</v>
      </c>
      <c r="B16" s="138" t="s">
        <v>78</v>
      </c>
      <c r="C16" s="8">
        <v>21469</v>
      </c>
      <c r="D16" s="8">
        <v>21469</v>
      </c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51"/>
      <c r="D23" s="8"/>
      <c r="E23" s="172"/>
    </row>
    <row r="24" spans="1:5" s="3" customFormat="1" x14ac:dyDescent="0.3">
      <c r="A24" s="129" t="s">
        <v>245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23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4" t="s">
        <v>90</v>
      </c>
      <c r="B27" s="138" t="s">
        <v>305</v>
      </c>
      <c r="C27" s="8"/>
      <c r="D27" s="8"/>
      <c r="E27" s="172"/>
    </row>
    <row r="28" spans="1:5" x14ac:dyDescent="0.3">
      <c r="A28" s="324" t="s">
        <v>91</v>
      </c>
      <c r="B28" s="138" t="s">
        <v>308</v>
      </c>
      <c r="C28" s="8"/>
      <c r="D28" s="8"/>
      <c r="E28" s="172"/>
    </row>
    <row r="29" spans="1:5" x14ac:dyDescent="0.3">
      <c r="A29" s="324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8" t="s">
        <v>430</v>
      </c>
      <c r="C30" s="8"/>
      <c r="D30" s="8"/>
      <c r="E30" s="172"/>
    </row>
    <row r="31" spans="1:5" s="22" customFormat="1" ht="12.75" x14ac:dyDescent="0.2">
      <c r="B31" s="328"/>
    </row>
    <row r="32" spans="1:5" s="2" customFormat="1" x14ac:dyDescent="0.3">
      <c r="A32" s="1"/>
      <c r="B32" s="329"/>
      <c r="E32" s="5"/>
    </row>
    <row r="33" spans="1:9" s="2" customFormat="1" x14ac:dyDescent="0.3">
      <c r="B33" s="32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9"/>
      <c r="E36" s="5"/>
    </row>
    <row r="37" spans="1:9" s="2" customFormat="1" x14ac:dyDescent="0.3">
      <c r="B37" s="329"/>
      <c r="E37"/>
      <c r="F37"/>
      <c r="G37"/>
      <c r="H37"/>
      <c r="I37"/>
    </row>
    <row r="38" spans="1:9" s="2" customFormat="1" x14ac:dyDescent="0.3">
      <c r="B38" s="329"/>
      <c r="D38" s="12"/>
      <c r="E38"/>
      <c r="F38"/>
      <c r="G38"/>
      <c r="H38"/>
      <c r="I38"/>
    </row>
    <row r="39" spans="1:9" s="2" customFormat="1" x14ac:dyDescent="0.3">
      <c r="A39"/>
      <c r="B39" s="331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9" t="s">
        <v>264</v>
      </c>
      <c r="D40" s="12"/>
      <c r="E40"/>
      <c r="F40"/>
      <c r="G40"/>
      <c r="H40"/>
      <c r="I40"/>
    </row>
    <row r="41" spans="1:9" customFormat="1" ht="12.75" x14ac:dyDescent="0.2">
      <c r="B41" s="332" t="s">
        <v>131</v>
      </c>
    </row>
    <row r="42" spans="1:9" customFormat="1" ht="12.75" x14ac:dyDescent="0.2">
      <c r="B42" s="33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124" zoomScaleSheetLayoutView="124" workbookViewId="0">
      <selection activeCell="C33" sqref="C3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79" t="s">
        <v>101</v>
      </c>
      <c r="D1" s="379"/>
      <c r="E1" s="214"/>
    </row>
    <row r="2" spans="1:12" x14ac:dyDescent="0.3">
      <c r="A2" s="117" t="s">
        <v>132</v>
      </c>
      <c r="B2" s="173"/>
      <c r="C2" s="377"/>
      <c r="D2" s="378"/>
      <c r="E2" s="214"/>
    </row>
    <row r="3" spans="1:12" x14ac:dyDescent="0.3">
      <c r="A3" s="117"/>
      <c r="B3" s="173"/>
      <c r="C3" s="116"/>
      <c r="D3" s="116"/>
      <c r="E3" s="214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 xml:space="preserve"> თვითმმართველობა ხალხს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5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15529.28</v>
      </c>
      <c r="D9" s="123">
        <f>SUM(D10,D13,D52,D55,D56,D57,D63,D70,D71,D75)</f>
        <v>15529.28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1600</v>
      </c>
      <c r="D10" s="125">
        <f>SUM(D11:D12)</f>
        <v>1600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3">
        <v>1600</v>
      </c>
      <c r="D11" s="34">
        <v>1600</v>
      </c>
      <c r="E11" s="21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4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13929.28</v>
      </c>
      <c r="D13" s="125">
        <f>SUM(D14,D17,D29:D32,D35,D36,D42,D43,D44,D45,D46,D50,D51)</f>
        <v>13929.28</v>
      </c>
      <c r="E13" s="214"/>
    </row>
    <row r="14" spans="1:12" x14ac:dyDescent="0.3">
      <c r="A14" s="16" t="s">
        <v>32</v>
      </c>
      <c r="B14" s="16" t="s">
        <v>1</v>
      </c>
      <c r="C14" s="124">
        <f>SUM(C15:C16)</f>
        <v>2905</v>
      </c>
      <c r="D14" s="124">
        <f>SUM(D15:D16)</f>
        <v>2905</v>
      </c>
      <c r="E14" s="214"/>
    </row>
    <row r="15" spans="1:12" ht="17.25" customHeight="1" x14ac:dyDescent="0.3">
      <c r="A15" s="17" t="s">
        <v>90</v>
      </c>
      <c r="B15" s="17" t="s">
        <v>61</v>
      </c>
      <c r="C15" s="35">
        <v>2905</v>
      </c>
      <c r="D15" s="36">
        <v>2905</v>
      </c>
      <c r="E15" s="214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4"/>
    </row>
    <row r="17" spans="1:5" x14ac:dyDescent="0.3">
      <c r="A17" s="16" t="s">
        <v>33</v>
      </c>
      <c r="B17" s="16" t="s">
        <v>2</v>
      </c>
      <c r="C17" s="124">
        <f>SUM(C18:C23,C28)</f>
        <v>3225.0000000000005</v>
      </c>
      <c r="D17" s="124">
        <f>SUM(D18:D23,D28)</f>
        <v>3225.0000000000005</v>
      </c>
      <c r="E17" s="214"/>
    </row>
    <row r="18" spans="1:5" ht="30" x14ac:dyDescent="0.3">
      <c r="A18" s="17" t="s">
        <v>12</v>
      </c>
      <c r="B18" s="17" t="s">
        <v>244</v>
      </c>
      <c r="C18" s="37">
        <v>1107.6000000000001</v>
      </c>
      <c r="D18" s="38">
        <v>1107.6000000000001</v>
      </c>
      <c r="E18" s="214"/>
    </row>
    <row r="19" spans="1:5" x14ac:dyDescent="0.3">
      <c r="A19" s="17" t="s">
        <v>13</v>
      </c>
      <c r="B19" s="17" t="s">
        <v>14</v>
      </c>
      <c r="C19" s="37"/>
      <c r="D19" s="39"/>
      <c r="E19" s="214"/>
    </row>
    <row r="20" spans="1:5" ht="30" x14ac:dyDescent="0.3">
      <c r="A20" s="17" t="s">
        <v>277</v>
      </c>
      <c r="B20" s="17" t="s">
        <v>22</v>
      </c>
      <c r="C20" s="37"/>
      <c r="D20" s="40"/>
      <c r="E20" s="214"/>
    </row>
    <row r="21" spans="1:5" x14ac:dyDescent="0.3">
      <c r="A21" s="17" t="s">
        <v>278</v>
      </c>
      <c r="B21" s="17" t="s">
        <v>15</v>
      </c>
      <c r="C21" s="37">
        <v>1000</v>
      </c>
      <c r="D21" s="40">
        <v>1000</v>
      </c>
      <c r="E21" s="214"/>
    </row>
    <row r="22" spans="1:5" x14ac:dyDescent="0.3">
      <c r="A22" s="17" t="s">
        <v>279</v>
      </c>
      <c r="B22" s="17" t="s">
        <v>16</v>
      </c>
      <c r="C22" s="37"/>
      <c r="D22" s="40"/>
      <c r="E22" s="214"/>
    </row>
    <row r="23" spans="1:5" x14ac:dyDescent="0.3">
      <c r="A23" s="17" t="s">
        <v>280</v>
      </c>
      <c r="B23" s="17" t="s">
        <v>17</v>
      </c>
      <c r="C23" s="176">
        <f>SUM(C24:C27)</f>
        <v>117.4</v>
      </c>
      <c r="D23" s="363">
        <f>SUM(D24:D27)</f>
        <v>117.4</v>
      </c>
      <c r="E23" s="214"/>
    </row>
    <row r="24" spans="1:5" ht="16.5" customHeight="1" x14ac:dyDescent="0.3">
      <c r="A24" s="18" t="s">
        <v>281</v>
      </c>
      <c r="B24" s="18" t="s">
        <v>18</v>
      </c>
      <c r="C24" s="37">
        <v>100</v>
      </c>
      <c r="D24" s="40">
        <v>100</v>
      </c>
      <c r="E24" s="214"/>
    </row>
    <row r="25" spans="1:5" ht="16.5" customHeight="1" x14ac:dyDescent="0.3">
      <c r="A25" s="18" t="s">
        <v>282</v>
      </c>
      <c r="B25" s="18" t="s">
        <v>19</v>
      </c>
      <c r="C25" s="37">
        <v>17.399999999999999</v>
      </c>
      <c r="D25" s="40">
        <v>17.399999999999999</v>
      </c>
      <c r="E25" s="214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4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4"/>
    </row>
    <row r="28" spans="1:5" x14ac:dyDescent="0.3">
      <c r="A28" s="17" t="s">
        <v>285</v>
      </c>
      <c r="B28" s="17" t="s">
        <v>21</v>
      </c>
      <c r="C28" s="37">
        <v>1000</v>
      </c>
      <c r="D28" s="37">
        <v>1000</v>
      </c>
      <c r="E28" s="214"/>
    </row>
    <row r="29" spans="1:5" x14ac:dyDescent="0.3">
      <c r="A29" s="16" t="s">
        <v>34</v>
      </c>
      <c r="B29" s="16" t="s">
        <v>3</v>
      </c>
      <c r="C29" s="33">
        <v>500</v>
      </c>
      <c r="D29" s="34">
        <v>500</v>
      </c>
      <c r="E29" s="214"/>
    </row>
    <row r="30" spans="1:5" x14ac:dyDescent="0.3">
      <c r="A30" s="16" t="s">
        <v>35</v>
      </c>
      <c r="B30" s="16" t="s">
        <v>4</v>
      </c>
      <c r="C30" s="33"/>
      <c r="D30" s="34"/>
      <c r="E30" s="214"/>
    </row>
    <row r="31" spans="1:5" x14ac:dyDescent="0.3">
      <c r="A31" s="16" t="s">
        <v>36</v>
      </c>
      <c r="B31" s="16" t="s">
        <v>5</v>
      </c>
      <c r="C31" s="33"/>
      <c r="D31" s="34"/>
      <c r="E31" s="214"/>
    </row>
    <row r="32" spans="1:5" ht="30" x14ac:dyDescent="0.3">
      <c r="A32" s="16" t="s">
        <v>37</v>
      </c>
      <c r="B32" s="16" t="s">
        <v>63</v>
      </c>
      <c r="C32" s="124">
        <f>SUM(C33:C34)</f>
        <v>4245</v>
      </c>
      <c r="D32" s="124">
        <f>SUM(D33:D34)</f>
        <v>4245</v>
      </c>
      <c r="E32" s="214"/>
    </row>
    <row r="33" spans="1:5" x14ac:dyDescent="0.3">
      <c r="A33" s="17" t="s">
        <v>286</v>
      </c>
      <c r="B33" s="17" t="s">
        <v>56</v>
      </c>
      <c r="C33" s="33">
        <v>4245</v>
      </c>
      <c r="D33" s="34">
        <v>4245</v>
      </c>
      <c r="E33" s="214"/>
    </row>
    <row r="34" spans="1:5" x14ac:dyDescent="0.3">
      <c r="A34" s="17" t="s">
        <v>287</v>
      </c>
      <c r="B34" s="17" t="s">
        <v>55</v>
      </c>
      <c r="C34" s="33"/>
      <c r="D34" s="34"/>
      <c r="E34" s="214"/>
    </row>
    <row r="35" spans="1:5" x14ac:dyDescent="0.3">
      <c r="A35" s="16" t="s">
        <v>38</v>
      </c>
      <c r="B35" s="16" t="s">
        <v>49</v>
      </c>
      <c r="C35" s="33">
        <v>8</v>
      </c>
      <c r="D35" s="34">
        <v>8</v>
      </c>
      <c r="E35" s="214"/>
    </row>
    <row r="36" spans="1:5" x14ac:dyDescent="0.3">
      <c r="A36" s="16" t="s">
        <v>39</v>
      </c>
      <c r="B36" s="16" t="s">
        <v>348</v>
      </c>
      <c r="C36" s="124">
        <f>SUM(C37:C41)</f>
        <v>850</v>
      </c>
      <c r="D36" s="124">
        <f>SUM(D37:D41)</f>
        <v>850</v>
      </c>
      <c r="E36" s="214"/>
    </row>
    <row r="37" spans="1:5" x14ac:dyDescent="0.3">
      <c r="A37" s="17" t="s">
        <v>345</v>
      </c>
      <c r="B37" s="17" t="s">
        <v>349</v>
      </c>
      <c r="C37" s="33"/>
      <c r="D37" s="33"/>
      <c r="E37" s="214"/>
    </row>
    <row r="38" spans="1:5" x14ac:dyDescent="0.3">
      <c r="A38" s="17" t="s">
        <v>346</v>
      </c>
      <c r="B38" s="17" t="s">
        <v>350</v>
      </c>
      <c r="C38" s="33">
        <v>850</v>
      </c>
      <c r="D38" s="33">
        <v>850</v>
      </c>
      <c r="E38" s="214"/>
    </row>
    <row r="39" spans="1:5" x14ac:dyDescent="0.3">
      <c r="A39" s="17" t="s">
        <v>347</v>
      </c>
      <c r="B39" s="17" t="s">
        <v>353</v>
      </c>
      <c r="C39" s="33"/>
      <c r="D39" s="34"/>
      <c r="E39" s="214"/>
    </row>
    <row r="40" spans="1:5" x14ac:dyDescent="0.3">
      <c r="A40" s="17" t="s">
        <v>352</v>
      </c>
      <c r="B40" s="17" t="s">
        <v>354</v>
      </c>
      <c r="C40" s="33"/>
      <c r="D40" s="34"/>
      <c r="E40" s="214"/>
    </row>
    <row r="41" spans="1:5" x14ac:dyDescent="0.3">
      <c r="A41" s="17" t="s">
        <v>355</v>
      </c>
      <c r="B41" s="17" t="s">
        <v>351</v>
      </c>
      <c r="C41" s="33"/>
      <c r="D41" s="34"/>
      <c r="E41" s="214"/>
    </row>
    <row r="42" spans="1:5" ht="30" x14ac:dyDescent="0.3">
      <c r="A42" s="16" t="s">
        <v>40</v>
      </c>
      <c r="B42" s="16" t="s">
        <v>28</v>
      </c>
      <c r="C42" s="33">
        <v>1326.28</v>
      </c>
      <c r="D42" s="34">
        <v>1326.28</v>
      </c>
      <c r="E42" s="214"/>
    </row>
    <row r="43" spans="1:5" x14ac:dyDescent="0.3">
      <c r="A43" s="16" t="s">
        <v>41</v>
      </c>
      <c r="B43" s="16" t="s">
        <v>24</v>
      </c>
      <c r="C43" s="33"/>
      <c r="D43" s="34"/>
      <c r="E43" s="214"/>
    </row>
    <row r="44" spans="1:5" x14ac:dyDescent="0.3">
      <c r="A44" s="16" t="s">
        <v>42</v>
      </c>
      <c r="B44" s="16" t="s">
        <v>25</v>
      </c>
      <c r="C44" s="33"/>
      <c r="D44" s="34"/>
      <c r="E44" s="214"/>
    </row>
    <row r="45" spans="1:5" x14ac:dyDescent="0.3">
      <c r="A45" s="16" t="s">
        <v>43</v>
      </c>
      <c r="B45" s="16" t="s">
        <v>26</v>
      </c>
      <c r="C45" s="33"/>
      <c r="D45" s="34"/>
      <c r="E45" s="214"/>
    </row>
    <row r="46" spans="1:5" x14ac:dyDescent="0.3">
      <c r="A46" s="16" t="s">
        <v>44</v>
      </c>
      <c r="B46" s="16" t="s">
        <v>292</v>
      </c>
      <c r="C46" s="124">
        <f>SUM(C47:C49)</f>
        <v>870</v>
      </c>
      <c r="D46" s="124">
        <f>SUM(D47:D49)</f>
        <v>870</v>
      </c>
      <c r="E46" s="214"/>
    </row>
    <row r="47" spans="1:5" x14ac:dyDescent="0.3">
      <c r="A47" s="138" t="s">
        <v>360</v>
      </c>
      <c r="B47" s="138" t="s">
        <v>363</v>
      </c>
      <c r="C47" s="33">
        <v>870</v>
      </c>
      <c r="D47" s="34">
        <v>870</v>
      </c>
      <c r="E47" s="214"/>
    </row>
    <row r="48" spans="1:5" x14ac:dyDescent="0.3">
      <c r="A48" s="138" t="s">
        <v>361</v>
      </c>
      <c r="B48" s="138" t="s">
        <v>362</v>
      </c>
      <c r="C48" s="33"/>
      <c r="D48" s="34"/>
      <c r="E48" s="214"/>
    </row>
    <row r="49" spans="1:5" x14ac:dyDescent="0.3">
      <c r="A49" s="138" t="s">
        <v>364</v>
      </c>
      <c r="B49" s="138" t="s">
        <v>365</v>
      </c>
      <c r="C49" s="33"/>
      <c r="D49" s="34"/>
      <c r="E49" s="214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4"/>
    </row>
    <row r="51" spans="1:5" x14ac:dyDescent="0.3">
      <c r="A51" s="16" t="s">
        <v>46</v>
      </c>
      <c r="B51" s="16" t="s">
        <v>6</v>
      </c>
      <c r="C51" s="33"/>
      <c r="D51" s="34"/>
      <c r="E51" s="214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3"/>
      <c r="D53" s="34"/>
      <c r="E53" s="214"/>
    </row>
    <row r="54" spans="1:5" x14ac:dyDescent="0.3">
      <c r="A54" s="16" t="s">
        <v>51</v>
      </c>
      <c r="B54" s="16" t="s">
        <v>47</v>
      </c>
      <c r="C54" s="33"/>
      <c r="D54" s="34"/>
      <c r="E54" s="214"/>
    </row>
    <row r="55" spans="1:5" x14ac:dyDescent="0.3">
      <c r="A55" s="14">
        <v>1.4</v>
      </c>
      <c r="B55" s="14" t="s">
        <v>394</v>
      </c>
      <c r="C55" s="33"/>
      <c r="D55" s="34"/>
      <c r="E55" s="214"/>
    </row>
    <row r="56" spans="1:5" x14ac:dyDescent="0.3">
      <c r="A56" s="14">
        <v>1.5</v>
      </c>
      <c r="B56" s="14" t="s">
        <v>7</v>
      </c>
      <c r="C56" s="37"/>
      <c r="D56" s="40"/>
      <c r="E56" s="214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4"/>
    </row>
    <row r="58" spans="1:5" x14ac:dyDescent="0.3">
      <c r="A58" s="16" t="s">
        <v>293</v>
      </c>
      <c r="B58" s="46" t="s">
        <v>52</v>
      </c>
      <c r="C58" s="37"/>
      <c r="D58" s="40"/>
      <c r="E58" s="214"/>
    </row>
    <row r="59" spans="1:5" ht="30" x14ac:dyDescent="0.3">
      <c r="A59" s="16" t="s">
        <v>294</v>
      </c>
      <c r="B59" s="46" t="s">
        <v>54</v>
      </c>
      <c r="C59" s="37"/>
      <c r="D59" s="40"/>
      <c r="E59" s="214"/>
    </row>
    <row r="60" spans="1:5" x14ac:dyDescent="0.3">
      <c r="A60" s="16" t="s">
        <v>295</v>
      </c>
      <c r="B60" s="46" t="s">
        <v>53</v>
      </c>
      <c r="C60" s="40"/>
      <c r="D60" s="40"/>
      <c r="E60" s="214"/>
    </row>
    <row r="61" spans="1:5" x14ac:dyDescent="0.3">
      <c r="A61" s="16" t="s">
        <v>296</v>
      </c>
      <c r="B61" s="46" t="s">
        <v>27</v>
      </c>
      <c r="C61" s="37"/>
      <c r="D61" s="40"/>
      <c r="E61" s="214"/>
    </row>
    <row r="62" spans="1:5" x14ac:dyDescent="0.3">
      <c r="A62" s="16" t="s">
        <v>331</v>
      </c>
      <c r="B62" s="296" t="s">
        <v>332</v>
      </c>
      <c r="C62" s="37"/>
      <c r="D62" s="297"/>
      <c r="E62" s="214"/>
    </row>
    <row r="63" spans="1:5" x14ac:dyDescent="0.3">
      <c r="A63" s="13">
        <v>2</v>
      </c>
      <c r="B63" s="47" t="s">
        <v>98</v>
      </c>
      <c r="C63" s="355"/>
      <c r="D63" s="177">
        <f>SUM(D64:D69)</f>
        <v>0</v>
      </c>
      <c r="E63" s="214"/>
    </row>
    <row r="64" spans="1:5" x14ac:dyDescent="0.3">
      <c r="A64" s="15">
        <v>2.1</v>
      </c>
      <c r="B64" s="48" t="s">
        <v>92</v>
      </c>
      <c r="C64" s="355"/>
      <c r="D64" s="42"/>
      <c r="E64" s="214"/>
    </row>
    <row r="65" spans="1:5" x14ac:dyDescent="0.3">
      <c r="A65" s="15">
        <v>2.2000000000000002</v>
      </c>
      <c r="B65" s="48" t="s">
        <v>96</v>
      </c>
      <c r="C65" s="357"/>
      <c r="D65" s="43"/>
      <c r="E65" s="214"/>
    </row>
    <row r="66" spans="1:5" x14ac:dyDescent="0.3">
      <c r="A66" s="15">
        <v>2.2999999999999998</v>
      </c>
      <c r="B66" s="48" t="s">
        <v>95</v>
      </c>
      <c r="C66" s="357"/>
      <c r="D66" s="43"/>
      <c r="E66" s="214"/>
    </row>
    <row r="67" spans="1:5" x14ac:dyDescent="0.3">
      <c r="A67" s="15">
        <v>2.4</v>
      </c>
      <c r="B67" s="48" t="s">
        <v>97</v>
      </c>
      <c r="C67" s="357"/>
      <c r="D67" s="43"/>
      <c r="E67" s="214"/>
    </row>
    <row r="68" spans="1:5" x14ac:dyDescent="0.3">
      <c r="A68" s="15">
        <v>2.5</v>
      </c>
      <c r="B68" s="48" t="s">
        <v>93</v>
      </c>
      <c r="C68" s="357"/>
      <c r="D68" s="43"/>
      <c r="E68" s="214"/>
    </row>
    <row r="69" spans="1:5" x14ac:dyDescent="0.3">
      <c r="A69" s="15">
        <v>2.6</v>
      </c>
      <c r="B69" s="48" t="s">
        <v>94</v>
      </c>
      <c r="C69" s="357"/>
      <c r="D69" s="43"/>
      <c r="E69" s="214"/>
    </row>
    <row r="70" spans="1:5" s="2" customFormat="1" x14ac:dyDescent="0.3">
      <c r="A70" s="13">
        <v>3</v>
      </c>
      <c r="B70" s="353" t="s">
        <v>427</v>
      </c>
      <c r="C70" s="356"/>
      <c r="D70" s="354"/>
      <c r="E70" s="161"/>
    </row>
    <row r="71" spans="1:5" s="2" customFormat="1" x14ac:dyDescent="0.3">
      <c r="A71" s="13">
        <v>4</v>
      </c>
      <c r="B71" s="13" t="s">
        <v>246</v>
      </c>
      <c r="C71" s="356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52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52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32" sqref="A3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79" t="s">
        <v>101</v>
      </c>
      <c r="D1" s="379"/>
      <c r="E1" s="132"/>
    </row>
    <row r="2" spans="1:5" s="6" customFormat="1" x14ac:dyDescent="0.3">
      <c r="A2" s="115" t="s">
        <v>323</v>
      </c>
      <c r="B2" s="118"/>
      <c r="C2" s="377"/>
      <c r="D2" s="377"/>
      <c r="E2" s="132"/>
    </row>
    <row r="3" spans="1:5" s="6" customFormat="1" x14ac:dyDescent="0.3">
      <c r="A3" s="117" t="s">
        <v>132</v>
      </c>
      <c r="B3" s="115"/>
      <c r="C3" s="239"/>
      <c r="D3" s="239"/>
      <c r="E3" s="132"/>
    </row>
    <row r="4" spans="1:5" s="6" customFormat="1" x14ac:dyDescent="0.3">
      <c r="A4" s="117"/>
      <c r="B4" s="117"/>
      <c r="C4" s="239"/>
      <c r="D4" s="239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8"/>
      <c r="B8" s="238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/>
      <c r="C10" s="4"/>
      <c r="D10" s="4"/>
      <c r="E10" s="134"/>
    </row>
    <row r="11" spans="1:5" s="10" customFormat="1" x14ac:dyDescent="0.2">
      <c r="A11" s="139" t="s">
        <v>325</v>
      </c>
      <c r="B11" s="139"/>
      <c r="C11" s="4"/>
      <c r="D11" s="4"/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5" t="s">
        <v>397</v>
      </c>
    </row>
    <row r="30" spans="1:5" x14ac:dyDescent="0.3">
      <c r="A30" s="295"/>
    </row>
    <row r="31" spans="1:5" x14ac:dyDescent="0.3">
      <c r="A31" s="295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9" sqref="I9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10"/>
      <c r="H1" s="310"/>
      <c r="I1" s="379" t="s">
        <v>101</v>
      </c>
      <c r="J1" s="379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10"/>
      <c r="H2" s="310"/>
      <c r="I2" s="377"/>
      <c r="J2" s="377"/>
    </row>
    <row r="3" spans="1:10" ht="15" x14ac:dyDescent="0.3">
      <c r="A3" s="117"/>
      <c r="B3" s="117"/>
      <c r="C3" s="115"/>
      <c r="D3" s="115"/>
      <c r="E3" s="115"/>
      <c r="F3" s="115"/>
      <c r="G3" s="241"/>
      <c r="H3" s="241"/>
      <c r="I3" s="31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40"/>
      <c r="B7" s="240"/>
      <c r="C7" s="240"/>
      <c r="D7" s="303"/>
      <c r="E7" s="240"/>
      <c r="F7" s="240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13" t="s">
        <v>341</v>
      </c>
    </row>
    <row r="9" spans="1:10" ht="30" x14ac:dyDescent="0.2">
      <c r="A9" s="139">
        <v>1</v>
      </c>
      <c r="B9" s="139" t="s">
        <v>483</v>
      </c>
      <c r="C9" s="139" t="s">
        <v>451</v>
      </c>
      <c r="D9" s="139" t="s">
        <v>490</v>
      </c>
      <c r="E9" s="139" t="s">
        <v>452</v>
      </c>
      <c r="F9" s="139" t="s">
        <v>341</v>
      </c>
      <c r="G9" s="139">
        <v>300</v>
      </c>
      <c r="H9" s="139">
        <v>300</v>
      </c>
      <c r="I9" s="139"/>
      <c r="J9" s="313" t="s">
        <v>0</v>
      </c>
    </row>
    <row r="10" spans="1:10" ht="60" x14ac:dyDescent="0.2">
      <c r="A10" s="139">
        <v>2</v>
      </c>
      <c r="B10" s="139" t="s">
        <v>449</v>
      </c>
      <c r="C10" s="139" t="s">
        <v>450</v>
      </c>
      <c r="D10" s="139" t="s">
        <v>489</v>
      </c>
      <c r="E10" s="139" t="s">
        <v>486</v>
      </c>
      <c r="F10" s="139" t="s">
        <v>341</v>
      </c>
      <c r="G10" s="139">
        <v>1000</v>
      </c>
      <c r="H10" s="139">
        <v>1000</v>
      </c>
      <c r="I10" s="139"/>
    </row>
    <row r="11" spans="1:10" ht="30" x14ac:dyDescent="0.2">
      <c r="A11" s="139">
        <v>3</v>
      </c>
      <c r="B11" s="139" t="s">
        <v>484</v>
      </c>
      <c r="C11" s="139" t="s">
        <v>485</v>
      </c>
      <c r="D11" s="139" t="s">
        <v>488</v>
      </c>
      <c r="E11" s="139" t="s">
        <v>487</v>
      </c>
      <c r="F11" s="139" t="s">
        <v>341</v>
      </c>
      <c r="G11" s="139">
        <v>300</v>
      </c>
      <c r="H11" s="139">
        <v>300</v>
      </c>
      <c r="I11" s="139"/>
    </row>
    <row r="12" spans="1:10" ht="15" x14ac:dyDescent="0.2">
      <c r="A12" s="139">
        <v>4</v>
      </c>
      <c r="B12" s="139"/>
      <c r="C12" s="139"/>
      <c r="D12" s="139"/>
      <c r="E12" s="139"/>
      <c r="F12" s="139"/>
      <c r="G12" s="139"/>
      <c r="H12" s="139"/>
      <c r="I12" s="139"/>
    </row>
    <row r="13" spans="1:10" ht="15" x14ac:dyDescent="0.2">
      <c r="A13" s="139">
        <v>5</v>
      </c>
      <c r="B13" s="139"/>
      <c r="C13" s="139"/>
      <c r="D13" s="139"/>
      <c r="E13" s="139"/>
      <c r="F13" s="139"/>
      <c r="G13" s="139"/>
      <c r="H13" s="139"/>
      <c r="I13" s="139"/>
    </row>
    <row r="14" spans="1:10" ht="15" x14ac:dyDescent="0.2">
      <c r="A14" s="139">
        <v>6</v>
      </c>
      <c r="B14" s="139"/>
      <c r="C14" s="139"/>
      <c r="D14" s="139"/>
      <c r="E14" s="139"/>
      <c r="F14" s="139"/>
      <c r="G14" s="139"/>
      <c r="H14" s="139"/>
      <c r="I14" s="139"/>
    </row>
    <row r="15" spans="1:10" ht="15" x14ac:dyDescent="0.2">
      <c r="A15" s="139">
        <v>7</v>
      </c>
      <c r="B15" s="139"/>
      <c r="C15" s="139"/>
      <c r="D15" s="139"/>
      <c r="E15" s="139"/>
      <c r="F15" s="139"/>
      <c r="G15" s="139"/>
      <c r="H15" s="139"/>
      <c r="I15" s="139"/>
    </row>
    <row r="16" spans="1:10" ht="15" x14ac:dyDescent="0.2">
      <c r="A16" s="139">
        <v>8</v>
      </c>
      <c r="B16" s="139"/>
      <c r="C16" s="139"/>
      <c r="D16" s="139"/>
      <c r="E16" s="139"/>
      <c r="F16" s="139"/>
      <c r="G16" s="139"/>
      <c r="H16" s="139"/>
      <c r="I16" s="139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1600</v>
      </c>
      <c r="H34" s="127">
        <f>SUM(H9:H33)</f>
        <v>1600</v>
      </c>
      <c r="I34" s="127">
        <f>SUM(I9:I33)</f>
        <v>0</v>
      </c>
    </row>
    <row r="35" spans="1:9" ht="15" x14ac:dyDescent="0.3">
      <c r="A35" s="311"/>
      <c r="B35" s="311"/>
      <c r="C35" s="311"/>
      <c r="D35" s="311"/>
      <c r="E35" s="311"/>
      <c r="F35" s="311"/>
      <c r="G35" s="311"/>
      <c r="H35" s="263"/>
      <c r="I35" s="263"/>
    </row>
    <row r="36" spans="1:9" ht="15" x14ac:dyDescent="0.3">
      <c r="A36" s="312" t="s">
        <v>442</v>
      </c>
      <c r="B36" s="312"/>
      <c r="C36" s="311"/>
      <c r="D36" s="311"/>
      <c r="E36" s="311"/>
      <c r="F36" s="311"/>
      <c r="G36" s="311"/>
      <c r="H36" s="263"/>
      <c r="I36" s="263"/>
    </row>
    <row r="37" spans="1:9" ht="15" x14ac:dyDescent="0.3">
      <c r="A37" s="312"/>
      <c r="B37" s="312"/>
      <c r="C37" s="311"/>
      <c r="D37" s="311"/>
      <c r="E37" s="311"/>
      <c r="F37" s="311"/>
      <c r="G37" s="311"/>
      <c r="H37" s="263"/>
      <c r="I37" s="263"/>
    </row>
    <row r="38" spans="1:9" ht="15" x14ac:dyDescent="0.3">
      <c r="A38" s="312"/>
      <c r="B38" s="312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2"/>
      <c r="B39" s="312"/>
      <c r="C39" s="263"/>
      <c r="D39" s="263"/>
      <c r="E39" s="263"/>
      <c r="F39" s="263"/>
      <c r="G39" s="263"/>
      <c r="H39" s="263"/>
      <c r="I39" s="263"/>
    </row>
    <row r="40" spans="1:9" x14ac:dyDescent="0.2">
      <c r="A40" s="308"/>
      <c r="B40" s="308"/>
      <c r="C40" s="308"/>
      <c r="D40" s="308"/>
      <c r="E40" s="308"/>
      <c r="F40" s="308"/>
      <c r="G40" s="308"/>
      <c r="H40" s="308"/>
      <c r="I40" s="308"/>
    </row>
    <row r="41" spans="1:9" ht="15" x14ac:dyDescent="0.3">
      <c r="A41" s="269" t="s">
        <v>99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384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383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131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view="pageBreakPreview" zoomScale="106" zoomScaleSheetLayoutView="106" workbookViewId="0">
      <selection activeCell="D22" sqref="D2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79" t="s">
        <v>101</v>
      </c>
      <c r="H1" s="379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77"/>
      <c r="H2" s="377"/>
    </row>
    <row r="3" spans="1:8" ht="15" x14ac:dyDescent="0.3">
      <c r="A3" s="117"/>
      <c r="B3" s="117"/>
      <c r="C3" s="117"/>
      <c r="D3" s="117"/>
      <c r="E3" s="117"/>
      <c r="F3" s="117"/>
      <c r="G3" s="241"/>
      <c r="H3" s="241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40"/>
      <c r="B7" s="240"/>
      <c r="C7" s="346"/>
      <c r="D7" s="240"/>
      <c r="E7" s="240"/>
      <c r="F7" s="240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15" x14ac:dyDescent="0.2">
      <c r="A9" s="139" t="s">
        <v>455</v>
      </c>
      <c r="B9" s="139" t="s">
        <v>456</v>
      </c>
      <c r="C9" s="139" t="s">
        <v>457</v>
      </c>
      <c r="D9" s="139" t="s">
        <v>458</v>
      </c>
      <c r="E9" s="139" t="s">
        <v>459</v>
      </c>
      <c r="F9" s="139">
        <v>15</v>
      </c>
      <c r="G9" s="370">
        <v>200</v>
      </c>
      <c r="H9" s="139"/>
    </row>
    <row r="10" spans="1:8" ht="15" x14ac:dyDescent="0.2">
      <c r="A10" s="139" t="s">
        <v>449</v>
      </c>
      <c r="B10" s="139" t="s">
        <v>450</v>
      </c>
      <c r="C10" s="139" t="s">
        <v>454</v>
      </c>
      <c r="D10" s="139" t="s">
        <v>458</v>
      </c>
      <c r="E10" s="139" t="s">
        <v>465</v>
      </c>
      <c r="F10" s="139">
        <v>5</v>
      </c>
      <c r="G10" s="370">
        <v>500</v>
      </c>
      <c r="H10" s="139"/>
    </row>
    <row r="11" spans="1:8" ht="15" x14ac:dyDescent="0.2">
      <c r="A11" s="139" t="s">
        <v>449</v>
      </c>
      <c r="B11" s="139" t="s">
        <v>450</v>
      </c>
      <c r="C11" s="139" t="s">
        <v>454</v>
      </c>
      <c r="D11" s="139" t="s">
        <v>458</v>
      </c>
      <c r="E11" s="139" t="s">
        <v>465</v>
      </c>
      <c r="F11" s="139">
        <v>5</v>
      </c>
      <c r="G11" s="370">
        <v>100</v>
      </c>
      <c r="H11" s="139"/>
    </row>
    <row r="12" spans="1:8" ht="15" x14ac:dyDescent="0.2">
      <c r="A12" s="139" t="s">
        <v>462</v>
      </c>
      <c r="B12" s="139" t="s">
        <v>450</v>
      </c>
      <c r="C12" s="139" t="s">
        <v>463</v>
      </c>
      <c r="D12" s="139" t="s">
        <v>458</v>
      </c>
      <c r="E12" s="139" t="s">
        <v>464</v>
      </c>
      <c r="F12" s="139">
        <v>2</v>
      </c>
      <c r="G12" s="370">
        <v>100</v>
      </c>
      <c r="H12" s="139"/>
    </row>
    <row r="13" spans="1:8" ht="15" x14ac:dyDescent="0.2">
      <c r="A13" s="139" t="s">
        <v>449</v>
      </c>
      <c r="B13" s="139" t="s">
        <v>450</v>
      </c>
      <c r="C13" s="139" t="s">
        <v>454</v>
      </c>
      <c r="D13" s="139" t="s">
        <v>458</v>
      </c>
      <c r="E13" s="139" t="s">
        <v>465</v>
      </c>
      <c r="F13" s="139">
        <v>5</v>
      </c>
      <c r="G13" s="370">
        <v>250</v>
      </c>
      <c r="H13" s="139"/>
    </row>
    <row r="14" spans="1:8" ht="15" x14ac:dyDescent="0.2">
      <c r="A14" s="139" t="s">
        <v>453</v>
      </c>
      <c r="B14" s="139" t="s">
        <v>460</v>
      </c>
      <c r="C14" s="139" t="s">
        <v>457</v>
      </c>
      <c r="D14" s="139" t="s">
        <v>458</v>
      </c>
      <c r="E14" s="139" t="s">
        <v>491</v>
      </c>
      <c r="F14" s="139">
        <v>3</v>
      </c>
      <c r="G14" s="370">
        <v>500</v>
      </c>
      <c r="H14" s="139"/>
    </row>
    <row r="15" spans="1:8" ht="15" x14ac:dyDescent="0.2">
      <c r="A15" s="139" t="s">
        <v>492</v>
      </c>
      <c r="B15" s="139" t="s">
        <v>493</v>
      </c>
      <c r="C15" s="139" t="s">
        <v>501</v>
      </c>
      <c r="D15" s="139" t="s">
        <v>458</v>
      </c>
      <c r="E15" s="139" t="s">
        <v>494</v>
      </c>
      <c r="F15" s="139">
        <v>6</v>
      </c>
      <c r="G15" s="370">
        <v>200</v>
      </c>
      <c r="H15" s="139"/>
    </row>
    <row r="16" spans="1:8" ht="15" x14ac:dyDescent="0.2">
      <c r="A16" s="139" t="s">
        <v>462</v>
      </c>
      <c r="B16" s="139" t="s">
        <v>450</v>
      </c>
      <c r="C16" s="139" t="s">
        <v>463</v>
      </c>
      <c r="D16" s="139" t="s">
        <v>458</v>
      </c>
      <c r="E16" s="139" t="s">
        <v>461</v>
      </c>
      <c r="F16" s="139">
        <v>3</v>
      </c>
      <c r="G16" s="370">
        <v>100</v>
      </c>
      <c r="H16" s="139"/>
    </row>
    <row r="17" spans="1:8" ht="15" x14ac:dyDescent="0.2">
      <c r="A17" s="139" t="s">
        <v>449</v>
      </c>
      <c r="B17" s="139" t="s">
        <v>450</v>
      </c>
      <c r="C17" s="139" t="s">
        <v>454</v>
      </c>
      <c r="D17" s="139" t="s">
        <v>458</v>
      </c>
      <c r="E17" s="139" t="s">
        <v>461</v>
      </c>
      <c r="F17" s="139">
        <v>3</v>
      </c>
      <c r="G17" s="370">
        <v>100</v>
      </c>
      <c r="H17" s="139"/>
    </row>
    <row r="18" spans="1:8" ht="15" x14ac:dyDescent="0.2">
      <c r="A18" s="139" t="s">
        <v>484</v>
      </c>
      <c r="B18" s="139" t="s">
        <v>485</v>
      </c>
      <c r="C18" s="139" t="s">
        <v>488</v>
      </c>
      <c r="D18" s="139" t="s">
        <v>458</v>
      </c>
      <c r="E18" s="139" t="s">
        <v>495</v>
      </c>
      <c r="F18" s="139">
        <v>2</v>
      </c>
      <c r="G18" s="370">
        <v>55</v>
      </c>
      <c r="H18" s="139"/>
    </row>
    <row r="19" spans="1:8" ht="15" x14ac:dyDescent="0.2">
      <c r="A19" s="139" t="s">
        <v>483</v>
      </c>
      <c r="B19" s="139" t="s">
        <v>451</v>
      </c>
      <c r="C19" s="139" t="s">
        <v>504</v>
      </c>
      <c r="D19" s="139" t="s">
        <v>458</v>
      </c>
      <c r="E19" s="139" t="s">
        <v>496</v>
      </c>
      <c r="F19" s="139">
        <v>5</v>
      </c>
      <c r="G19" s="370">
        <v>200</v>
      </c>
      <c r="H19" s="139"/>
    </row>
    <row r="20" spans="1:8" ht="15" x14ac:dyDescent="0.2">
      <c r="A20" s="139" t="s">
        <v>453</v>
      </c>
      <c r="B20" s="139" t="s">
        <v>460</v>
      </c>
      <c r="C20" s="139" t="s">
        <v>503</v>
      </c>
      <c r="D20" s="139" t="s">
        <v>458</v>
      </c>
      <c r="E20" s="139" t="s">
        <v>497</v>
      </c>
      <c r="F20" s="139">
        <v>5</v>
      </c>
      <c r="G20" s="370">
        <v>300</v>
      </c>
      <c r="H20" s="139"/>
    </row>
    <row r="21" spans="1:8" ht="15" x14ac:dyDescent="0.2">
      <c r="A21" s="139" t="s">
        <v>462</v>
      </c>
      <c r="B21" s="139" t="s">
        <v>450</v>
      </c>
      <c r="C21" s="139" t="s">
        <v>502</v>
      </c>
      <c r="D21" s="139" t="s">
        <v>458</v>
      </c>
      <c r="E21" s="139" t="s">
        <v>464</v>
      </c>
      <c r="F21" s="139">
        <v>2</v>
      </c>
      <c r="G21" s="370">
        <v>200</v>
      </c>
      <c r="H21" s="139"/>
    </row>
    <row r="22" spans="1:8" ht="15" x14ac:dyDescent="0.2">
      <c r="A22" s="139" t="s">
        <v>498</v>
      </c>
      <c r="B22" s="139" t="s">
        <v>499</v>
      </c>
      <c r="C22" s="139" t="s">
        <v>505</v>
      </c>
      <c r="D22" s="139" t="s">
        <v>458</v>
      </c>
      <c r="E22" s="139" t="s">
        <v>500</v>
      </c>
      <c r="F22" s="139">
        <v>5</v>
      </c>
      <c r="G22" s="370">
        <v>100</v>
      </c>
      <c r="H22" s="139"/>
    </row>
    <row r="23" spans="1:8" ht="15" x14ac:dyDescent="0.3">
      <c r="A23" s="140"/>
      <c r="B23" s="140"/>
      <c r="C23" s="140"/>
      <c r="D23" s="140"/>
      <c r="E23" s="140"/>
      <c r="F23" s="140" t="s">
        <v>333</v>
      </c>
      <c r="G23" s="127">
        <f>SUM(G9:G22)</f>
        <v>2905</v>
      </c>
      <c r="H23" s="127">
        <f>SUM(H9:H22)</f>
        <v>0</v>
      </c>
    </row>
    <row r="24" spans="1:8" ht="15" x14ac:dyDescent="0.3">
      <c r="A24" s="311"/>
      <c r="B24" s="311"/>
      <c r="C24" s="311"/>
      <c r="D24" s="311"/>
      <c r="E24" s="311"/>
      <c r="F24" s="311"/>
      <c r="G24" s="263"/>
      <c r="H24" s="263"/>
    </row>
    <row r="25" spans="1:8" ht="15" x14ac:dyDescent="0.3">
      <c r="A25" s="312" t="s">
        <v>443</v>
      </c>
      <c r="B25" s="311"/>
      <c r="C25" s="311"/>
      <c r="D25" s="311"/>
      <c r="E25" s="311"/>
      <c r="F25" s="311"/>
      <c r="G25" s="263"/>
      <c r="H25" s="263"/>
    </row>
    <row r="26" spans="1:8" ht="15" x14ac:dyDescent="0.3">
      <c r="A26" s="312"/>
      <c r="B26" s="311"/>
      <c r="C26" s="311"/>
      <c r="D26" s="311"/>
      <c r="E26" s="311"/>
      <c r="F26" s="311"/>
      <c r="G26" s="263"/>
      <c r="H26" s="263"/>
    </row>
    <row r="27" spans="1:8" ht="15" x14ac:dyDescent="0.3">
      <c r="A27" s="312"/>
      <c r="B27" s="263"/>
      <c r="C27" s="263"/>
      <c r="D27" s="263"/>
      <c r="E27" s="263"/>
      <c r="F27" s="263"/>
      <c r="G27" s="263"/>
      <c r="H27" s="263"/>
    </row>
    <row r="28" spans="1:8" ht="15" x14ac:dyDescent="0.3">
      <c r="A28" s="312"/>
      <c r="B28" s="263"/>
      <c r="C28" s="263"/>
      <c r="D28" s="263"/>
      <c r="E28" s="263"/>
      <c r="F28" s="263"/>
      <c r="G28" s="263"/>
      <c r="H28" s="263"/>
    </row>
    <row r="29" spans="1:8" x14ac:dyDescent="0.2">
      <c r="A29" s="308"/>
      <c r="B29" s="308"/>
      <c r="C29" s="308"/>
      <c r="D29" s="308"/>
      <c r="E29" s="308"/>
      <c r="F29" s="308"/>
      <c r="G29" s="308"/>
      <c r="H29" s="308"/>
    </row>
    <row r="30" spans="1:8" ht="15" x14ac:dyDescent="0.3">
      <c r="A30" s="269" t="s">
        <v>99</v>
      </c>
      <c r="B30" s="263"/>
      <c r="C30" s="263"/>
      <c r="D30" s="263"/>
      <c r="E30" s="263"/>
      <c r="F30" s="263"/>
      <c r="G30" s="263"/>
      <c r="H30" s="263"/>
    </row>
    <row r="31" spans="1:8" ht="15" x14ac:dyDescent="0.3">
      <c r="A31" s="263"/>
      <c r="B31" s="263"/>
      <c r="C31" s="263"/>
      <c r="D31" s="263"/>
      <c r="E31" s="263"/>
      <c r="F31" s="263"/>
      <c r="G31" s="263"/>
      <c r="H31" s="263"/>
    </row>
    <row r="32" spans="1:8" ht="15" x14ac:dyDescent="0.3">
      <c r="A32" s="263"/>
      <c r="B32" s="263"/>
      <c r="C32" s="263"/>
      <c r="D32" s="263"/>
      <c r="E32" s="263"/>
      <c r="F32" s="263"/>
      <c r="G32" s="263"/>
      <c r="H32" s="270"/>
    </row>
    <row r="33" spans="1:8" ht="15" x14ac:dyDescent="0.3">
      <c r="A33" s="269"/>
      <c r="B33" s="269" t="s">
        <v>265</v>
      </c>
      <c r="C33" s="269"/>
      <c r="D33" s="269"/>
      <c r="E33" s="269"/>
      <c r="F33" s="269"/>
      <c r="G33" s="263"/>
      <c r="H33" s="270"/>
    </row>
    <row r="34" spans="1:8" ht="15" x14ac:dyDescent="0.3">
      <c r="A34" s="263"/>
      <c r="B34" s="263" t="s">
        <v>264</v>
      </c>
      <c r="C34" s="263"/>
      <c r="D34" s="263"/>
      <c r="E34" s="263"/>
      <c r="F34" s="263"/>
      <c r="G34" s="263"/>
      <c r="H34" s="270"/>
    </row>
    <row r="35" spans="1:8" x14ac:dyDescent="0.2">
      <c r="A35" s="271"/>
      <c r="B35" s="271" t="s">
        <v>131</v>
      </c>
      <c r="C35" s="271"/>
      <c r="D35" s="271"/>
      <c r="E35" s="271"/>
      <c r="F35" s="271"/>
      <c r="G35" s="264"/>
      <c r="H35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K57" sqref="K57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79" t="s">
        <v>101</v>
      </c>
      <c r="H1" s="379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77"/>
      <c r="H2" s="377"/>
    </row>
    <row r="3" spans="1:10" ht="15" x14ac:dyDescent="0.3">
      <c r="A3" s="117"/>
      <c r="B3" s="117"/>
      <c r="C3" s="117"/>
      <c r="D3" s="117"/>
      <c r="E3" s="117"/>
      <c r="F3" s="117"/>
      <c r="G3" s="300"/>
      <c r="H3" s="300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9"/>
      <c r="B7" s="299"/>
      <c r="C7" s="299"/>
      <c r="D7" s="303"/>
      <c r="E7" s="299"/>
      <c r="F7" s="299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342</v>
      </c>
      <c r="F8" s="131" t="s">
        <v>336</v>
      </c>
      <c r="G8" s="120" t="s">
        <v>10</v>
      </c>
      <c r="H8" s="120" t="s">
        <v>9</v>
      </c>
      <c r="J8" s="313" t="s">
        <v>341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13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11"/>
      <c r="B35" s="311"/>
      <c r="C35" s="311"/>
      <c r="D35" s="311"/>
      <c r="E35" s="311"/>
      <c r="F35" s="311"/>
      <c r="G35" s="311"/>
      <c r="H35" s="263"/>
      <c r="I35" s="263"/>
    </row>
    <row r="36" spans="1:9" ht="15" x14ac:dyDescent="0.3">
      <c r="A36" s="312" t="s">
        <v>444</v>
      </c>
      <c r="B36" s="312"/>
      <c r="C36" s="311"/>
      <c r="D36" s="311"/>
      <c r="E36" s="311"/>
      <c r="F36" s="311"/>
      <c r="G36" s="311"/>
      <c r="H36" s="263"/>
      <c r="I36" s="263"/>
    </row>
    <row r="37" spans="1:9" ht="15" x14ac:dyDescent="0.3">
      <c r="A37" s="312" t="s">
        <v>445</v>
      </c>
      <c r="B37" s="312"/>
      <c r="C37" s="311"/>
      <c r="D37" s="311"/>
      <c r="E37" s="311"/>
      <c r="F37" s="311"/>
      <c r="G37" s="311"/>
      <c r="H37" s="263"/>
      <c r="I37" s="263"/>
    </row>
    <row r="38" spans="1:9" ht="15" x14ac:dyDescent="0.3">
      <c r="A38" s="312"/>
      <c r="B38" s="312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2"/>
      <c r="B39" s="312"/>
      <c r="C39" s="263"/>
      <c r="D39" s="263"/>
      <c r="E39" s="263"/>
      <c r="F39" s="263"/>
      <c r="G39" s="263"/>
      <c r="H39" s="263"/>
      <c r="I39" s="263"/>
    </row>
    <row r="40" spans="1:9" x14ac:dyDescent="0.2">
      <c r="A40" s="308"/>
      <c r="B40" s="308"/>
      <c r="C40" s="308"/>
      <c r="D40" s="308"/>
      <c r="E40" s="308"/>
      <c r="F40" s="308"/>
      <c r="G40" s="308"/>
      <c r="H40" s="308"/>
      <c r="I40" s="308"/>
    </row>
    <row r="41" spans="1:9" ht="15" x14ac:dyDescent="0.3">
      <c r="A41" s="269" t="s">
        <v>99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411</v>
      </c>
      <c r="D44" s="269"/>
      <c r="E44" s="311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264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131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70" zoomScaleSheetLayoutView="70" workbookViewId="0">
      <selection activeCell="C56" sqref="C56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82" t="s">
        <v>190</v>
      </c>
      <c r="D1" s="382"/>
      <c r="E1" s="161"/>
    </row>
    <row r="2" spans="1:5" x14ac:dyDescent="0.3">
      <c r="A2" s="117" t="s">
        <v>132</v>
      </c>
      <c r="B2" s="181"/>
      <c r="C2" s="118"/>
      <c r="D2" s="307"/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 xml:space="preserve"> თვითმმართველობა ხალხს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1"/>
      <c r="D9" s="231"/>
      <c r="E9" s="161"/>
    </row>
    <row r="10" spans="1:5" x14ac:dyDescent="0.3">
      <c r="A10" s="51" t="s">
        <v>183</v>
      </c>
      <c r="B10" s="52"/>
      <c r="C10" s="185">
        <f>SUM(C11,C34)</f>
        <v>14174.67</v>
      </c>
      <c r="D10" s="185">
        <f>SUM(D11,D34)</f>
        <v>21614.39</v>
      </c>
      <c r="E10" s="161"/>
    </row>
    <row r="11" spans="1:5" x14ac:dyDescent="0.3">
      <c r="A11" s="53" t="s">
        <v>184</v>
      </c>
      <c r="B11" s="54"/>
      <c r="C11" s="126">
        <f>SUM(C12:C32)</f>
        <v>14174.67</v>
      </c>
      <c r="D11" s="126">
        <f>SUM(D12:D32)</f>
        <v>21614.39</v>
      </c>
      <c r="E11" s="161"/>
    </row>
    <row r="12" spans="1:5" x14ac:dyDescent="0.3">
      <c r="A12" s="57">
        <v>1110</v>
      </c>
      <c r="B12" s="56" t="s">
        <v>134</v>
      </c>
      <c r="C12" s="8"/>
      <c r="D12" s="8"/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8">
        <v>14174.67</v>
      </c>
      <c r="D14" s="8">
        <v>21614.39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0</v>
      </c>
      <c r="D34" s="126">
        <f>SUM(D35:D42)</f>
        <v>0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/>
      <c r="D36" s="8"/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900</v>
      </c>
      <c r="D44" s="126">
        <f>SUM(D45,D64)</f>
        <v>1300</v>
      </c>
      <c r="E44" s="161"/>
    </row>
    <row r="45" spans="1:5" x14ac:dyDescent="0.3">
      <c r="A45" s="58" t="s">
        <v>186</v>
      </c>
      <c r="B45" s="56"/>
      <c r="C45" s="126">
        <f>SUM(C46:C61)</f>
        <v>900</v>
      </c>
      <c r="D45" s="126">
        <f>SUM(D46:D61)</f>
        <v>1300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/>
      <c r="D47" s="8"/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>
        <v>900</v>
      </c>
      <c r="D49" s="8">
        <v>1300</v>
      </c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0</v>
      </c>
      <c r="D64" s="126">
        <f>SUM(D65:D67)</f>
        <v>0</v>
      </c>
      <c r="E64" s="161"/>
    </row>
    <row r="65" spans="1:5" x14ac:dyDescent="0.3">
      <c r="A65" s="57">
        <v>5100</v>
      </c>
      <c r="B65" s="56" t="s">
        <v>249</v>
      </c>
      <c r="C65" s="8"/>
      <c r="D65" s="8"/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2014-05-26T11:38:33Z</cp:lastPrinted>
  <dcterms:created xsi:type="dcterms:W3CDTF">2011-12-27T13:20:18Z</dcterms:created>
  <dcterms:modified xsi:type="dcterms:W3CDTF">2016-04-13T14:26:19Z</dcterms:modified>
</cp:coreProperties>
</file>