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updateLinks="never" codeName="ThisWorkbook" defaultThemeVersion="124226"/>
  <bookViews>
    <workbookView xWindow="120" yWindow="390" windowWidth="14940" windowHeight="7275" tabRatio="954"/>
  </bookViews>
  <sheets>
    <sheet name="ფორმა N1" sheetId="15" r:id="rId1"/>
    <sheet name="ფორმა N2" sheetId="3" r:id="rId2"/>
    <sheet name="ფორმა N3" sheetId="7" r:id="rId3"/>
    <sheet name="ფორმა N4" sheetId="40" r:id="rId4"/>
    <sheet name="ფორმა N4.1" sheetId="26" r:id="rId5"/>
    <sheet name="ფორმა 4.2" sheetId="29" r:id="rId6"/>
    <sheet name="ფორმა N4.3" sheetId="30" r:id="rId7"/>
    <sheet name="ფორმა 4.4" sheetId="34" r:id="rId8"/>
    <sheet name="ფორმა N5" sheetId="8" r:id="rId9"/>
    <sheet name="ფორმა N5.1" sheetId="27" r:id="rId10"/>
    <sheet name="ფორმა N6" sheetId="5" r:id="rId11"/>
    <sheet name="ფორმა N6.1" sheetId="28" r:id="rId12"/>
    <sheet name="ფორმა N7" sheetId="12" r:id="rId13"/>
    <sheet name="ფორმა N8" sheetId="9" r:id="rId14"/>
    <sheet name="ფორმა N 8.1" sheetId="18" r:id="rId15"/>
    <sheet name="ფორმა N9" sheetId="10" r:id="rId16"/>
    <sheet name="ფორმა N9.1" sheetId="16" r:id="rId17"/>
    <sheet name="ფორმა N9.2" sheetId="17" r:id="rId18"/>
    <sheet name="ფორმა 9.3" sheetId="25" r:id="rId19"/>
    <sheet name="ფორმა 9.4" sheetId="33" r:id="rId20"/>
    <sheet name="ფორმა 9.5" sheetId="32" r:id="rId21"/>
    <sheet name="ფორმა 9.6" sheetId="39" r:id="rId22"/>
    <sheet name="ფორმა N 9.7" sheetId="35" r:id="rId23"/>
    <sheet name="ფორმა N9.7.1" sheetId="41" r:id="rId24"/>
    <sheet name="Validation" sheetId="13" state="veryHidden" r:id="rId25"/>
    <sheet name="Sheet1" sheetId="42" r:id="rId26"/>
  </sheets>
  <externalReferences>
    <externalReference r:id="rId27"/>
    <externalReference r:id="rId28"/>
  </externalReferences>
  <definedNames>
    <definedName name="_xlnm._FilterDatabase" localSheetId="0" hidden="1">'ფორმა N1'!$A$9:$M$9</definedName>
    <definedName name="_xlnm._FilterDatabase" localSheetId="1" hidden="1">'ფორმა N2'!$A$8:$I$8</definedName>
    <definedName name="_xlnm._FilterDatabase" localSheetId="2" hidden="1">'ფორმა N3'!$A$8:$E$14</definedName>
    <definedName name="_xlnm._FilterDatabase" localSheetId="3" hidden="1">'ფორმა N4'!$A$10:$D$63</definedName>
    <definedName name="_xlnm._FilterDatabase" localSheetId="4" hidden="1">'ფორმა N4.1'!$B$9:$D$35</definedName>
    <definedName name="_xlnm._FilterDatabase" localSheetId="8" hidden="1">'ფორმა N5'!$A$8:$D$11</definedName>
    <definedName name="_xlnm._FilterDatabase" localSheetId="9" hidden="1">'ფორმა N5.1'!$B$9:$D$24</definedName>
    <definedName name="_xlnm._FilterDatabase" localSheetId="10" hidden="1">'ფორმა N6'!$A$9:$D$14</definedName>
    <definedName name="_xlnm._FilterDatabase" localSheetId="11" hidden="1">'ფორმა N6.1'!$B$9:$D$16</definedName>
    <definedName name="Date" localSheetId="7">#REF!</definedName>
    <definedName name="Date" localSheetId="18">#REF!</definedName>
    <definedName name="Date" localSheetId="21">#REF!</definedName>
    <definedName name="Date" localSheetId="22">#REF!</definedName>
    <definedName name="Date" localSheetId="3">#REF!</definedName>
    <definedName name="Date" localSheetId="4">#REF!</definedName>
    <definedName name="Date" localSheetId="9">#REF!</definedName>
    <definedName name="Date" localSheetId="11">#REF!</definedName>
    <definedName name="Date" localSheetId="23">#REF!</definedName>
    <definedName name="Date">#REF!</definedName>
    <definedName name="_xlnm.Print_Area" localSheetId="7">'ფორმა 4.4'!$A$1:$H$46</definedName>
    <definedName name="_xlnm.Print_Area" localSheetId="19">'ფორმა 9.4'!$A$1:$K$37</definedName>
    <definedName name="_xlnm.Print_Area" localSheetId="20">'ფორმა 9.5'!$A$1:$L$35</definedName>
    <definedName name="_xlnm.Print_Area" localSheetId="21">'ფორმა 9.6'!$A$1:$I$55</definedName>
    <definedName name="_xlnm.Print_Area" localSheetId="14">'ფორმა N 8.1'!$A$1:$H$82</definedName>
    <definedName name="_xlnm.Print_Area" localSheetId="22">'ფორმა N 9.7'!$A$1:$I$44</definedName>
    <definedName name="_xlnm.Print_Area" localSheetId="0">'ფორმა N1'!$A$1:$M$28</definedName>
    <definedName name="_xlnm.Print_Area" localSheetId="1">'ფორმა N2'!$A$1:$E$41</definedName>
    <definedName name="_xlnm.Print_Area" localSheetId="2">'ფორმა N3'!$A$1:$E$42</definedName>
    <definedName name="_xlnm.Print_Area" localSheetId="3">'ფორმა N4'!$A$1:$E$89</definedName>
    <definedName name="_xlnm.Print_Area" localSheetId="4">'ფორმა N4.1'!$A$1:$E$48</definedName>
    <definedName name="_xlnm.Print_Area" localSheetId="6">'ფორმა N4.3'!$A$1:$I$331</definedName>
    <definedName name="_xlnm.Print_Area" localSheetId="8">'ფორმა N5'!$A$1:$D$90</definedName>
    <definedName name="_xlnm.Print_Area" localSheetId="10">'ფორმა N6'!$A$1:$D$32</definedName>
    <definedName name="_xlnm.Print_Area" localSheetId="12">'ფორმა N7'!$A$1:$E$90</definedName>
    <definedName name="_xlnm.Print_Area" localSheetId="15">'ფორმა N9'!$A$1:$K$52</definedName>
    <definedName name="_xlnm.Print_Area" localSheetId="16">'ფორმა N9.1'!$A$1:$I$35</definedName>
    <definedName name="_xlnm.Print_Area" localSheetId="17">'ფორმა N9.2'!$A$1:$J$36</definedName>
    <definedName name="_xlnm.Print_Area" localSheetId="23">'ფორმა N9.7.1'!$A$1:$N$42</definedName>
  </definedNames>
  <calcPr calcId="145621"/>
</workbook>
</file>

<file path=xl/calcChain.xml><?xml version="1.0" encoding="utf-8"?>
<calcChain xmlns="http://schemas.openxmlformats.org/spreadsheetml/2006/main">
  <c r="F23" i="35" l="1"/>
  <c r="I11" i="9"/>
  <c r="C52" i="8" l="1"/>
  <c r="H34" i="29" l="1"/>
  <c r="G34" i="29"/>
  <c r="D31" i="26" l="1"/>
  <c r="C31" i="26"/>
  <c r="D74" i="40" l="1"/>
  <c r="D12" i="40" l="1"/>
  <c r="A4" i="30"/>
  <c r="I20" i="35"/>
  <c r="I23" i="35" s="1"/>
  <c r="J11" i="10" l="1"/>
  <c r="J12" i="10"/>
  <c r="J13" i="10"/>
  <c r="J16" i="10"/>
  <c r="J20" i="10"/>
  <c r="J21" i="10"/>
  <c r="J22" i="10"/>
  <c r="J23" i="10"/>
  <c r="I11" i="10"/>
  <c r="I12" i="10"/>
  <c r="I13" i="10"/>
  <c r="I15" i="10"/>
  <c r="I16" i="10"/>
  <c r="I20" i="10"/>
  <c r="I21" i="10"/>
  <c r="I22" i="10"/>
  <c r="I23" i="10"/>
  <c r="D36" i="8" l="1"/>
  <c r="C36" i="8"/>
  <c r="C26" i="7"/>
  <c r="I12" i="9" l="1"/>
  <c r="H53" i="18" l="1"/>
  <c r="I10" i="9" l="1"/>
  <c r="D75" i="8"/>
  <c r="C75" i="8"/>
  <c r="D26" i="7" l="1"/>
  <c r="C26" i="3"/>
  <c r="D17" i="28" l="1"/>
  <c r="C17" i="28"/>
  <c r="C18" i="7" l="1"/>
  <c r="C12" i="3" l="1"/>
  <c r="I34" i="29" l="1"/>
  <c r="M33" i="41" l="1"/>
  <c r="M32" i="41"/>
  <c r="M31" i="41"/>
  <c r="M30" i="41"/>
  <c r="M29" i="41"/>
  <c r="M28" i="41"/>
  <c r="M27" i="41"/>
  <c r="M26" i="41"/>
  <c r="M25" i="41"/>
  <c r="M24" i="41"/>
  <c r="M23" i="41"/>
  <c r="M22" i="41"/>
  <c r="M21" i="41"/>
  <c r="M20" i="41"/>
  <c r="M19" i="41"/>
  <c r="M18" i="41"/>
  <c r="M17" i="41"/>
  <c r="M16" i="41"/>
  <c r="M15" i="41"/>
  <c r="M14" i="41"/>
  <c r="M13" i="41"/>
  <c r="M12" i="41"/>
  <c r="D25" i="7" l="1"/>
  <c r="C25" i="7"/>
  <c r="D18" i="7"/>
  <c r="D15" i="7"/>
  <c r="C15" i="7"/>
  <c r="D12" i="7"/>
  <c r="C12" i="7"/>
  <c r="C10" i="7" s="1"/>
  <c r="D10" i="7" l="1"/>
  <c r="D9" i="7" s="1"/>
  <c r="C9" i="7"/>
  <c r="D65" i="40"/>
  <c r="D59" i="40"/>
  <c r="C59" i="40"/>
  <c r="D54" i="40"/>
  <c r="C54" i="40"/>
  <c r="D48" i="40"/>
  <c r="C48" i="40"/>
  <c r="D38" i="40"/>
  <c r="C38" i="40"/>
  <c r="D34" i="40"/>
  <c r="C34" i="40"/>
  <c r="D25" i="40"/>
  <c r="D19" i="40" s="1"/>
  <c r="C25" i="40"/>
  <c r="C19" i="40" s="1"/>
  <c r="D16" i="40"/>
  <c r="C16" i="40"/>
  <c r="C12" i="40"/>
  <c r="A6" i="40"/>
  <c r="C15" i="40" l="1"/>
  <c r="C11" i="40" s="1"/>
  <c r="D15" i="40"/>
  <c r="D11" i="40" s="1"/>
  <c r="C46" i="8"/>
  <c r="H39" i="10" l="1"/>
  <c r="H36" i="10" s="1"/>
  <c r="H32" i="10"/>
  <c r="H24" i="10"/>
  <c r="H19" i="10"/>
  <c r="H17" i="10"/>
  <c r="H14" i="10"/>
  <c r="A4" i="39" l="1"/>
  <c r="D14" i="8"/>
  <c r="D46" i="8"/>
  <c r="A4" i="35" l="1"/>
  <c r="H34" i="34" l="1"/>
  <c r="G34" i="34"/>
  <c r="A4" i="34"/>
  <c r="A4" i="33" l="1"/>
  <c r="A4" i="32"/>
  <c r="A4" i="29" l="1"/>
  <c r="A5" i="28" l="1"/>
  <c r="D57" i="8"/>
  <c r="C57" i="8"/>
  <c r="D25" i="27"/>
  <c r="C25" i="27"/>
  <c r="A5" i="27"/>
  <c r="A5" i="26"/>
  <c r="G10" i="18" l="1"/>
  <c r="G11" i="18" s="1"/>
  <c r="G12" i="18" s="1"/>
  <c r="G13" i="18" s="1"/>
  <c r="G14" i="18" s="1"/>
  <c r="G15" i="18" s="1"/>
  <c r="G16" i="18" s="1"/>
  <c r="G17" i="18" s="1"/>
  <c r="G18" i="18" s="1"/>
  <c r="G19" i="18" s="1"/>
  <c r="G20" i="18" s="1"/>
  <c r="G21" i="18" s="1"/>
  <c r="G22" i="18" s="1"/>
  <c r="G23" i="18" s="1"/>
  <c r="G24" i="18" s="1"/>
  <c r="G25" i="18" s="1"/>
  <c r="G26" i="18" s="1"/>
  <c r="G27" i="18" s="1"/>
  <c r="G28" i="18" s="1"/>
  <c r="G29" i="18" s="1"/>
  <c r="G30" i="18" s="1"/>
  <c r="G31" i="18" s="1"/>
  <c r="G32" i="18" s="1"/>
  <c r="G33" i="18" s="1"/>
  <c r="G34" i="18" s="1"/>
  <c r="G35" i="18" s="1"/>
  <c r="G36" i="18" s="1"/>
  <c r="G37" i="18" s="1"/>
  <c r="G38" i="18" s="1"/>
  <c r="G39" i="18" s="1"/>
  <c r="G40" i="18" s="1"/>
  <c r="A4" i="18"/>
  <c r="G41" i="18" l="1"/>
  <c r="G42" i="18" s="1"/>
  <c r="G43" i="18" l="1"/>
  <c r="D52" i="8"/>
  <c r="G44" i="18" l="1"/>
  <c r="G53" i="18" s="1"/>
  <c r="H10" i="10"/>
  <c r="H9" i="10" s="1"/>
  <c r="G45" i="18" l="1"/>
  <c r="A5" i="9"/>
  <c r="G46" i="18" l="1"/>
  <c r="G54" i="18"/>
  <c r="G64" i="18" s="1"/>
  <c r="G65" i="18" s="1"/>
  <c r="G66" i="18" s="1"/>
  <c r="G67" i="18" s="1"/>
  <c r="G68" i="18" s="1"/>
  <c r="G69" i="18" s="1"/>
  <c r="G70" i="18" s="1"/>
  <c r="G71" i="18" s="1"/>
  <c r="C64" i="12"/>
  <c r="D64" i="12"/>
  <c r="D10" i="8"/>
  <c r="C10" i="8"/>
  <c r="G47" i="18" l="1"/>
  <c r="G55" i="18"/>
  <c r="A4" i="17"/>
  <c r="A4" i="16"/>
  <c r="A4" i="10"/>
  <c r="A4" i="9"/>
  <c r="A4" i="12"/>
  <c r="A5" i="5"/>
  <c r="A4" i="8"/>
  <c r="A4" i="7"/>
  <c r="G48" i="18" l="1"/>
  <c r="G56" i="18"/>
  <c r="J24" i="10"/>
  <c r="G24" i="10"/>
  <c r="F24" i="10"/>
  <c r="E24" i="10"/>
  <c r="D24" i="10"/>
  <c r="C24" i="10"/>
  <c r="B24" i="10"/>
  <c r="I24" i="10" l="1"/>
  <c r="G49" i="18"/>
  <c r="G57" i="18"/>
  <c r="D71" i="8"/>
  <c r="C71" i="8"/>
  <c r="G50" i="18" l="1"/>
  <c r="G59" i="18" s="1"/>
  <c r="G58" i="18"/>
  <c r="I39" i="10"/>
  <c r="I36" i="10" s="1"/>
  <c r="I32" i="10"/>
  <c r="G39" i="10"/>
  <c r="G36" i="10" s="1"/>
  <c r="G32" i="10"/>
  <c r="G19" i="10"/>
  <c r="G17" i="10" s="1"/>
  <c r="G14" i="10"/>
  <c r="G10" i="10"/>
  <c r="E39" i="10"/>
  <c r="E36" i="10" s="1"/>
  <c r="E32" i="10"/>
  <c r="E19" i="10"/>
  <c r="E17" i="10" s="1"/>
  <c r="E14" i="10"/>
  <c r="E10" i="10"/>
  <c r="C39" i="10"/>
  <c r="C36" i="10" s="1"/>
  <c r="C32" i="10"/>
  <c r="C19" i="10"/>
  <c r="C14" i="10"/>
  <c r="C10" i="10"/>
  <c r="J10" i="10" s="1"/>
  <c r="C17" i="10" l="1"/>
  <c r="J19" i="10"/>
  <c r="J14" i="10"/>
  <c r="J17" i="10"/>
  <c r="G51" i="18"/>
  <c r="G60" i="18"/>
  <c r="E9" i="10"/>
  <c r="G9" i="10"/>
  <c r="C9" i="10"/>
  <c r="D45" i="12"/>
  <c r="C45" i="12"/>
  <c r="D34" i="12"/>
  <c r="C34" i="12"/>
  <c r="D11" i="12"/>
  <c r="C11" i="12"/>
  <c r="J39" i="10"/>
  <c r="J36" i="10" s="1"/>
  <c r="F39" i="10"/>
  <c r="F36" i="10" s="1"/>
  <c r="D39" i="10"/>
  <c r="D36" i="10" s="1"/>
  <c r="B39" i="10"/>
  <c r="B36" i="10" s="1"/>
  <c r="J32" i="10"/>
  <c r="F32" i="10"/>
  <c r="D32" i="10"/>
  <c r="B32" i="10"/>
  <c r="F19" i="10"/>
  <c r="F17" i="10" s="1"/>
  <c r="D19" i="10"/>
  <c r="D17" i="10" s="1"/>
  <c r="B19" i="10"/>
  <c r="F14" i="10"/>
  <c r="D14" i="10"/>
  <c r="B14" i="10"/>
  <c r="F10" i="10"/>
  <c r="D10" i="10"/>
  <c r="B10" i="10"/>
  <c r="I10" i="10" s="1"/>
  <c r="D17" i="5"/>
  <c r="C17" i="5"/>
  <c r="D14" i="5"/>
  <c r="C14" i="5"/>
  <c r="D11" i="5"/>
  <c r="C11" i="5"/>
  <c r="D63" i="8"/>
  <c r="D32" i="8"/>
  <c r="C32" i="8"/>
  <c r="D23" i="8"/>
  <c r="D17" i="8" s="1"/>
  <c r="C23" i="8"/>
  <c r="C17" i="8" s="1"/>
  <c r="C13" i="8" s="1"/>
  <c r="C14" i="8"/>
  <c r="D18" i="3"/>
  <c r="C18" i="3"/>
  <c r="D15" i="3"/>
  <c r="C15" i="3"/>
  <c r="C10" i="3" s="1"/>
  <c r="D12" i="3"/>
  <c r="D10" i="5" l="1"/>
  <c r="B17" i="10"/>
  <c r="I19" i="10"/>
  <c r="I14" i="10"/>
  <c r="J9" i="10"/>
  <c r="I17" i="10"/>
  <c r="G61" i="18"/>
  <c r="G52" i="18"/>
  <c r="G62" i="18" s="1"/>
  <c r="G63" i="18" s="1"/>
  <c r="C10" i="5"/>
  <c r="C9" i="8"/>
  <c r="D13" i="8"/>
  <c r="D9" i="8" s="1"/>
  <c r="C25" i="3"/>
  <c r="D10" i="3"/>
  <c r="B9" i="10"/>
  <c r="D10" i="12"/>
  <c r="D44" i="12"/>
  <c r="D25" i="3"/>
  <c r="C10" i="12"/>
  <c r="C44" i="12"/>
  <c r="D9" i="10"/>
  <c r="F9" i="10"/>
  <c r="I9" i="10" l="1"/>
  <c r="C9" i="3"/>
  <c r="D9" i="3"/>
  <c r="G297" i="30"/>
  <c r="H297" i="30"/>
</calcChain>
</file>

<file path=xl/sharedStrings.xml><?xml version="1.0" encoding="utf-8"?>
<sst xmlns="http://schemas.openxmlformats.org/spreadsheetml/2006/main" count="2842" uniqueCount="751">
  <si>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</si>
  <si>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</si>
  <si>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</si>
  <si>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</si>
  <si>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</si>
  <si>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</si>
  <si>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</si>
  <si>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</si>
  <si>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</si>
  <si>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</si>
  <si>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</si>
  <si>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</si>
  <si>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</si>
  <si>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</si>
  <si>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</si>
  <si>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</si>
  <si>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</si>
  <si>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</si>
  <si>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</si>
  <si>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</si>
  <si>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</si>
  <si>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</si>
  <si>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</si>
  <si>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</si>
  <si>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</si>
  <si>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</si>
  <si>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</si>
  <si>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</si>
  <si>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</si>
  <si>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</si>
  <si>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</si>
  <si>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</si>
  <si>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</si>
  <si>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</si>
  <si>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</si>
  <si>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</si>
  <si>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</si>
  <si>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</si>
  <si>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</si>
  <si>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</si>
  <si>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</si>
  <si>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</si>
  <si>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</si>
  <si>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</si>
  <si>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</si>
  <si>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</si>
  <si>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</si>
  <si>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</si>
  <si>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</si>
  <si>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</si>
  <si>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</si>
  <si>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</si>
  <si>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</si>
  <si>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</si>
  <si>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</si>
  <si>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</si>
  <si>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</si>
  <si>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</si>
  <si>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</si>
  <si>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</si>
  <si>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</si>
  <si>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</si>
  <si>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</si>
  <si>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</si>
  <si>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</si>
  <si>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</si>
  <si>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</si>
  <si>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</si>
  <si>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კვლევების ხარჯები</t>
  </si>
  <si>
    <t>სწავლების ხარჯები</t>
  </si>
  <si>
    <t>კვლევების ხარჯები ქვეყნის შიგნით</t>
  </si>
  <si>
    <t>კვლევების ხარჯები ქვეყნის გარეთ</t>
  </si>
  <si>
    <t>სწავლების ხარჯები ქვეყნის შიგნით</t>
  </si>
  <si>
    <t>სწავლების ხარჯები ქვეყნის გარეთ</t>
  </si>
  <si>
    <t>მივლინების ხარჯები</t>
  </si>
  <si>
    <t>მივლინების ხარჯები ქვეყნის შიგნით</t>
  </si>
  <si>
    <t>მივლინების ხარჯები ქვეყნის გარეთ</t>
  </si>
  <si>
    <t>რეგიონული პროექტების დაფინანსება</t>
  </si>
  <si>
    <t>კონფერენციების ხარჯები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</si>
  <si>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</si>
  <si>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</si>
  <si>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</si>
  <si>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</si>
  <si>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</si>
  <si>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</si>
  <si>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</si>
  <si>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</si>
  <si>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</si>
  <si>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</si>
  <si>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</si>
  <si>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</si>
  <si>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</si>
  <si>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</si>
  <si>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</si>
  <si>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</si>
  <si>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</si>
  <si>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</si>
  <si>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</si>
  <si>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</si>
  <si>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</si>
  <si>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</si>
  <si>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</si>
  <si>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</si>
  <si>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</si>
  <si>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</si>
  <si>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</si>
  <si>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</si>
  <si>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</si>
  <si>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სულ ხარჯები</t>
  </si>
  <si>
    <t>1.1.2.4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</si>
  <si>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</si>
  <si>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</si>
  <si>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</si>
  <si>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</si>
  <si>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</si>
  <si>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</si>
  <si>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 xml:space="preserve">არაფინანსური აქტივების დასახელება </t>
  </si>
  <si>
    <t>1. ძირითადი აქტივები</t>
  </si>
  <si>
    <t>1.1 შენობა-ნაგებობები</t>
  </si>
  <si>
    <t xml:space="preserve">  1.1.1 საცხოვრებელი შენობები</t>
  </si>
  <si>
    <t xml:space="preserve">  1.1.2 არასაცხოვრებელი შენობები</t>
  </si>
  <si>
    <t xml:space="preserve">  1.1.3 სხვა ნაგებობები</t>
  </si>
  <si>
    <t>1.2 მანქანა-დანადგარები და ინვენტარი</t>
  </si>
  <si>
    <t xml:space="preserve">  1.2.1 სატრანსპორტო საშუალებები</t>
  </si>
  <si>
    <t xml:space="preserve">  1.2.2 სხვა მანქანა-დანადგარები და ინვეტარი</t>
  </si>
  <si>
    <t>1.3 სხვა ძირითადი აქტივები</t>
  </si>
  <si>
    <t xml:space="preserve">  1.3.1 კულტივირებული აქტივები</t>
  </si>
  <si>
    <t xml:space="preserve">  1.3.2 არამატერიალური ძირითადი აქტივები</t>
  </si>
  <si>
    <t xml:space="preserve">    1.3.2.1 ლიცენზიები</t>
  </si>
  <si>
    <t xml:space="preserve">    1.3.2.2 სხვა არამატერიალური ძირითადი აქტივები</t>
  </si>
  <si>
    <t xml:space="preserve">  1.3.3 დაუმთავრებელი მშენებლობა</t>
  </si>
  <si>
    <t xml:space="preserve">  1.3.4 სხვა დანარჩენი ძირითადი აქტივები</t>
  </si>
  <si>
    <t>2. მატერიალური მარაგები</t>
  </si>
  <si>
    <t>3. ფასეულობები</t>
  </si>
  <si>
    <t>4. არაწარმოებული აქტივები</t>
  </si>
  <si>
    <t xml:space="preserve"> 4.1 მიწა</t>
  </si>
  <si>
    <t xml:space="preserve"> 4.2 წიაღისეული</t>
  </si>
  <si>
    <t xml:space="preserve"> 4.3 სხვა ბუნებრივი აქტივები</t>
  </si>
  <si>
    <t xml:space="preserve">   4.3.2 სხვა დანარჩენი ბუნებრივი აქტივები</t>
  </si>
  <si>
    <t xml:space="preserve"> 4.4 არაწარმოებული არამატერიალური აქტივები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</si>
  <si>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</si>
  <si>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</si>
  <si>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</si>
  <si>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</si>
  <si>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</si>
  <si>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</si>
  <si>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</si>
  <si>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</si>
  <si>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</si>
  <si>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</si>
  <si>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</si>
  <si>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</si>
  <si>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</si>
  <si>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</si>
  <si>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</si>
  <si>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</si>
  <si>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</si>
  <si>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</si>
  <si>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</si>
  <si>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</si>
  <si>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</si>
  <si>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</si>
  <si>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</si>
  <si>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</si>
  <si>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</si>
  <si>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</si>
  <si>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</si>
  <si>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</si>
  <si>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</si>
  <si>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</si>
  <si>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</si>
  <si>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</si>
  <si>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</si>
  <si>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</si>
  <si>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</si>
  <si>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</si>
  <si>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</si>
  <si>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</si>
  <si>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</si>
  <si>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</si>
  <si>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</si>
  <si>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</si>
  <si>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</si>
  <si>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</si>
  <si>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</si>
  <si>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</si>
  <si>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</si>
  <si>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</si>
  <si>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</si>
  <si>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</si>
  <si>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</si>
  <si>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</si>
  <si>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</si>
  <si>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</si>
  <si>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</si>
  <si>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</si>
  <si>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</si>
  <si>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</si>
  <si>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</si>
  <si>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</si>
  <si>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</si>
  <si>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</si>
  <si>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</si>
  <si>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</si>
  <si>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</si>
  <si>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</si>
  <si>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</si>
  <si>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</si>
  <si>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</si>
  <si>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</si>
  <si>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</si>
  <si>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</si>
  <si>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</si>
  <si>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</si>
  <si>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</si>
  <si>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</si>
  <si>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</si>
  <si>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</si>
  <si>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</si>
  <si>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</si>
  <si>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</si>
  <si>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ნაშთი (პერიოდის დასაწყისში)</t>
  </si>
  <si>
    <t>ლარი</t>
  </si>
  <si>
    <t>რაოდენ.</t>
  </si>
  <si>
    <t>ნაშთი (პერიოდის ბოლოს)</t>
  </si>
  <si>
    <t>ფორმა N7 - საბალანსო ანგარიშგება</t>
  </si>
  <si>
    <t>ფიზიკური პირის სახელი</t>
  </si>
  <si>
    <t>ფიზიკური პირის გვარი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</si>
  <si>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</si>
  <si>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</si>
  <si>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</si>
  <si>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</si>
  <si>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</si>
  <si>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</si>
  <si>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</si>
  <si>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</si>
  <si>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</si>
  <si>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</si>
  <si>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საკადასტრო ნომერი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</si>
  <si>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</si>
  <si>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</si>
  <si>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</si>
  <si>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</si>
  <si>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r>
      <t>ფართობი მ</t>
    </r>
    <r>
      <rPr>
        <b/>
        <vertAlign val="superscript"/>
        <sz val="10"/>
        <color theme="1"/>
        <rFont val="Sylfaen"/>
        <family val="1"/>
      </rPr>
      <t>2</t>
    </r>
  </si>
  <si>
    <t>საბალანსო ღირებულება</t>
  </si>
  <si>
    <t>ბალანსზე აყვანის თარიღი</t>
  </si>
  <si>
    <t>დახასიათება</t>
  </si>
  <si>
    <t>მარკა</t>
  </si>
  <si>
    <t>მოდელი</t>
  </si>
  <si>
    <t>წარმოების წელი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</si>
  <si>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</si>
  <si>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</si>
  <si>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</si>
  <si>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</si>
  <si>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</si>
  <si>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</si>
  <si>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</si>
  <si>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</si>
  <si>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</si>
  <si>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</si>
  <si>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</si>
  <si>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 xml:space="preserve">   2.1. ნედლეული და მასალები</t>
  </si>
  <si>
    <t xml:space="preserve">   2.2 დაუმთავრებელი წარმოება</t>
  </si>
  <si>
    <t xml:space="preserve">   2.3 მზა პროდუქცია</t>
  </si>
  <si>
    <t xml:space="preserve">   2.4 შემდგომი რეალიზაციისათვის შეძენილი საქონელი</t>
  </si>
  <si>
    <t xml:space="preserve">   2.5 ფულადი დოკუმენტები</t>
  </si>
  <si>
    <t xml:space="preserve">   2.6 სათადარიგო ნაწილები</t>
  </si>
  <si>
    <t xml:space="preserve">   2.7 სხვა დანარჩენი მატერიალური მარაგები</t>
  </si>
  <si>
    <t xml:space="preserve"> 3.1 ძვირფასი ქვები და ლითონები</t>
  </si>
  <si>
    <t xml:space="preserve"> 3.2 ხელოვნების ნიმუშები</t>
  </si>
  <si>
    <t xml:space="preserve"> 3.3 სხვა ფასეულობები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</si>
  <si>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</si>
  <si>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</si>
  <si>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</si>
  <si>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</si>
  <si>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</si>
  <si>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</si>
  <si>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</si>
  <si>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</si>
  <si>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r>
      <t xml:space="preserve">შემოსავლის ტიპი </t>
    </r>
    <r>
      <rPr>
        <b/>
        <sz val="13"/>
        <color theme="1"/>
        <rFont val="Sylfaen"/>
        <family val="1"/>
      </rPr>
      <t>*</t>
    </r>
  </si>
  <si>
    <t xml:space="preserve"> </t>
  </si>
  <si>
    <t>…</t>
  </si>
  <si>
    <t>ქონების მოკლე აღწერილობა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</si>
  <si>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</si>
  <si>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</si>
  <si>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</si>
  <si>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</si>
  <si>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</si>
  <si>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</si>
  <si>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</si>
  <si>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</si>
  <si>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</si>
  <si>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</si>
  <si>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</si>
  <si>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</si>
  <si>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</si>
  <si>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</si>
  <si>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</si>
  <si>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ზრდა პერიოდის განმავლობაში</t>
  </si>
  <si>
    <t>კლება პერიოდის განმავლობაში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</si>
  <si>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</si>
  <si>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</si>
  <si>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</si>
  <si>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</si>
  <si>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</si>
  <si>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</si>
  <si>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</si>
  <si>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N2 - შემოსავლები საარჩევნო კამპანიის ფონდის სახსრების გარდა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</si>
  <si>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</si>
  <si>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</si>
  <si>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N9 - არაფინანსური აქტივები</t>
  </si>
  <si>
    <t>ფორმა N9.1 - შენობა-ნაგებობების რეესტრი</t>
  </si>
  <si>
    <t>ფორმა N9.2 - სატრანსპორტო საშუალებების რეესტრი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</si>
  <si>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</si>
  <si>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</si>
  <si>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</si>
  <si>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</si>
  <si>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</si>
  <si>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</si>
  <si>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</si>
  <si>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</si>
  <si>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</si>
  <si>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ფორმა ივსება ქართული შრიფტით (Sylfaen), ფონტის ზომა 10</t>
  </si>
  <si>
    <t>შენიშვნა</t>
  </si>
  <si>
    <r>
      <t xml:space="preserve">ბუღალტერი </t>
    </r>
    <r>
      <rPr>
        <sz val="10"/>
        <rFont val="Sylfaen"/>
        <family val="1"/>
      </rPr>
      <t xml:space="preserve">(ან საამისოდ უფლებამოსილი </t>
    </r>
  </si>
  <si>
    <t>ოპერაციის დანიშნულება</t>
  </si>
  <si>
    <t>აქტივობის დასახელება</t>
  </si>
  <si>
    <t>მიზანი</t>
  </si>
  <si>
    <t>აქტივობის განხორციელების პერიოდი</t>
  </si>
  <si>
    <t>აქტივობის მონაწილე მოხალისეთა რაოდენობა</t>
  </si>
  <si>
    <t>აქტივობაზე გახარჯული მატერიალური მარაგების მოცულობა</t>
  </si>
  <si>
    <t>ფორმა N9.3 - მოხალისეთა აქტივობების რეესტრი</t>
  </si>
  <si>
    <t xml:space="preserve">ფორმა N4.1 - სხვადასხვა ხარჯებისა და სხვა დანარჩენი საქონლისა და მომსახურების 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</si>
  <si>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</si>
  <si>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</si>
  <si>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</si>
  <si>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</si>
  <si>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</si>
  <si>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</si>
  <si>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</si>
  <si>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</si>
  <si>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სულ**</t>
  </si>
  <si>
    <t>1.6.5</t>
  </si>
  <si>
    <t>ზარალი კურსთაშორისი სხვაობებიდან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</si>
  <si>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</si>
  <si>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</si>
  <si>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</si>
  <si>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</si>
  <si>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</si>
  <si>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</si>
  <si>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 xml:space="preserve"> მნიშვნელობათა ჯამს.</t>
  </si>
  <si>
    <t>სულ *</t>
  </si>
  <si>
    <t>ხელფასი</t>
  </si>
  <si>
    <t>განაცემის ტიპი</t>
  </si>
  <si>
    <t xml:space="preserve">* ჯამური მაჩვენებლები უნდა ედრებოდეს ფორმა N4-ში და N5-ში წარმოდგენილი N 1.2.1 და </t>
  </si>
  <si>
    <t>** ჯამური მაჩვენებლები უნდა ედრებოდეს ფორმა N4-ში წარმოდგენილ N 1.2.15 და N1.6.4 მუხლების შესაბამის მნიშვნელობათა ჯამს.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</si>
  <si>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</si>
  <si>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>ფორმა N6-ში წარმოდგენილი N 1.3 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</si>
  <si>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</si>
  <si>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</si>
  <si>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</si>
  <si>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</si>
  <si>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</si>
  <si>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</si>
  <si>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</si>
  <si>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</si>
  <si>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</si>
  <si>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</si>
  <si>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</si>
  <si>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</si>
  <si>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>ფორმა N4.3 - მივლინებები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</si>
  <si>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</si>
  <si>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</si>
  <si>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</si>
  <si>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</si>
  <si>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</si>
  <si>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</si>
  <si>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</si>
  <si>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</si>
  <si>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</si>
  <si>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</si>
  <si>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</si>
  <si>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</si>
  <si>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შენობა-ნაგებობების ტიპი</t>
  </si>
  <si>
    <t>იურიდიული მისმართი</t>
  </si>
  <si>
    <t>იჯარით აღებული ობიექტის მისამართი</t>
  </si>
  <si>
    <t>ობიექტის სახეობა</t>
  </si>
  <si>
    <t>ფართი (ხელშეკრულების მიხედვით)</t>
  </si>
  <si>
    <t>იჯარის ვადა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</si>
  <si>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</si>
  <si>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</si>
  <si>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</si>
  <si>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</si>
  <si>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</si>
  <si>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</si>
  <si>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</si>
  <si>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ყოველთვური საიჯარო 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</si>
  <si>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</si>
  <si>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</si>
  <si>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</si>
  <si>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</si>
  <si>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</si>
  <si>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</si>
  <si>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</si>
  <si>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</si>
  <si>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* ჯამური მაჩვენებლები უნდა ედრებოდეს ფორმა N4-ში და N5-ში წარმოდგენილი N1.3 მუხლების შესაბამის</t>
  </si>
  <si>
    <t xml:space="preserve">* ფორმა N6.1 ივსება მხოლოდ იმ შემთხვევებში, როდესაც ფორმა N6-ში წარმოდგენილი სხვა ხარჯების (მუხლი N 1.6)  </t>
  </si>
  <si>
    <t>** ჯამური მაჩვენებლები უნდა ედრებოდეს ფორმა N6-ში წარმოდგენილ N1.6 მუხლის შესაბამის მნიშვნელობებს.</t>
  </si>
  <si>
    <t>ფაქტიური ან საკასო ხარჯის მოცულობა აღემატება ამავე ფორმის  N1 მუხლის შესაბამისი მნიშვნელობების 5%-ს ან 1,000 ლარს.</t>
  </si>
  <si>
    <t>ფორმა N9.7 - ვალდებულებების რეესტრი</t>
  </si>
  <si>
    <t xml:space="preserve">ფორმა N4 - ხარჯები (საარჩევნო კამპანიის ფონდის და სსიპ საარჩევნო სისტემების </t>
  </si>
  <si>
    <t xml:space="preserve">განვითარების, რეფორმებისა და სწავლების ცენტრიდან მიღებული სახსრების </t>
  </si>
  <si>
    <t>ხარჯების გარდა)</t>
  </si>
  <si>
    <t>რეკლამის ხარჯი</t>
  </si>
  <si>
    <t>იჯარის ხარჯი</t>
  </si>
  <si>
    <t>არაფინანსური აქტივების ზრდა</t>
  </si>
  <si>
    <t>დაუმთავრებელი მშენებლობა</t>
  </si>
  <si>
    <t>სხვა მანქანა დანადგარები და ინვენტარი</t>
  </si>
  <si>
    <t>ფორმა N4.2 - ხელფასები, პრემიები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</si>
  <si>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</si>
  <si>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</si>
  <si>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</si>
  <si>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</si>
  <si>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</si>
  <si>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</si>
  <si>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გაგზავნის თარიღი</t>
  </si>
  <si>
    <t>სესხის აღების თარიღი</t>
  </si>
  <si>
    <t>სესხის გამცემი ბანკი</t>
  </si>
  <si>
    <t>სესხის ტიპი</t>
  </si>
  <si>
    <t>სესხის ოდენობა</t>
  </si>
  <si>
    <t>სესხის ვადა (თვეების რაოდენ.)</t>
  </si>
  <si>
    <t>საკონტრაქტო წლიური საპროცენტო განაკვეთი</t>
  </si>
  <si>
    <t>სესხის დაფარვის პირობები</t>
  </si>
  <si>
    <t>სესხის უზრუნვ.</t>
  </si>
  <si>
    <t>თავდებობა (კი/არა)</t>
  </si>
  <si>
    <t>თავდები პირის (ფიზიკური/იურიდიული) სახელი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</si>
  <si>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</si>
  <si>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</si>
  <si>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</si>
  <si>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</si>
  <si>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 xml:space="preserve">   4.3.1 ტელე/რადიოსიხშირული სპექტრით სარგებლობის ლიცენზია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</si>
  <si>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</si>
  <si>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</si>
  <si>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>არაფულადი ფორმით **</t>
  </si>
  <si>
    <t xml:space="preserve">* ფორმა N4.1 ივსება მხოლოდ იმ შემთხვევებში, თუ ფორმა N4 ში წარმოდგენილი სხვადასხდა ხარჯები (1.6.4), </t>
  </si>
  <si>
    <t xml:space="preserve">სხვა დანარჩენი საქონლისა და მომსახურების (1.2.15)  ფაქტიური და საკასო ხარჯის მოცულობა ცალ ცალკე ან ერთად აღებული </t>
  </si>
  <si>
    <t>კონტრაგენტისათვის გადახდილი თანხა (ლარში)</t>
  </si>
  <si>
    <t>* ჯამური მაჩვენებლები უნდა ედრებოდეს ფორმა N4-ში და N5-ში წარმოდგენილი N 1.1.1 და N1.1.2 მუხლების შესაბამის მნიშვნელობათა ჯამს.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</si>
  <si>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</si>
  <si>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</si>
  <si>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</si>
  <si>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</si>
  <si>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</si>
  <si>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</si>
  <si>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</si>
  <si>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</si>
  <si>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სხვა არაფულადი შემოსავლები (მათ შორის მოგება კურსთაშორისი სხვაობებიდან)</t>
  </si>
  <si>
    <t>ფორმა N8 - საბანკო ანგარიშები</t>
  </si>
  <si>
    <t>1.2.1.3</t>
  </si>
  <si>
    <t>სულ:*</t>
  </si>
  <si>
    <t>ცენტრიდან" მიღებული  სახსრებით გაწეული სხვა ხარჯების განმარტებითი შენიშვნა*</t>
  </si>
  <si>
    <t xml:space="preserve">ფორმა N6 - სსიპ "საარჩევნო სისტემების განვითარების, რეფორმებისა და სწავლების </t>
  </si>
  <si>
    <t>ცენტრიდან" მიღებული  სახსრებით გაწეული ხარჯები</t>
  </si>
  <si>
    <t xml:space="preserve">ფორმა N6.1 - სსიპ "საარჩევნო სისტემების განვითარების, რეფორმებისა და სწავლების </t>
  </si>
  <si>
    <t xml:space="preserve"> სსიპ "საარჩევნო სისტემების განვითარების, რეფორმებისა და სწავლების  ცენტრიდან" მიღებული  სახსრებით გაწეული ხარჯები</t>
  </si>
  <si>
    <t>რეგიონალური პროექტების დაფინანსების ხარჯები</t>
  </si>
  <si>
    <t>კონფერენციების  ხარჯები</t>
  </si>
  <si>
    <t>ფორმა N9.4 - იჯარით/ქირით აღებული უძრავი ქონების რეესტრი</t>
  </si>
  <si>
    <t>ფორმა N9.5 - იჯარით/ქირით აღებული სატრანსპორტო საშუალებების რეესტრი</t>
  </si>
  <si>
    <t>ფორმა N9.6 - იჯარით/ქირით აღებული სხვა მოძრავი ქონების რეესტრი</t>
  </si>
  <si>
    <t xml:space="preserve">ფორმა N4.4 - სხვა განაცემები ფიზიკურ პირებზე (ხელფასის და პრემიის გარდა) </t>
  </si>
  <si>
    <t>ფორმა N 9.7.1 - საარჩევნო პერიოდში აღებული სესხი/კრედიტი</t>
  </si>
  <si>
    <t>მოქალაქეთა პოლიტიკური გაერთიანება-მოძრაობა „მრეწვწლობა გადააჩენს საქართველო“ს</t>
  </si>
  <si>
    <t>ფულადი შემოწირულობა</t>
  </si>
  <si>
    <t>გიორგი</t>
  </si>
  <si>
    <t>თოფაძე</t>
  </si>
  <si>
    <t>თიბისი</t>
  </si>
  <si>
    <t>კობერიძე</t>
  </si>
  <si>
    <t>01013005955</t>
  </si>
  <si>
    <t>წულუკიძე</t>
  </si>
  <si>
    <t>01009007886</t>
  </si>
  <si>
    <t>თამაზ</t>
  </si>
  <si>
    <t>ყაჭეიშვილი</t>
  </si>
  <si>
    <t>01008005618</t>
  </si>
  <si>
    <t>08/13/2012</t>
  </si>
  <si>
    <t>GE70Tb0600000360800013</t>
  </si>
  <si>
    <t>23,02,2066</t>
  </si>
  <si>
    <t>სამეურნეო ხარჯები</t>
  </si>
  <si>
    <t xml:space="preserve">ლარი </t>
  </si>
  <si>
    <t>სალაროს ნაშთი პერიოდის ბოლოს</t>
  </si>
  <si>
    <t>ზურაბ</t>
  </si>
  <si>
    <t>ტყემალაძე</t>
  </si>
  <si>
    <t>01018002651</t>
  </si>
  <si>
    <t xml:space="preserve">ელენე </t>
  </si>
  <si>
    <t>კორჩაგინა</t>
  </si>
  <si>
    <t xml:space="preserve">მამუკა </t>
  </si>
  <si>
    <t>01017018271</t>
  </si>
  <si>
    <t xml:space="preserve">ქეთევან </t>
  </si>
  <si>
    <t>სებესქვერაძე</t>
  </si>
  <si>
    <t>01017025488</t>
  </si>
  <si>
    <t>როენა</t>
  </si>
  <si>
    <t>ჭელიშვილი</t>
  </si>
  <si>
    <t>01026013316</t>
  </si>
  <si>
    <t>თაჯდომარე</t>
  </si>
  <si>
    <t>მთ.ბუღალტ.</t>
  </si>
  <si>
    <t>მძღოლი</t>
  </si>
  <si>
    <t>სპეციალისტი</t>
  </si>
  <si>
    <t>ქაჭეიშვილი</t>
  </si>
  <si>
    <t>სამომავლო პერსპექტი. განსაზღვრის  მიზნით</t>
  </si>
  <si>
    <t>ყაზბეგი,დუშეთი,თიანეთი</t>
  </si>
  <si>
    <t>მარინა</t>
  </si>
  <si>
    <t>გორი,კასპი,ხაშური,ქარელი</t>
  </si>
  <si>
    <t>რუსთავი,გარდაბანი,ბოლნისი,წალკა,დმანისი,მარნეული</t>
  </si>
  <si>
    <t>ბორჯომი,ახალციხე,ადიგენი,ასპინზა,ახალკალაკი,ნინოწმინდა</t>
  </si>
  <si>
    <t>ხარაგაული,ზესტაფონი,ბაღდადი,ქუთაისი,წყალტუბო,სამტრედია,ვანი</t>
  </si>
  <si>
    <t>ფოთი,აბაშა,სენაკი,ხობი,ზუგდიდი</t>
  </si>
  <si>
    <t>საგარეჯო,სიღნაღი,დედოფლისწყარო,გურჯაანი,ყვარელი,თელავი,ახმეტა</t>
  </si>
  <si>
    <t>ბათუმი,შუახევი,ქედა,კობულეთი,ხულო</t>
  </si>
  <si>
    <t>მომსახურეობა</t>
  </si>
  <si>
    <t xml:space="preserve">GE70TB06 46645062600014 </t>
  </si>
  <si>
    <t>11,02,2008</t>
  </si>
  <si>
    <t>30/06-31/07/2012</t>
  </si>
  <si>
    <t>30/06-10/07/2012</t>
  </si>
  <si>
    <t>შპს ელიტა ბურჯი</t>
  </si>
  <si>
    <t>მატერ.ფასეულობა</t>
  </si>
  <si>
    <t>შპს ბურჯი</t>
  </si>
  <si>
    <t>ტრანსპორტის მომ-ბა</t>
  </si>
  <si>
    <t>შპს ახალი კაპიტალი</t>
  </si>
  <si>
    <t>იჯარა ,კომუნალ.გადას.</t>
  </si>
  <si>
    <t>შპს მენეჯმენტ სერვისი</t>
  </si>
  <si>
    <t>იჯარა ,სატელ,გადას.</t>
  </si>
  <si>
    <t>16/07/-6/08/2012</t>
  </si>
  <si>
    <t xml:space="preserve">შპს ვიდეოსკოპი </t>
  </si>
  <si>
    <t xml:space="preserve">ვიდეოგადაღება, </t>
  </si>
  <si>
    <t>იჯარის ქირა</t>
  </si>
  <si>
    <t>ნიკოლოზ მესაბლიშვილი</t>
  </si>
  <si>
    <t>45001015655</t>
  </si>
  <si>
    <t>გვრიტიაშვილი ელეონორა</t>
  </si>
  <si>
    <t>01008010173</t>
  </si>
  <si>
    <t>31001014526</t>
  </si>
  <si>
    <t>კომუნალური გადასახადები რაიონების</t>
  </si>
  <si>
    <t>06/01/-10/31//2012</t>
  </si>
  <si>
    <t>06/01/-12/31//2012</t>
  </si>
  <si>
    <t>ბელა ნაკუდაიძე</t>
  </si>
  <si>
    <t xml:space="preserve">იჯარის ქირა </t>
  </si>
  <si>
    <t>01008004721</t>
  </si>
  <si>
    <t>შპს ჯეოსელი</t>
  </si>
  <si>
    <t>შენიშვნა: თანხიდან 62138 ლარი ,თანხა 9300 არის ნაჩვენი ფორმა N6 (განვითარების,რეფორმებისა და სწავლების ცენტრიდან მიღებული სახსტრებით გაწეული ხარჯი)</t>
  </si>
  <si>
    <t>მარინა ეფრემიძე</t>
  </si>
  <si>
    <t>10/21/2012</t>
  </si>
  <si>
    <t>ავსტრია</t>
  </si>
  <si>
    <t>საანგარიშო პერიოდი</t>
  </si>
  <si>
    <t>ოფისი</t>
  </si>
  <si>
    <t>12 თვე</t>
  </si>
  <si>
    <t xml:space="preserve">მარიამ </t>
  </si>
  <si>
    <t>ციცინო</t>
  </si>
  <si>
    <t>ქ.თბილისი ჭავჭავაძის გამზ.12 ბ.24 ა</t>
  </si>
  <si>
    <t>ჩიხლაძე</t>
  </si>
  <si>
    <t>ქ.წყალტუბო ,ავალიანის ქ.შ.5</t>
  </si>
  <si>
    <t>01008005299</t>
  </si>
  <si>
    <t>ეფრემიძე</t>
  </si>
  <si>
    <t>01017018272</t>
  </si>
  <si>
    <t>01017025489</t>
  </si>
  <si>
    <t>ბაკურაძე</t>
  </si>
  <si>
    <t>ტარსაიძე</t>
  </si>
  <si>
    <t>მბხეილ</t>
  </si>
  <si>
    <t>ცქიტიშვილი</t>
  </si>
  <si>
    <t>გოჩა</t>
  </si>
  <si>
    <t>ღუღუნაშვილი</t>
  </si>
  <si>
    <t>01026013317</t>
  </si>
  <si>
    <t>ვლადიმირ</t>
  </si>
  <si>
    <t>ძნელაძე</t>
  </si>
  <si>
    <t>ნანი</t>
  </si>
  <si>
    <t>კალანდაძე</t>
  </si>
  <si>
    <t>01002020128</t>
  </si>
  <si>
    <t>01002006677</t>
  </si>
  <si>
    <t>0101704515</t>
  </si>
  <si>
    <t>01001019697</t>
  </si>
  <si>
    <t>01018001677</t>
  </si>
  <si>
    <t>01023009202</t>
  </si>
  <si>
    <t>12/05/2012</t>
  </si>
  <si>
    <t>14992,5</t>
  </si>
  <si>
    <t>ირაკლი</t>
  </si>
  <si>
    <t>ბანკი კართუ</t>
  </si>
  <si>
    <t>GE54CR0000000021263601</t>
  </si>
  <si>
    <t>14092,95</t>
  </si>
  <si>
    <t>თედორაძე</t>
  </si>
  <si>
    <t>01024001118</t>
  </si>
  <si>
    <t>GE97CR0000000021373601</t>
  </si>
  <si>
    <t>01/01/2013-12/31/2013</t>
  </si>
  <si>
    <t>02/13/13</t>
  </si>
  <si>
    <t>სს სილქნეტი</t>
  </si>
  <si>
    <t>შპს მაგთიკომი</t>
  </si>
  <si>
    <t>12/31/2013</t>
  </si>
  <si>
    <t>01/22/2013</t>
  </si>
  <si>
    <t>01/30/2013</t>
  </si>
  <si>
    <t>სხვა და სხვა ხარჯები</t>
  </si>
  <si>
    <t>02/112013</t>
  </si>
  <si>
    <t>02/26/2013</t>
  </si>
  <si>
    <t>05/22/2013</t>
  </si>
  <si>
    <t>05/28/2013</t>
  </si>
  <si>
    <t>მივლინების ხარჯი</t>
  </si>
  <si>
    <t>06/14/2013</t>
  </si>
  <si>
    <t>06/17/2013</t>
  </si>
  <si>
    <t>06/18/2013</t>
  </si>
  <si>
    <t>06/19/2013</t>
  </si>
  <si>
    <t>06/20/2013</t>
  </si>
  <si>
    <t>06/21/2013</t>
  </si>
  <si>
    <t>06/22/2013</t>
  </si>
  <si>
    <t>06/24/2013</t>
  </si>
  <si>
    <t>06/25/2013</t>
  </si>
  <si>
    <t>07/13/2013</t>
  </si>
  <si>
    <t>07/16/2013</t>
  </si>
  <si>
    <t>07/17/2013</t>
  </si>
  <si>
    <t>07/18/2013</t>
  </si>
  <si>
    <t>07/19/2013</t>
  </si>
  <si>
    <t>მივლინების ხარჯები 1003,8</t>
  </si>
  <si>
    <t>07/20/2013</t>
  </si>
  <si>
    <t>07/22/2013</t>
  </si>
  <si>
    <t>07/31/2013</t>
  </si>
  <si>
    <t>08//03/2013</t>
  </si>
  <si>
    <t>08/16/2013</t>
  </si>
  <si>
    <t>08/23/2014</t>
  </si>
  <si>
    <t>08/17/2013</t>
  </si>
  <si>
    <t>ავია ბილეტების ღირებულება</t>
  </si>
  <si>
    <t>მივლინების ხარჯები, სამეურნეო ხ.</t>
  </si>
  <si>
    <t>10/15/2013</t>
  </si>
  <si>
    <t>11/22/2013</t>
  </si>
  <si>
    <t xml:space="preserve"> სამეურნეო ხარჯები</t>
  </si>
  <si>
    <t>ოფის ხარჯი</t>
  </si>
  <si>
    <t>12თვე</t>
  </si>
  <si>
    <r>
      <rPr>
        <b/>
        <sz val="10"/>
        <rFont val="Arial"/>
        <family val="2"/>
        <charset val="204"/>
      </rPr>
      <t>ბუღალტერი</t>
    </r>
    <r>
      <rPr>
        <sz val="10"/>
        <rFont val="Arial"/>
        <family val="2"/>
        <charset val="204"/>
      </rPr>
      <t xml:space="preserve"> (ან საამისოდ უფლებამოსილი </t>
    </r>
  </si>
  <si>
    <t>სულ</t>
  </si>
  <si>
    <t>სხვადასხვა ხარჯები (ჯარიმა)</t>
  </si>
  <si>
    <t>01/14,15,16-2013</t>
  </si>
  <si>
    <t>01/21,22,23-2013</t>
  </si>
  <si>
    <t xml:space="preserve">ვლადიმირ </t>
  </si>
  <si>
    <t>01/21,22,23- 2013</t>
  </si>
  <si>
    <t>02/4,5,6,7-2013</t>
  </si>
  <si>
    <t>02/18,19,20,21-2013</t>
  </si>
  <si>
    <t>საგარეჯო,სიღნაღი,გურჯაანი,,თელავი,ახმეტა</t>
  </si>
  <si>
    <t>02/23,24-2013</t>
  </si>
  <si>
    <t>02/25,26,27,28-2013</t>
  </si>
  <si>
    <t>შეხვედრა</t>
  </si>
  <si>
    <t>01018000849</t>
  </si>
  <si>
    <t>22,23-07/2013</t>
  </si>
  <si>
    <t>რევაზ</t>
  </si>
  <si>
    <t>აიწურაძე</t>
  </si>
  <si>
    <t>01008004341</t>
  </si>
  <si>
    <t>შეხვედრები</t>
  </si>
  <si>
    <t>ბორჯომი,ახალციხე,ასპპინზა,ახალკალაკი,ნინოწმინდა</t>
  </si>
  <si>
    <t>22,23,24,25-07/2013</t>
  </si>
  <si>
    <t>გურამი</t>
  </si>
  <si>
    <t>ფირცხალაშვილი</t>
  </si>
  <si>
    <t>01011001479</t>
  </si>
  <si>
    <t>01008001677</t>
  </si>
  <si>
    <t>26,27,28-07/2013</t>
  </si>
  <si>
    <t>29,'30,31-07/2013-1,2,3-08,13</t>
  </si>
  <si>
    <t>ბათუმი ,შუახევი,ქედა,კობულეთი,ხული</t>
  </si>
  <si>
    <t>5,6,7,8-08/2013</t>
  </si>
  <si>
    <t>ფოთი,აბაშა,სენაკი,ხულო,ზუგდიდი</t>
  </si>
  <si>
    <t>01013005956</t>
  </si>
  <si>
    <t>06,06,2013</t>
  </si>
  <si>
    <t>06/24,25,26,27-/2013</t>
  </si>
  <si>
    <t>07/1,2,3/2013</t>
  </si>
  <si>
    <t>07/8,9,10,11-2013</t>
  </si>
  <si>
    <t>07/15,16,17,18-2013</t>
  </si>
  <si>
    <t>ფოთი,აბაშა,სენაკი,ხობი,ზუგდიდი,ქუთაისი,ზესტაფონი</t>
  </si>
  <si>
    <t>07/16/-2013</t>
  </si>
  <si>
    <t>07/16/-201</t>
  </si>
  <si>
    <t>კობულეთი</t>
  </si>
  <si>
    <t>27.28-07/2013</t>
  </si>
  <si>
    <t>08/9,10,11/2013</t>
  </si>
  <si>
    <t>08/12,13,14,15,16/13</t>
  </si>
  <si>
    <t>01018001197</t>
  </si>
  <si>
    <t>იტალია</t>
  </si>
  <si>
    <t>25-31/08-2013</t>
  </si>
  <si>
    <t>01008000850</t>
  </si>
  <si>
    <t xml:space="preserve">საგარეჯო,სიღნაღი,დედოფლისყარო.გურჯაანი,ყვარელი,თელავი ,ახმეტა </t>
  </si>
  <si>
    <t>24,25,26,27-08/2013</t>
  </si>
  <si>
    <t>ხაშური. კასპი, კარელი,გორი</t>
  </si>
  <si>
    <t>29,30,31-08/2013</t>
  </si>
  <si>
    <t>29,30,31-08/2014</t>
  </si>
  <si>
    <t>29,30,31-08/2015</t>
  </si>
  <si>
    <t xml:space="preserve">როენა </t>
  </si>
  <si>
    <t>ფოთი,აბაშა,სენაკი,მართვილი,ზუგდიდი</t>
  </si>
  <si>
    <t>01,09-2013</t>
  </si>
  <si>
    <t>08/16/2014</t>
  </si>
  <si>
    <t>08/23/2013</t>
  </si>
  <si>
    <t>02-05/09-2013</t>
  </si>
  <si>
    <t>06-08/09-2013</t>
  </si>
  <si>
    <t>მარნეული,ბოლნისი,გარდაბანი</t>
  </si>
  <si>
    <t>09-11/092013</t>
  </si>
  <si>
    <t>ხარაგაული,ზესტაფონი,ბაღდადი,ქუთაისი,წყალტუბო,სამტრედია,ვანი,ოზურგრტი</t>
  </si>
  <si>
    <t>12-17/.09.2013</t>
  </si>
  <si>
    <t>ფოთი,აბაშა,სენაკი,მართვილი,ზუგდიდი,წალენჯიხა,ხობი</t>
  </si>
  <si>
    <t>18-22/09.2013</t>
  </si>
  <si>
    <t>დედოპლისწყარო,ლაგოდეხი,ყვარელი,ახმეტა,</t>
  </si>
  <si>
    <t>თელევი,გურჯაანი,სიღნახი</t>
  </si>
  <si>
    <t>წალკა,დმანისი, რუსტავი</t>
  </si>
  <si>
    <t>ბათუმი ,შუახევი,ქედა,კობულეთი,ხული,ხელვეჩაური</t>
  </si>
  <si>
    <t>ონი,ამბრიოლაური</t>
  </si>
  <si>
    <t>18-19/09.2013</t>
  </si>
  <si>
    <t>18-19/09.2014</t>
  </si>
  <si>
    <t>სტენაწმინდა</t>
  </si>
  <si>
    <t>მესტია</t>
  </si>
  <si>
    <t>21-22/09.2013</t>
  </si>
  <si>
    <t>12-17/.09.2014</t>
  </si>
  <si>
    <t>12-17/.09.2015</t>
  </si>
  <si>
    <t>თელევი,გურჯაანი,სიღნახი,ახმეტა,დედოპლისწყარო</t>
  </si>
  <si>
    <t>23-26/09-2013</t>
  </si>
  <si>
    <t>27-29/09-2013</t>
  </si>
  <si>
    <t>30-2/10/2013</t>
  </si>
  <si>
    <t>3-08/10.2013</t>
  </si>
  <si>
    <t>09-12/10.2013</t>
  </si>
  <si>
    <t>9-10/10.2013</t>
  </si>
  <si>
    <t>1110.2013</t>
  </si>
  <si>
    <t>12-13/10.2013</t>
  </si>
  <si>
    <t>3-08/10.2014</t>
  </si>
  <si>
    <t>3-08/10.2015</t>
  </si>
  <si>
    <t>14-17/10-2013</t>
  </si>
  <si>
    <t>თელევი,გურჯაანი,სიღნახი,საგარეჯო</t>
  </si>
  <si>
    <t>18-19/2013</t>
  </si>
  <si>
    <t>20-21/10/2013</t>
  </si>
  <si>
    <t>ხარაგაული,ზესტაფონი,ბაღდადი,სამტრედია,ოზურგეტი</t>
  </si>
  <si>
    <t>23-25/10/2013</t>
  </si>
  <si>
    <t>23-25/10/2014</t>
  </si>
  <si>
    <t>23-25/10/2015</t>
  </si>
  <si>
    <t>დემური</t>
  </si>
  <si>
    <t>ბაშელაშვილი</t>
  </si>
  <si>
    <t>01024059038</t>
  </si>
  <si>
    <t>14-18/10-2013</t>
  </si>
  <si>
    <t>19-21/10-2013</t>
  </si>
  <si>
    <t>22-25/10-2013</t>
  </si>
  <si>
    <t>11/7,8,9,10,.2013</t>
  </si>
  <si>
    <t>11/4,5,6/2013</t>
  </si>
  <si>
    <t>11/12,13,14-2013</t>
  </si>
  <si>
    <t>11/15/2013</t>
  </si>
  <si>
    <t>11/18,19,20,21-2013</t>
  </si>
  <si>
    <t>11/23,24,25,26/.2013</t>
  </si>
  <si>
    <t>11/23-26-2013</t>
  </si>
  <si>
    <t>11/27-29-2013</t>
  </si>
  <si>
    <t>11/30/2013</t>
  </si>
  <si>
    <t>01009007887</t>
  </si>
  <si>
    <t>შვეცია</t>
  </si>
  <si>
    <t>12/09,10,11,12-2013</t>
  </si>
  <si>
    <t>საფრანგეტი</t>
  </si>
  <si>
    <t>12/8,09,10,11,12-20138</t>
  </si>
  <si>
    <t>01018002653</t>
  </si>
  <si>
    <t>გაზეთების ბეჯდვა</t>
  </si>
  <si>
    <t>01/01/2014-12/31/2014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</si>
</sst>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0,000.00"/>
    <numFmt numFmtId="165" formatCode="0,000.00"/>
    <numFmt numFmtId="166" formatCode="0,000,000.00"/>
    <numFmt numFmtId="167" formatCode="dd/mm/yy;@"/>
  </numFmts>
  <fonts count="47" x14ac:knownFonts="1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b/>
      <sz val="9"/>
      <color theme="1"/>
      <name val="Sylfaen"/>
      <family val="1"/>
    </font>
    <font>
      <b/>
      <vertAlign val="superscript"/>
      <sz val="10"/>
      <color theme="1"/>
      <name val="Sylfaen"/>
      <family val="1"/>
    </font>
    <font>
      <b/>
      <sz val="13"/>
      <color theme="1"/>
      <name val="Sylfaen"/>
      <family val="1"/>
    </font>
    <font>
      <b/>
      <sz val="10"/>
      <color theme="0"/>
      <name val="Sylfaen"/>
      <family val="1"/>
    </font>
    <font>
      <sz val="10"/>
      <color theme="0"/>
      <name val="Sylfaen"/>
      <family val="1"/>
    </font>
    <font>
      <sz val="9"/>
      <name val="Sylfaen"/>
      <family val="1"/>
    </font>
    <font>
      <sz val="10"/>
      <name val="AcadNusx"/>
    </font>
    <font>
      <b/>
      <sz val="10"/>
      <color theme="1"/>
      <name val="Sylfaen"/>
      <family val="1"/>
      <charset val="204"/>
    </font>
    <font>
      <sz val="9"/>
      <color theme="1"/>
      <name val="Arial Unicode MS"/>
      <family val="2"/>
      <charset val="204"/>
    </font>
    <font>
      <sz val="11"/>
      <name val="Sylfaen"/>
      <family val="1"/>
    </font>
    <font>
      <sz val="10"/>
      <color rgb="FFF3F3F3"/>
      <name val="Sylfaen"/>
      <family val="1"/>
    </font>
    <font>
      <sz val="10"/>
      <color rgb="FFFFFFCC"/>
      <name val="Sylfaen"/>
      <family val="1"/>
    </font>
    <font>
      <sz val="10"/>
      <color rgb="FF040404"/>
      <name val="Arial"/>
      <family val="2"/>
      <charset val="204"/>
    </font>
    <font>
      <b/>
      <sz val="10"/>
      <name val="Sylfaen"/>
      <family val="1"/>
      <charset val="204"/>
    </font>
    <font>
      <sz val="10"/>
      <name val="Sylfaen"/>
      <family val="1"/>
      <charset val="204"/>
    </font>
    <font>
      <b/>
      <sz val="10"/>
      <name val="Arial"/>
      <family val="2"/>
      <charset val="204"/>
    </font>
    <font>
      <sz val="12"/>
      <color theme="1"/>
      <name val="Calibri"/>
      <family val="2"/>
      <scheme val="minor"/>
    </font>
    <font>
      <sz val="12"/>
      <name val="Arial"/>
      <family val="2"/>
      <charset val="204"/>
    </font>
    <font>
      <sz val="12"/>
      <name val="Sylfaen"/>
      <family val="1"/>
    </font>
    <font>
      <sz val="12"/>
      <color indexed="8"/>
      <name val="Sylfaen"/>
      <family val="1"/>
    </font>
    <font>
      <b/>
      <sz val="8"/>
      <name val="Sylfaen"/>
      <family val="1"/>
      <charset val="204"/>
    </font>
    <font>
      <b/>
      <sz val="11"/>
      <name val="Sylfaen"/>
      <family val="1"/>
      <charset val="204"/>
    </font>
    <font>
      <b/>
      <sz val="11"/>
      <name val="Sylfaen"/>
      <family val="1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0000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9">
    <xf numFmtId="0" fontId="0" fillId="0" borderId="0"/>
    <xf numFmtId="0" fontId="6" fillId="0" borderId="0"/>
    <xf numFmtId="0" fontId="8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564">
    <xf numFmtId="0" fontId="0" fillId="0" borderId="0" xfId="0"/>
    <xf numFmtId="0" fontId="12" fillId="0" borderId="0" xfId="0" applyFont="1" applyProtection="1"/>
    <xf numFmtId="0" fontId="12" fillId="0" borderId="0" xfId="0" applyFont="1" applyProtection="1">
      <protection locked="0"/>
    </xf>
    <xf numFmtId="0" fontId="12" fillId="0" borderId="0" xfId="1" applyFont="1" applyAlignment="1" applyProtection="1">
      <alignment horizontal="center" vertical="center"/>
      <protection locked="0"/>
    </xf>
    <xf numFmtId="3" fontId="17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2" fillId="0" borderId="0" xfId="0" applyFont="1" applyAlignment="1" applyProtection="1">
      <alignment horizontal="center" vertical="center"/>
      <protection locked="0"/>
    </xf>
    <xf numFmtId="0" fontId="12" fillId="0" borderId="0" xfId="1" applyFont="1" applyProtection="1">
      <protection locked="0"/>
    </xf>
    <xf numFmtId="0" fontId="17" fillId="0" borderId="0" xfId="1" applyFont="1" applyAlignment="1" applyProtection="1">
      <alignment horizontal="center" vertical="center"/>
      <protection locked="0"/>
    </xf>
    <xf numFmtId="0" fontId="12" fillId="0" borderId="1" xfId="0" applyFont="1" applyBorder="1" applyProtection="1">
      <protection locked="0"/>
    </xf>
    <xf numFmtId="0" fontId="18" fillId="0" borderId="0" xfId="1" applyFont="1" applyAlignment="1" applyProtection="1">
      <alignment horizontal="center" vertical="center" wrapText="1"/>
      <protection locked="0"/>
    </xf>
    <xf numFmtId="0" fontId="12" fillId="0" borderId="0" xfId="1" applyFont="1" applyAlignment="1" applyProtection="1">
      <alignment horizontal="center" vertical="center" wrapText="1"/>
      <protection locked="0"/>
    </xf>
    <xf numFmtId="0" fontId="12" fillId="0" borderId="0" xfId="0" applyFont="1" applyAlignment="1" applyProtection="1">
      <alignment horizontal="right"/>
      <protection locked="0"/>
    </xf>
    <xf numFmtId="0" fontId="12" fillId="0" borderId="0" xfId="0" applyFont="1" applyBorder="1" applyProtection="1">
      <protection locked="0"/>
    </xf>
    <xf numFmtId="0" fontId="17" fillId="2" borderId="1" xfId="1" applyFont="1" applyFill="1" applyBorder="1" applyAlignment="1" applyProtection="1">
      <alignment horizontal="left" vertical="center" wrapText="1"/>
    </xf>
    <xf numFmtId="0" fontId="17" fillId="2" borderId="1" xfId="1" applyFont="1" applyFill="1" applyBorder="1" applyAlignment="1" applyProtection="1">
      <alignment horizontal="left" vertical="center" wrapText="1" indent="1"/>
    </xf>
    <xf numFmtId="0" fontId="12" fillId="2" borderId="1" xfId="1" applyFont="1" applyFill="1" applyBorder="1" applyAlignment="1" applyProtection="1">
      <alignment horizontal="left" vertical="center" wrapText="1" indent="1"/>
    </xf>
    <xf numFmtId="0" fontId="12" fillId="2" borderId="1" xfId="1" applyFont="1" applyFill="1" applyBorder="1" applyAlignment="1" applyProtection="1">
      <alignment horizontal="left" vertical="center" wrapText="1" indent="2"/>
    </xf>
    <xf numFmtId="0" fontId="12" fillId="2" borderId="1" xfId="1" applyFont="1" applyFill="1" applyBorder="1" applyAlignment="1" applyProtection="1">
      <alignment horizontal="left" vertical="center" wrapText="1" indent="3"/>
    </xf>
    <xf numFmtId="0" fontId="12" fillId="2" borderId="1" xfId="1" applyFont="1" applyFill="1" applyBorder="1" applyAlignment="1" applyProtection="1">
      <alignment horizontal="left" vertical="center" wrapText="1" indent="4"/>
    </xf>
    <xf numFmtId="0" fontId="12" fillId="0" borderId="0" xfId="3" applyFont="1" applyAlignment="1" applyProtection="1">
      <alignment horizontal="center" vertical="center"/>
      <protection locked="0"/>
    </xf>
    <xf numFmtId="0" fontId="13" fillId="0" borderId="0" xfId="3" applyFont="1" applyAlignment="1" applyProtection="1">
      <alignment horizontal="center" vertical="center"/>
      <protection locked="0"/>
    </xf>
    <xf numFmtId="0" fontId="12" fillId="0" borderId="0" xfId="3" applyFont="1" applyProtection="1">
      <protection locked="0"/>
    </xf>
    <xf numFmtId="0" fontId="12" fillId="0" borderId="4" xfId="0" applyFont="1" applyBorder="1" applyProtection="1">
      <protection locked="0"/>
    </xf>
    <xf numFmtId="0" fontId="0" fillId="0" borderId="0" xfId="0" applyProtection="1">
      <protection locked="0"/>
    </xf>
    <xf numFmtId="0" fontId="14" fillId="0" borderId="0" xfId="4" applyFont="1" applyAlignment="1" applyProtection="1">
      <alignment vertical="center" wrapText="1"/>
      <protection locked="0"/>
    </xf>
    <xf numFmtId="0" fontId="15" fillId="0" borderId="0" xfId="4" applyFont="1" applyProtection="1">
      <protection locked="0"/>
    </xf>
    <xf numFmtId="0" fontId="14" fillId="0" borderId="1" xfId="4" applyFont="1" applyBorder="1" applyAlignment="1" applyProtection="1">
      <alignment vertical="center" wrapText="1"/>
      <protection locked="0"/>
    </xf>
    <xf numFmtId="0" fontId="12" fillId="0" borderId="0" xfId="0" applyFont="1" applyFill="1" applyProtection="1">
      <protection locked="0"/>
    </xf>
    <xf numFmtId="0" fontId="12" fillId="0" borderId="0" xfId="0" applyFont="1" applyFill="1" applyBorder="1" applyAlignment="1" applyProtection="1">
      <alignment horizontal="left" wrapText="1"/>
      <protection locked="0"/>
    </xf>
    <xf numFmtId="0" fontId="12" fillId="0" borderId="0" xfId="0" applyFont="1" applyFill="1" applyBorder="1" applyAlignment="1" applyProtection="1">
      <alignment horizontal="left"/>
      <protection locked="0"/>
    </xf>
    <xf numFmtId="0" fontId="17" fillId="0" borderId="0" xfId="0" applyFont="1" applyFill="1" applyBorder="1" applyAlignment="1" applyProtection="1">
      <alignment horizontal="left" indent="1"/>
      <protection locked="0"/>
    </xf>
    <xf numFmtId="0" fontId="17" fillId="0" borderId="0" xfId="0" applyFont="1" applyFill="1" applyBorder="1" applyAlignment="1" applyProtection="1">
      <alignment horizontal="left" vertical="center" indent="1"/>
      <protection locked="0"/>
    </xf>
    <xf numFmtId="0" fontId="12" fillId="0" borderId="0" xfId="0" applyFont="1" applyFill="1" applyBorder="1" applyAlignment="1" applyProtection="1">
      <alignment horizontal="left" vertical="center"/>
      <protection locked="0"/>
    </xf>
    <xf numFmtId="3" fontId="17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7" fillId="2" borderId="1" xfId="1" applyNumberFormat="1" applyFont="1" applyFill="1" applyBorder="1" applyAlignment="1" applyProtection="1">
      <alignment horizontal="right" vertical="center"/>
      <protection locked="0"/>
    </xf>
    <xf numFmtId="3" fontId="12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2" fillId="2" borderId="1" xfId="1" applyNumberFormat="1" applyFont="1" applyFill="1" applyBorder="1" applyAlignment="1" applyProtection="1">
      <alignment horizontal="right" vertical="center"/>
      <protection locked="0"/>
    </xf>
    <xf numFmtId="0" fontId="12" fillId="0" borderId="1" xfId="2" applyFont="1" applyFill="1" applyBorder="1" applyAlignment="1" applyProtection="1">
      <alignment horizontal="right" vertical="top"/>
      <protection locked="0"/>
    </xf>
    <xf numFmtId="165" fontId="12" fillId="0" borderId="1" xfId="2" applyNumberFormat="1" applyFont="1" applyFill="1" applyBorder="1" applyAlignment="1" applyProtection="1">
      <alignment horizontal="right" vertical="center"/>
      <protection locked="0"/>
    </xf>
    <xf numFmtId="166" fontId="12" fillId="0" borderId="1" xfId="2" applyNumberFormat="1" applyFont="1" applyFill="1" applyBorder="1" applyAlignment="1" applyProtection="1">
      <alignment horizontal="right" vertical="center"/>
      <protection locked="0"/>
    </xf>
    <xf numFmtId="4" fontId="12" fillId="0" borderId="1" xfId="2" applyNumberFormat="1" applyFont="1" applyFill="1" applyBorder="1" applyAlignment="1" applyProtection="1">
      <alignment horizontal="right" vertical="center"/>
      <protection locked="0"/>
    </xf>
    <xf numFmtId="164" fontId="12" fillId="0" borderId="1" xfId="2" applyNumberFormat="1" applyFont="1" applyFill="1" applyBorder="1" applyAlignment="1" applyProtection="1">
      <alignment horizontal="right" vertical="center"/>
      <protection locked="0"/>
    </xf>
    <xf numFmtId="0" fontId="12" fillId="0" borderId="4" xfId="3" applyFont="1" applyFill="1" applyBorder="1" applyAlignment="1" applyProtection="1">
      <alignment horizontal="right"/>
      <protection locked="0"/>
    </xf>
    <xf numFmtId="0" fontId="12" fillId="0" borderId="4" xfId="3" applyFont="1" applyBorder="1" applyAlignment="1" applyProtection="1">
      <alignment horizontal="right"/>
      <protection locked="0"/>
    </xf>
    <xf numFmtId="0" fontId="17" fillId="0" borderId="0" xfId="0" applyFont="1" applyAlignment="1" applyProtection="1">
      <alignment horizontal="left"/>
      <protection locked="0"/>
    </xf>
    <xf numFmtId="0" fontId="17" fillId="0" borderId="1" xfId="2" applyFont="1" applyFill="1" applyBorder="1" applyAlignment="1" applyProtection="1">
      <alignment horizontal="left" vertical="top" indent="1"/>
    </xf>
    <xf numFmtId="0" fontId="12" fillId="0" borderId="1" xfId="2" applyFont="1" applyFill="1" applyBorder="1" applyAlignment="1" applyProtection="1">
      <alignment horizontal="left" vertical="center" wrapText="1" indent="2"/>
    </xf>
    <xf numFmtId="0" fontId="17" fillId="2" borderId="5" xfId="1" applyFont="1" applyFill="1" applyBorder="1" applyAlignment="1" applyProtection="1">
      <alignment horizontal="left" vertical="center" wrapText="1"/>
    </xf>
    <xf numFmtId="0" fontId="12" fillId="0" borderId="5" xfId="3" applyFont="1" applyBorder="1" applyAlignment="1" applyProtection="1">
      <alignment horizontal="left" vertical="center" indent="1"/>
    </xf>
    <xf numFmtId="0" fontId="17" fillId="0" borderId="0" xfId="0" applyFont="1" applyFill="1" applyBorder="1" applyAlignment="1" applyProtection="1">
      <alignment horizontal="center" wrapText="1"/>
    </xf>
    <xf numFmtId="0" fontId="17" fillId="0" borderId="0" xfId="0" applyFont="1" applyAlignment="1" applyProtection="1">
      <alignment horizontal="center" vertical="center" wrapText="1"/>
    </xf>
    <xf numFmtId="0" fontId="17" fillId="0" borderId="1" xfId="0" applyFont="1" applyFill="1" applyBorder="1" applyAlignment="1" applyProtection="1">
      <alignment horizontal="left"/>
    </xf>
    <xf numFmtId="0" fontId="17" fillId="0" borderId="1" xfId="0" applyFont="1" applyBorder="1" applyAlignment="1" applyProtection="1">
      <alignment horizontal="center" vertical="center" wrapText="1"/>
    </xf>
    <xf numFmtId="0" fontId="17" fillId="0" borderId="1" xfId="0" applyFont="1" applyFill="1" applyBorder="1" applyAlignment="1" applyProtection="1">
      <alignment horizontal="left" indent="1"/>
    </xf>
    <xf numFmtId="0" fontId="12" fillId="0" borderId="1" xfId="0" applyFont="1" applyBorder="1" applyAlignment="1" applyProtection="1">
      <alignment wrapText="1"/>
    </xf>
    <xf numFmtId="0" fontId="17" fillId="0" borderId="1" xfId="0" applyFont="1" applyFill="1" applyBorder="1" applyAlignment="1" applyProtection="1">
      <alignment horizontal="left" vertical="center"/>
    </xf>
    <xf numFmtId="0" fontId="12" fillId="0" borderId="1" xfId="0" applyFont="1" applyFill="1" applyBorder="1" applyAlignment="1" applyProtection="1">
      <alignment horizontal="left" wrapText="1"/>
    </xf>
    <xf numFmtId="0" fontId="12" fillId="0" borderId="1" xfId="0" applyFont="1" applyFill="1" applyBorder="1" applyAlignment="1" applyProtection="1">
      <alignment horizontal="left" vertical="center"/>
    </xf>
    <xf numFmtId="0" fontId="17" fillId="0" borderId="1" xfId="0" applyFont="1" applyFill="1" applyBorder="1" applyAlignment="1" applyProtection="1">
      <alignment horizontal="left" vertical="center" indent="1"/>
    </xf>
    <xf numFmtId="0" fontId="12" fillId="0" borderId="0" xfId="0" applyFont="1" applyFill="1" applyProtection="1"/>
    <xf numFmtId="0" fontId="16" fillId="0" borderId="1" xfId="4" applyFont="1" applyBorder="1" applyAlignment="1" applyProtection="1">
      <alignment vertical="center" wrapText="1"/>
    </xf>
    <xf numFmtId="0" fontId="14" fillId="0" borderId="1" xfId="4" applyFont="1" applyBorder="1" applyAlignment="1" applyProtection="1">
      <alignment vertical="center" wrapText="1"/>
    </xf>
    <xf numFmtId="15" fontId="0" fillId="0" borderId="0" xfId="0" applyNumberFormat="1"/>
    <xf numFmtId="0" fontId="22" fillId="0" borderId="0" xfId="5" applyFont="1" applyProtection="1">
      <protection locked="0"/>
    </xf>
    <xf numFmtId="0" fontId="24" fillId="4" borderId="13" xfId="5" applyFont="1" applyFill="1" applyBorder="1" applyAlignment="1" applyProtection="1">
      <alignment horizontal="center" vertical="top" wrapText="1"/>
    </xf>
    <xf numFmtId="0" fontId="24" fillId="4" borderId="14" xfId="5" applyFont="1" applyFill="1" applyBorder="1" applyAlignment="1" applyProtection="1">
      <alignment horizontal="center" vertical="top" wrapText="1"/>
    </xf>
    <xf numFmtId="0" fontId="24" fillId="0" borderId="0" xfId="5" applyFont="1" applyAlignment="1" applyProtection="1">
      <alignment horizontal="center" vertical="top" wrapText="1"/>
      <protection locked="0"/>
    </xf>
    <xf numFmtId="0" fontId="22" fillId="0" borderId="16" xfId="5" applyFont="1" applyBorder="1" applyAlignment="1" applyProtection="1">
      <alignment horizontal="center"/>
      <protection locked="0"/>
    </xf>
    <xf numFmtId="0" fontId="22" fillId="0" borderId="2" xfId="5" applyFont="1" applyBorder="1" applyAlignment="1" applyProtection="1">
      <alignment wrapText="1"/>
      <protection locked="0"/>
    </xf>
    <xf numFmtId="0" fontId="22" fillId="0" borderId="17" xfId="5" applyFont="1" applyBorder="1" applyAlignment="1" applyProtection="1">
      <alignment wrapText="1"/>
      <protection locked="0"/>
    </xf>
    <xf numFmtId="0" fontId="22" fillId="4" borderId="2" xfId="5" applyFont="1" applyFill="1" applyBorder="1" applyAlignment="1" applyProtection="1">
      <alignment wrapText="1"/>
      <protection locked="0"/>
    </xf>
    <xf numFmtId="0" fontId="22" fillId="4" borderId="2" xfId="5" applyFont="1" applyFill="1" applyBorder="1" applyProtection="1">
      <protection locked="0"/>
    </xf>
    <xf numFmtId="0" fontId="22" fillId="0" borderId="18" xfId="5" applyFont="1" applyBorder="1" applyAlignment="1" applyProtection="1">
      <alignment horizontal="center"/>
      <protection locked="0"/>
    </xf>
    <xf numFmtId="0" fontId="22" fillId="0" borderId="1" xfId="5" applyFont="1" applyBorder="1" applyAlignment="1" applyProtection="1">
      <alignment wrapText="1"/>
      <protection locked="0"/>
    </xf>
    <xf numFmtId="49" fontId="22" fillId="0" borderId="1" xfId="5" applyNumberFormat="1" applyFont="1" applyBorder="1" applyProtection="1">
      <protection locked="0"/>
    </xf>
    <xf numFmtId="0" fontId="22" fillId="0" borderId="19" xfId="5" applyFont="1" applyBorder="1" applyAlignment="1" applyProtection="1">
      <alignment wrapText="1"/>
      <protection locked="0"/>
    </xf>
    <xf numFmtId="0" fontId="22" fillId="4" borderId="18" xfId="5" applyFont="1" applyFill="1" applyBorder="1" applyAlignment="1" applyProtection="1">
      <alignment wrapText="1"/>
      <protection locked="0"/>
    </xf>
    <xf numFmtId="0" fontId="22" fillId="4" borderId="1" xfId="5" applyFont="1" applyFill="1" applyBorder="1" applyAlignment="1" applyProtection="1">
      <alignment wrapText="1"/>
      <protection locked="0"/>
    </xf>
    <xf numFmtId="0" fontId="22" fillId="4" borderId="1" xfId="5" applyFont="1" applyFill="1" applyBorder="1" applyProtection="1">
      <protection locked="0"/>
    </xf>
    <xf numFmtId="49" fontId="22" fillId="0" borderId="0" xfId="5" applyNumberFormat="1" applyFont="1" applyProtection="1">
      <protection locked="0"/>
    </xf>
    <xf numFmtId="0" fontId="14" fillId="0" borderId="0" xfId="4" applyFont="1" applyBorder="1" applyAlignment="1" applyProtection="1">
      <alignment vertical="center"/>
    </xf>
    <xf numFmtId="0" fontId="0" fillId="0" borderId="0" xfId="0" applyBorder="1" applyProtection="1">
      <protection locked="0"/>
    </xf>
    <xf numFmtId="0" fontId="15" fillId="0" borderId="0" xfId="4" applyFont="1" applyBorder="1" applyProtection="1">
      <protection locked="0"/>
    </xf>
    <xf numFmtId="0" fontId="11" fillId="0" borderId="0" xfId="0" applyFont="1"/>
    <xf numFmtId="0" fontId="22" fillId="0" borderId="0" xfId="5" applyFont="1" applyAlignment="1" applyProtection="1">
      <alignment horizontal="center"/>
      <protection locked="0"/>
    </xf>
    <xf numFmtId="0" fontId="12" fillId="0" borderId="0" xfId="1" applyFont="1" applyBorder="1" applyAlignment="1" applyProtection="1">
      <alignment vertical="center"/>
      <protection locked="0"/>
    </xf>
    <xf numFmtId="0" fontId="14" fillId="0" borderId="1" xfId="4" applyFont="1" applyBorder="1" applyAlignment="1" applyProtection="1">
      <alignment horizontal="center" vertical="center" wrapText="1"/>
      <protection locked="0"/>
    </xf>
    <xf numFmtId="3" fontId="12" fillId="0" borderId="0" xfId="1" applyNumberFormat="1" applyFont="1" applyAlignment="1" applyProtection="1">
      <alignment horizontal="center" vertical="center" wrapText="1"/>
      <protection locked="0"/>
    </xf>
    <xf numFmtId="0" fontId="17" fillId="0" borderId="0" xfId="0" applyFont="1" applyProtection="1">
      <protection locked="0"/>
    </xf>
    <xf numFmtId="0" fontId="12" fillId="0" borderId="3" xfId="0" applyFont="1" applyBorder="1" applyProtection="1">
      <protection locked="0"/>
    </xf>
    <xf numFmtId="0" fontId="17" fillId="0" borderId="0" xfId="0" applyFont="1" applyAlignment="1" applyProtection="1">
      <alignment horizontal="center"/>
      <protection locked="0"/>
    </xf>
    <xf numFmtId="0" fontId="0" fillId="0" borderId="0" xfId="0" applyBorder="1"/>
    <xf numFmtId="0" fontId="0" fillId="0" borderId="3" xfId="0" applyBorder="1"/>
    <xf numFmtId="0" fontId="14" fillId="0" borderId="0" xfId="5" applyFont="1" applyProtection="1">
      <protection locked="0"/>
    </xf>
    <xf numFmtId="0" fontId="14" fillId="0" borderId="0" xfId="5" applyFont="1" applyProtection="1"/>
    <xf numFmtId="49" fontId="14" fillId="0" borderId="0" xfId="5" applyNumberFormat="1" applyFont="1" applyProtection="1">
      <protection locked="0"/>
    </xf>
    <xf numFmtId="0" fontId="17" fillId="5" borderId="0" xfId="0" applyFont="1" applyFill="1" applyProtection="1"/>
    <xf numFmtId="0" fontId="12" fillId="5" borderId="0" xfId="1" applyFont="1" applyFill="1" applyBorder="1" applyAlignment="1" applyProtection="1">
      <alignment horizontal="center" vertical="center"/>
    </xf>
    <xf numFmtId="0" fontId="12" fillId="5" borderId="0" xfId="0" applyFont="1" applyFill="1" applyProtection="1"/>
    <xf numFmtId="0" fontId="12" fillId="5" borderId="0" xfId="0" applyFont="1" applyFill="1" applyBorder="1" applyProtection="1"/>
    <xf numFmtId="0" fontId="12" fillId="5" borderId="0" xfId="1" applyFont="1" applyFill="1" applyAlignment="1" applyProtection="1">
      <alignment vertical="center"/>
    </xf>
    <xf numFmtId="3" fontId="17" fillId="5" borderId="1" xfId="1" applyNumberFormat="1" applyFont="1" applyFill="1" applyBorder="1" applyAlignment="1" applyProtection="1">
      <alignment horizontal="center" vertical="center" wrapText="1"/>
    </xf>
    <xf numFmtId="0" fontId="12" fillId="2" borderId="0" xfId="0" applyFont="1" applyFill="1" applyBorder="1" applyProtection="1"/>
    <xf numFmtId="0" fontId="12" fillId="2" borderId="0" xfId="0" applyFont="1" applyFill="1" applyProtection="1"/>
    <xf numFmtId="3" fontId="17" fillId="5" borderId="1" xfId="1" applyNumberFormat="1" applyFont="1" applyFill="1" applyBorder="1" applyAlignment="1" applyProtection="1">
      <alignment horizontal="right" vertical="center"/>
    </xf>
    <xf numFmtId="3" fontId="12" fillId="5" borderId="1" xfId="1" applyNumberFormat="1" applyFont="1" applyFill="1" applyBorder="1" applyAlignment="1" applyProtection="1">
      <alignment horizontal="right" vertical="center" wrapText="1"/>
    </xf>
    <xf numFmtId="3" fontId="17" fillId="5" borderId="1" xfId="1" applyNumberFormat="1" applyFont="1" applyFill="1" applyBorder="1" applyAlignment="1" applyProtection="1">
      <alignment horizontal="right" vertical="center" wrapText="1"/>
    </xf>
    <xf numFmtId="0" fontId="17" fillId="5" borderId="1" xfId="0" applyFont="1" applyFill="1" applyBorder="1" applyProtection="1"/>
    <xf numFmtId="3" fontId="17" fillId="5" borderId="1" xfId="0" applyNumberFormat="1" applyFont="1" applyFill="1" applyBorder="1" applyProtection="1"/>
    <xf numFmtId="0" fontId="17" fillId="0" borderId="1" xfId="1" applyFont="1" applyFill="1" applyBorder="1" applyAlignment="1" applyProtection="1">
      <alignment horizontal="left" vertical="center" wrapText="1" indent="1"/>
    </xf>
    <xf numFmtId="0" fontId="12" fillId="0" borderId="1" xfId="1" applyFont="1" applyFill="1" applyBorder="1" applyAlignment="1" applyProtection="1">
      <alignment horizontal="left" vertical="center" wrapText="1" indent="2"/>
    </xf>
    <xf numFmtId="3" fontId="17" fillId="6" borderId="1" xfId="1" applyNumberFormat="1" applyFont="1" applyFill="1" applyBorder="1" applyAlignment="1" applyProtection="1">
      <alignment horizontal="left" vertical="center" wrapText="1"/>
    </xf>
    <xf numFmtId="3" fontId="17" fillId="6" borderId="1" xfId="1" applyNumberFormat="1" applyFont="1" applyFill="1" applyBorder="1" applyAlignment="1" applyProtection="1">
      <alignment horizontal="center" vertical="center" wrapText="1"/>
    </xf>
    <xf numFmtId="0" fontId="12" fillId="6" borderId="0" xfId="1" applyFont="1" applyFill="1" applyProtection="1">
      <protection locked="0"/>
    </xf>
    <xf numFmtId="0" fontId="12" fillId="6" borderId="0" xfId="0" applyFont="1" applyFill="1" applyAlignment="1" applyProtection="1">
      <alignment horizontal="center" vertical="center"/>
      <protection locked="0"/>
    </xf>
    <xf numFmtId="0" fontId="18" fillId="6" borderId="0" xfId="1" applyFont="1" applyFill="1" applyAlignment="1" applyProtection="1">
      <alignment horizontal="center" vertical="center" wrapText="1"/>
      <protection locked="0"/>
    </xf>
    <xf numFmtId="0" fontId="12" fillId="6" borderId="0" xfId="1" applyFont="1" applyFill="1" applyAlignment="1" applyProtection="1">
      <alignment horizontal="center" vertical="center" wrapText="1"/>
      <protection locked="0"/>
    </xf>
    <xf numFmtId="0" fontId="12" fillId="6" borderId="0" xfId="1" applyFont="1" applyFill="1" applyAlignment="1" applyProtection="1">
      <alignment horizontal="center" vertical="center"/>
      <protection locked="0"/>
    </xf>
    <xf numFmtId="0" fontId="12" fillId="6" borderId="0" xfId="0" applyFont="1" applyFill="1" applyProtection="1">
      <protection locked="0"/>
    </xf>
    <xf numFmtId="0" fontId="12" fillId="0" borderId="1" xfId="1" applyFont="1" applyFill="1" applyBorder="1" applyAlignment="1" applyProtection="1">
      <alignment horizontal="left" vertical="center" wrapText="1" indent="3"/>
    </xf>
    <xf numFmtId="0" fontId="12" fillId="0" borderId="1" xfId="1" applyFont="1" applyFill="1" applyBorder="1" applyAlignment="1" applyProtection="1">
      <alignment horizontal="left" vertical="center" wrapText="1" indent="1"/>
    </xf>
    <xf numFmtId="0" fontId="17" fillId="0" borderId="1" xfId="0" applyFont="1" applyFill="1" applyBorder="1" applyProtection="1">
      <protection locked="0"/>
    </xf>
    <xf numFmtId="0" fontId="12" fillId="5" borderId="0" xfId="1" applyFont="1" applyFill="1" applyAlignment="1" applyProtection="1">
      <alignment horizontal="center" vertical="center"/>
    </xf>
    <xf numFmtId="0" fontId="14" fillId="5" borderId="0" xfId="5" applyFont="1" applyFill="1" applyProtection="1"/>
    <xf numFmtId="0" fontId="14" fillId="5" borderId="0" xfId="5" applyFont="1" applyFill="1" applyProtection="1">
      <protection locked="0"/>
    </xf>
    <xf numFmtId="0" fontId="0" fillId="5" borderId="0" xfId="0" applyFill="1"/>
    <xf numFmtId="0" fontId="16" fillId="5" borderId="0" xfId="5" applyFont="1" applyFill="1" applyBorder="1" applyAlignment="1" applyProtection="1">
      <alignment horizontal="right"/>
    </xf>
    <xf numFmtId="0" fontId="6" fillId="5" borderId="0" xfId="0" applyFont="1" applyFill="1"/>
    <xf numFmtId="167" fontId="14" fillId="5" borderId="0" xfId="5" applyNumberFormat="1" applyFont="1" applyFill="1" applyBorder="1" applyProtection="1"/>
    <xf numFmtId="14" fontId="14" fillId="5" borderId="0" xfId="5" applyNumberFormat="1" applyFont="1" applyFill="1" applyBorder="1" applyProtection="1"/>
    <xf numFmtId="0" fontId="16" fillId="5" borderId="0" xfId="5" applyFont="1" applyFill="1" applyBorder="1" applyAlignment="1" applyProtection="1">
      <alignment horizontal="right"/>
      <protection locked="0"/>
    </xf>
    <xf numFmtId="49" fontId="14" fillId="5" borderId="0" xfId="5" applyNumberFormat="1" applyFont="1" applyFill="1" applyProtection="1">
      <protection locked="0"/>
    </xf>
    <xf numFmtId="0" fontId="12" fillId="5" borderId="0" xfId="1" applyFont="1" applyFill="1" applyAlignment="1" applyProtection="1">
      <alignment horizontal="left" vertical="center"/>
    </xf>
    <xf numFmtId="167" fontId="14" fillId="5" borderId="0" xfId="5" applyNumberFormat="1" applyFont="1" applyFill="1" applyBorder="1" applyProtection="1">
      <protection locked="0"/>
    </xf>
    <xf numFmtId="0" fontId="22" fillId="5" borderId="0" xfId="5" applyFont="1" applyFill="1" applyProtection="1"/>
    <xf numFmtId="0" fontId="23" fillId="5" borderId="0" xfId="5" applyFont="1" applyFill="1" applyProtection="1"/>
    <xf numFmtId="0" fontId="22" fillId="5" borderId="0" xfId="5" applyFont="1" applyFill="1" applyBorder="1" applyAlignment="1" applyProtection="1"/>
    <xf numFmtId="0" fontId="14" fillId="5" borderId="0" xfId="5" applyFont="1" applyFill="1" applyBorder="1" applyProtection="1">
      <protection locked="0"/>
    </xf>
    <xf numFmtId="0" fontId="0" fillId="5" borderId="0" xfId="0" applyFill="1" applyBorder="1"/>
    <xf numFmtId="0" fontId="12" fillId="5" borderId="0" xfId="1" applyFont="1" applyFill="1" applyBorder="1" applyAlignment="1" applyProtection="1">
      <alignment horizontal="right" vertical="center"/>
    </xf>
    <xf numFmtId="0" fontId="12" fillId="5" borderId="0" xfId="1" applyFont="1" applyFill="1" applyBorder="1" applyAlignment="1" applyProtection="1">
      <alignment horizontal="left" vertical="center"/>
    </xf>
    <xf numFmtId="0" fontId="12" fillId="5" borderId="0" xfId="0" applyFont="1" applyFill="1" applyBorder="1" applyProtection="1">
      <protection locked="0"/>
    </xf>
    <xf numFmtId="0" fontId="12" fillId="5" borderId="0" xfId="0" applyFont="1" applyFill="1" applyProtection="1">
      <protection locked="0"/>
    </xf>
    <xf numFmtId="3" fontId="17" fillId="5" borderId="1" xfId="1" applyNumberFormat="1" applyFont="1" applyFill="1" applyBorder="1" applyAlignment="1" applyProtection="1">
      <alignment horizontal="left" vertical="center" wrapText="1"/>
    </xf>
    <xf numFmtId="0" fontId="12" fillId="5" borderId="1" xfId="0" applyFont="1" applyFill="1" applyBorder="1" applyProtection="1"/>
    <xf numFmtId="0" fontId="14" fillId="5" borderId="0" xfId="5" applyFont="1" applyFill="1" applyAlignment="1" applyProtection="1">
      <alignment horizontal="left"/>
    </xf>
    <xf numFmtId="14" fontId="16" fillId="5" borderId="0" xfId="5" applyNumberFormat="1" applyFont="1" applyFill="1" applyBorder="1" applyProtection="1"/>
    <xf numFmtId="0" fontId="12" fillId="5" borderId="0" xfId="0" applyFont="1" applyFill="1" applyAlignment="1" applyProtection="1">
      <alignment horizontal="center" vertical="center"/>
      <protection locked="0"/>
    </xf>
    <xf numFmtId="0" fontId="12" fillId="0" borderId="0" xfId="0" applyFont="1" applyFill="1" applyAlignment="1" applyProtection="1">
      <alignment horizontal="center" vertical="center"/>
      <protection locked="0"/>
    </xf>
    <xf numFmtId="0" fontId="0" fillId="0" borderId="0" xfId="0" applyFill="1"/>
    <xf numFmtId="0" fontId="12" fillId="0" borderId="0" xfId="0" applyFont="1" applyFill="1" applyBorder="1" applyProtection="1">
      <protection locked="0"/>
    </xf>
    <xf numFmtId="0" fontId="13" fillId="5" borderId="0" xfId="3" applyFont="1" applyFill="1" applyAlignment="1" applyProtection="1">
      <alignment horizontal="center" vertical="center" wrapText="1"/>
    </xf>
    <xf numFmtId="0" fontId="12" fillId="5" borderId="0" xfId="3" applyFont="1" applyFill="1" applyAlignment="1" applyProtection="1">
      <alignment horizontal="center" vertical="center"/>
      <protection locked="0"/>
    </xf>
    <xf numFmtId="0" fontId="12" fillId="5" borderId="0" xfId="3" applyFont="1" applyFill="1" applyProtection="1"/>
    <xf numFmtId="0" fontId="12" fillId="5" borderId="3" xfId="0" applyFont="1" applyFill="1" applyBorder="1" applyAlignment="1" applyProtection="1">
      <alignment horizontal="left"/>
    </xf>
    <xf numFmtId="0" fontId="12" fillId="5" borderId="0" xfId="0" applyFont="1" applyFill="1" applyBorder="1" applyAlignment="1" applyProtection="1">
      <alignment horizontal="left"/>
    </xf>
    <xf numFmtId="0" fontId="12" fillId="5" borderId="1" xfId="2" applyFont="1" applyFill="1" applyBorder="1" applyAlignment="1" applyProtection="1">
      <alignment horizontal="right" vertical="top"/>
    </xf>
    <xf numFmtId="0" fontId="17" fillId="5" borderId="4" xfId="3" applyFont="1" applyFill="1" applyBorder="1" applyAlignment="1" applyProtection="1">
      <alignment horizontal="right"/>
    </xf>
    <xf numFmtId="0" fontId="12" fillId="5" borderId="0" xfId="0" applyFont="1" applyFill="1" applyBorder="1" applyAlignment="1" applyProtection="1">
      <alignment horizontal="left" wrapText="1"/>
    </xf>
    <xf numFmtId="0" fontId="12" fillId="5" borderId="3" xfId="0" applyFont="1" applyFill="1" applyBorder="1" applyAlignment="1" applyProtection="1">
      <alignment horizontal="left" wrapText="1"/>
    </xf>
    <xf numFmtId="0" fontId="12" fillId="5" borderId="3" xfId="0" applyFont="1" applyFill="1" applyBorder="1" applyProtection="1"/>
    <xf numFmtId="0" fontId="17" fillId="5" borderId="3" xfId="0" applyFont="1" applyFill="1" applyBorder="1" applyAlignment="1" applyProtection="1">
      <alignment horizontal="center" vertical="center" wrapText="1"/>
    </xf>
    <xf numFmtId="0" fontId="17" fillId="5" borderId="1" xfId="0" applyFont="1" applyFill="1" applyBorder="1" applyAlignment="1" applyProtection="1">
      <alignment horizontal="right" vertical="center" wrapText="1"/>
    </xf>
    <xf numFmtId="0" fontId="12" fillId="5" borderId="0" xfId="0" applyFont="1" applyFill="1" applyAlignment="1" applyProtection="1">
      <alignment horizontal="center" vertical="center"/>
    </xf>
    <xf numFmtId="0" fontId="12" fillId="5" borderId="3" xfId="1" applyFont="1" applyFill="1" applyBorder="1" applyAlignment="1" applyProtection="1">
      <alignment horizontal="left" vertical="center"/>
    </xf>
    <xf numFmtId="0" fontId="19" fillId="5" borderId="8" xfId="2" applyFont="1" applyFill="1" applyBorder="1" applyAlignment="1" applyProtection="1">
      <alignment horizontal="center" vertical="top" wrapText="1"/>
    </xf>
    <xf numFmtId="0" fontId="19" fillId="5" borderId="21" xfId="2" applyFont="1" applyFill="1" applyBorder="1" applyAlignment="1" applyProtection="1">
      <alignment horizontal="center" vertical="top" wrapText="1"/>
    </xf>
    <xf numFmtId="1" fontId="19" fillId="5" borderId="21" xfId="2" applyNumberFormat="1" applyFont="1" applyFill="1" applyBorder="1" applyAlignment="1" applyProtection="1">
      <alignment horizontal="center" vertical="top" wrapText="1"/>
    </xf>
    <xf numFmtId="1" fontId="19" fillId="5" borderId="8" xfId="2" applyNumberFormat="1" applyFont="1" applyFill="1" applyBorder="1" applyAlignment="1" applyProtection="1">
      <alignment horizontal="center" vertical="top" wrapText="1"/>
    </xf>
    <xf numFmtId="0" fontId="12" fillId="0" borderId="0" xfId="0" applyFont="1" applyFill="1" applyAlignment="1" applyProtection="1">
      <alignment horizontal="center" vertical="center"/>
    </xf>
    <xf numFmtId="0" fontId="14" fillId="5" borderId="1" xfId="4" applyFont="1" applyFill="1" applyBorder="1" applyAlignment="1" applyProtection="1">
      <alignment vertical="center" wrapText="1"/>
    </xf>
    <xf numFmtId="0" fontId="16" fillId="5" borderId="5" xfId="4" applyFont="1" applyFill="1" applyBorder="1" applyAlignment="1" applyProtection="1">
      <alignment horizontal="center" vertical="center" wrapText="1"/>
    </xf>
    <xf numFmtId="0" fontId="16" fillId="5" borderId="4" xfId="4" applyFont="1" applyFill="1" applyBorder="1" applyAlignment="1" applyProtection="1">
      <alignment horizontal="center" vertical="center" wrapText="1"/>
    </xf>
    <xf numFmtId="0" fontId="16" fillId="5" borderId="1" xfId="4" applyFont="1" applyFill="1" applyBorder="1" applyAlignment="1" applyProtection="1">
      <alignment horizontal="center" vertical="center" wrapText="1"/>
    </xf>
    <xf numFmtId="0" fontId="11" fillId="5" borderId="0" xfId="0" applyFont="1" applyFill="1" applyProtection="1"/>
    <xf numFmtId="0" fontId="0" fillId="5" borderId="0" xfId="0" applyFill="1" applyProtection="1"/>
    <xf numFmtId="14" fontId="12" fillId="5" borderId="0" xfId="1" applyNumberFormat="1" applyFont="1" applyFill="1" applyBorder="1" applyAlignment="1" applyProtection="1">
      <alignment vertical="center"/>
    </xf>
    <xf numFmtId="0" fontId="12" fillId="5" borderId="0" xfId="1" applyFont="1" applyFill="1" applyBorder="1" applyAlignment="1" applyProtection="1">
      <alignment vertical="center"/>
    </xf>
    <xf numFmtId="14" fontId="12" fillId="5" borderId="0" xfId="1" applyNumberFormat="1" applyFont="1" applyFill="1" applyBorder="1" applyAlignment="1" applyProtection="1">
      <alignment horizontal="center" vertical="center"/>
    </xf>
    <xf numFmtId="0" fontId="7" fillId="5" borderId="0" xfId="1" applyFont="1" applyFill="1" applyAlignment="1" applyProtection="1">
      <alignment horizontal="left" vertical="center"/>
    </xf>
    <xf numFmtId="0" fontId="6" fillId="5" borderId="0" xfId="0" applyFont="1" applyFill="1" applyProtection="1"/>
    <xf numFmtId="0" fontId="0" fillId="5" borderId="0" xfId="0" applyFill="1" applyProtection="1">
      <protection locked="0"/>
    </xf>
    <xf numFmtId="0" fontId="15" fillId="5" borderId="0" xfId="4" applyFont="1" applyFill="1" applyProtection="1">
      <protection locked="0"/>
    </xf>
    <xf numFmtId="0" fontId="0" fillId="5" borderId="0" xfId="0" applyFill="1" applyBorder="1" applyProtection="1">
      <protection locked="0"/>
    </xf>
    <xf numFmtId="0" fontId="0" fillId="5" borderId="0" xfId="0" applyFill="1" applyBorder="1" applyProtection="1"/>
    <xf numFmtId="0" fontId="0" fillId="0" borderId="0" xfId="0" applyFill="1" applyBorder="1" applyProtection="1"/>
    <xf numFmtId="0" fontId="0" fillId="0" borderId="0" xfId="0" applyFill="1" applyProtection="1"/>
    <xf numFmtId="0" fontId="16" fillId="5" borderId="5" xfId="4" applyFont="1" applyFill="1" applyBorder="1" applyAlignment="1" applyProtection="1">
      <alignment horizontal="left" vertical="center" wrapText="1"/>
    </xf>
    <xf numFmtId="0" fontId="12" fillId="5" borderId="0" xfId="1" applyFont="1" applyFill="1" applyBorder="1" applyAlignment="1" applyProtection="1">
      <alignment vertical="center"/>
      <protection locked="0"/>
    </xf>
    <xf numFmtId="0" fontId="15" fillId="5" borderId="0" xfId="4" applyFont="1" applyFill="1" applyBorder="1" applyProtection="1">
      <protection locked="0"/>
    </xf>
    <xf numFmtId="0" fontId="12" fillId="5" borderId="0" xfId="3" applyFont="1" applyFill="1" applyProtection="1">
      <protection locked="0"/>
    </xf>
    <xf numFmtId="0" fontId="12" fillId="5" borderId="0" xfId="1" applyFont="1" applyFill="1" applyProtection="1">
      <protection locked="0"/>
    </xf>
    <xf numFmtId="0" fontId="18" fillId="5" borderId="0" xfId="1" applyFont="1" applyFill="1" applyAlignment="1" applyProtection="1">
      <alignment horizontal="center" vertical="center" wrapText="1"/>
      <protection locked="0"/>
    </xf>
    <xf numFmtId="0" fontId="14" fillId="5" borderId="1" xfId="4" applyFont="1" applyFill="1" applyBorder="1" applyAlignment="1" applyProtection="1">
      <alignment horizontal="center" vertical="center" wrapText="1"/>
    </xf>
    <xf numFmtId="14" fontId="22" fillId="0" borderId="2" xfId="5" applyNumberFormat="1" applyFont="1" applyBorder="1" applyAlignment="1" applyProtection="1">
      <alignment wrapText="1"/>
      <protection locked="0"/>
    </xf>
    <xf numFmtId="0" fontId="24" fillId="5" borderId="13" xfId="5" applyFont="1" applyFill="1" applyBorder="1" applyAlignment="1" applyProtection="1">
      <alignment horizontal="center" vertical="center"/>
    </xf>
    <xf numFmtId="0" fontId="24" fillId="5" borderId="14" xfId="5" applyFont="1" applyFill="1" applyBorder="1" applyAlignment="1" applyProtection="1">
      <alignment horizontal="center"/>
    </xf>
    <xf numFmtId="0" fontId="24" fillId="5" borderId="13" xfId="5" applyFont="1" applyFill="1" applyBorder="1" applyAlignment="1" applyProtection="1">
      <alignment horizontal="center"/>
    </xf>
    <xf numFmtId="0" fontId="24" fillId="5" borderId="15" xfId="5" applyFont="1" applyFill="1" applyBorder="1" applyAlignment="1" applyProtection="1">
      <alignment horizontal="center"/>
    </xf>
    <xf numFmtId="0" fontId="24" fillId="5" borderId="13" xfId="5" applyFont="1" applyFill="1" applyBorder="1" applyAlignment="1" applyProtection="1">
      <alignment horizontal="center" vertical="top" wrapText="1"/>
    </xf>
    <xf numFmtId="0" fontId="24" fillId="5" borderId="15" xfId="5" applyFont="1" applyFill="1" applyBorder="1" applyAlignment="1" applyProtection="1">
      <alignment horizontal="center" vertical="top" wrapText="1"/>
    </xf>
    <xf numFmtId="14" fontId="17" fillId="0" borderId="0" xfId="0" applyNumberFormat="1" applyFont="1" applyFill="1" applyBorder="1" applyAlignment="1" applyProtection="1">
      <alignment horizontal="center" vertical="center" wrapText="1"/>
    </xf>
    <xf numFmtId="0" fontId="21" fillId="5" borderId="1" xfId="2" applyFont="1" applyFill="1" applyBorder="1" applyAlignment="1" applyProtection="1">
      <alignment horizontal="center" vertical="top" wrapText="1"/>
    </xf>
    <xf numFmtId="1" fontId="21" fillId="5" borderId="1" xfId="2" applyNumberFormat="1" applyFont="1" applyFill="1" applyBorder="1" applyAlignment="1" applyProtection="1">
      <alignment horizontal="center" vertical="top" wrapText="1"/>
    </xf>
    <xf numFmtId="0" fontId="12" fillId="5" borderId="0" xfId="1" applyFont="1" applyFill="1" applyAlignment="1" applyProtection="1">
      <alignment horizontal="center" vertical="center"/>
    </xf>
    <xf numFmtId="0" fontId="12" fillId="5" borderId="0" xfId="1" applyFont="1" applyFill="1" applyBorder="1" applyAlignment="1" applyProtection="1">
      <alignment horizontal="center" vertical="center"/>
    </xf>
    <xf numFmtId="0" fontId="12" fillId="5" borderId="0" xfId="1" applyFont="1" applyFill="1" applyAlignment="1" applyProtection="1">
      <alignment horizontal="center" vertical="center"/>
    </xf>
    <xf numFmtId="0" fontId="12" fillId="5" borderId="0" xfId="1" applyFont="1" applyFill="1" applyBorder="1" applyAlignment="1" applyProtection="1">
      <alignment horizontal="center" vertical="center"/>
    </xf>
    <xf numFmtId="0" fontId="12" fillId="5" borderId="0" xfId="1" applyFont="1" applyFill="1" applyAlignment="1" applyProtection="1">
      <alignment horizontal="right" vertical="center"/>
    </xf>
    <xf numFmtId="0" fontId="12" fillId="5" borderId="0" xfId="1" applyFont="1" applyFill="1" applyBorder="1" applyAlignment="1" applyProtection="1">
      <alignment horizontal="center" vertical="center"/>
      <protection locked="0"/>
    </xf>
    <xf numFmtId="0" fontId="21" fillId="5" borderId="6" xfId="2" applyFont="1" applyFill="1" applyBorder="1" applyAlignment="1" applyProtection="1">
      <alignment horizontal="center" vertical="top" wrapText="1"/>
    </xf>
    <xf numFmtId="1" fontId="21" fillId="5" borderId="6" xfId="2" applyNumberFormat="1" applyFont="1" applyFill="1" applyBorder="1" applyAlignment="1" applyProtection="1">
      <alignment horizontal="center" vertical="top" wrapText="1"/>
    </xf>
    <xf numFmtId="0" fontId="21" fillId="0" borderId="6" xfId="2" applyFont="1" applyFill="1" applyBorder="1" applyAlignment="1" applyProtection="1">
      <alignment horizontal="left" vertical="top"/>
    </xf>
    <xf numFmtId="0" fontId="19" fillId="0" borderId="6" xfId="2" applyFont="1" applyFill="1" applyBorder="1" applyAlignment="1" applyProtection="1">
      <alignment horizontal="center" vertical="top" wrapText="1"/>
      <protection locked="0"/>
    </xf>
    <xf numFmtId="0" fontId="19" fillId="0" borderId="0" xfId="2" applyFont="1" applyFill="1" applyBorder="1" applyAlignment="1" applyProtection="1">
      <alignment horizontal="center" vertical="top" wrapText="1"/>
      <protection locked="0"/>
    </xf>
    <xf numFmtId="1" fontId="19" fillId="0" borderId="0" xfId="2" applyNumberFormat="1" applyFont="1" applyFill="1" applyBorder="1" applyAlignment="1" applyProtection="1">
      <alignment horizontal="center" vertical="top" wrapText="1"/>
      <protection locked="0"/>
    </xf>
    <xf numFmtId="1" fontId="19" fillId="5" borderId="6" xfId="2" applyNumberFormat="1" applyFont="1" applyFill="1" applyBorder="1" applyAlignment="1" applyProtection="1">
      <alignment horizontal="center" vertical="top" wrapText="1"/>
      <protection locked="0"/>
    </xf>
    <xf numFmtId="0" fontId="19" fillId="0" borderId="6" xfId="2" applyFont="1" applyFill="1" applyBorder="1" applyAlignment="1" applyProtection="1">
      <alignment horizontal="left" vertical="top" wrapText="1"/>
      <protection locked="0"/>
    </xf>
    <xf numFmtId="1" fontId="19" fillId="0" borderId="6" xfId="2" applyNumberFormat="1" applyFont="1" applyFill="1" applyBorder="1" applyAlignment="1" applyProtection="1">
      <alignment horizontal="left" vertical="top" wrapText="1"/>
      <protection locked="0"/>
    </xf>
    <xf numFmtId="0" fontId="20" fillId="5" borderId="6" xfId="2" applyFont="1" applyFill="1" applyBorder="1" applyAlignment="1" applyProtection="1">
      <alignment horizontal="right" vertical="top" wrapText="1"/>
      <protection locked="0"/>
    </xf>
    <xf numFmtId="0" fontId="12" fillId="2" borderId="0" xfId="0" applyFont="1" applyFill="1" applyProtection="1">
      <protection locked="0"/>
    </xf>
    <xf numFmtId="0" fontId="0" fillId="2" borderId="0" xfId="0" applyFill="1"/>
    <xf numFmtId="0" fontId="17" fillId="2" borderId="0" xfId="0" applyFont="1" applyFill="1" applyAlignment="1" applyProtection="1">
      <alignment horizontal="center"/>
      <protection locked="0"/>
    </xf>
    <xf numFmtId="0" fontId="12" fillId="2" borderId="0" xfId="0" applyFont="1" applyFill="1" applyAlignment="1" applyProtection="1">
      <alignment horizontal="center" vertical="center"/>
      <protection locked="0"/>
    </xf>
    <xf numFmtId="0" fontId="12" fillId="2" borderId="3" xfId="0" applyFont="1" applyFill="1" applyBorder="1" applyProtection="1">
      <protection locked="0"/>
    </xf>
    <xf numFmtId="0" fontId="0" fillId="2" borderId="0" xfId="0" applyFill="1" applyBorder="1"/>
    <xf numFmtId="0" fontId="17" fillId="2" borderId="0" xfId="0" applyFont="1" applyFill="1" applyProtection="1">
      <protection locked="0"/>
    </xf>
    <xf numFmtId="0" fontId="12" fillId="2" borderId="0" xfId="0" applyFont="1" applyFill="1" applyBorder="1" applyProtection="1">
      <protection locked="0"/>
    </xf>
    <xf numFmtId="0" fontId="11" fillId="2" borderId="0" xfId="0" applyFont="1" applyFill="1"/>
    <xf numFmtId="0" fontId="11" fillId="5" borderId="0" xfId="3" applyFont="1" applyFill="1" applyProtection="1"/>
    <xf numFmtId="0" fontId="6" fillId="5" borderId="0" xfId="3" applyFill="1" applyProtection="1"/>
    <xf numFmtId="0" fontId="6" fillId="5" borderId="0" xfId="3" applyFill="1" applyBorder="1" applyProtection="1"/>
    <xf numFmtId="0" fontId="6" fillId="0" borderId="0" xfId="3" applyProtection="1">
      <protection locked="0"/>
    </xf>
    <xf numFmtId="0" fontId="6" fillId="5" borderId="0" xfId="3" applyFill="1" applyProtection="1">
      <protection locked="0"/>
    </xf>
    <xf numFmtId="0" fontId="6" fillId="5" borderId="0" xfId="3" applyFill="1" applyBorder="1" applyProtection="1">
      <protection locked="0"/>
    </xf>
    <xf numFmtId="0" fontId="6" fillId="0" borderId="0" xfId="3" applyFill="1" applyProtection="1"/>
    <xf numFmtId="0" fontId="6" fillId="0" borderId="0" xfId="3" applyFill="1" applyBorder="1" applyProtection="1"/>
    <xf numFmtId="0" fontId="6" fillId="5" borderId="3" xfId="3" applyFill="1" applyBorder="1" applyProtection="1"/>
    <xf numFmtId="0" fontId="11" fillId="5" borderId="1" xfId="3" applyFont="1" applyFill="1" applyBorder="1" applyAlignment="1" applyProtection="1">
      <alignment horizontal="center" vertical="center"/>
    </xf>
    <xf numFmtId="0" fontId="11" fillId="5" borderId="1" xfId="3" applyFont="1" applyFill="1" applyBorder="1" applyAlignment="1" applyProtection="1">
      <alignment horizontal="center" vertical="center" wrapText="1"/>
    </xf>
    <xf numFmtId="0" fontId="11" fillId="5" borderId="2" xfId="3" applyFont="1" applyFill="1" applyBorder="1" applyAlignment="1" applyProtection="1">
      <alignment horizontal="center" vertical="center" wrapText="1"/>
    </xf>
    <xf numFmtId="0" fontId="6" fillId="0" borderId="1" xfId="3" applyBorder="1" applyProtection="1">
      <protection locked="0"/>
    </xf>
    <xf numFmtId="14" fontId="6" fillId="0" borderId="1" xfId="3" applyNumberFormat="1" applyBorder="1" applyProtection="1">
      <protection locked="0"/>
    </xf>
    <xf numFmtId="0" fontId="17" fillId="0" borderId="0" xfId="3" applyFont="1" applyProtection="1">
      <protection locked="0"/>
    </xf>
    <xf numFmtId="0" fontId="12" fillId="0" borderId="0" xfId="3" applyFont="1" applyBorder="1" applyProtection="1">
      <protection locked="0"/>
    </xf>
    <xf numFmtId="0" fontId="12" fillId="0" borderId="3" xfId="3" applyFont="1" applyBorder="1" applyProtection="1">
      <protection locked="0"/>
    </xf>
    <xf numFmtId="0" fontId="17" fillId="0" borderId="0" xfId="3" applyFont="1" applyAlignment="1" applyProtection="1">
      <alignment horizontal="left"/>
      <protection locked="0"/>
    </xf>
    <xf numFmtId="0" fontId="12" fillId="0" borderId="0" xfId="3" applyFont="1" applyAlignment="1" applyProtection="1">
      <alignment horizontal="left"/>
      <protection locked="0"/>
    </xf>
    <xf numFmtId="0" fontId="6" fillId="0" borderId="0" xfId="3"/>
    <xf numFmtId="0" fontId="6" fillId="0" borderId="0" xfId="3" applyBorder="1" applyProtection="1">
      <protection locked="0"/>
    </xf>
    <xf numFmtId="0" fontId="6" fillId="0" borderId="1" xfId="3" applyBorder="1" applyAlignment="1" applyProtection="1">
      <alignment horizontal="center"/>
      <protection locked="0"/>
    </xf>
    <xf numFmtId="0" fontId="12" fillId="0" borderId="0" xfId="0" applyFont="1" applyAlignment="1" applyProtection="1">
      <alignment horizontal="left"/>
      <protection locked="0"/>
    </xf>
    <xf numFmtId="0" fontId="12" fillId="0" borderId="5" xfId="2" applyFont="1" applyFill="1" applyBorder="1" applyAlignment="1" applyProtection="1">
      <alignment horizontal="left" vertical="center" wrapText="1" indent="2"/>
    </xf>
    <xf numFmtId="4" fontId="12" fillId="0" borderId="4" xfId="2" applyNumberFormat="1" applyFont="1" applyFill="1" applyBorder="1" applyAlignment="1" applyProtection="1">
      <alignment horizontal="right" vertical="center"/>
      <protection locked="0"/>
    </xf>
    <xf numFmtId="0" fontId="12" fillId="5" borderId="0" xfId="1" applyFont="1" applyFill="1" applyAlignment="1" applyProtection="1">
      <alignment horizontal="center" vertical="center"/>
    </xf>
    <xf numFmtId="0" fontId="12" fillId="5" borderId="0" xfId="1" applyFont="1" applyFill="1" applyBorder="1" applyAlignment="1" applyProtection="1">
      <alignment horizontal="center" vertical="center"/>
    </xf>
    <xf numFmtId="0" fontId="14" fillId="0" borderId="2" xfId="4" applyFont="1" applyBorder="1" applyAlignment="1" applyProtection="1">
      <alignment vertical="center" wrapText="1"/>
      <protection locked="0"/>
    </xf>
    <xf numFmtId="0" fontId="12" fillId="5" borderId="0" xfId="1" applyFont="1" applyFill="1" applyAlignment="1" applyProtection="1">
      <alignment horizontal="center" vertical="center"/>
    </xf>
    <xf numFmtId="0" fontId="17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0" fontId="0" fillId="2" borderId="0" xfId="0" applyFill="1" applyProtection="1">
      <protection locked="0"/>
    </xf>
    <xf numFmtId="0" fontId="15" fillId="2" borderId="0" xfId="4" applyFont="1" applyFill="1" applyProtection="1">
      <protection locked="0"/>
    </xf>
    <xf numFmtId="0" fontId="12" fillId="5" borderId="0" xfId="1" applyFont="1" applyFill="1" applyBorder="1" applyAlignment="1" applyProtection="1">
      <alignment horizontal="center" vertical="center"/>
    </xf>
    <xf numFmtId="0" fontId="17" fillId="2" borderId="0" xfId="0" applyFont="1" applyFill="1" applyAlignment="1" applyProtection="1">
      <alignment horizontal="left"/>
      <protection locked="0"/>
    </xf>
    <xf numFmtId="0" fontId="12" fillId="2" borderId="0" xfId="0" applyFont="1" applyFill="1" applyAlignment="1" applyProtection="1">
      <alignment horizontal="left"/>
      <protection locked="0"/>
    </xf>
    <xf numFmtId="0" fontId="6" fillId="2" borderId="0" xfId="0" applyFont="1" applyFill="1"/>
    <xf numFmtId="0" fontId="0" fillId="2" borderId="3" xfId="0" applyFill="1" applyBorder="1"/>
    <xf numFmtId="0" fontId="11" fillId="5" borderId="2" xfId="3" applyFont="1" applyFill="1" applyBorder="1" applyAlignment="1" applyProtection="1">
      <alignment horizontal="center" vertical="center"/>
    </xf>
    <xf numFmtId="0" fontId="17" fillId="5" borderId="0" xfId="0" applyFont="1" applyFill="1" applyBorder="1" applyAlignment="1" applyProtection="1">
      <alignment horizontal="center"/>
      <protection locked="0"/>
    </xf>
    <xf numFmtId="0" fontId="12" fillId="5" borderId="0" xfId="0" applyFont="1" applyFill="1" applyBorder="1" applyAlignment="1" applyProtection="1">
      <alignment horizontal="center" vertical="center"/>
      <protection locked="0"/>
    </xf>
    <xf numFmtId="0" fontId="17" fillId="5" borderId="0" xfId="0" applyFont="1" applyFill="1" applyBorder="1" applyProtection="1">
      <protection locked="0"/>
    </xf>
    <xf numFmtId="0" fontId="11" fillId="5" borderId="0" xfId="0" applyFont="1" applyFill="1" applyBorder="1"/>
    <xf numFmtId="0" fontId="27" fillId="5" borderId="0" xfId="0" applyFont="1" applyFill="1" applyBorder="1" applyAlignment="1" applyProtection="1">
      <alignment horizontal="left"/>
    </xf>
    <xf numFmtId="0" fontId="28" fillId="5" borderId="0" xfId="0" applyFont="1" applyFill="1" applyBorder="1" applyProtection="1"/>
    <xf numFmtId="0" fontId="28" fillId="5" borderId="0" xfId="0" applyFont="1" applyFill="1" applyBorder="1" applyAlignment="1" applyProtection="1">
      <alignment horizontal="center" vertical="center"/>
    </xf>
    <xf numFmtId="0" fontId="12" fillId="5" borderId="0" xfId="1" applyFont="1" applyFill="1" applyAlignment="1" applyProtection="1">
      <alignment horizontal="center" vertical="center"/>
    </xf>
    <xf numFmtId="0" fontId="12" fillId="5" borderId="0" xfId="1" applyFont="1" applyFill="1" applyBorder="1" applyAlignment="1" applyProtection="1">
      <alignment horizontal="center" vertical="center"/>
    </xf>
    <xf numFmtId="0" fontId="17" fillId="0" borderId="1" xfId="1" applyFont="1" applyFill="1" applyBorder="1" applyAlignment="1" applyProtection="1">
      <alignment horizontal="left" vertical="center" wrapText="1"/>
    </xf>
    <xf numFmtId="0" fontId="17" fillId="6" borderId="0" xfId="1" applyFont="1" applyFill="1" applyAlignment="1" applyProtection="1">
      <alignment horizontal="center" vertical="center"/>
      <protection locked="0"/>
    </xf>
    <xf numFmtId="3" fontId="17" fillId="2" borderId="1" xfId="1" applyNumberFormat="1" applyFont="1" applyFill="1" applyBorder="1" applyAlignment="1" applyProtection="1">
      <alignment horizontal="center" vertical="center"/>
      <protection locked="0"/>
    </xf>
    <xf numFmtId="3" fontId="12" fillId="6" borderId="0" xfId="1" applyNumberFormat="1" applyFont="1" applyFill="1" applyAlignment="1" applyProtection="1">
      <alignment horizontal="center" vertical="center"/>
      <protection locked="0"/>
    </xf>
    <xf numFmtId="3" fontId="12" fillId="0" borderId="0" xfId="1" applyNumberFormat="1" applyFont="1" applyAlignment="1" applyProtection="1">
      <alignment horizontal="center" vertical="center"/>
      <protection locked="0"/>
    </xf>
    <xf numFmtId="0" fontId="12" fillId="0" borderId="1" xfId="2" applyFont="1" applyFill="1" applyBorder="1" applyAlignment="1" applyProtection="1">
      <alignment horizontal="left" vertical="top"/>
      <protection locked="0"/>
    </xf>
    <xf numFmtId="0" fontId="29" fillId="6" borderId="0" xfId="0" applyFont="1" applyFill="1" applyAlignment="1" applyProtection="1">
      <alignment vertical="center"/>
      <protection locked="0"/>
    </xf>
    <xf numFmtId="0" fontId="29" fillId="0" borderId="0" xfId="0" applyFont="1" applyAlignment="1" applyProtection="1">
      <alignment vertical="center"/>
      <protection locked="0"/>
    </xf>
    <xf numFmtId="0" fontId="12" fillId="0" borderId="1" xfId="1" applyFont="1" applyFill="1" applyBorder="1" applyAlignment="1" applyProtection="1">
      <alignment horizontal="left" vertical="center" wrapText="1" indent="4"/>
    </xf>
    <xf numFmtId="0" fontId="12" fillId="5" borderId="1" xfId="0" applyFont="1" applyFill="1" applyBorder="1" applyAlignment="1" applyProtection="1">
      <alignment horizontal="center"/>
    </xf>
    <xf numFmtId="0" fontId="12" fillId="0" borderId="5" xfId="0" applyFont="1" applyFill="1" applyBorder="1" applyAlignment="1" applyProtection="1">
      <alignment horizontal="left" vertical="center" indent="1"/>
    </xf>
    <xf numFmtId="0" fontId="12" fillId="5" borderId="23" xfId="0" applyFont="1" applyFill="1" applyBorder="1" applyAlignment="1" applyProtection="1">
      <alignment horizontal="center"/>
    </xf>
    <xf numFmtId="0" fontId="12" fillId="5" borderId="2" xfId="0" applyFont="1" applyFill="1" applyBorder="1" applyAlignment="1" applyProtection="1">
      <alignment horizontal="center"/>
    </xf>
    <xf numFmtId="0" fontId="12" fillId="5" borderId="0" xfId="1" applyFont="1" applyFill="1" applyAlignment="1" applyProtection="1">
      <alignment wrapText="1"/>
    </xf>
    <xf numFmtId="0" fontId="12" fillId="5" borderId="0" xfId="0" applyFont="1" applyFill="1" applyBorder="1" applyAlignment="1" applyProtection="1">
      <alignment wrapText="1"/>
    </xf>
    <xf numFmtId="0" fontId="0" fillId="0" borderId="0" xfId="0" applyAlignment="1" applyProtection="1">
      <alignment wrapText="1"/>
      <protection locked="0"/>
    </xf>
    <xf numFmtId="0" fontId="12" fillId="0" borderId="0" xfId="0" applyFont="1" applyAlignment="1" applyProtection="1">
      <alignment wrapText="1"/>
      <protection locked="0"/>
    </xf>
    <xf numFmtId="0" fontId="12" fillId="0" borderId="0" xfId="3" applyFont="1" applyAlignment="1" applyProtection="1">
      <alignment wrapText="1"/>
      <protection locked="0"/>
    </xf>
    <xf numFmtId="0" fontId="17" fillId="0" borderId="0" xfId="0" applyFont="1" applyAlignment="1" applyProtection="1">
      <alignment wrapText="1"/>
      <protection locked="0"/>
    </xf>
    <xf numFmtId="0" fontId="11" fillId="0" borderId="0" xfId="0" applyFont="1" applyAlignment="1">
      <alignment wrapText="1"/>
    </xf>
    <xf numFmtId="0" fontId="0" fillId="0" borderId="0" xfId="0" applyAlignment="1">
      <alignment wrapText="1"/>
    </xf>
    <xf numFmtId="0" fontId="12" fillId="0" borderId="0" xfId="0" applyFont="1"/>
    <xf numFmtId="0" fontId="12" fillId="0" borderId="1" xfId="0" applyFont="1" applyFill="1" applyBorder="1" applyAlignment="1" applyProtection="1">
      <alignment horizontal="left" vertical="center" wrapText="1" indent="2"/>
    </xf>
    <xf numFmtId="0" fontId="30" fillId="5" borderId="0" xfId="1" applyFont="1" applyFill="1" applyAlignment="1" applyProtection="1">
      <alignment horizontal="right" vertical="center"/>
    </xf>
    <xf numFmtId="0" fontId="6" fillId="5" borderId="0" xfId="3" applyFill="1" applyBorder="1" applyAlignment="1" applyProtection="1">
      <alignment horizontal="left"/>
      <protection locked="0"/>
    </xf>
    <xf numFmtId="0" fontId="6" fillId="5" borderId="24" xfId="3" applyFill="1" applyBorder="1" applyProtection="1"/>
    <xf numFmtId="0" fontId="6" fillId="5" borderId="1" xfId="3" applyFont="1" applyFill="1" applyBorder="1" applyAlignment="1" applyProtection="1">
      <alignment horizontal="center" vertical="center"/>
    </xf>
    <xf numFmtId="0" fontId="6" fillId="5" borderId="1" xfId="3" applyFill="1" applyBorder="1" applyAlignment="1" applyProtection="1">
      <alignment horizontal="center" vertical="center" wrapText="1"/>
    </xf>
    <xf numFmtId="0" fontId="6" fillId="5" borderId="2" xfId="3" applyFill="1" applyBorder="1" applyAlignment="1" applyProtection="1">
      <alignment horizontal="center" vertical="center" wrapText="1"/>
    </xf>
    <xf numFmtId="0" fontId="6" fillId="5" borderId="1" xfId="3" applyFont="1" applyFill="1" applyBorder="1" applyAlignment="1" applyProtection="1">
      <alignment horizontal="center" vertical="center" wrapText="1"/>
    </xf>
    <xf numFmtId="0" fontId="6" fillId="5" borderId="2" xfId="3" applyFont="1" applyFill="1" applyBorder="1" applyAlignment="1" applyProtection="1">
      <alignment horizontal="center" vertical="center" wrapText="1"/>
    </xf>
    <xf numFmtId="0" fontId="22" fillId="0" borderId="1" xfId="7" applyFont="1" applyBorder="1" applyAlignment="1" applyProtection="1">
      <alignment wrapText="1"/>
      <protection locked="0"/>
    </xf>
    <xf numFmtId="14" fontId="6" fillId="5" borderId="1" xfId="3" applyNumberFormat="1" applyFill="1" applyBorder="1" applyProtection="1"/>
    <xf numFmtId="0" fontId="6" fillId="0" borderId="1" xfId="3" applyBorder="1" applyAlignment="1" applyProtection="1">
      <alignment horizontal="left" vertical="center"/>
      <protection locked="0"/>
    </xf>
    <xf numFmtId="0" fontId="19" fillId="0" borderId="9" xfId="2" applyFont="1" applyFill="1" applyBorder="1" applyAlignment="1" applyProtection="1">
      <alignment horizontal="left" vertical="top" wrapText="1"/>
      <protection locked="0"/>
    </xf>
    <xf numFmtId="0" fontId="12" fillId="0" borderId="1" xfId="0" applyFont="1" applyFill="1" applyBorder="1" applyAlignment="1" applyProtection="1">
      <alignment horizontal="left" vertical="center" wrapText="1" indent="1"/>
    </xf>
    <xf numFmtId="0" fontId="19" fillId="0" borderId="20" xfId="2" applyFont="1" applyFill="1" applyBorder="1" applyAlignment="1" applyProtection="1">
      <alignment horizontal="left" vertical="top" wrapText="1"/>
      <protection locked="0"/>
    </xf>
    <xf numFmtId="0" fontId="12" fillId="5" borderId="1" xfId="0" applyFont="1" applyFill="1" applyBorder="1" applyProtection="1">
      <protection locked="0"/>
    </xf>
    <xf numFmtId="0" fontId="17" fillId="2" borderId="1" xfId="1" applyFont="1" applyFill="1" applyBorder="1" applyAlignment="1" applyProtection="1">
      <alignment vertical="center" wrapText="1"/>
    </xf>
    <xf numFmtId="0" fontId="12" fillId="0" borderId="1" xfId="0" applyFont="1" applyFill="1" applyBorder="1" applyAlignment="1" applyProtection="1">
      <alignment horizontal="center"/>
    </xf>
    <xf numFmtId="0" fontId="17" fillId="0" borderId="5" xfId="1" applyFont="1" applyFill="1" applyBorder="1" applyAlignment="1" applyProtection="1">
      <alignment horizontal="left" vertical="center" wrapText="1"/>
    </xf>
    <xf numFmtId="0" fontId="17" fillId="2" borderId="4" xfId="0" applyFont="1" applyFill="1" applyBorder="1" applyProtection="1"/>
    <xf numFmtId="3" fontId="12" fillId="5" borderId="25" xfId="1" applyNumberFormat="1" applyFont="1" applyFill="1" applyBorder="1" applyAlignment="1" applyProtection="1">
      <alignment horizontal="right" vertical="center" wrapText="1"/>
    </xf>
    <xf numFmtId="0" fontId="17" fillId="5" borderId="2" xfId="0" applyFont="1" applyFill="1" applyBorder="1" applyProtection="1"/>
    <xf numFmtId="3" fontId="12" fillId="5" borderId="23" xfId="1" applyNumberFormat="1" applyFont="1" applyFill="1" applyBorder="1" applyAlignment="1" applyProtection="1">
      <alignment horizontal="right" vertical="center" wrapText="1"/>
    </xf>
    <xf numFmtId="14" fontId="14" fillId="0" borderId="0" xfId="5" applyNumberFormat="1" applyFont="1" applyBorder="1" applyProtection="1">
      <protection locked="0"/>
    </xf>
    <xf numFmtId="0" fontId="14" fillId="5" borderId="0" xfId="5" applyFont="1" applyFill="1" applyBorder="1" applyAlignment="1" applyProtection="1">
      <alignment horizontal="right"/>
    </xf>
    <xf numFmtId="0" fontId="12" fillId="5" borderId="3" xfId="0" applyFont="1" applyFill="1" applyBorder="1" applyProtection="1">
      <protection locked="0"/>
    </xf>
    <xf numFmtId="0" fontId="0" fillId="5" borderId="3" xfId="0" applyFill="1" applyBorder="1"/>
    <xf numFmtId="0" fontId="14" fillId="2" borderId="1" xfId="4" applyFont="1" applyFill="1" applyBorder="1" applyAlignment="1" applyProtection="1">
      <alignment horizontal="center" vertical="center" wrapText="1"/>
      <protection locked="0"/>
    </xf>
    <xf numFmtId="0" fontId="14" fillId="2" borderId="1" xfId="4" applyFont="1" applyFill="1" applyBorder="1" applyAlignment="1" applyProtection="1">
      <alignment vertical="center" wrapText="1"/>
      <protection locked="0"/>
    </xf>
    <xf numFmtId="0" fontId="14" fillId="2" borderId="2" xfId="4" applyFont="1" applyFill="1" applyBorder="1" applyAlignment="1" applyProtection="1">
      <alignment vertical="center" wrapText="1"/>
      <protection locked="0"/>
    </xf>
    <xf numFmtId="49" fontId="14" fillId="2" borderId="1" xfId="4" applyNumberFormat="1" applyFont="1" applyFill="1" applyBorder="1" applyAlignment="1" applyProtection="1">
      <alignment vertical="center" wrapText="1"/>
      <protection locked="0"/>
    </xf>
    <xf numFmtId="0" fontId="31" fillId="2" borderId="1" xfId="4" applyFont="1" applyFill="1" applyBorder="1" applyAlignment="1" applyProtection="1">
      <alignment horizontal="center" vertical="center" wrapText="1"/>
      <protection locked="0"/>
    </xf>
    <xf numFmtId="49" fontId="32" fillId="0" borderId="26" xfId="0" applyNumberFormat="1" applyFont="1" applyBorder="1" applyAlignment="1">
      <alignment horizontal="left" wrapText="1"/>
    </xf>
    <xf numFmtId="0" fontId="22" fillId="4" borderId="27" xfId="5" applyFont="1" applyFill="1" applyBorder="1" applyAlignment="1" applyProtection="1">
      <alignment wrapText="1"/>
      <protection locked="0"/>
    </xf>
    <xf numFmtId="0" fontId="22" fillId="4" borderId="4" xfId="5" applyFont="1" applyFill="1" applyBorder="1" applyAlignment="1" applyProtection="1">
      <alignment wrapText="1"/>
      <protection locked="0"/>
    </xf>
    <xf numFmtId="49" fontId="32" fillId="0" borderId="31" xfId="0" applyNumberFormat="1" applyFont="1" applyBorder="1" applyAlignment="1">
      <alignment horizontal="left" wrapText="1"/>
    </xf>
    <xf numFmtId="0" fontId="22" fillId="0" borderId="1" xfId="5" applyFont="1" applyBorder="1" applyProtection="1">
      <protection locked="0"/>
    </xf>
    <xf numFmtId="14" fontId="22" fillId="0" borderId="23" xfId="5" applyNumberFormat="1" applyFont="1" applyBorder="1" applyAlignment="1" applyProtection="1">
      <alignment wrapText="1"/>
      <protection locked="0"/>
    </xf>
    <xf numFmtId="49" fontId="32" fillId="0" borderId="32" xfId="0" applyNumberFormat="1" applyFont="1" applyBorder="1" applyAlignment="1">
      <alignment horizontal="left" wrapText="1"/>
    </xf>
    <xf numFmtId="49" fontId="32" fillId="0" borderId="33" xfId="0" applyNumberFormat="1" applyFont="1" applyBorder="1" applyAlignment="1">
      <alignment horizontal="left" wrapText="1"/>
    </xf>
    <xf numFmtId="49" fontId="32" fillId="0" borderId="34" xfId="0" applyNumberFormat="1" applyFont="1" applyBorder="1" applyAlignment="1">
      <alignment horizontal="left" wrapText="1"/>
    </xf>
    <xf numFmtId="49" fontId="32" fillId="0" borderId="35" xfId="0" applyNumberFormat="1" applyFont="1" applyBorder="1" applyAlignment="1">
      <alignment horizontal="left" wrapText="1"/>
    </xf>
    <xf numFmtId="49" fontId="32" fillId="0" borderId="36" xfId="0" applyNumberFormat="1" applyFont="1" applyBorder="1" applyAlignment="1">
      <alignment horizontal="left" wrapText="1"/>
    </xf>
    <xf numFmtId="49" fontId="32" fillId="0" borderId="37" xfId="0" applyNumberFormat="1" applyFont="1" applyBorder="1" applyAlignment="1">
      <alignment horizontal="left" wrapText="1"/>
    </xf>
    <xf numFmtId="49" fontId="32" fillId="0" borderId="38" xfId="0" applyNumberFormat="1" applyFont="1" applyBorder="1" applyAlignment="1">
      <alignment horizontal="left" wrapText="1"/>
    </xf>
    <xf numFmtId="49" fontId="24" fillId="3" borderId="28" xfId="5" applyNumberFormat="1" applyFont="1" applyFill="1" applyBorder="1" applyAlignment="1" applyProtection="1">
      <alignment horizontal="center" vertical="top" wrapText="1"/>
    </xf>
    <xf numFmtId="0" fontId="24" fillId="5" borderId="1" xfId="5" applyNumberFormat="1" applyFont="1" applyFill="1" applyBorder="1" applyAlignment="1" applyProtection="1">
      <alignment horizontal="center"/>
    </xf>
    <xf numFmtId="49" fontId="32" fillId="0" borderId="1" xfId="0" applyNumberFormat="1" applyFont="1" applyBorder="1" applyAlignment="1">
      <alignment horizontal="left" wrapText="1"/>
    </xf>
    <xf numFmtId="0" fontId="24" fillId="3" borderId="11" xfId="5" applyFont="1" applyFill="1" applyBorder="1" applyAlignment="1" applyProtection="1">
      <alignment horizontal="center" vertical="top" wrapText="1"/>
    </xf>
    <xf numFmtId="0" fontId="24" fillId="5" borderId="39" xfId="5" applyFont="1" applyFill="1" applyBorder="1" applyAlignment="1" applyProtection="1">
      <alignment horizontal="center"/>
    </xf>
    <xf numFmtId="0" fontId="24" fillId="5" borderId="1" xfId="5" applyFont="1" applyFill="1" applyBorder="1" applyAlignment="1" applyProtection="1">
      <alignment horizontal="center"/>
    </xf>
    <xf numFmtId="0" fontId="19" fillId="0" borderId="1" xfId="2" applyFont="1" applyFill="1" applyBorder="1" applyAlignment="1" applyProtection="1">
      <alignment horizontal="center" vertical="top" wrapText="1"/>
      <protection locked="0"/>
    </xf>
    <xf numFmtId="1" fontId="19" fillId="0" borderId="1" xfId="2" applyNumberFormat="1" applyFont="1" applyFill="1" applyBorder="1" applyAlignment="1" applyProtection="1">
      <alignment horizontal="left" vertical="top" wrapText="1"/>
      <protection locked="0"/>
    </xf>
    <xf numFmtId="14" fontId="22" fillId="0" borderId="1" xfId="5" applyNumberFormat="1" applyFont="1" applyBorder="1" applyAlignment="1" applyProtection="1">
      <alignment wrapText="1"/>
      <protection locked="0"/>
    </xf>
    <xf numFmtId="0" fontId="20" fillId="0" borderId="1" xfId="2" applyFont="1" applyFill="1" applyBorder="1" applyAlignment="1" applyProtection="1">
      <alignment horizontal="right" vertical="top" wrapText="1"/>
      <protection locked="0"/>
    </xf>
    <xf numFmtId="0" fontId="12" fillId="7" borderId="0" xfId="0" applyFont="1" applyFill="1" applyProtection="1">
      <protection locked="0"/>
    </xf>
    <xf numFmtId="0" fontId="28" fillId="2" borderId="0" xfId="0" applyFont="1" applyFill="1" applyProtection="1">
      <protection locked="0"/>
    </xf>
    <xf numFmtId="14" fontId="33" fillId="2" borderId="2" xfId="5" applyNumberFormat="1" applyFont="1" applyFill="1" applyBorder="1" applyAlignment="1" applyProtection="1">
      <alignment wrapText="1"/>
      <protection locked="0"/>
    </xf>
    <xf numFmtId="0" fontId="12" fillId="2" borderId="6" xfId="2" applyFont="1" applyFill="1" applyBorder="1" applyAlignment="1" applyProtection="1">
      <alignment horizontal="right" vertical="top" wrapText="1"/>
      <protection locked="0"/>
    </xf>
    <xf numFmtId="0" fontId="12" fillId="8" borderId="0" xfId="0" applyFont="1" applyFill="1" applyProtection="1">
      <protection locked="0"/>
    </xf>
    <xf numFmtId="0" fontId="34" fillId="2" borderId="0" xfId="0" applyFont="1" applyFill="1" applyProtection="1">
      <protection locked="0"/>
    </xf>
    <xf numFmtId="0" fontId="12" fillId="9" borderId="0" xfId="0" applyFont="1" applyFill="1" applyProtection="1">
      <protection locked="0"/>
    </xf>
    <xf numFmtId="0" fontId="12" fillId="9" borderId="0" xfId="0" applyFont="1" applyFill="1" applyBorder="1" applyProtection="1">
      <protection locked="0"/>
    </xf>
    <xf numFmtId="0" fontId="35" fillId="2" borderId="0" xfId="0" applyFont="1" applyFill="1" applyProtection="1">
      <protection locked="0"/>
    </xf>
    <xf numFmtId="0" fontId="8" fillId="9" borderId="0" xfId="0" applyFont="1" applyFill="1"/>
    <xf numFmtId="0" fontId="8" fillId="9" borderId="0" xfId="0" applyFont="1" applyFill="1" applyBorder="1"/>
    <xf numFmtId="14" fontId="22" fillId="0" borderId="0" xfId="5" applyNumberFormat="1" applyFont="1" applyBorder="1" applyAlignment="1" applyProtection="1">
      <alignment wrapText="1"/>
      <protection locked="0"/>
    </xf>
    <xf numFmtId="0" fontId="19" fillId="0" borderId="0" xfId="2" applyFont="1" applyFill="1" applyBorder="1" applyAlignment="1" applyProtection="1">
      <alignment horizontal="left" vertical="top" wrapText="1"/>
      <protection locked="0"/>
    </xf>
    <xf numFmtId="1" fontId="19" fillId="0" borderId="0" xfId="2" applyNumberFormat="1" applyFont="1" applyFill="1" applyBorder="1" applyAlignment="1" applyProtection="1">
      <alignment horizontal="left" vertical="top" wrapText="1"/>
      <protection locked="0"/>
    </xf>
    <xf numFmtId="0" fontId="20" fillId="5" borderId="0" xfId="2" applyFont="1" applyFill="1" applyBorder="1" applyAlignment="1" applyProtection="1">
      <alignment horizontal="right" vertical="top" wrapText="1"/>
      <protection locked="0"/>
    </xf>
    <xf numFmtId="0" fontId="36" fillId="2" borderId="0" xfId="0" applyFont="1" applyFill="1"/>
    <xf numFmtId="0" fontId="33" fillId="2" borderId="0" xfId="0" applyFont="1" applyFill="1" applyProtection="1">
      <protection locked="0"/>
    </xf>
    <xf numFmtId="0" fontId="19" fillId="8" borderId="0" xfId="2" applyFont="1" applyFill="1" applyBorder="1" applyAlignment="1" applyProtection="1">
      <alignment horizontal="center" vertical="top" wrapText="1"/>
      <protection locked="0"/>
    </xf>
    <xf numFmtId="1" fontId="19" fillId="8" borderId="0" xfId="2" applyNumberFormat="1" applyFont="1" applyFill="1" applyBorder="1" applyAlignment="1" applyProtection="1">
      <alignment horizontal="center" vertical="top" wrapText="1"/>
      <protection locked="0"/>
    </xf>
    <xf numFmtId="0" fontId="17" fillId="5" borderId="0" xfId="0" applyFont="1" applyFill="1" applyBorder="1" applyProtection="1"/>
    <xf numFmtId="0" fontId="21" fillId="8" borderId="0" xfId="2" applyFont="1" applyFill="1" applyBorder="1" applyAlignment="1" applyProtection="1">
      <alignment horizontal="center" vertical="top" wrapText="1"/>
    </xf>
    <xf numFmtId="1" fontId="21" fillId="8" borderId="0" xfId="2" applyNumberFormat="1" applyFont="1" applyFill="1" applyBorder="1" applyAlignment="1" applyProtection="1">
      <alignment horizontal="center" vertical="top" wrapText="1"/>
    </xf>
    <xf numFmtId="0" fontId="21" fillId="8" borderId="0" xfId="2" applyFont="1" applyFill="1" applyBorder="1" applyAlignment="1" applyProtection="1">
      <alignment horizontal="left" vertical="top"/>
    </xf>
    <xf numFmtId="14" fontId="22" fillId="8" borderId="0" xfId="5" applyNumberFormat="1" applyFont="1" applyFill="1" applyBorder="1" applyAlignment="1" applyProtection="1">
      <alignment wrapText="1"/>
      <protection locked="0"/>
    </xf>
    <xf numFmtId="0" fontId="19" fillId="8" borderId="0" xfId="2" applyFont="1" applyFill="1" applyBorder="1" applyAlignment="1" applyProtection="1">
      <alignment horizontal="left" vertical="top" wrapText="1"/>
      <protection locked="0"/>
    </xf>
    <xf numFmtId="1" fontId="19" fillId="8" borderId="0" xfId="2" applyNumberFormat="1" applyFont="1" applyFill="1" applyBorder="1" applyAlignment="1" applyProtection="1">
      <alignment horizontal="left" vertical="top" wrapText="1"/>
      <protection locked="0"/>
    </xf>
    <xf numFmtId="0" fontId="20" fillId="8" borderId="0" xfId="2" applyFont="1" applyFill="1" applyBorder="1" applyAlignment="1" applyProtection="1">
      <alignment horizontal="right" vertical="top" wrapText="1"/>
      <protection locked="0"/>
    </xf>
    <xf numFmtId="14" fontId="33" fillId="2" borderId="0" xfId="5" applyNumberFormat="1" applyFont="1" applyFill="1" applyBorder="1" applyAlignment="1" applyProtection="1">
      <alignment wrapText="1"/>
      <protection locked="0"/>
    </xf>
    <xf numFmtId="0" fontId="12" fillId="2" borderId="0" xfId="2" applyFont="1" applyFill="1" applyBorder="1" applyAlignment="1" applyProtection="1">
      <alignment horizontal="left" vertical="top" wrapText="1"/>
      <protection locked="0"/>
    </xf>
    <xf numFmtId="1" fontId="12" fillId="2" borderId="0" xfId="2" applyNumberFormat="1" applyFont="1" applyFill="1" applyBorder="1" applyAlignment="1" applyProtection="1">
      <alignment horizontal="left" vertical="top" wrapText="1"/>
      <protection locked="0"/>
    </xf>
    <xf numFmtId="0" fontId="12" fillId="2" borderId="0" xfId="2" applyFont="1" applyFill="1" applyBorder="1" applyAlignment="1" applyProtection="1">
      <alignment horizontal="right" vertical="top" wrapText="1"/>
      <protection locked="0"/>
    </xf>
    <xf numFmtId="0" fontId="0" fillId="2" borderId="0" xfId="0" applyFill="1" applyAlignment="1">
      <alignment wrapText="1"/>
    </xf>
    <xf numFmtId="0" fontId="12" fillId="2" borderId="0" xfId="0" applyFont="1" applyFill="1" applyAlignment="1" applyProtection="1">
      <alignment horizontal="center" wrapText="1"/>
      <protection locked="0"/>
    </xf>
    <xf numFmtId="0" fontId="17" fillId="9" borderId="0" xfId="0" applyFont="1" applyFill="1" applyBorder="1" applyProtection="1">
      <protection locked="0"/>
    </xf>
    <xf numFmtId="0" fontId="11" fillId="9" borderId="0" xfId="0" applyFont="1" applyFill="1" applyBorder="1"/>
    <xf numFmtId="1" fontId="19" fillId="0" borderId="6" xfId="2" applyNumberFormat="1" applyFont="1" applyFill="1" applyBorder="1" applyAlignment="1" applyProtection="1">
      <alignment horizontal="center" vertical="top" wrapText="1"/>
      <protection locked="0"/>
    </xf>
    <xf numFmtId="14" fontId="22" fillId="0" borderId="1" xfId="8" applyNumberFormat="1" applyFont="1" applyBorder="1" applyAlignment="1" applyProtection="1">
      <alignment wrapText="1"/>
      <protection locked="0"/>
    </xf>
    <xf numFmtId="0" fontId="20" fillId="5" borderId="9" xfId="2" applyFont="1" applyFill="1" applyBorder="1" applyAlignment="1" applyProtection="1">
      <alignment horizontal="right" vertical="top" wrapText="1"/>
      <protection locked="0"/>
    </xf>
    <xf numFmtId="14" fontId="22" fillId="0" borderId="23" xfId="8" applyNumberFormat="1" applyFont="1" applyBorder="1" applyAlignment="1" applyProtection="1">
      <alignment wrapText="1"/>
      <protection locked="0"/>
    </xf>
    <xf numFmtId="1" fontId="19" fillId="0" borderId="9" xfId="2" applyNumberFormat="1" applyFont="1" applyFill="1" applyBorder="1" applyAlignment="1" applyProtection="1">
      <alignment horizontal="left" vertical="top" wrapText="1"/>
      <protection locked="0"/>
    </xf>
    <xf numFmtId="1" fontId="19" fillId="0" borderId="40" xfId="2" applyNumberFormat="1" applyFont="1" applyFill="1" applyBorder="1" applyAlignment="1" applyProtection="1">
      <alignment horizontal="left" vertical="top" wrapText="1"/>
      <protection locked="0"/>
    </xf>
    <xf numFmtId="0" fontId="8" fillId="0" borderId="1" xfId="0" applyFont="1" applyBorder="1"/>
    <xf numFmtId="0" fontId="0" fillId="0" borderId="1" xfId="0" applyBorder="1" applyAlignment="1">
      <alignment horizontal="left"/>
    </xf>
    <xf numFmtId="1" fontId="19" fillId="0" borderId="41" xfId="2" applyNumberFormat="1" applyFont="1" applyFill="1" applyBorder="1" applyAlignment="1" applyProtection="1">
      <alignment horizontal="left" vertical="top" wrapText="1"/>
      <protection locked="0"/>
    </xf>
    <xf numFmtId="0" fontId="19" fillId="0" borderId="9" xfId="2" applyFont="1" applyFill="1" applyBorder="1" applyAlignment="1" applyProtection="1">
      <alignment horizontal="center" vertical="top" wrapText="1"/>
      <protection locked="0"/>
    </xf>
    <xf numFmtId="0" fontId="19" fillId="0" borderId="8" xfId="2" applyFont="1" applyFill="1" applyBorder="1" applyAlignment="1" applyProtection="1">
      <alignment horizontal="center" vertical="top" wrapText="1"/>
      <protection locked="0"/>
    </xf>
    <xf numFmtId="0" fontId="20" fillId="5" borderId="8" xfId="2" applyFont="1" applyFill="1" applyBorder="1" applyAlignment="1" applyProtection="1">
      <alignment horizontal="right" vertical="top" wrapText="1"/>
      <protection locked="0"/>
    </xf>
    <xf numFmtId="0" fontId="12" fillId="2" borderId="1" xfId="0" applyFont="1" applyFill="1" applyBorder="1" applyAlignment="1" applyProtection="1">
      <alignment horizontal="left"/>
      <protection locked="0"/>
    </xf>
    <xf numFmtId="0" fontId="20" fillId="5" borderId="1" xfId="2" applyFont="1" applyFill="1" applyBorder="1" applyAlignment="1" applyProtection="1">
      <alignment horizontal="right" vertical="top" wrapText="1"/>
      <protection locked="0"/>
    </xf>
    <xf numFmtId="0" fontId="12" fillId="2" borderId="1" xfId="0" applyFont="1" applyFill="1" applyBorder="1" applyAlignment="1" applyProtection="1">
      <alignment horizontal="center"/>
      <protection locked="0"/>
    </xf>
    <xf numFmtId="0" fontId="21" fillId="5" borderId="43" xfId="2" applyFont="1" applyFill="1" applyBorder="1" applyAlignment="1" applyProtection="1">
      <alignment horizontal="left" vertical="top"/>
      <protection locked="0"/>
    </xf>
    <xf numFmtId="0" fontId="19" fillId="5" borderId="43" xfId="2" applyFont="1" applyFill="1" applyBorder="1" applyAlignment="1" applyProtection="1">
      <alignment horizontal="left" vertical="top" wrapText="1"/>
      <protection locked="0"/>
    </xf>
    <xf numFmtId="0" fontId="19" fillId="5" borderId="44" xfId="2" applyFont="1" applyFill="1" applyBorder="1" applyAlignment="1" applyProtection="1">
      <alignment horizontal="left" vertical="top" wrapText="1"/>
      <protection locked="0"/>
    </xf>
    <xf numFmtId="1" fontId="19" fillId="5" borderId="44" xfId="2" applyNumberFormat="1" applyFont="1" applyFill="1" applyBorder="1" applyAlignment="1" applyProtection="1">
      <alignment horizontal="left" vertical="top" wrapText="1"/>
      <protection locked="0"/>
    </xf>
    <xf numFmtId="1" fontId="19" fillId="5" borderId="45" xfId="2" applyNumberFormat="1" applyFont="1" applyFill="1" applyBorder="1" applyAlignment="1" applyProtection="1">
      <alignment horizontal="left" vertical="top" wrapText="1"/>
      <protection locked="0"/>
    </xf>
    <xf numFmtId="0" fontId="20" fillId="5" borderId="43" xfId="2" applyFont="1" applyFill="1" applyBorder="1" applyAlignment="1" applyProtection="1">
      <alignment horizontal="right" vertical="top" wrapText="1"/>
      <protection locked="0"/>
    </xf>
    <xf numFmtId="0" fontId="21" fillId="5" borderId="0" xfId="2" applyFont="1" applyFill="1" applyBorder="1" applyAlignment="1" applyProtection="1">
      <alignment horizontal="left" vertical="top"/>
      <protection locked="0"/>
    </xf>
    <xf numFmtId="0" fontId="19" fillId="5" borderId="0" xfId="2" applyFont="1" applyFill="1" applyBorder="1" applyAlignment="1" applyProtection="1">
      <alignment horizontal="left" vertical="top" wrapText="1"/>
      <protection locked="0"/>
    </xf>
    <xf numFmtId="1" fontId="19" fillId="5" borderId="0" xfId="2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Border="1" applyAlignment="1">
      <alignment horizontal="center"/>
    </xf>
    <xf numFmtId="0" fontId="12" fillId="5" borderId="0" xfId="1" applyFont="1" applyFill="1" applyAlignment="1" applyProtection="1">
      <alignment horizontal="center" vertical="center"/>
    </xf>
    <xf numFmtId="0" fontId="12" fillId="5" borderId="0" xfId="1" applyFont="1" applyFill="1" applyBorder="1" applyAlignment="1" applyProtection="1">
      <alignment horizontal="center" vertical="center"/>
    </xf>
    <xf numFmtId="49" fontId="12" fillId="0" borderId="1" xfId="1" applyNumberFormat="1" applyFont="1" applyFill="1" applyBorder="1" applyAlignment="1" applyProtection="1">
      <alignment horizontal="left" vertical="center" wrapText="1" indent="1"/>
    </xf>
    <xf numFmtId="0" fontId="37" fillId="0" borderId="1" xfId="1" applyFont="1" applyFill="1" applyBorder="1" applyAlignment="1" applyProtection="1">
      <alignment horizontal="left" vertical="center" wrapText="1" indent="1"/>
    </xf>
    <xf numFmtId="0" fontId="17" fillId="0" borderId="2" xfId="0" applyFont="1" applyFill="1" applyBorder="1" applyProtection="1">
      <protection locked="0"/>
    </xf>
    <xf numFmtId="3" fontId="0" fillId="0" borderId="0" xfId="0" applyNumberFormat="1"/>
    <xf numFmtId="0" fontId="37" fillId="0" borderId="1" xfId="1" applyFont="1" applyFill="1" applyBorder="1" applyAlignment="1" applyProtection="1">
      <alignment horizontal="left" vertical="center" wrapText="1" indent="2"/>
    </xf>
    <xf numFmtId="0" fontId="12" fillId="0" borderId="1" xfId="1" applyFont="1" applyBorder="1" applyAlignment="1" applyProtection="1">
      <alignment horizontal="center" vertical="center" wrapText="1"/>
      <protection locked="0"/>
    </xf>
    <xf numFmtId="0" fontId="22" fillId="0" borderId="1" xfId="8" applyFont="1" applyBorder="1" applyAlignment="1" applyProtection="1">
      <alignment wrapText="1"/>
      <protection locked="0"/>
    </xf>
    <xf numFmtId="1" fontId="19" fillId="0" borderId="20" xfId="2" applyNumberFormat="1" applyFont="1" applyFill="1" applyBorder="1" applyAlignment="1" applyProtection="1">
      <alignment horizontal="left" vertical="top" wrapText="1"/>
      <protection locked="0"/>
    </xf>
    <xf numFmtId="14" fontId="22" fillId="0" borderId="2" xfId="8" applyNumberFormat="1" applyFont="1" applyBorder="1" applyAlignment="1" applyProtection="1">
      <alignment wrapText="1"/>
      <protection locked="0"/>
    </xf>
    <xf numFmtId="0" fontId="20" fillId="0" borderId="6" xfId="2" applyFont="1" applyFill="1" applyBorder="1" applyAlignment="1" applyProtection="1">
      <alignment horizontal="center" vertical="top" wrapText="1"/>
      <protection locked="0"/>
    </xf>
    <xf numFmtId="0" fontId="12" fillId="5" borderId="1" xfId="0" applyFont="1" applyFill="1" applyBorder="1" applyAlignment="1" applyProtection="1">
      <alignment horizontal="center" vertical="center"/>
      <protection locked="0"/>
    </xf>
    <xf numFmtId="0" fontId="12" fillId="2" borderId="1" xfId="0" applyFont="1" applyFill="1" applyBorder="1" applyAlignment="1" applyProtection="1">
      <alignment horizontal="center" vertical="center"/>
      <protection locked="0"/>
    </xf>
    <xf numFmtId="0" fontId="12" fillId="2" borderId="1" xfId="0" applyFont="1" applyFill="1" applyBorder="1" applyProtection="1">
      <protection locked="0"/>
    </xf>
    <xf numFmtId="0" fontId="12" fillId="5" borderId="0" xfId="1" applyFont="1" applyFill="1" applyAlignment="1" applyProtection="1">
      <alignment horizontal="right" vertical="center"/>
    </xf>
    <xf numFmtId="0" fontId="15" fillId="0" borderId="1" xfId="0" applyFont="1" applyBorder="1"/>
    <xf numFmtId="0" fontId="15" fillId="0" borderId="1" xfId="0" applyFont="1" applyBorder="1" applyAlignment="1">
      <alignment horizontal="center"/>
    </xf>
    <xf numFmtId="49" fontId="15" fillId="0" borderId="1" xfId="0" applyNumberFormat="1" applyFont="1" applyBorder="1" applyAlignment="1">
      <alignment horizontal="center"/>
    </xf>
    <xf numFmtId="1" fontId="21" fillId="5" borderId="9" xfId="2" applyNumberFormat="1" applyFont="1" applyFill="1" applyBorder="1" applyAlignment="1" applyProtection="1">
      <alignment horizontal="center" vertical="top" wrapText="1"/>
    </xf>
    <xf numFmtId="14" fontId="12" fillId="2" borderId="1" xfId="0" applyNumberFormat="1" applyFont="1" applyFill="1" applyBorder="1" applyAlignment="1" applyProtection="1">
      <alignment horizontal="center"/>
      <protection locked="0"/>
    </xf>
    <xf numFmtId="0" fontId="8" fillId="5" borderId="0" xfId="0" applyFont="1" applyFill="1" applyBorder="1"/>
    <xf numFmtId="0" fontId="8" fillId="5" borderId="3" xfId="0" applyFont="1" applyFill="1" applyBorder="1"/>
    <xf numFmtId="0" fontId="18" fillId="5" borderId="1" xfId="0" applyFont="1" applyFill="1" applyBorder="1" applyProtection="1"/>
    <xf numFmtId="0" fontId="17" fillId="0" borderId="0" xfId="1" applyFont="1" applyFill="1" applyBorder="1" applyAlignment="1" applyProtection="1">
      <alignment horizontal="left" vertical="center" wrapText="1" indent="1"/>
    </xf>
    <xf numFmtId="3" fontId="17" fillId="2" borderId="0" xfId="1" applyNumberFormat="1" applyFont="1" applyFill="1" applyBorder="1" applyAlignment="1" applyProtection="1">
      <alignment horizontal="center" vertical="center" wrapText="1"/>
      <protection locked="0"/>
    </xf>
    <xf numFmtId="0" fontId="37" fillId="0" borderId="1" xfId="1" applyFont="1" applyBorder="1" applyAlignment="1" applyProtection="1">
      <alignment horizontal="center" vertical="center" wrapText="1"/>
      <protection locked="0"/>
    </xf>
    <xf numFmtId="0" fontId="38" fillId="0" borderId="1" xfId="0" applyFont="1" applyBorder="1" applyProtection="1">
      <protection locked="0"/>
    </xf>
    <xf numFmtId="0" fontId="38" fillId="0" borderId="1" xfId="0" applyFont="1" applyBorder="1" applyAlignment="1" applyProtection="1">
      <protection locked="0"/>
    </xf>
    <xf numFmtId="0" fontId="37" fillId="0" borderId="1" xfId="0" applyFont="1" applyBorder="1" applyAlignment="1" applyProtection="1">
      <protection locked="0"/>
    </xf>
    <xf numFmtId="0" fontId="37" fillId="0" borderId="1" xfId="0" applyFont="1" applyBorder="1" applyAlignment="1" applyProtection="1">
      <alignment horizontal="center"/>
      <protection locked="0"/>
    </xf>
    <xf numFmtId="0" fontId="37" fillId="0" borderId="1" xfId="0" applyFont="1" applyBorder="1" applyAlignment="1" applyProtection="1">
      <alignment horizontal="left" vertical="center"/>
      <protection locked="0"/>
    </xf>
    <xf numFmtId="3" fontId="17" fillId="5" borderId="1" xfId="0" applyNumberFormat="1" applyFont="1" applyFill="1" applyBorder="1" applyAlignment="1" applyProtection="1">
      <alignment horizontal="center"/>
    </xf>
    <xf numFmtId="0" fontId="37" fillId="0" borderId="1" xfId="1" applyFont="1" applyFill="1" applyBorder="1" applyAlignment="1" applyProtection="1">
      <alignment horizontal="center" vertical="center" wrapText="1"/>
    </xf>
    <xf numFmtId="0" fontId="0" fillId="0" borderId="1" xfId="0" applyBorder="1"/>
    <xf numFmtId="0" fontId="39" fillId="0" borderId="1" xfId="0" applyFont="1" applyBorder="1"/>
    <xf numFmtId="49" fontId="37" fillId="0" borderId="1" xfId="1" applyNumberFormat="1" applyFont="1" applyFill="1" applyBorder="1" applyAlignment="1" applyProtection="1">
      <alignment horizontal="left" vertical="center" wrapText="1" indent="1"/>
    </xf>
    <xf numFmtId="49" fontId="17" fillId="0" borderId="1" xfId="1" applyNumberFormat="1" applyFont="1" applyFill="1" applyBorder="1" applyAlignment="1" applyProtection="1">
      <alignment horizontal="left" vertical="center" wrapText="1" indent="1"/>
    </xf>
    <xf numFmtId="49" fontId="17" fillId="0" borderId="1" xfId="0" applyNumberFormat="1" applyFont="1" applyFill="1" applyBorder="1" applyProtection="1">
      <protection locked="0"/>
    </xf>
    <xf numFmtId="3" fontId="39" fillId="0" borderId="0" xfId="0" applyNumberFormat="1" applyFont="1"/>
    <xf numFmtId="3" fontId="17" fillId="2" borderId="1" xfId="0" applyNumberFormat="1" applyFont="1" applyFill="1" applyBorder="1" applyAlignment="1" applyProtection="1">
      <alignment horizontal="center"/>
    </xf>
    <xf numFmtId="2" fontId="14" fillId="0" borderId="1" xfId="4" applyNumberFormat="1" applyFont="1" applyBorder="1" applyAlignment="1" applyProtection="1">
      <alignment vertical="center" wrapText="1"/>
      <protection locked="0"/>
    </xf>
    <xf numFmtId="49" fontId="14" fillId="0" borderId="1" xfId="4" applyNumberFormat="1" applyFont="1" applyBorder="1" applyAlignment="1" applyProtection="1">
      <alignment vertical="center" wrapText="1"/>
      <protection locked="0"/>
    </xf>
    <xf numFmtId="49" fontId="14" fillId="0" borderId="1" xfId="4" applyNumberFormat="1" applyFont="1" applyFill="1" applyBorder="1" applyAlignment="1" applyProtection="1">
      <alignment vertical="center" wrapText="1"/>
      <protection locked="0"/>
    </xf>
    <xf numFmtId="0" fontId="14" fillId="0" borderId="1" xfId="4" applyFont="1" applyFill="1" applyBorder="1" applyAlignment="1" applyProtection="1">
      <alignment vertical="center" wrapText="1"/>
      <protection locked="0"/>
    </xf>
    <xf numFmtId="49" fontId="8" fillId="0" borderId="1" xfId="0" applyNumberFormat="1" applyFont="1" applyBorder="1"/>
    <xf numFmtId="49" fontId="32" fillId="0" borderId="47" xfId="0" applyNumberFormat="1" applyFont="1" applyBorder="1" applyAlignment="1">
      <alignment horizontal="left" wrapText="1"/>
    </xf>
    <xf numFmtId="0" fontId="22" fillId="0" borderId="23" xfId="5" applyFont="1" applyBorder="1" applyAlignment="1" applyProtection="1">
      <alignment wrapText="1"/>
      <protection locked="0"/>
    </xf>
    <xf numFmtId="49" fontId="32" fillId="0" borderId="25" xfId="0" applyNumberFormat="1" applyFont="1" applyBorder="1" applyAlignment="1">
      <alignment horizontal="left" wrapText="1"/>
    </xf>
    <xf numFmtId="0" fontId="22" fillId="0" borderId="48" xfId="5" applyFont="1" applyBorder="1" applyAlignment="1" applyProtection="1">
      <alignment wrapText="1"/>
      <protection locked="0"/>
    </xf>
    <xf numFmtId="49" fontId="32" fillId="0" borderId="2" xfId="0" applyNumberFormat="1" applyFont="1" applyBorder="1" applyAlignment="1">
      <alignment horizontal="left" wrapText="1"/>
    </xf>
    <xf numFmtId="0" fontId="22" fillId="0" borderId="0" xfId="5" applyFont="1" applyBorder="1" applyAlignment="1" applyProtection="1">
      <alignment horizontal="center"/>
      <protection locked="0"/>
    </xf>
    <xf numFmtId="0" fontId="22" fillId="0" borderId="0" xfId="5" applyFont="1" applyBorder="1" applyAlignment="1" applyProtection="1">
      <alignment wrapText="1"/>
      <protection locked="0"/>
    </xf>
    <xf numFmtId="49" fontId="32" fillId="0" borderId="0" xfId="0" applyNumberFormat="1" applyFont="1" applyBorder="1" applyAlignment="1">
      <alignment horizontal="left" wrapText="1"/>
    </xf>
    <xf numFmtId="49" fontId="22" fillId="0" borderId="0" xfId="5" applyNumberFormat="1" applyFont="1" applyBorder="1" applyProtection="1">
      <protection locked="0"/>
    </xf>
    <xf numFmtId="0" fontId="22" fillId="4" borderId="0" xfId="5" applyFont="1" applyFill="1" applyBorder="1" applyAlignment="1" applyProtection="1">
      <alignment wrapText="1"/>
      <protection locked="0"/>
    </xf>
    <xf numFmtId="0" fontId="22" fillId="4" borderId="0" xfId="5" applyFont="1" applyFill="1" applyBorder="1" applyProtection="1">
      <protection locked="0"/>
    </xf>
    <xf numFmtId="0" fontId="24" fillId="5" borderId="28" xfId="5" applyFont="1" applyFill="1" applyBorder="1" applyAlignment="1" applyProtection="1">
      <alignment horizontal="center" vertical="top" wrapText="1"/>
    </xf>
    <xf numFmtId="0" fontId="24" fillId="5" borderId="29" xfId="5" applyFont="1" applyFill="1" applyBorder="1" applyAlignment="1" applyProtection="1">
      <alignment horizontal="center" vertical="top" wrapText="1"/>
    </xf>
    <xf numFmtId="0" fontId="24" fillId="3" borderId="30" xfId="5" applyFont="1" applyFill="1" applyBorder="1" applyAlignment="1" applyProtection="1">
      <alignment horizontal="center" vertical="top" wrapText="1"/>
    </xf>
    <xf numFmtId="0" fontId="24" fillId="3" borderId="28" xfId="5" applyFont="1" applyFill="1" applyBorder="1" applyAlignment="1" applyProtection="1">
      <alignment horizontal="center" vertical="top" wrapText="1"/>
    </xf>
    <xf numFmtId="0" fontId="24" fillId="3" borderId="25" xfId="5" applyFont="1" applyFill="1" applyBorder="1" applyAlignment="1" applyProtection="1">
      <alignment horizontal="center" vertical="top" wrapText="1"/>
    </xf>
    <xf numFmtId="0" fontId="15" fillId="0" borderId="0" xfId="0" applyFont="1" applyBorder="1" applyAlignment="1">
      <alignment horizontal="center"/>
    </xf>
    <xf numFmtId="14" fontId="12" fillId="2" borderId="0" xfId="0" applyNumberFormat="1" applyFont="1" applyFill="1" applyBorder="1" applyAlignment="1" applyProtection="1">
      <alignment horizontal="center"/>
      <protection locked="0"/>
    </xf>
    <xf numFmtId="0" fontId="15" fillId="0" borderId="0" xfId="0" applyFont="1" applyBorder="1"/>
    <xf numFmtId="49" fontId="15" fillId="0" borderId="0" xfId="0" applyNumberFormat="1" applyFont="1" applyBorder="1" applyAlignment="1">
      <alignment horizontal="center"/>
    </xf>
    <xf numFmtId="0" fontId="12" fillId="2" borderId="0" xfId="0" applyFont="1" applyFill="1" applyBorder="1" applyAlignment="1" applyProtection="1">
      <alignment horizontal="center"/>
      <protection locked="0"/>
    </xf>
    <xf numFmtId="49" fontId="8" fillId="0" borderId="0" xfId="0" applyNumberFormat="1" applyFont="1" applyBorder="1" applyAlignment="1">
      <alignment horizontal="center"/>
    </xf>
    <xf numFmtId="49" fontId="8" fillId="2" borderId="0" xfId="0" applyNumberFormat="1" applyFont="1" applyFill="1" applyBorder="1" applyAlignment="1">
      <alignment horizontal="center"/>
    </xf>
    <xf numFmtId="14" fontId="12" fillId="2" borderId="0" xfId="0" applyNumberFormat="1" applyFont="1" applyFill="1" applyBorder="1" applyProtection="1">
      <protection locked="0"/>
    </xf>
    <xf numFmtId="0" fontId="40" fillId="2" borderId="1" xfId="0" applyFont="1" applyFill="1" applyBorder="1" applyAlignment="1">
      <alignment horizontal="center"/>
    </xf>
    <xf numFmtId="0" fontId="41" fillId="2" borderId="1" xfId="0" applyFont="1" applyFill="1" applyBorder="1" applyAlignment="1">
      <alignment horizontal="center"/>
    </xf>
    <xf numFmtId="0" fontId="40" fillId="2" borderId="5" xfId="0" applyFont="1" applyFill="1" applyBorder="1" applyAlignment="1">
      <alignment horizontal="center"/>
    </xf>
    <xf numFmtId="0" fontId="42" fillId="2" borderId="1" xfId="0" applyFont="1" applyFill="1" applyBorder="1" applyProtection="1">
      <protection locked="0"/>
    </xf>
    <xf numFmtId="0" fontId="40" fillId="2" borderId="4" xfId="0" applyFont="1" applyFill="1" applyBorder="1" applyAlignment="1">
      <alignment horizontal="center"/>
    </xf>
    <xf numFmtId="17" fontId="42" fillId="2" borderId="1" xfId="0" applyNumberFormat="1" applyFont="1" applyFill="1" applyBorder="1" applyAlignment="1" applyProtection="1">
      <alignment horizontal="center"/>
      <protection locked="0"/>
    </xf>
    <xf numFmtId="0" fontId="42" fillId="2" borderId="1" xfId="0" applyFont="1" applyFill="1" applyBorder="1" applyAlignment="1" applyProtection="1">
      <alignment horizontal="center"/>
      <protection locked="0"/>
    </xf>
    <xf numFmtId="0" fontId="42" fillId="2" borderId="5" xfId="0" applyFont="1" applyFill="1" applyBorder="1" applyAlignment="1" applyProtection="1">
      <alignment horizontal="center"/>
      <protection locked="0"/>
    </xf>
    <xf numFmtId="0" fontId="42" fillId="2" borderId="4" xfId="0" applyFont="1" applyFill="1" applyBorder="1" applyAlignment="1" applyProtection="1">
      <alignment horizontal="center"/>
      <protection locked="0"/>
    </xf>
    <xf numFmtId="14" fontId="42" fillId="2" borderId="1" xfId="0" applyNumberFormat="1" applyFont="1" applyFill="1" applyBorder="1" applyAlignment="1" applyProtection="1">
      <alignment horizontal="center"/>
      <protection locked="0"/>
    </xf>
    <xf numFmtId="49" fontId="40" fillId="0" borderId="1" xfId="0" applyNumberFormat="1" applyFont="1" applyBorder="1" applyAlignment="1">
      <alignment horizontal="center"/>
    </xf>
    <xf numFmtId="0" fontId="42" fillId="2" borderId="0" xfId="0" applyFont="1" applyFill="1" applyProtection="1">
      <protection locked="0"/>
    </xf>
    <xf numFmtId="0" fontId="40" fillId="0" borderId="1" xfId="0" applyFont="1" applyBorder="1"/>
    <xf numFmtId="0" fontId="40" fillId="0" borderId="1" xfId="0" applyFont="1" applyBorder="1" applyAlignment="1">
      <alignment horizontal="center"/>
    </xf>
    <xf numFmtId="0" fontId="43" fillId="0" borderId="46" xfId="2" applyFont="1" applyFill="1" applyBorder="1" applyAlignment="1" applyProtection="1">
      <alignment horizontal="center" vertical="top" wrapText="1"/>
      <protection locked="0"/>
    </xf>
    <xf numFmtId="0" fontId="43" fillId="0" borderId="6" xfId="2" applyFont="1" applyFill="1" applyBorder="1" applyAlignment="1" applyProtection="1">
      <alignment horizontal="center" vertical="top" wrapText="1"/>
      <protection locked="0"/>
    </xf>
    <xf numFmtId="1" fontId="43" fillId="0" borderId="6" xfId="2" applyNumberFormat="1" applyFont="1" applyFill="1" applyBorder="1" applyAlignment="1" applyProtection="1">
      <alignment horizontal="left" vertical="top" wrapText="1"/>
      <protection locked="0"/>
    </xf>
    <xf numFmtId="0" fontId="43" fillId="0" borderId="20" xfId="2" applyFont="1" applyFill="1" applyBorder="1" applyAlignment="1" applyProtection="1">
      <alignment horizontal="center" vertical="top" wrapText="1"/>
      <protection locked="0"/>
    </xf>
    <xf numFmtId="1" fontId="43" fillId="0" borderId="7" xfId="2" applyNumberFormat="1" applyFont="1" applyFill="1" applyBorder="1" applyAlignment="1" applyProtection="1">
      <alignment horizontal="left" vertical="top" wrapText="1"/>
      <protection locked="0"/>
    </xf>
    <xf numFmtId="0" fontId="43" fillId="0" borderId="7" xfId="2" applyFont="1" applyFill="1" applyBorder="1" applyAlignment="1" applyProtection="1">
      <alignment horizontal="center" vertical="top" wrapText="1"/>
      <protection locked="0"/>
    </xf>
    <xf numFmtId="0" fontId="43" fillId="0" borderId="22" xfId="2" applyFont="1" applyFill="1" applyBorder="1" applyAlignment="1" applyProtection="1">
      <alignment horizontal="center" vertical="top" wrapText="1"/>
      <protection locked="0"/>
    </xf>
    <xf numFmtId="49" fontId="43" fillId="0" borderId="7" xfId="2" applyNumberFormat="1" applyFont="1" applyFill="1" applyBorder="1" applyAlignment="1" applyProtection="1">
      <alignment horizontal="center" vertical="top" wrapText="1"/>
      <protection locked="0"/>
    </xf>
    <xf numFmtId="0" fontId="0" fillId="0" borderId="0" xfId="0" applyBorder="1" applyAlignment="1">
      <alignment horizontal="center"/>
    </xf>
    <xf numFmtId="0" fontId="14" fillId="0" borderId="0" xfId="4" applyFont="1" applyBorder="1" applyAlignment="1" applyProtection="1">
      <alignment vertical="center" wrapText="1"/>
      <protection locked="0"/>
    </xf>
    <xf numFmtId="2" fontId="14" fillId="0" borderId="0" xfId="4" applyNumberFormat="1" applyFont="1" applyBorder="1" applyAlignment="1" applyProtection="1">
      <alignment vertical="center" wrapText="1"/>
      <protection locked="0"/>
    </xf>
    <xf numFmtId="49" fontId="14" fillId="2" borderId="0" xfId="4" applyNumberFormat="1" applyFont="1" applyFill="1" applyBorder="1" applyAlignment="1" applyProtection="1">
      <alignment vertical="center" wrapText="1"/>
      <protection locked="0"/>
    </xf>
    <xf numFmtId="0" fontId="14" fillId="2" borderId="0" xfId="4" applyFont="1" applyFill="1" applyBorder="1" applyAlignment="1" applyProtection="1">
      <alignment vertical="center" wrapText="1"/>
      <protection locked="0"/>
    </xf>
    <xf numFmtId="49" fontId="14" fillId="0" borderId="0" xfId="4" applyNumberFormat="1" applyFont="1" applyBorder="1" applyAlignment="1" applyProtection="1">
      <alignment vertical="center" wrapText="1"/>
      <protection locked="0"/>
    </xf>
    <xf numFmtId="0" fontId="0" fillId="0" borderId="0" xfId="0" applyFill="1" applyBorder="1" applyAlignment="1">
      <alignment horizontal="center"/>
    </xf>
    <xf numFmtId="49" fontId="8" fillId="0" borderId="0" xfId="0" applyNumberFormat="1" applyFont="1" applyBorder="1"/>
    <xf numFmtId="0" fontId="8" fillId="0" borderId="0" xfId="0" applyFont="1" applyBorder="1"/>
    <xf numFmtId="0" fontId="14" fillId="0" borderId="0" xfId="4" applyFont="1" applyBorder="1" applyAlignment="1" applyProtection="1">
      <alignment horizontal="center" vertical="center" wrapText="1"/>
      <protection locked="0"/>
    </xf>
    <xf numFmtId="49" fontId="14" fillId="0" borderId="0" xfId="4" applyNumberFormat="1" applyFont="1" applyFill="1" applyBorder="1" applyAlignment="1" applyProtection="1">
      <alignment vertical="center" wrapText="1"/>
      <protection locked="0"/>
    </xf>
    <xf numFmtId="0" fontId="14" fillId="0" borderId="0" xfId="4" applyFont="1" applyFill="1" applyBorder="1" applyAlignment="1" applyProtection="1">
      <alignment vertical="center" wrapText="1"/>
      <protection locked="0"/>
    </xf>
    <xf numFmtId="14" fontId="22" fillId="0" borderId="2" xfId="5" applyNumberFormat="1" applyFont="1" applyBorder="1" applyAlignment="1" applyProtection="1">
      <alignment horizontal="center" wrapText="1"/>
      <protection locked="0"/>
    </xf>
    <xf numFmtId="14" fontId="22" fillId="0" borderId="23" xfId="5" applyNumberFormat="1" applyFont="1" applyBorder="1" applyAlignment="1" applyProtection="1">
      <alignment horizontal="center" wrapText="1"/>
      <protection locked="0"/>
    </xf>
    <xf numFmtId="14" fontId="33" fillId="2" borderId="2" xfId="5" applyNumberFormat="1" applyFont="1" applyFill="1" applyBorder="1" applyAlignment="1" applyProtection="1">
      <alignment horizontal="center" wrapText="1"/>
      <protection locked="0"/>
    </xf>
    <xf numFmtId="0" fontId="19" fillId="0" borderId="7" xfId="2" applyFont="1" applyFill="1" applyBorder="1" applyAlignment="1" applyProtection="1">
      <alignment horizontal="center" vertical="top" wrapText="1"/>
      <protection locked="0"/>
    </xf>
    <xf numFmtId="1" fontId="19" fillId="0" borderId="7" xfId="2" applyNumberFormat="1" applyFont="1" applyFill="1" applyBorder="1" applyAlignment="1" applyProtection="1">
      <alignment horizontal="center" vertical="top" wrapText="1"/>
      <protection locked="0"/>
    </xf>
    <xf numFmtId="1" fontId="19" fillId="0" borderId="9" xfId="2" applyNumberFormat="1" applyFont="1" applyFill="1" applyBorder="1" applyAlignment="1" applyProtection="1">
      <alignment horizontal="center" vertical="top" wrapText="1"/>
      <protection locked="0"/>
    </xf>
    <xf numFmtId="1" fontId="19" fillId="0" borderId="1" xfId="2" applyNumberFormat="1" applyFont="1" applyFill="1" applyBorder="1" applyAlignment="1" applyProtection="1">
      <alignment horizontal="center" vertical="top" wrapText="1"/>
      <protection locked="0"/>
    </xf>
    <xf numFmtId="0" fontId="19" fillId="0" borderId="42" xfId="2" applyFont="1" applyFill="1" applyBorder="1" applyAlignment="1" applyProtection="1">
      <alignment horizontal="center" vertical="top" wrapText="1"/>
      <protection locked="0"/>
    </xf>
    <xf numFmtId="1" fontId="19" fillId="0" borderId="42" xfId="2" applyNumberFormat="1" applyFont="1" applyFill="1" applyBorder="1" applyAlignment="1" applyProtection="1">
      <alignment horizontal="center" vertical="top" wrapText="1"/>
      <protection locked="0"/>
    </xf>
    <xf numFmtId="0" fontId="12" fillId="2" borderId="7" xfId="2" applyFont="1" applyFill="1" applyBorder="1" applyAlignment="1" applyProtection="1">
      <alignment horizontal="center" vertical="top" wrapText="1"/>
      <protection locked="0"/>
    </xf>
    <xf numFmtId="1" fontId="12" fillId="2" borderId="7" xfId="2" applyNumberFormat="1" applyFont="1" applyFill="1" applyBorder="1" applyAlignment="1" applyProtection="1">
      <alignment horizontal="center" vertical="top" wrapText="1"/>
      <protection locked="0"/>
    </xf>
    <xf numFmtId="0" fontId="15" fillId="2" borderId="1" xfId="0" applyFont="1" applyFill="1" applyBorder="1" applyAlignment="1">
      <alignment horizontal="left"/>
    </xf>
    <xf numFmtId="0" fontId="15" fillId="2" borderId="1" xfId="0" applyFont="1" applyFill="1" applyBorder="1" applyAlignment="1">
      <alignment horizontal="center"/>
    </xf>
    <xf numFmtId="0" fontId="38" fillId="0" borderId="1" xfId="1" applyFont="1" applyFill="1" applyBorder="1" applyAlignment="1" applyProtection="1">
      <alignment horizontal="left" vertical="center" wrapText="1" indent="1"/>
    </xf>
    <xf numFmtId="3" fontId="38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44" fillId="0" borderId="1" xfId="1" applyFont="1" applyFill="1" applyBorder="1" applyAlignment="1" applyProtection="1">
      <alignment horizontal="left" vertical="center" wrapText="1" indent="1"/>
    </xf>
    <xf numFmtId="3" fontId="37" fillId="2" borderId="1" xfId="1" applyNumberFormat="1" applyFont="1" applyFill="1" applyBorder="1" applyAlignment="1" applyProtection="1">
      <alignment horizontal="center" vertical="center" wrapText="1"/>
      <protection locked="0"/>
    </xf>
    <xf numFmtId="49" fontId="45" fillId="0" borderId="1" xfId="1" applyNumberFormat="1" applyFont="1" applyFill="1" applyBorder="1" applyAlignment="1" applyProtection="1">
      <alignment horizontal="left" vertical="center" wrapText="1" indent="1"/>
    </xf>
    <xf numFmtId="0" fontId="45" fillId="0" borderId="1" xfId="1" applyFont="1" applyFill="1" applyBorder="1" applyAlignment="1" applyProtection="1">
      <alignment horizontal="left" vertical="center" wrapText="1" indent="1"/>
    </xf>
    <xf numFmtId="3" fontId="45" fillId="2" borderId="1" xfId="1" applyNumberFormat="1" applyFont="1" applyFill="1" applyBorder="1" applyAlignment="1" applyProtection="1">
      <alignment horizontal="center" vertical="center" wrapText="1"/>
      <protection locked="0"/>
    </xf>
    <xf numFmtId="3" fontId="0" fillId="0" borderId="1" xfId="0" applyNumberFormat="1" applyBorder="1"/>
    <xf numFmtId="14" fontId="45" fillId="0" borderId="1" xfId="1" applyNumberFormat="1" applyFont="1" applyFill="1" applyBorder="1" applyAlignment="1" applyProtection="1">
      <alignment horizontal="left" vertical="center" wrapText="1" indent="1"/>
    </xf>
    <xf numFmtId="14" fontId="44" fillId="0" borderId="1" xfId="1" applyNumberFormat="1" applyFont="1" applyFill="1" applyBorder="1" applyAlignment="1" applyProtection="1">
      <alignment horizontal="left" vertical="center" wrapText="1" indent="1"/>
    </xf>
    <xf numFmtId="14" fontId="37" fillId="0" borderId="1" xfId="1" applyNumberFormat="1" applyFont="1" applyFill="1" applyBorder="1" applyAlignment="1" applyProtection="1">
      <alignment horizontal="left" vertical="center" wrapText="1" indent="1"/>
    </xf>
    <xf numFmtId="3" fontId="46" fillId="2" borderId="1" xfId="0" applyNumberFormat="1" applyFont="1" applyFill="1" applyBorder="1" applyAlignment="1" applyProtection="1">
      <alignment horizontal="center"/>
    </xf>
    <xf numFmtId="0" fontId="38" fillId="0" borderId="1" xfId="1" applyFont="1" applyFill="1" applyBorder="1" applyAlignment="1" applyProtection="1">
      <alignment horizontal="center" vertical="center" wrapText="1"/>
    </xf>
    <xf numFmtId="0" fontId="39" fillId="0" borderId="0" xfId="0" applyFont="1"/>
    <xf numFmtId="0" fontId="17" fillId="0" borderId="1" xfId="1" applyFont="1" applyFill="1" applyBorder="1" applyAlignment="1" applyProtection="1">
      <alignment horizontal="center" vertical="center" wrapText="1"/>
    </xf>
    <xf numFmtId="0" fontId="39" fillId="0" borderId="1" xfId="0" applyFont="1" applyBorder="1" applyAlignment="1">
      <alignment horizontal="center" vertical="center"/>
    </xf>
    <xf numFmtId="0" fontId="44" fillId="0" borderId="1" xfId="1" applyFont="1" applyFill="1" applyBorder="1" applyAlignment="1" applyProtection="1">
      <alignment horizontal="center" vertical="center" wrapText="1"/>
    </xf>
    <xf numFmtId="14" fontId="17" fillId="0" borderId="1" xfId="1" applyNumberFormat="1" applyFont="1" applyFill="1" applyBorder="1" applyAlignment="1" applyProtection="1">
      <alignment horizontal="center" vertical="center" wrapText="1"/>
    </xf>
    <xf numFmtId="49" fontId="37" fillId="2" borderId="1" xfId="0" applyNumberFormat="1" applyFont="1" applyFill="1" applyBorder="1"/>
    <xf numFmtId="3" fontId="37" fillId="2" borderId="0" xfId="1" applyNumberFormat="1" applyFont="1" applyFill="1" applyBorder="1" applyAlignment="1" applyProtection="1">
      <alignment horizontal="center" vertical="center" wrapText="1"/>
      <protection locked="0"/>
    </xf>
    <xf numFmtId="0" fontId="24" fillId="4" borderId="10" xfId="5" applyFont="1" applyFill="1" applyBorder="1" applyAlignment="1" applyProtection="1">
      <alignment horizontal="center"/>
    </xf>
    <xf numFmtId="0" fontId="24" fillId="4" borderId="12" xfId="5" applyFont="1" applyFill="1" applyBorder="1" applyAlignment="1" applyProtection="1">
      <alignment horizontal="center"/>
    </xf>
    <xf numFmtId="0" fontId="24" fillId="4" borderId="11" xfId="5" applyFont="1" applyFill="1" applyBorder="1" applyAlignment="1" applyProtection="1">
      <alignment horizontal="center"/>
    </xf>
    <xf numFmtId="14" fontId="12" fillId="0" borderId="0" xfId="1" applyNumberFormat="1" applyFont="1" applyFill="1" applyBorder="1" applyAlignment="1" applyProtection="1">
      <alignment horizontal="center" vertical="center"/>
    </xf>
    <xf numFmtId="0" fontId="12" fillId="0" borderId="0" xfId="1" applyFont="1" applyFill="1" applyBorder="1" applyAlignment="1" applyProtection="1">
      <alignment horizontal="center" vertical="center"/>
    </xf>
    <xf numFmtId="0" fontId="12" fillId="5" borderId="0" xfId="1" applyFont="1" applyFill="1" applyAlignment="1" applyProtection="1">
      <alignment horizontal="center" vertical="center"/>
    </xf>
    <xf numFmtId="0" fontId="12" fillId="5" borderId="0" xfId="1" applyFont="1" applyFill="1" applyBorder="1" applyAlignment="1" applyProtection="1">
      <alignment horizontal="center" vertical="center"/>
    </xf>
    <xf numFmtId="0" fontId="12" fillId="5" borderId="0" xfId="1" applyFont="1" applyFill="1" applyAlignment="1" applyProtection="1">
      <alignment horizontal="right" vertical="center"/>
    </xf>
    <xf numFmtId="0" fontId="14" fillId="5" borderId="1" xfId="4" applyFont="1" applyFill="1" applyBorder="1" applyAlignment="1" applyProtection="1">
      <alignment horizontal="center" vertical="center" wrapText="1"/>
    </xf>
    <xf numFmtId="0" fontId="14" fillId="2" borderId="25" xfId="4" applyFont="1" applyFill="1" applyBorder="1" applyAlignment="1" applyProtection="1">
      <alignment horizontal="center" vertical="center" wrapText="1"/>
      <protection locked="0"/>
    </xf>
    <xf numFmtId="0" fontId="14" fillId="2" borderId="23" xfId="4" applyFont="1" applyFill="1" applyBorder="1" applyAlignment="1" applyProtection="1">
      <alignment horizontal="center" vertical="center" wrapText="1"/>
      <protection locked="0"/>
    </xf>
    <xf numFmtId="0" fontId="14" fillId="2" borderId="2" xfId="4" applyFont="1" applyFill="1" applyBorder="1" applyAlignment="1" applyProtection="1">
      <alignment horizontal="center" vertical="center" wrapText="1"/>
      <protection locked="0"/>
    </xf>
  </cellXfs>
  <cellStyles count="9">
    <cellStyle name="Normal" xfId="0" builtinId="0"/>
    <cellStyle name="Normal 2" xfId="2"/>
    <cellStyle name="Normal 3" xfId="3"/>
    <cellStyle name="Normal 4" xfId="4"/>
    <cellStyle name="Normal 5" xfId="5"/>
    <cellStyle name="Normal 5 2" xfId="6"/>
    <cellStyle name="Normal 5 2 2" xfId="7"/>
    <cellStyle name="Normal 5 2 3" xfId="8"/>
    <cellStyle name="Normal_FORMEBI" xfId="1"/>
  </cellStyles>
  <dxfs count="0"/>
  <tableStyles count="0" defaultTableStyle="TableStyleMedium9" defaultPivotStyle="PivotStyleLight16"/>
  <colors>
    <mruColors>
      <color rgb="FFFFFFFF"/>
      <color rgb="FF040404"/>
      <color rgb="FFFFFFCC"/>
      <color rgb="FF000000"/>
      <color rgb="FFF3F3F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1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36</xdr:row>
      <xdr:rowOff>171450</xdr:rowOff>
    </xdr:from>
    <xdr:to>
      <xdr:col>1</xdr:col>
      <xdr:colOff>1495425</xdr:colOff>
      <xdr:row>36</xdr:row>
      <xdr:rowOff>171450</xdr:rowOff>
    </xdr:to>
    <xdr:cxnSp macro="">
      <xdr:nvCxnSpPr>
        <xdr:cNvPr id="3" name="Straight Connector 2"/>
        <xdr:cNvCxnSpPr/>
      </xdr:nvCxnSpPr>
      <xdr:spPr>
        <a:xfrm>
          <a:off x="952500" y="11087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36</xdr:row>
      <xdr:rowOff>180975</xdr:rowOff>
    </xdr:from>
    <xdr:to>
      <xdr:col>2</xdr:col>
      <xdr:colOff>545037</xdr:colOff>
      <xdr:row>36</xdr:row>
      <xdr:rowOff>182563</xdr:rowOff>
    </xdr:to>
    <xdr:cxnSp macro="">
      <xdr:nvCxnSpPr>
        <xdr:cNvPr id="17" name="Straight Connector 16"/>
        <xdr:cNvCxnSpPr/>
      </xdr:nvCxnSpPr>
      <xdr:spPr>
        <a:xfrm>
          <a:off x="3696225" y="10334625"/>
          <a:ext cx="26400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27</xdr:row>
      <xdr:rowOff>171450</xdr:rowOff>
    </xdr:from>
    <xdr:to>
      <xdr:col>1</xdr:col>
      <xdr:colOff>1495425</xdr:colOff>
      <xdr:row>27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88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27</xdr:row>
      <xdr:rowOff>180975</xdr:rowOff>
    </xdr:from>
    <xdr:to>
      <xdr:col>2</xdr:col>
      <xdr:colOff>554556</xdr:colOff>
      <xdr:row>27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97625"/>
          <a:ext cx="258286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25</xdr:row>
      <xdr:rowOff>171450</xdr:rowOff>
    </xdr:from>
    <xdr:to>
      <xdr:col>1</xdr:col>
      <xdr:colOff>1495425</xdr:colOff>
      <xdr:row>25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915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25</xdr:row>
      <xdr:rowOff>180975</xdr:rowOff>
    </xdr:from>
    <xdr:to>
      <xdr:col>2</xdr:col>
      <xdr:colOff>554556</xdr:colOff>
      <xdr:row>25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924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37</xdr:row>
      <xdr:rowOff>171450</xdr:rowOff>
    </xdr:from>
    <xdr:to>
      <xdr:col>1</xdr:col>
      <xdr:colOff>1495425</xdr:colOff>
      <xdr:row>37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37</xdr:row>
      <xdr:rowOff>180975</xdr:rowOff>
    </xdr:from>
    <xdr:to>
      <xdr:col>2</xdr:col>
      <xdr:colOff>554556</xdr:colOff>
      <xdr:row>37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83</xdr:row>
      <xdr:rowOff>171450</xdr:rowOff>
    </xdr:from>
    <xdr:to>
      <xdr:col>1</xdr:col>
      <xdr:colOff>1495425</xdr:colOff>
      <xdr:row>83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404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83</xdr:row>
      <xdr:rowOff>180975</xdr:rowOff>
    </xdr:from>
    <xdr:to>
      <xdr:col>2</xdr:col>
      <xdr:colOff>554556</xdr:colOff>
      <xdr:row>83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500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40</xdr:row>
      <xdr:rowOff>171450</xdr:rowOff>
    </xdr:from>
    <xdr:to>
      <xdr:col>1</xdr:col>
      <xdr:colOff>1495425</xdr:colOff>
      <xdr:row>40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75545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40</xdr:row>
      <xdr:rowOff>180975</xdr:rowOff>
    </xdr:from>
    <xdr:to>
      <xdr:col>2</xdr:col>
      <xdr:colOff>554556</xdr:colOff>
      <xdr:row>40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75641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7246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315</xdr:row>
      <xdr:rowOff>171450</xdr:rowOff>
    </xdr:from>
    <xdr:to>
      <xdr:col>0</xdr:col>
      <xdr:colOff>1495425</xdr:colOff>
      <xdr:row>315</xdr:row>
      <xdr:rowOff>171450</xdr:rowOff>
    </xdr:to>
    <xdr:cxnSp macro="">
      <xdr:nvCxnSpPr>
        <xdr:cNvPr id="2" name="Straight Connector 1"/>
        <xdr:cNvCxnSpPr/>
      </xdr:nvCxnSpPr>
      <xdr:spPr>
        <a:xfrm>
          <a:off x="714375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1069522</xdr:colOff>
      <xdr:row>316</xdr:row>
      <xdr:rowOff>4082</xdr:rowOff>
    </xdr:from>
    <xdr:to>
      <xdr:col>4</xdr:col>
      <xdr:colOff>110219</xdr:colOff>
      <xdr:row>316</xdr:row>
      <xdr:rowOff>4082</xdr:rowOff>
    </xdr:to>
    <xdr:cxnSp macro="">
      <xdr:nvCxnSpPr>
        <xdr:cNvPr id="3" name="Straight Connector 2"/>
        <xdr:cNvCxnSpPr/>
      </xdr:nvCxnSpPr>
      <xdr:spPr>
        <a:xfrm>
          <a:off x="4457701" y="8549368"/>
          <a:ext cx="2605768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1129393</xdr:colOff>
      <xdr:row>160</xdr:row>
      <xdr:rowOff>35379</xdr:rowOff>
    </xdr:from>
    <xdr:to>
      <xdr:col>1</xdr:col>
      <xdr:colOff>1012372</xdr:colOff>
      <xdr:row>160</xdr:row>
      <xdr:rowOff>35379</xdr:rowOff>
    </xdr:to>
    <xdr:cxnSp macro="">
      <xdr:nvCxnSpPr>
        <xdr:cNvPr id="4" name="Straight Connector 3"/>
        <xdr:cNvCxnSpPr/>
      </xdr:nvCxnSpPr>
      <xdr:spPr>
        <a:xfrm>
          <a:off x="2639786" y="15207343"/>
          <a:ext cx="13525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1069522</xdr:colOff>
      <xdr:row>316</xdr:row>
      <xdr:rowOff>4082</xdr:rowOff>
    </xdr:from>
    <xdr:to>
      <xdr:col>5</xdr:col>
      <xdr:colOff>110219</xdr:colOff>
      <xdr:row>316</xdr:row>
      <xdr:rowOff>4082</xdr:rowOff>
    </xdr:to>
    <xdr:cxnSp macro="">
      <xdr:nvCxnSpPr>
        <xdr:cNvPr id="5" name="Straight Connector 4"/>
        <xdr:cNvCxnSpPr/>
      </xdr:nvCxnSpPr>
      <xdr:spPr>
        <a:xfrm>
          <a:off x="4450897" y="8548007"/>
          <a:ext cx="2612572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1129393</xdr:colOff>
      <xdr:row>191</xdr:row>
      <xdr:rowOff>35379</xdr:rowOff>
    </xdr:from>
    <xdr:to>
      <xdr:col>1</xdr:col>
      <xdr:colOff>1012372</xdr:colOff>
      <xdr:row>191</xdr:row>
      <xdr:rowOff>35379</xdr:rowOff>
    </xdr:to>
    <xdr:cxnSp macro="">
      <xdr:nvCxnSpPr>
        <xdr:cNvPr id="6" name="Straight Connector 5"/>
        <xdr:cNvCxnSpPr/>
      </xdr:nvCxnSpPr>
      <xdr:spPr>
        <a:xfrm>
          <a:off x="1129393" y="42897879"/>
          <a:ext cx="1393372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86</xdr:row>
      <xdr:rowOff>171450</xdr:rowOff>
    </xdr:from>
    <xdr:to>
      <xdr:col>1</xdr:col>
      <xdr:colOff>1495425</xdr:colOff>
      <xdr:row>86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55482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86</xdr:row>
      <xdr:rowOff>180975</xdr:rowOff>
    </xdr:from>
    <xdr:to>
      <xdr:col>2</xdr:col>
      <xdr:colOff>554556</xdr:colOff>
      <xdr:row>86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56435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171450</xdr:rowOff>
    </xdr:from>
    <xdr:to>
      <xdr:col>1</xdr:col>
      <xdr:colOff>1495425</xdr:colOff>
      <xdr:row>34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34</xdr:row>
      <xdr:rowOff>180975</xdr:rowOff>
    </xdr:from>
    <xdr:to>
      <xdr:col>2</xdr:col>
      <xdr:colOff>554556</xdr:colOff>
      <xdr:row>34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zaalishvili/AppData/Local/Microsoft/Windows/Temporary%20Internet%20Files/Content.Outlook/NKXX6P1B/Users/lmerabishvili/AppData/Local/Microsoft/Windows/Temporary%20Internet%20Files/Content.Outlook/DELNJLCD/axali%20formebiV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emur%20Chilindrishvili\&#4318;&#4304;&#4320;&#4322;&#4312;&#4308;&#4305;&#4312;&#4321;%20&#4324;&#4317;&#4320;&#4315;&#4308;&#4305;&#4312;\&#4318;&#4317;&#4314;&#4312;&#4322;&#4318;&#4304;&#4320;&#4322;&#4312;&#4308;&#4305;&#4312;&#4321;%20&#4324;&#4317;&#4320;&#4315;&#4308;&#4305;&#4310;&#4308;%20&#4315;&#4323;&#4328;&#4304;&#4317;&#4305;&#4312;&#4321;%20&#4312;&#4321;&#4322;&#4317;&#4320;&#4312;&#4304;\&#4318;&#4304;&#4320;&#4322;&#4312;&#4308;&#4305;&#4312;&#4321;%20&#4324;&#4317;&#4320;&#4315;&#4308;&#4305;&#4312;%20&#4307;&#4304;%20&#4312;&#4316;&#4321;&#4322;&#4320;&#4323;&#4325;&#4330;&#4312;&#4304;%2016.01.2012&#4332;\forman-n1-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&gt;&gt;&gt;&gt; 3 დღიანი"/>
      <sheetName val="ფორმა N10"/>
      <sheetName val="ფორმა N11"/>
      <sheetName val="ფორმა N12"/>
      <sheetName val="ფორმა N13"/>
      <sheetName val="ფორმა N14"/>
      <sheetName val="ფორმა 15"/>
      <sheetName val="Validation"/>
    </sheetNames>
    <sheetDataSet>
      <sheetData sheetId="0">
        <row r="4">
          <cell r="D4" t="str">
            <v/>
          </cell>
        </row>
      </sheetData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  <sheetName val="Sheet1"/>
      <sheetName val="Sheet2"/>
      <sheetName val="Sheet3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M51"/>
  <sheetViews>
    <sheetView showGridLines="0" tabSelected="1" view="pageBreakPreview" zoomScale="70" zoomScaleSheetLayoutView="70" workbookViewId="0">
      <selection activeCell="J29" sqref="J29"/>
    </sheetView>
  </sheetViews>
  <sheetFormatPr defaultRowHeight="15" x14ac:dyDescent="0.25"/>
  <cols>
    <col min="1" max="1" width="6.28515625" style="63" bestFit="1" customWidth="1"/>
    <col min="2" max="2" width="13.140625" style="63" customWidth="1"/>
    <col min="3" max="3" width="17.5703125" style="63" bestFit="1" customWidth="1"/>
    <col min="4" max="4" width="15.140625" style="63" customWidth="1"/>
    <col min="5" max="6" width="18.5703125" style="63" customWidth="1"/>
    <col min="7" max="7" width="17.85546875" style="79" customWidth="1"/>
    <col min="8" max="8" width="19.140625" style="79" customWidth="1"/>
    <col min="9" max="9" width="21.140625" style="79" customWidth="1"/>
    <col min="10" max="11" width="17.42578125" style="63" customWidth="1"/>
    <col min="12" max="12" width="16.7109375" style="63" customWidth="1"/>
    <col min="13" max="13" width="28.140625" style="63" customWidth="1"/>
    <col min="14" max="16384" width="9.140625" style="63"/>
  </cols>
  <sheetData>
    <row r="1" spans="1:13" s="93" customFormat="1" x14ac:dyDescent="0.3">
      <c r="A1" s="96" t="s">
        <v>313</v>
      </c>
      <c r="B1" s="123"/>
      <c r="C1" s="123"/>
      <c r="D1" s="123"/>
      <c r="E1" s="124"/>
      <c r="F1" s="125"/>
      <c r="G1" s="127"/>
      <c r="H1" s="137"/>
      <c r="I1" s="96"/>
      <c r="J1" s="123"/>
      <c r="K1" s="124"/>
      <c r="L1" s="124"/>
      <c r="M1" s="324" t="s">
        <v>110</v>
      </c>
    </row>
    <row r="2" spans="1:13" s="93" customFormat="1" x14ac:dyDescent="0.3">
      <c r="A2" s="98" t="s">
        <v>141</v>
      </c>
      <c r="B2" s="123"/>
      <c r="C2" s="123"/>
      <c r="D2" s="123"/>
      <c r="E2" s="124"/>
      <c r="F2" s="125"/>
      <c r="G2" s="127"/>
      <c r="H2" s="137"/>
      <c r="I2" s="98"/>
      <c r="J2" s="123"/>
      <c r="K2" s="124"/>
      <c r="L2" s="124"/>
      <c r="M2" s="323" t="s">
        <v>589</v>
      </c>
    </row>
    <row r="3" spans="1:13" s="93" customFormat="1" x14ac:dyDescent="0.3">
      <c r="A3" s="123"/>
      <c r="B3" s="123"/>
      <c r="C3" s="126"/>
      <c r="D3" s="128"/>
      <c r="E3" s="124"/>
      <c r="F3" s="124"/>
      <c r="G3" s="129"/>
      <c r="H3" s="124"/>
      <c r="I3" s="124"/>
      <c r="J3" s="125"/>
      <c r="K3" s="123"/>
      <c r="L3" s="123"/>
      <c r="M3" s="124"/>
    </row>
    <row r="4" spans="1:13" s="93" customFormat="1" x14ac:dyDescent="0.3">
      <c r="A4" s="125" t="s">
        <v>277</v>
      </c>
      <c r="B4" s="138"/>
      <c r="C4" s="138"/>
      <c r="D4" s="138" t="s">
        <v>280</v>
      </c>
      <c r="E4" s="146"/>
      <c r="F4" s="124"/>
      <c r="G4" s="131"/>
      <c r="H4" s="124"/>
      <c r="I4" s="145"/>
      <c r="J4" s="146"/>
      <c r="K4" s="123"/>
      <c r="L4" s="124"/>
      <c r="M4" s="124"/>
    </row>
    <row r="5" spans="1:13" s="93" customFormat="1" x14ac:dyDescent="0.3">
      <c r="A5" s="125"/>
      <c r="B5" s="125"/>
      <c r="C5" s="258" t="s">
        <v>472</v>
      </c>
      <c r="D5" s="102"/>
      <c r="E5" s="102"/>
      <c r="F5" s="102"/>
      <c r="G5" s="102"/>
      <c r="H5" s="102"/>
      <c r="I5" s="131"/>
      <c r="J5" s="130"/>
      <c r="K5" s="137"/>
      <c r="L5" s="123"/>
      <c r="M5" s="124"/>
    </row>
    <row r="6" spans="1:13" s="93" customFormat="1" ht="15.75" thickBot="1" x14ac:dyDescent="0.35">
      <c r="A6" s="132"/>
      <c r="B6" s="124"/>
      <c r="C6" s="130"/>
      <c r="D6" s="133"/>
      <c r="E6" s="124"/>
      <c r="F6" s="124"/>
      <c r="G6" s="131"/>
      <c r="H6" s="131"/>
      <c r="I6" s="131"/>
      <c r="J6" s="124"/>
      <c r="K6" s="123"/>
      <c r="L6" s="123"/>
      <c r="M6" s="124"/>
    </row>
    <row r="7" spans="1:13" ht="15.75" thickBot="1" x14ac:dyDescent="0.3">
      <c r="A7" s="134"/>
      <c r="B7" s="135"/>
      <c r="C7" s="134"/>
      <c r="D7" s="134"/>
      <c r="E7" s="136"/>
      <c r="F7" s="136"/>
      <c r="G7" s="125"/>
      <c r="H7" s="125"/>
      <c r="I7" s="125"/>
      <c r="J7" s="552" t="s">
        <v>443</v>
      </c>
      <c r="K7" s="553"/>
      <c r="L7" s="554"/>
      <c r="M7" s="134"/>
    </row>
    <row r="8" spans="1:13" s="66" customFormat="1" ht="39" thickBot="1" x14ac:dyDescent="0.25">
      <c r="A8" s="199" t="s">
        <v>64</v>
      </c>
      <c r="B8" s="472" t="s">
        <v>142</v>
      </c>
      <c r="C8" s="472" t="s">
        <v>279</v>
      </c>
      <c r="D8" s="473" t="s">
        <v>286</v>
      </c>
      <c r="E8" s="474" t="s">
        <v>227</v>
      </c>
      <c r="F8" s="475" t="s">
        <v>226</v>
      </c>
      <c r="G8" s="345" t="s">
        <v>230</v>
      </c>
      <c r="H8" s="476" t="s">
        <v>231</v>
      </c>
      <c r="I8" s="348" t="s">
        <v>228</v>
      </c>
      <c r="J8" s="64" t="s">
        <v>282</v>
      </c>
      <c r="K8" s="65" t="s">
        <v>283</v>
      </c>
      <c r="L8" s="65" t="s">
        <v>232</v>
      </c>
      <c r="M8" s="200" t="s">
        <v>233</v>
      </c>
    </row>
    <row r="9" spans="1:13" s="84" customFormat="1" ht="15.75" thickBot="1" x14ac:dyDescent="0.3">
      <c r="A9" s="195">
        <v>1</v>
      </c>
      <c r="B9" s="350">
        <v>2</v>
      </c>
      <c r="C9" s="350">
        <v>3</v>
      </c>
      <c r="D9" s="350">
        <v>4</v>
      </c>
      <c r="E9" s="350">
        <v>7</v>
      </c>
      <c r="F9" s="350">
        <v>8</v>
      </c>
      <c r="G9" s="346">
        <v>9</v>
      </c>
      <c r="H9" s="350">
        <v>12</v>
      </c>
      <c r="I9" s="349">
        <v>13</v>
      </c>
      <c r="J9" s="197">
        <v>14</v>
      </c>
      <c r="K9" s="196">
        <v>15</v>
      </c>
      <c r="L9" s="196">
        <v>16</v>
      </c>
      <c r="M9" s="198">
        <v>17</v>
      </c>
    </row>
    <row r="10" spans="1:13" ht="30" x14ac:dyDescent="0.25">
      <c r="A10" s="67">
        <v>1</v>
      </c>
      <c r="B10" s="335" t="s">
        <v>580</v>
      </c>
      <c r="C10" s="68" t="s">
        <v>473</v>
      </c>
      <c r="D10" s="335" t="s">
        <v>581</v>
      </c>
      <c r="E10" s="335" t="s">
        <v>582</v>
      </c>
      <c r="F10" s="341" t="s">
        <v>475</v>
      </c>
      <c r="G10" s="465" t="s">
        <v>545</v>
      </c>
      <c r="H10" s="465" t="s">
        <v>583</v>
      </c>
      <c r="I10" s="75" t="s">
        <v>584</v>
      </c>
      <c r="J10" s="333"/>
      <c r="K10" s="70"/>
      <c r="L10" s="71"/>
      <c r="M10" s="69"/>
    </row>
    <row r="11" spans="1:13" ht="30" x14ac:dyDescent="0.25">
      <c r="A11" s="72">
        <v>2</v>
      </c>
      <c r="B11" s="461" t="s">
        <v>580</v>
      </c>
      <c r="C11" s="462" t="s">
        <v>473</v>
      </c>
      <c r="D11" s="338" t="s">
        <v>585</v>
      </c>
      <c r="E11" s="338" t="s">
        <v>474</v>
      </c>
      <c r="F11" s="343" t="s">
        <v>586</v>
      </c>
      <c r="G11" s="463" t="s">
        <v>587</v>
      </c>
      <c r="H11" s="463" t="s">
        <v>583</v>
      </c>
      <c r="I11" s="464" t="s">
        <v>588</v>
      </c>
      <c r="J11" s="333"/>
      <c r="K11" s="77"/>
      <c r="L11" s="78"/>
      <c r="M11" s="75"/>
    </row>
    <row r="12" spans="1:13" x14ac:dyDescent="0.25">
      <c r="A12" s="72"/>
      <c r="B12" s="336"/>
      <c r="C12" s="336"/>
      <c r="D12" s="336"/>
      <c r="E12" s="336"/>
      <c r="F12" s="336"/>
      <c r="G12" s="74"/>
      <c r="H12" s="74"/>
      <c r="I12" s="74"/>
      <c r="J12" s="334"/>
      <c r="K12" s="77"/>
      <c r="L12" s="78"/>
      <c r="M12" s="75"/>
    </row>
    <row r="13" spans="1:13" x14ac:dyDescent="0.25">
      <c r="A13" s="72"/>
      <c r="B13" s="194"/>
      <c r="C13" s="68"/>
      <c r="D13" s="335"/>
      <c r="E13" s="335"/>
      <c r="F13" s="341"/>
      <c r="G13" s="465"/>
      <c r="H13" s="465"/>
      <c r="I13" s="344"/>
      <c r="J13" s="76"/>
      <c r="K13" s="77"/>
      <c r="L13" s="78"/>
      <c r="M13" s="75"/>
    </row>
    <row r="14" spans="1:13" x14ac:dyDescent="0.25">
      <c r="A14" s="72"/>
      <c r="B14" s="337"/>
      <c r="C14" s="73"/>
      <c r="D14" s="339"/>
      <c r="E14" s="338"/>
      <c r="F14" s="343"/>
      <c r="G14" s="347"/>
      <c r="H14" s="347"/>
      <c r="I14" s="339"/>
      <c r="J14" s="76"/>
      <c r="K14" s="77"/>
      <c r="L14" s="78"/>
      <c r="M14" s="75"/>
    </row>
    <row r="15" spans="1:13" x14ac:dyDescent="0.25">
      <c r="A15" s="72"/>
      <c r="B15" s="336"/>
      <c r="C15" s="73"/>
      <c r="D15" s="340"/>
      <c r="E15" s="332"/>
      <c r="F15" s="342"/>
      <c r="G15" s="347"/>
      <c r="H15" s="347"/>
      <c r="I15" s="340"/>
      <c r="J15" s="334"/>
      <c r="K15" s="77"/>
      <c r="L15" s="78"/>
      <c r="M15" s="75"/>
    </row>
    <row r="16" spans="1:13" x14ac:dyDescent="0.25">
      <c r="A16" s="72"/>
      <c r="B16" s="336"/>
      <c r="C16" s="73"/>
      <c r="D16" s="340"/>
      <c r="E16" s="332"/>
      <c r="F16" s="342"/>
      <c r="G16" s="347"/>
      <c r="H16" s="347"/>
      <c r="I16" s="340"/>
      <c r="J16" s="334"/>
      <c r="K16" s="77"/>
      <c r="L16" s="78"/>
      <c r="M16" s="75"/>
    </row>
    <row r="17" spans="1:13" x14ac:dyDescent="0.25">
      <c r="A17" s="72"/>
      <c r="B17" s="336"/>
      <c r="C17" s="73"/>
      <c r="D17" s="340"/>
      <c r="E17" s="332"/>
      <c r="F17" s="342"/>
      <c r="G17" s="347"/>
      <c r="H17" s="347"/>
      <c r="I17" s="340"/>
      <c r="J17" s="334"/>
      <c r="K17" s="77"/>
      <c r="L17" s="78"/>
      <c r="M17" s="75"/>
    </row>
    <row r="18" spans="1:13" x14ac:dyDescent="0.25">
      <c r="A18" s="72"/>
      <c r="B18" s="194"/>
      <c r="C18" s="68"/>
      <c r="D18" s="335"/>
      <c r="E18" s="335"/>
      <c r="F18" s="341"/>
      <c r="G18" s="347"/>
      <c r="H18" s="347"/>
      <c r="I18" s="344"/>
      <c r="J18" s="76"/>
      <c r="K18" s="77"/>
      <c r="L18" s="78"/>
      <c r="M18" s="75"/>
    </row>
    <row r="19" spans="1:13" x14ac:dyDescent="0.25">
      <c r="A19" s="72"/>
      <c r="B19" s="194"/>
      <c r="C19" s="68"/>
      <c r="D19" s="332"/>
      <c r="E19" s="332"/>
      <c r="F19" s="342"/>
      <c r="G19" s="347"/>
      <c r="H19" s="347"/>
      <c r="I19" s="340"/>
      <c r="J19" s="76"/>
      <c r="K19" s="77"/>
      <c r="L19" s="78"/>
      <c r="M19" s="75"/>
    </row>
    <row r="20" spans="1:13" x14ac:dyDescent="0.25">
      <c r="A20" s="72"/>
      <c r="B20" s="194"/>
      <c r="C20" s="68"/>
      <c r="D20" s="332"/>
      <c r="E20" s="332"/>
      <c r="F20" s="342"/>
      <c r="G20" s="347"/>
      <c r="H20" s="347"/>
      <c r="I20" s="340"/>
      <c r="J20" s="76"/>
      <c r="K20" s="77"/>
      <c r="L20" s="78"/>
      <c r="M20" s="75"/>
    </row>
    <row r="21" spans="1:13" x14ac:dyDescent="0.25">
      <c r="A21" s="72"/>
      <c r="B21" s="194"/>
      <c r="C21" s="68"/>
      <c r="D21" s="332"/>
      <c r="E21" s="332"/>
      <c r="F21" s="342"/>
      <c r="G21" s="347"/>
      <c r="H21" s="347"/>
      <c r="I21" s="340"/>
      <c r="J21" s="76"/>
      <c r="K21" s="77"/>
      <c r="L21" s="78"/>
      <c r="M21" s="75"/>
    </row>
    <row r="22" spans="1:13" x14ac:dyDescent="0.25">
      <c r="A22" s="72"/>
      <c r="B22" s="194"/>
      <c r="C22" s="68"/>
      <c r="D22" s="332"/>
      <c r="E22" s="332"/>
      <c r="F22" s="342"/>
      <c r="G22" s="347"/>
      <c r="H22" s="347"/>
      <c r="I22" s="340"/>
      <c r="J22" s="76"/>
      <c r="K22" s="77"/>
      <c r="L22" s="78"/>
      <c r="M22" s="75"/>
    </row>
    <row r="23" spans="1:13" x14ac:dyDescent="0.25">
      <c r="A23" s="72"/>
      <c r="B23" s="194"/>
      <c r="C23" s="68"/>
      <c r="D23" s="332"/>
      <c r="E23" s="332"/>
      <c r="F23" s="342"/>
      <c r="G23" s="347"/>
      <c r="H23" s="347"/>
      <c r="I23" s="340"/>
      <c r="J23" s="76"/>
      <c r="K23" s="77"/>
      <c r="L23" s="78"/>
      <c r="M23" s="75"/>
    </row>
    <row r="24" spans="1:13" x14ac:dyDescent="0.25">
      <c r="A24" s="72"/>
      <c r="B24" s="194"/>
      <c r="C24" s="68"/>
      <c r="D24" s="332"/>
      <c r="E24" s="332"/>
      <c r="F24" s="342"/>
      <c r="G24" s="347"/>
      <c r="H24" s="347"/>
      <c r="I24" s="340"/>
      <c r="J24" s="76"/>
      <c r="K24" s="77"/>
      <c r="L24" s="78"/>
      <c r="M24" s="75"/>
    </row>
    <row r="25" spans="1:13" x14ac:dyDescent="0.25">
      <c r="A25" s="72"/>
      <c r="B25" s="194"/>
      <c r="C25" s="68"/>
      <c r="D25" s="332"/>
      <c r="E25" s="332"/>
      <c r="F25" s="342"/>
      <c r="G25" s="347"/>
      <c r="H25" s="347"/>
      <c r="I25" s="340"/>
      <c r="J25" s="76"/>
      <c r="K25" s="77"/>
      <c r="L25" s="78"/>
      <c r="M25" s="75"/>
    </row>
    <row r="26" spans="1:13" ht="96" customHeight="1" x14ac:dyDescent="0.25">
      <c r="A26"/>
      <c r="B26"/>
      <c r="C26" t="s">
        <v>107</v>
      </c>
      <c r="D26"/>
      <c r="E26"/>
      <c r="F26"/>
      <c r="G26"/>
      <c r="H26"/>
      <c r="I26"/>
      <c r="J26"/>
      <c r="K26"/>
      <c r="L26"/>
      <c r="M26"/>
    </row>
    <row r="27" spans="1:13" ht="71.25" customHeight="1" x14ac:dyDescent="0.25">
      <c r="A27"/>
      <c r="B27"/>
      <c r="C27" t="s">
        <v>271</v>
      </c>
      <c r="D27"/>
      <c r="E27"/>
      <c r="F27"/>
      <c r="G27" t="s">
        <v>631</v>
      </c>
      <c r="H27"/>
      <c r="I27"/>
      <c r="J27"/>
      <c r="K27"/>
      <c r="L27"/>
      <c r="M27"/>
    </row>
    <row r="28" spans="1:13" ht="95.25" customHeight="1" x14ac:dyDescent="0.25">
      <c r="A28"/>
      <c r="B28"/>
      <c r="C28" t="s">
        <v>140</v>
      </c>
      <c r="D28"/>
      <c r="E28"/>
      <c r="F28"/>
      <c r="G28" t="s">
        <v>272</v>
      </c>
      <c r="H28"/>
      <c r="I28"/>
      <c r="J28"/>
      <c r="K28"/>
      <c r="L28"/>
      <c r="M28"/>
    </row>
    <row r="29" spans="1:13" ht="102" customHeight="1" x14ac:dyDescent="0.3">
      <c r="A29" s="466"/>
      <c r="B29" s="2"/>
      <c r="J29" s="468"/>
      <c r="K29" s="470"/>
      <c r="L29" s="471"/>
      <c r="M29" s="467"/>
    </row>
    <row r="30" spans="1:13" ht="15.75" x14ac:dyDescent="0.3">
      <c r="A30" s="466"/>
      <c r="B30" s="2"/>
      <c r="D30"/>
      <c r="G30"/>
      <c r="H30"/>
      <c r="I30"/>
      <c r="J30" s="468"/>
      <c r="K30" s="468"/>
      <c r="L30" s="471"/>
      <c r="M30" s="467"/>
    </row>
    <row r="31" spans="1:13" ht="15.75" x14ac:dyDescent="0.3">
      <c r="A31" s="466"/>
      <c r="B31" s="2"/>
      <c r="C31"/>
      <c r="D31"/>
      <c r="G31"/>
      <c r="H31"/>
      <c r="I31"/>
      <c r="J31" s="468"/>
      <c r="K31" s="470"/>
      <c r="L31" s="471"/>
      <c r="M31" s="467"/>
    </row>
    <row r="32" spans="1:13" ht="15.75" x14ac:dyDescent="0.3">
      <c r="A32" s="466"/>
      <c r="B32" s="2"/>
      <c r="J32" s="468"/>
      <c r="K32" s="470"/>
      <c r="L32" s="471"/>
      <c r="M32" s="467"/>
    </row>
    <row r="33" spans="1:13" s="93" customFormat="1" ht="15.75" x14ac:dyDescent="0.3">
      <c r="A33" s="466"/>
      <c r="B33"/>
      <c r="J33" s="468"/>
      <c r="K33" s="470"/>
      <c r="L33" s="471"/>
      <c r="M33" s="467"/>
    </row>
    <row r="34" spans="1:13" s="93" customFormat="1" ht="15.75" x14ac:dyDescent="0.3">
      <c r="A34" s="466"/>
      <c r="B34"/>
      <c r="C34"/>
      <c r="D34"/>
      <c r="E34" s="63"/>
      <c r="F34" s="63"/>
      <c r="G34"/>
      <c r="H34"/>
      <c r="I34"/>
      <c r="J34" s="468"/>
      <c r="K34" s="470"/>
      <c r="L34" s="471"/>
      <c r="M34" s="467"/>
    </row>
    <row r="35" spans="1:13" s="93" customFormat="1" ht="15.75" x14ac:dyDescent="0.3">
      <c r="A35" s="466"/>
      <c r="B35" s="366"/>
      <c r="C35" s="467"/>
      <c r="D35" s="468"/>
      <c r="E35" s="468"/>
      <c r="F35" s="468"/>
      <c r="G35" s="468"/>
      <c r="H35" s="469"/>
      <c r="I35" s="469"/>
      <c r="J35" s="468"/>
      <c r="K35" s="470"/>
      <c r="L35" s="471"/>
      <c r="M35" s="467"/>
    </row>
    <row r="36" spans="1:13" s="93" customFormat="1" ht="15.75" x14ac:dyDescent="0.3">
      <c r="A36" s="466"/>
      <c r="B36" s="366"/>
      <c r="C36" s="467"/>
      <c r="D36" s="468"/>
      <c r="E36" s="468"/>
      <c r="F36" s="468"/>
      <c r="G36" s="468"/>
      <c r="H36" s="469"/>
      <c r="I36" s="469"/>
      <c r="J36" s="468"/>
      <c r="K36" s="468"/>
      <c r="L36" s="471"/>
      <c r="M36" s="467"/>
    </row>
    <row r="37" spans="1:13" s="93" customFormat="1" x14ac:dyDescent="0.3">
      <c r="B37" s="94"/>
      <c r="G37" s="95"/>
      <c r="H37" s="95"/>
      <c r="I37" s="95"/>
    </row>
    <row r="38" spans="1:13" s="93" customFormat="1" x14ac:dyDescent="0.3">
      <c r="B38" s="94"/>
      <c r="G38" s="95"/>
      <c r="H38" s="95"/>
      <c r="I38" s="95"/>
    </row>
    <row r="39" spans="1:13" s="93" customFormat="1" x14ac:dyDescent="0.3">
      <c r="B39" s="94"/>
      <c r="G39" s="95"/>
      <c r="H39" s="95"/>
      <c r="I39" s="95"/>
    </row>
    <row r="40" spans="1:13" s="93" customFormat="1" x14ac:dyDescent="0.3">
      <c r="B40" s="94"/>
      <c r="G40" s="95"/>
      <c r="H40" s="95"/>
      <c r="I40" s="95"/>
    </row>
    <row r="42" spans="1:13" s="2" customFormat="1" x14ac:dyDescent="0.3"/>
    <row r="43" spans="1:13" s="2" customFormat="1" x14ac:dyDescent="0.3"/>
    <row r="44" spans="1:13" s="2" customFormat="1" x14ac:dyDescent="0.3">
      <c r="A44"/>
      <c r="K44" s="12"/>
    </row>
    <row r="45" spans="1:13" s="2" customFormat="1" x14ac:dyDescent="0.3">
      <c r="A45"/>
    </row>
    <row r="46" spans="1:13" customFormat="1" x14ac:dyDescent="0.25">
      <c r="B46" s="63"/>
      <c r="C46" s="63"/>
      <c r="D46" s="63"/>
      <c r="E46" s="63"/>
      <c r="F46" s="63"/>
      <c r="G46" s="79"/>
      <c r="H46" s="79"/>
      <c r="I46" s="79"/>
      <c r="K46" s="63"/>
    </row>
    <row r="47" spans="1:13" customFormat="1" x14ac:dyDescent="0.25">
      <c r="B47" s="63"/>
      <c r="C47" s="63"/>
      <c r="D47" s="63"/>
      <c r="E47" s="63"/>
      <c r="F47" s="63"/>
      <c r="G47" s="79"/>
      <c r="H47" s="79"/>
      <c r="I47" s="79"/>
    </row>
    <row r="48" spans="1:13" customFormat="1" x14ac:dyDescent="0.25">
      <c r="B48" s="63"/>
      <c r="C48" s="63"/>
      <c r="D48" s="63"/>
      <c r="E48" s="63"/>
      <c r="F48" s="63"/>
      <c r="G48" s="79"/>
      <c r="H48" s="79"/>
      <c r="I48" s="79"/>
    </row>
    <row r="49" spans="5:6" customFormat="1" x14ac:dyDescent="0.25">
      <c r="E49" s="63"/>
      <c r="F49" s="63"/>
    </row>
    <row r="50" spans="5:6" customFormat="1" x14ac:dyDescent="0.25">
      <c r="E50" s="63"/>
      <c r="F50" s="63"/>
    </row>
    <row r="51" spans="5:6" customFormat="1" ht="12.75" x14ac:dyDescent="0.2"/>
  </sheetData>
  <mergeCells count="1">
    <mergeCell ref="J7:L7"/>
  </mergeCells>
  <dataValidations count="3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G13:I14 G35:I36 G10:H11 G18:I25">
      <formula1>11</formula1>
    </dataValidation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_x000a_- ფულადი შემოწირულობები_x000a_- არაფულადი შემოწირულობები_x000a_- საწევრო_x000a_" sqref="C10:C11 C35:C36 C13:C25">
      <formula1>"ფულადი შემოწირულობა, არაფულადი შემოწირულობა, საწევრო"</formula1>
    </dataValidation>
    <dataValidation allowBlank="1" showInputMessage="1" showErrorMessage="1" error="თვე/დღე/წელი" prompt="თვე/დღე/წელი" sqref="B10:B11 B35:B36 B18:B26 B13:B14"/>
  </dataValidations>
  <printOptions gridLines="1"/>
  <pageMargins left="0" right="0" top="0.74803149606299213" bottom="0.74803149606299213" header="0.31496062992125984" footer="0.31496062992125984"/>
  <pageSetup scale="6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showGridLines="0" view="pageBreakPreview" zoomScale="70" zoomScaleSheetLayoutView="70" workbookViewId="0">
      <selection activeCell="C2" sqref="C2:D2"/>
    </sheetView>
  </sheetViews>
  <sheetFormatPr defaultRowHeight="15" x14ac:dyDescent="0.3"/>
  <cols>
    <col min="1" max="1" width="8.8554687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96" t="s">
        <v>339</v>
      </c>
      <c r="B1" s="99"/>
      <c r="C1" s="557" t="s">
        <v>110</v>
      </c>
      <c r="D1" s="557"/>
      <c r="E1" s="113"/>
    </row>
    <row r="2" spans="1:5" s="6" customFormat="1" x14ac:dyDescent="0.3">
      <c r="A2" s="96" t="s">
        <v>333</v>
      </c>
      <c r="B2" s="99"/>
      <c r="C2" s="555" t="s">
        <v>589</v>
      </c>
      <c r="D2" s="556"/>
      <c r="E2" s="113"/>
    </row>
    <row r="3" spans="1:5" s="6" customFormat="1" x14ac:dyDescent="0.3">
      <c r="A3" s="98" t="s">
        <v>141</v>
      </c>
      <c r="B3" s="96"/>
      <c r="C3" s="205"/>
      <c r="D3" s="205"/>
      <c r="E3" s="113"/>
    </row>
    <row r="4" spans="1:5" s="6" customFormat="1" x14ac:dyDescent="0.3">
      <c r="A4" s="98"/>
      <c r="B4" s="98"/>
      <c r="C4" s="205"/>
      <c r="D4" s="205"/>
      <c r="E4" s="113"/>
    </row>
    <row r="5" spans="1:5" x14ac:dyDescent="0.3">
      <c r="A5" s="99" t="str">
        <f>'ფორმა N2'!A4</f>
        <v>ანგარიშვალდებული პირის დასახელება:</v>
      </c>
      <c r="B5" s="99"/>
      <c r="C5" s="98"/>
      <c r="D5" s="98"/>
      <c r="E5" s="114"/>
    </row>
    <row r="6" spans="1:5" x14ac:dyDescent="0.3">
      <c r="A6" s="258" t="s">
        <v>472</v>
      </c>
      <c r="B6" s="102"/>
      <c r="C6" s="102"/>
      <c r="D6" s="102"/>
      <c r="E6" s="114"/>
    </row>
    <row r="7" spans="1:5" x14ac:dyDescent="0.3">
      <c r="A7" s="99"/>
      <c r="B7" s="99"/>
      <c r="C7" s="98"/>
      <c r="D7" s="98"/>
      <c r="E7" s="114"/>
    </row>
    <row r="8" spans="1:5" s="6" customFormat="1" x14ac:dyDescent="0.3">
      <c r="A8" s="204"/>
      <c r="B8" s="204"/>
      <c r="C8" s="100"/>
      <c r="D8" s="100"/>
      <c r="E8" s="113"/>
    </row>
    <row r="9" spans="1:5" s="6" customFormat="1" ht="30" x14ac:dyDescent="0.3">
      <c r="A9" s="111" t="s">
        <v>64</v>
      </c>
      <c r="B9" s="111" t="s">
        <v>338</v>
      </c>
      <c r="C9" s="101" t="s">
        <v>10</v>
      </c>
      <c r="D9" s="101" t="s">
        <v>9</v>
      </c>
      <c r="E9" s="113"/>
    </row>
    <row r="10" spans="1:5" s="9" customFormat="1" ht="18" x14ac:dyDescent="0.2">
      <c r="A10" s="120" t="s">
        <v>334</v>
      </c>
      <c r="B10" s="120"/>
      <c r="C10" s="4"/>
      <c r="D10" s="4"/>
      <c r="E10" s="115"/>
    </row>
    <row r="11" spans="1:5" s="10" customFormat="1" x14ac:dyDescent="0.2">
      <c r="A11" s="120" t="s">
        <v>335</v>
      </c>
      <c r="B11" s="120"/>
      <c r="C11" s="4"/>
      <c r="D11" s="4"/>
      <c r="E11" s="116"/>
    </row>
    <row r="12" spans="1:5" s="10" customFormat="1" x14ac:dyDescent="0.2">
      <c r="A12" s="109" t="s">
        <v>284</v>
      </c>
      <c r="B12" s="109"/>
      <c r="C12" s="4"/>
      <c r="D12" s="4"/>
      <c r="E12" s="116"/>
    </row>
    <row r="13" spans="1:5" s="10" customFormat="1" x14ac:dyDescent="0.2">
      <c r="A13" s="109" t="s">
        <v>284</v>
      </c>
      <c r="B13" s="109"/>
      <c r="C13" s="4"/>
      <c r="D13" s="4"/>
      <c r="E13" s="116"/>
    </row>
    <row r="14" spans="1:5" s="10" customFormat="1" x14ac:dyDescent="0.2">
      <c r="A14" s="109" t="s">
        <v>284</v>
      </c>
      <c r="B14" s="109"/>
      <c r="C14" s="4"/>
      <c r="D14" s="4"/>
      <c r="E14" s="116"/>
    </row>
    <row r="15" spans="1:5" s="10" customFormat="1" x14ac:dyDescent="0.2">
      <c r="A15" s="109" t="s">
        <v>284</v>
      </c>
      <c r="B15" s="109"/>
      <c r="C15" s="4"/>
      <c r="D15" s="4"/>
      <c r="E15" s="116"/>
    </row>
    <row r="16" spans="1:5" s="10" customFormat="1" x14ac:dyDescent="0.2">
      <c r="A16" s="109" t="s">
        <v>284</v>
      </c>
      <c r="B16" s="109"/>
      <c r="C16" s="4"/>
      <c r="D16" s="4"/>
      <c r="E16" s="116"/>
    </row>
    <row r="17" spans="1:5" s="10" customFormat="1" ht="17.25" customHeight="1" x14ac:dyDescent="0.2">
      <c r="A17" s="120" t="s">
        <v>336</v>
      </c>
      <c r="B17" s="109"/>
      <c r="C17" s="4"/>
      <c r="D17" s="4"/>
      <c r="E17" s="116"/>
    </row>
    <row r="18" spans="1:5" s="10" customFormat="1" ht="18" customHeight="1" x14ac:dyDescent="0.2">
      <c r="A18" s="120" t="s">
        <v>337</v>
      </c>
      <c r="B18" s="109"/>
      <c r="C18" s="4"/>
      <c r="D18" s="4"/>
      <c r="E18" s="116"/>
    </row>
    <row r="19" spans="1:5" s="10" customFormat="1" x14ac:dyDescent="0.2">
      <c r="A19" s="109" t="s">
        <v>284</v>
      </c>
      <c r="B19" s="109"/>
      <c r="C19" s="4"/>
      <c r="D19" s="4"/>
      <c r="E19" s="116"/>
    </row>
    <row r="20" spans="1:5" s="10" customFormat="1" x14ac:dyDescent="0.2">
      <c r="A20" s="109" t="s">
        <v>284</v>
      </c>
      <c r="B20" s="109"/>
      <c r="C20" s="4"/>
      <c r="D20" s="4"/>
      <c r="E20" s="116"/>
    </row>
    <row r="21" spans="1:5" s="10" customFormat="1" x14ac:dyDescent="0.2">
      <c r="A21" s="109" t="s">
        <v>284</v>
      </c>
      <c r="B21" s="109"/>
      <c r="C21" s="4"/>
      <c r="D21" s="4"/>
      <c r="E21" s="116"/>
    </row>
    <row r="22" spans="1:5" s="10" customFormat="1" x14ac:dyDescent="0.2">
      <c r="A22" s="109" t="s">
        <v>284</v>
      </c>
      <c r="B22" s="421"/>
      <c r="C22" s="4"/>
      <c r="D22" s="4"/>
      <c r="E22" s="116"/>
    </row>
    <row r="23" spans="1:5" s="10" customFormat="1" x14ac:dyDescent="0.2">
      <c r="A23" s="109" t="s">
        <v>284</v>
      </c>
      <c r="B23" s="422"/>
      <c r="C23" s="422"/>
      <c r="D23" s="422"/>
      <c r="E23" s="116"/>
    </row>
    <row r="24" spans="1:5" s="3" customFormat="1" x14ac:dyDescent="0.2">
      <c r="A24" s="110"/>
      <c r="B24" s="110"/>
      <c r="C24" s="4"/>
      <c r="D24" s="4"/>
      <c r="E24" s="117"/>
    </row>
    <row r="25" spans="1:5" x14ac:dyDescent="0.3">
      <c r="A25" s="121"/>
      <c r="B25" s="121" t="s">
        <v>340</v>
      </c>
      <c r="C25" s="108">
        <f>SUM(C10:C24)</f>
        <v>0</v>
      </c>
      <c r="D25" s="108">
        <f>SUM(D10:D24)</f>
        <v>0</v>
      </c>
      <c r="E25" s="118"/>
    </row>
    <row r="26" spans="1:5" x14ac:dyDescent="0.3">
      <c r="A26" s="44"/>
      <c r="B26" s="44"/>
    </row>
    <row r="27" spans="1:5" x14ac:dyDescent="0.3">
      <c r="A27" s="2" t="s">
        <v>437</v>
      </c>
      <c r="E27" s="5"/>
    </row>
    <row r="28" spans="1:5" x14ac:dyDescent="0.3">
      <c r="A28" s="2" t="s">
        <v>423</v>
      </c>
    </row>
    <row r="29" spans="1:5" x14ac:dyDescent="0.3">
      <c r="A29" s="251" t="s">
        <v>424</v>
      </c>
    </row>
    <row r="30" spans="1:5" x14ac:dyDescent="0.3">
      <c r="A30" s="251"/>
    </row>
    <row r="31" spans="1:5" x14ac:dyDescent="0.3">
      <c r="A31" s="251" t="s">
        <v>356</v>
      </c>
    </row>
    <row r="32" spans="1:5" s="23" customFormat="1" ht="12.75" x14ac:dyDescent="0.2"/>
    <row r="33" spans="1:9" x14ac:dyDescent="0.3">
      <c r="A33" s="88" t="s">
        <v>107</v>
      </c>
      <c r="E33" s="5"/>
    </row>
    <row r="34" spans="1:9" x14ac:dyDescent="0.3">
      <c r="E34"/>
      <c r="F34"/>
      <c r="G34"/>
      <c r="H34"/>
      <c r="I34"/>
    </row>
    <row r="35" spans="1:9" x14ac:dyDescent="0.3">
      <c r="D35" s="12"/>
      <c r="E35"/>
      <c r="F35"/>
      <c r="G35"/>
      <c r="H35"/>
      <c r="I35"/>
    </row>
    <row r="36" spans="1:9" x14ac:dyDescent="0.3">
      <c r="A36" s="88"/>
      <c r="B36" s="88" t="s">
        <v>274</v>
      </c>
      <c r="D36" s="12"/>
      <c r="E36"/>
      <c r="F36"/>
      <c r="G36"/>
      <c r="H36"/>
      <c r="I36"/>
    </row>
    <row r="37" spans="1:9" x14ac:dyDescent="0.3">
      <c r="B37" s="2" t="s">
        <v>273</v>
      </c>
      <c r="D37" s="12"/>
      <c r="E37"/>
      <c r="F37"/>
      <c r="G37"/>
      <c r="H37"/>
      <c r="I37"/>
    </row>
    <row r="38" spans="1:9" customFormat="1" ht="12.75" x14ac:dyDescent="0.2">
      <c r="A38" s="83"/>
      <c r="B38" s="83" t="s">
        <v>140</v>
      </c>
    </row>
    <row r="39" spans="1:9" s="23" customFormat="1" ht="12.75" x14ac:dyDescent="0.2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32"/>
  <sheetViews>
    <sheetView showGridLines="0" view="pageBreakPreview" zoomScale="70" zoomScaleSheetLayoutView="70" workbookViewId="0">
      <selection sqref="A1:D31"/>
    </sheetView>
  </sheetViews>
  <sheetFormatPr defaultRowHeight="15" x14ac:dyDescent="0.3"/>
  <cols>
    <col min="1" max="1" width="14.28515625" style="2" bestFit="1" customWidth="1"/>
    <col min="2" max="2" width="77.85546875" style="2" customWidth="1"/>
    <col min="3" max="3" width="14.7109375" style="2" customWidth="1"/>
    <col min="4" max="4" width="14.85546875" style="2" customWidth="1"/>
    <col min="5" max="16384" width="9.140625" style="2"/>
  </cols>
  <sheetData>
    <row r="1" spans="1:5" x14ac:dyDescent="0.3">
      <c r="A1" s="96" t="s">
        <v>461</v>
      </c>
      <c r="B1" s="98"/>
      <c r="C1" s="558" t="s">
        <v>110</v>
      </c>
      <c r="D1" s="558"/>
    </row>
    <row r="2" spans="1:5" x14ac:dyDescent="0.3">
      <c r="A2" s="96" t="s">
        <v>462</v>
      </c>
      <c r="B2" s="98"/>
      <c r="C2" s="555" t="s">
        <v>589</v>
      </c>
      <c r="D2" s="556"/>
    </row>
    <row r="3" spans="1:5" x14ac:dyDescent="0.3">
      <c r="A3" s="98" t="s">
        <v>141</v>
      </c>
      <c r="B3" s="98"/>
      <c r="C3" s="97"/>
      <c r="D3" s="97"/>
    </row>
    <row r="4" spans="1:5" x14ac:dyDescent="0.3">
      <c r="A4" s="96"/>
      <c r="B4" s="98"/>
      <c r="C4" s="97"/>
      <c r="D4" s="97"/>
    </row>
    <row r="5" spans="1:5" x14ac:dyDescent="0.3">
      <c r="A5" s="99" t="str">
        <f>'ფორმა N2'!A4</f>
        <v>ანგარიშვალდებული პირის დასახელება:</v>
      </c>
      <c r="B5" s="99"/>
      <c r="C5" s="99"/>
      <c r="D5" s="98"/>
      <c r="E5" s="5"/>
    </row>
    <row r="6" spans="1:5" x14ac:dyDescent="0.3">
      <c r="A6" s="258" t="s">
        <v>472</v>
      </c>
      <c r="B6" s="102"/>
      <c r="C6" s="102"/>
      <c r="D6" s="59"/>
      <c r="E6" s="5"/>
    </row>
    <row r="7" spans="1:5" x14ac:dyDescent="0.3">
      <c r="A7" s="99"/>
      <c r="B7" s="99"/>
      <c r="C7" s="99"/>
      <c r="D7" s="98"/>
      <c r="E7" s="5"/>
    </row>
    <row r="8" spans="1:5" s="6" customFormat="1" x14ac:dyDescent="0.3">
      <c r="A8" s="122"/>
      <c r="B8" s="122"/>
      <c r="C8" s="100"/>
      <c r="D8" s="100"/>
    </row>
    <row r="9" spans="1:5" s="6" customFormat="1" ht="30" x14ac:dyDescent="0.3">
      <c r="A9" s="143" t="s">
        <v>64</v>
      </c>
      <c r="B9" s="101" t="s">
        <v>11</v>
      </c>
      <c r="C9" s="101" t="s">
        <v>10</v>
      </c>
      <c r="D9" s="101" t="s">
        <v>9</v>
      </c>
    </row>
    <row r="10" spans="1:5" s="7" customFormat="1" x14ac:dyDescent="0.2">
      <c r="A10" s="13">
        <v>1</v>
      </c>
      <c r="B10" s="13" t="s">
        <v>108</v>
      </c>
      <c r="C10" s="104">
        <f>SUM(C11,C14,C17,C20:C22)</f>
        <v>36570.269999999997</v>
      </c>
      <c r="D10" s="104">
        <f>SUM(D11,D14,D17,D20:D22)</f>
        <v>36570.269999999997</v>
      </c>
    </row>
    <row r="11" spans="1:5" s="9" customFormat="1" ht="18" x14ac:dyDescent="0.2">
      <c r="A11" s="14">
        <v>1.1000000000000001</v>
      </c>
      <c r="B11" s="14" t="s">
        <v>68</v>
      </c>
      <c r="C11" s="104">
        <f>SUM(C12:C13)</f>
        <v>0</v>
      </c>
      <c r="D11" s="104">
        <f>SUM(D12:D13)</f>
        <v>0</v>
      </c>
    </row>
    <row r="12" spans="1:5" s="9" customFormat="1" ht="18" x14ac:dyDescent="0.2">
      <c r="A12" s="16" t="s">
        <v>30</v>
      </c>
      <c r="B12" s="16" t="s">
        <v>70</v>
      </c>
      <c r="C12" s="33"/>
      <c r="D12" s="34"/>
    </row>
    <row r="13" spans="1:5" s="9" customFormat="1" ht="18" x14ac:dyDescent="0.2">
      <c r="A13" s="16" t="s">
        <v>31</v>
      </c>
      <c r="B13" s="16" t="s">
        <v>71</v>
      </c>
      <c r="C13" s="33"/>
      <c r="D13" s="34"/>
    </row>
    <row r="14" spans="1:5" s="3" customFormat="1" x14ac:dyDescent="0.2">
      <c r="A14" s="14">
        <v>1.2</v>
      </c>
      <c r="B14" s="14" t="s">
        <v>69</v>
      </c>
      <c r="C14" s="104">
        <f>SUM(C15:C16)</f>
        <v>0</v>
      </c>
      <c r="D14" s="104">
        <f>SUM(D15:D16)</f>
        <v>0</v>
      </c>
    </row>
    <row r="15" spans="1:5" x14ac:dyDescent="0.3">
      <c r="A15" s="16" t="s">
        <v>32</v>
      </c>
      <c r="B15" s="16" t="s">
        <v>72</v>
      </c>
      <c r="C15" s="33"/>
      <c r="D15" s="34"/>
    </row>
    <row r="16" spans="1:5" x14ac:dyDescent="0.3">
      <c r="A16" s="16" t="s">
        <v>33</v>
      </c>
      <c r="B16" s="16" t="s">
        <v>73</v>
      </c>
      <c r="C16" s="33"/>
      <c r="D16" s="34"/>
    </row>
    <row r="17" spans="1:9" x14ac:dyDescent="0.3">
      <c r="A17" s="14">
        <v>1.3</v>
      </c>
      <c r="B17" s="14" t="s">
        <v>74</v>
      </c>
      <c r="C17" s="104">
        <f>SUM(C18:C19)</f>
        <v>0</v>
      </c>
      <c r="D17" s="104">
        <f>SUM(D18:D19)</f>
        <v>0</v>
      </c>
    </row>
    <row r="18" spans="1:9" x14ac:dyDescent="0.3">
      <c r="A18" s="16" t="s">
        <v>50</v>
      </c>
      <c r="B18" s="16" t="s">
        <v>75</v>
      </c>
      <c r="C18" s="33"/>
      <c r="D18" s="34"/>
    </row>
    <row r="19" spans="1:9" x14ac:dyDescent="0.3">
      <c r="A19" s="16" t="s">
        <v>51</v>
      </c>
      <c r="B19" s="16" t="s">
        <v>76</v>
      </c>
      <c r="C19" s="33"/>
      <c r="D19" s="34"/>
    </row>
    <row r="20" spans="1:9" x14ac:dyDescent="0.3">
      <c r="A20" s="14">
        <v>1.4</v>
      </c>
      <c r="B20" s="14" t="s">
        <v>77</v>
      </c>
      <c r="C20" s="33">
        <v>36570.269999999997</v>
      </c>
      <c r="D20" s="34">
        <v>36570.269999999997</v>
      </c>
    </row>
    <row r="21" spans="1:9" x14ac:dyDescent="0.3">
      <c r="A21" s="14">
        <v>1.5</v>
      </c>
      <c r="B21" s="14" t="s">
        <v>78</v>
      </c>
      <c r="C21" s="33"/>
      <c r="D21" s="34"/>
    </row>
    <row r="22" spans="1:9" x14ac:dyDescent="0.3">
      <c r="A22" s="14">
        <v>1.6</v>
      </c>
      <c r="B22" s="14" t="s">
        <v>8</v>
      </c>
      <c r="C22" s="33"/>
      <c r="D22" s="34"/>
    </row>
    <row r="25" spans="1:9" s="23" customFormat="1" ht="12.75" x14ac:dyDescent="0.2"/>
    <row r="26" spans="1:9" x14ac:dyDescent="0.3">
      <c r="A26" s="88" t="s">
        <v>107</v>
      </c>
      <c r="E26" s="5"/>
    </row>
    <row r="27" spans="1:9" x14ac:dyDescent="0.3">
      <c r="E27"/>
      <c r="F27"/>
      <c r="G27"/>
      <c r="H27"/>
      <c r="I27"/>
    </row>
    <row r="28" spans="1:9" x14ac:dyDescent="0.3">
      <c r="D28" s="12"/>
      <c r="E28"/>
      <c r="F28"/>
      <c r="G28"/>
      <c r="H28"/>
      <c r="I28"/>
    </row>
    <row r="29" spans="1:9" x14ac:dyDescent="0.3">
      <c r="A29"/>
      <c r="B29" s="88" t="s">
        <v>274</v>
      </c>
      <c r="D29" s="12"/>
      <c r="E29"/>
      <c r="F29"/>
      <c r="G29"/>
      <c r="H29"/>
      <c r="I29"/>
    </row>
    <row r="30" spans="1:9" x14ac:dyDescent="0.3">
      <c r="A30"/>
      <c r="B30" s="2" t="s">
        <v>273</v>
      </c>
      <c r="D30" s="12"/>
      <c r="E30"/>
      <c r="F30"/>
      <c r="G30"/>
      <c r="H30"/>
      <c r="I30"/>
    </row>
    <row r="31" spans="1:9" customFormat="1" ht="12.75" x14ac:dyDescent="0.2">
      <c r="B31" s="83" t="s">
        <v>140</v>
      </c>
    </row>
    <row r="32" spans="1:9" s="23" customFormat="1" ht="12.75" x14ac:dyDescent="0.2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78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showGridLines="0" view="pageBreakPreview" zoomScale="70" zoomScaleSheetLayoutView="70" workbookViewId="0">
      <selection activeCell="L22" sqref="L22"/>
    </sheetView>
  </sheetViews>
  <sheetFormatPr defaultRowHeight="15" x14ac:dyDescent="0.3"/>
  <cols>
    <col min="1" max="1" width="8.85546875" style="2" customWidth="1"/>
    <col min="2" max="2" width="84.85546875" style="2" customWidth="1"/>
    <col min="3" max="3" width="13.71093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96" t="s">
        <v>463</v>
      </c>
      <c r="B1" s="99"/>
      <c r="C1" s="557" t="s">
        <v>110</v>
      </c>
      <c r="D1" s="557"/>
      <c r="E1" s="113"/>
    </row>
    <row r="2" spans="1:5" s="6" customFormat="1" x14ac:dyDescent="0.3">
      <c r="A2" s="96" t="s">
        <v>460</v>
      </c>
      <c r="B2" s="99"/>
      <c r="C2" s="555" t="s">
        <v>589</v>
      </c>
      <c r="D2" s="556"/>
      <c r="E2" s="113"/>
    </row>
    <row r="3" spans="1:5" s="6" customFormat="1" x14ac:dyDescent="0.3">
      <c r="A3" s="98" t="s">
        <v>141</v>
      </c>
      <c r="B3" s="96"/>
      <c r="C3" s="205"/>
      <c r="D3" s="205"/>
      <c r="E3" s="113"/>
    </row>
    <row r="4" spans="1:5" s="6" customFormat="1" x14ac:dyDescent="0.3">
      <c r="A4" s="98"/>
      <c r="B4" s="98"/>
      <c r="C4" s="205"/>
      <c r="D4" s="205"/>
      <c r="E4" s="113"/>
    </row>
    <row r="5" spans="1:5" x14ac:dyDescent="0.3">
      <c r="A5" s="99" t="str">
        <f>'ფორმა N2'!A4</f>
        <v>ანგარიშვალდებული პირის დასახელება:</v>
      </c>
      <c r="B5" s="99"/>
      <c r="C5" s="98"/>
      <c r="D5" s="98"/>
      <c r="E5" s="114"/>
    </row>
    <row r="6" spans="1:5" x14ac:dyDescent="0.3">
      <c r="A6" s="258" t="s">
        <v>472</v>
      </c>
      <c r="B6" s="102"/>
      <c r="C6" s="102"/>
      <c r="D6" s="103"/>
      <c r="E6" s="114"/>
    </row>
    <row r="7" spans="1:5" x14ac:dyDescent="0.3">
      <c r="A7" s="99"/>
      <c r="B7" s="99"/>
      <c r="C7" s="98"/>
      <c r="D7" s="98"/>
      <c r="E7" s="114"/>
    </row>
    <row r="8" spans="1:5" s="6" customFormat="1" x14ac:dyDescent="0.3">
      <c r="A8" s="204"/>
      <c r="B8" s="204"/>
      <c r="C8" s="100"/>
      <c r="D8" s="100"/>
      <c r="E8" s="113"/>
    </row>
    <row r="9" spans="1:5" s="6" customFormat="1" ht="30" x14ac:dyDescent="0.3">
      <c r="A9" s="111" t="s">
        <v>64</v>
      </c>
      <c r="B9" s="111" t="s">
        <v>338</v>
      </c>
      <c r="C9" s="101" t="s">
        <v>10</v>
      </c>
      <c r="D9" s="101" t="s">
        <v>9</v>
      </c>
      <c r="E9" s="113"/>
    </row>
    <row r="10" spans="1:5" s="9" customFormat="1" ht="18" x14ac:dyDescent="0.2">
      <c r="A10" s="120" t="s">
        <v>303</v>
      </c>
      <c r="B10" s="120"/>
      <c r="C10" s="4"/>
      <c r="D10" s="4"/>
      <c r="E10" s="115"/>
    </row>
    <row r="11" spans="1:5" s="10" customFormat="1" x14ac:dyDescent="0.2">
      <c r="A11" s="120" t="s">
        <v>304</v>
      </c>
      <c r="B11" s="120"/>
      <c r="C11" s="4"/>
      <c r="D11" s="4"/>
      <c r="E11" s="116"/>
    </row>
    <row r="12" spans="1:5" s="10" customFormat="1" x14ac:dyDescent="0.2">
      <c r="A12" s="120" t="s">
        <v>305</v>
      </c>
      <c r="B12" s="109"/>
      <c r="C12" s="4"/>
      <c r="D12" s="4"/>
      <c r="E12" s="116"/>
    </row>
    <row r="13" spans="1:5" s="10" customFormat="1" x14ac:dyDescent="0.2">
      <c r="A13" s="109" t="s">
        <v>284</v>
      </c>
      <c r="B13" s="109"/>
      <c r="C13" s="4"/>
      <c r="D13" s="4"/>
      <c r="E13" s="116"/>
    </row>
    <row r="14" spans="1:5" s="10" customFormat="1" x14ac:dyDescent="0.2">
      <c r="A14" s="109" t="s">
        <v>284</v>
      </c>
      <c r="B14" s="109"/>
      <c r="C14" s="4"/>
      <c r="D14" s="4"/>
      <c r="E14" s="116"/>
    </row>
    <row r="15" spans="1:5" s="10" customFormat="1" x14ac:dyDescent="0.2">
      <c r="A15" s="109" t="s">
        <v>284</v>
      </c>
      <c r="B15" s="109"/>
      <c r="C15" s="4"/>
      <c r="D15" s="4"/>
      <c r="E15" s="116"/>
    </row>
    <row r="16" spans="1:5" s="10" customFormat="1" x14ac:dyDescent="0.2">
      <c r="A16" s="109" t="s">
        <v>284</v>
      </c>
      <c r="B16" s="109"/>
      <c r="C16" s="4"/>
      <c r="D16" s="4"/>
      <c r="E16" s="116"/>
    </row>
    <row r="17" spans="1:9" x14ac:dyDescent="0.3">
      <c r="A17" s="121"/>
      <c r="B17" s="121" t="s">
        <v>340</v>
      </c>
      <c r="C17" s="108">
        <f>SUM(C10:C16)</f>
        <v>0</v>
      </c>
      <c r="D17" s="108">
        <f>SUM(D10:D16)</f>
        <v>0</v>
      </c>
      <c r="E17" s="118"/>
    </row>
    <row r="18" spans="1:9" x14ac:dyDescent="0.3">
      <c r="A18" s="44"/>
      <c r="B18" s="44"/>
    </row>
    <row r="19" spans="1:9" x14ac:dyDescent="0.3">
      <c r="A19" s="2" t="s">
        <v>406</v>
      </c>
      <c r="E19" s="5"/>
    </row>
    <row r="20" spans="1:9" x14ac:dyDescent="0.3">
      <c r="A20" s="2" t="s">
        <v>408</v>
      </c>
    </row>
    <row r="21" spans="1:9" x14ac:dyDescent="0.3">
      <c r="A21" s="251"/>
    </row>
    <row r="22" spans="1:9" x14ac:dyDescent="0.3">
      <c r="A22" s="251" t="s">
        <v>407</v>
      </c>
    </row>
    <row r="23" spans="1:9" s="23" customFormat="1" ht="12.75" x14ac:dyDescent="0.2"/>
    <row r="24" spans="1:9" x14ac:dyDescent="0.3">
      <c r="A24" s="88" t="s">
        <v>107</v>
      </c>
      <c r="E24" s="5"/>
    </row>
    <row r="25" spans="1:9" x14ac:dyDescent="0.3">
      <c r="E25"/>
      <c r="F25"/>
      <c r="G25"/>
      <c r="H25"/>
      <c r="I25"/>
    </row>
    <row r="26" spans="1:9" x14ac:dyDescent="0.3">
      <c r="D26" s="12"/>
      <c r="E26"/>
      <c r="F26"/>
      <c r="G26"/>
      <c r="H26"/>
      <c r="I26"/>
    </row>
    <row r="27" spans="1:9" x14ac:dyDescent="0.3">
      <c r="A27" s="88"/>
      <c r="B27" s="88" t="s">
        <v>450</v>
      </c>
      <c r="D27" s="12"/>
      <c r="E27"/>
      <c r="F27"/>
      <c r="G27"/>
      <c r="H27"/>
      <c r="I27"/>
    </row>
    <row r="28" spans="1:9" x14ac:dyDescent="0.3">
      <c r="B28" s="2" t="s">
        <v>451</v>
      </c>
      <c r="D28" s="12"/>
      <c r="E28"/>
      <c r="F28"/>
      <c r="G28"/>
      <c r="H28"/>
      <c r="I28"/>
    </row>
    <row r="29" spans="1:9" customFormat="1" ht="12.75" x14ac:dyDescent="0.2">
      <c r="A29" s="83"/>
      <c r="B29" s="83" t="s">
        <v>140</v>
      </c>
    </row>
    <row r="30" spans="1:9" s="23" customFormat="1" ht="12.75" x14ac:dyDescent="0.2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93"/>
  <sheetViews>
    <sheetView showGridLines="0" view="pageBreakPreview" zoomScale="70" zoomScaleSheetLayoutView="70" workbookViewId="0">
      <selection activeCell="L54" sqref="L54"/>
    </sheetView>
  </sheetViews>
  <sheetFormatPr defaultRowHeight="15" x14ac:dyDescent="0.3"/>
  <cols>
    <col min="1" max="1" width="12.85546875" style="29" customWidth="1"/>
    <col min="2" max="2" width="65.5703125" style="28" customWidth="1"/>
    <col min="3" max="4" width="14.85546875" style="2" customWidth="1"/>
    <col min="5" max="5" width="0.85546875" style="2" customWidth="1"/>
    <col min="6" max="16384" width="9.140625" style="2"/>
  </cols>
  <sheetData>
    <row r="1" spans="1:7" x14ac:dyDescent="0.3">
      <c r="A1" s="96" t="s">
        <v>225</v>
      </c>
      <c r="B1" s="158"/>
      <c r="C1" s="559" t="s">
        <v>199</v>
      </c>
      <c r="D1" s="559"/>
      <c r="E1" s="142"/>
    </row>
    <row r="2" spans="1:7" x14ac:dyDescent="0.3">
      <c r="A2" s="98" t="s">
        <v>141</v>
      </c>
      <c r="B2" s="158"/>
      <c r="C2" s="555" t="s">
        <v>589</v>
      </c>
      <c r="D2" s="556"/>
      <c r="E2" s="142"/>
    </row>
    <row r="3" spans="1:7" x14ac:dyDescent="0.3">
      <c r="A3" s="155"/>
      <c r="B3" s="158"/>
      <c r="C3" s="99"/>
      <c r="D3" s="99"/>
      <c r="E3" s="142"/>
    </row>
    <row r="4" spans="1:7" x14ac:dyDescent="0.3">
      <c r="A4" s="98" t="str">
        <f>'ფორმა N2'!A4</f>
        <v>ანგარიშვალდებული პირის დასახელება:</v>
      </c>
      <c r="B4" s="98"/>
      <c r="C4" s="98"/>
      <c r="D4" s="98"/>
      <c r="E4" s="147"/>
    </row>
    <row r="5" spans="1:7" x14ac:dyDescent="0.3">
      <c r="A5" s="258" t="s">
        <v>472</v>
      </c>
      <c r="B5" s="102"/>
      <c r="C5" s="102"/>
      <c r="D5" s="102"/>
      <c r="E5" s="102"/>
      <c r="F5" s="102"/>
      <c r="G5" s="98"/>
    </row>
    <row r="6" spans="1:7" x14ac:dyDescent="0.3">
      <c r="A6" s="99"/>
      <c r="B6" s="98"/>
      <c r="C6" s="98"/>
      <c r="D6" s="98"/>
      <c r="E6" s="147"/>
    </row>
    <row r="7" spans="1:7" x14ac:dyDescent="0.3">
      <c r="A7" s="154"/>
      <c r="B7" s="159"/>
      <c r="C7" s="160"/>
      <c r="D7" s="160"/>
      <c r="E7" s="142"/>
    </row>
    <row r="8" spans="1:7" ht="45" x14ac:dyDescent="0.3">
      <c r="A8" s="161" t="s">
        <v>114</v>
      </c>
      <c r="B8" s="161" t="s">
        <v>191</v>
      </c>
      <c r="C8" s="161" t="s">
        <v>309</v>
      </c>
      <c r="D8" s="161" t="s">
        <v>260</v>
      </c>
      <c r="E8" s="142"/>
    </row>
    <row r="9" spans="1:7" x14ac:dyDescent="0.3">
      <c r="A9" s="49"/>
      <c r="B9" s="50"/>
      <c r="C9" s="201"/>
      <c r="D9" s="201"/>
      <c r="E9" s="142"/>
    </row>
    <row r="10" spans="1:7" x14ac:dyDescent="0.3">
      <c r="A10" s="51" t="s">
        <v>192</v>
      </c>
      <c r="B10" s="52"/>
      <c r="C10" s="162">
        <f>SUM(C11,C34)</f>
        <v>37403.880000000005</v>
      </c>
      <c r="D10" s="162">
        <f>SUM(D11,D34)</f>
        <v>125868.73999999999</v>
      </c>
      <c r="E10" s="142"/>
    </row>
    <row r="11" spans="1:7" x14ac:dyDescent="0.3">
      <c r="A11" s="53" t="s">
        <v>193</v>
      </c>
      <c r="B11" s="54"/>
      <c r="C11" s="107">
        <f>SUM(C12:C32)</f>
        <v>20631.88</v>
      </c>
      <c r="D11" s="107">
        <f>SUM(D12:D32)</f>
        <v>106268.73999999999</v>
      </c>
      <c r="E11" s="142"/>
    </row>
    <row r="12" spans="1:7" x14ac:dyDescent="0.3">
      <c r="A12" s="57">
        <v>1110</v>
      </c>
      <c r="B12" s="56" t="s">
        <v>143</v>
      </c>
      <c r="C12" s="8"/>
      <c r="D12" s="8"/>
      <c r="E12" s="142"/>
    </row>
    <row r="13" spans="1:7" x14ac:dyDescent="0.3">
      <c r="A13" s="57">
        <v>1120</v>
      </c>
      <c r="B13" s="56" t="s">
        <v>144</v>
      </c>
      <c r="C13" s="8"/>
      <c r="D13" s="8"/>
      <c r="E13" s="142"/>
    </row>
    <row r="14" spans="1:7" x14ac:dyDescent="0.3">
      <c r="A14" s="57">
        <v>1211</v>
      </c>
      <c r="B14" s="56" t="s">
        <v>145</v>
      </c>
      <c r="C14" s="8">
        <v>7317.24</v>
      </c>
      <c r="D14" s="8">
        <v>95955.33</v>
      </c>
      <c r="E14" s="142"/>
    </row>
    <row r="15" spans="1:7" x14ac:dyDescent="0.3">
      <c r="A15" s="57">
        <v>1212</v>
      </c>
      <c r="B15" s="56" t="s">
        <v>146</v>
      </c>
      <c r="C15" s="8"/>
      <c r="D15" s="8"/>
      <c r="E15" s="142"/>
    </row>
    <row r="16" spans="1:7" x14ac:dyDescent="0.3">
      <c r="A16" s="57">
        <v>1213</v>
      </c>
      <c r="B16" s="56" t="s">
        <v>147</v>
      </c>
      <c r="C16" s="8"/>
      <c r="D16" s="8"/>
      <c r="E16" s="142"/>
    </row>
    <row r="17" spans="1:5" x14ac:dyDescent="0.3">
      <c r="A17" s="57">
        <v>1214</v>
      </c>
      <c r="B17" s="56" t="s">
        <v>148</v>
      </c>
      <c r="C17" s="8"/>
      <c r="D17" s="8"/>
      <c r="E17" s="142"/>
    </row>
    <row r="18" spans="1:5" x14ac:dyDescent="0.3">
      <c r="A18" s="57">
        <v>1215</v>
      </c>
      <c r="B18" s="56" t="s">
        <v>149</v>
      </c>
      <c r="C18" s="8">
        <v>4340.42</v>
      </c>
      <c r="D18" s="8">
        <v>3846.37</v>
      </c>
      <c r="E18" s="142"/>
    </row>
    <row r="19" spans="1:5" x14ac:dyDescent="0.3">
      <c r="A19" s="57">
        <v>1300</v>
      </c>
      <c r="B19" s="56" t="s">
        <v>150</v>
      </c>
      <c r="C19" s="8"/>
      <c r="D19" s="8"/>
      <c r="E19" s="142"/>
    </row>
    <row r="20" spans="1:5" x14ac:dyDescent="0.3">
      <c r="A20" s="57">
        <v>1410</v>
      </c>
      <c r="B20" s="56" t="s">
        <v>151</v>
      </c>
      <c r="C20" s="8">
        <v>957.18</v>
      </c>
      <c r="D20" s="8"/>
      <c r="E20" s="142"/>
    </row>
    <row r="21" spans="1:5" x14ac:dyDescent="0.3">
      <c r="A21" s="57">
        <v>1421</v>
      </c>
      <c r="B21" s="56" t="s">
        <v>152</v>
      </c>
      <c r="C21" s="8"/>
      <c r="D21" s="8"/>
      <c r="E21" s="142"/>
    </row>
    <row r="22" spans="1:5" x14ac:dyDescent="0.3">
      <c r="A22" s="57">
        <v>1422</v>
      </c>
      <c r="B22" s="56" t="s">
        <v>153</v>
      </c>
      <c r="C22" s="8"/>
      <c r="D22" s="8"/>
      <c r="E22" s="142"/>
    </row>
    <row r="23" spans="1:5" x14ac:dyDescent="0.3">
      <c r="A23" s="57">
        <v>1423</v>
      </c>
      <c r="B23" s="56" t="s">
        <v>154</v>
      </c>
      <c r="C23" s="8"/>
      <c r="D23" s="8"/>
      <c r="E23" s="142"/>
    </row>
    <row r="24" spans="1:5" x14ac:dyDescent="0.3">
      <c r="A24" s="57">
        <v>1431</v>
      </c>
      <c r="B24" s="56" t="s">
        <v>155</v>
      </c>
      <c r="C24" s="8"/>
      <c r="D24" s="8"/>
      <c r="E24" s="142"/>
    </row>
    <row r="25" spans="1:5" x14ac:dyDescent="0.3">
      <c r="A25" s="57">
        <v>1432</v>
      </c>
      <c r="B25" s="56" t="s">
        <v>156</v>
      </c>
      <c r="C25" s="8"/>
      <c r="D25" s="8"/>
      <c r="E25" s="142"/>
    </row>
    <row r="26" spans="1:5" x14ac:dyDescent="0.3">
      <c r="A26" s="57">
        <v>1433</v>
      </c>
      <c r="B26" s="56" t="s">
        <v>157</v>
      </c>
      <c r="C26" s="8">
        <v>2305.1799999999998</v>
      </c>
      <c r="D26" s="8">
        <v>755.18</v>
      </c>
      <c r="E26" s="142"/>
    </row>
    <row r="27" spans="1:5" x14ac:dyDescent="0.3">
      <c r="A27" s="57">
        <v>1441</v>
      </c>
      <c r="B27" s="56" t="s">
        <v>158</v>
      </c>
      <c r="C27" s="8">
        <v>5664.36</v>
      </c>
      <c r="D27" s="8">
        <v>5664.36</v>
      </c>
      <c r="E27" s="142"/>
    </row>
    <row r="28" spans="1:5" x14ac:dyDescent="0.3">
      <c r="A28" s="57">
        <v>1442</v>
      </c>
      <c r="B28" s="56" t="s">
        <v>159</v>
      </c>
      <c r="C28" s="8">
        <v>47.5</v>
      </c>
      <c r="D28" s="8">
        <v>47.5</v>
      </c>
      <c r="E28" s="142"/>
    </row>
    <row r="29" spans="1:5" x14ac:dyDescent="0.3">
      <c r="A29" s="57">
        <v>1443</v>
      </c>
      <c r="B29" s="56" t="s">
        <v>160</v>
      </c>
      <c r="C29" s="8"/>
      <c r="D29" s="8"/>
      <c r="E29" s="142"/>
    </row>
    <row r="30" spans="1:5" x14ac:dyDescent="0.3">
      <c r="A30" s="57">
        <v>1444</v>
      </c>
      <c r="B30" s="56" t="s">
        <v>161</v>
      </c>
      <c r="C30" s="8"/>
      <c r="D30" s="8"/>
      <c r="E30" s="142"/>
    </row>
    <row r="31" spans="1:5" x14ac:dyDescent="0.3">
      <c r="A31" s="57">
        <v>1445</v>
      </c>
      <c r="B31" s="56" t="s">
        <v>162</v>
      </c>
      <c r="C31" s="8"/>
      <c r="D31" s="8"/>
      <c r="E31" s="142"/>
    </row>
    <row r="32" spans="1:5" x14ac:dyDescent="0.3">
      <c r="A32" s="57">
        <v>1446</v>
      </c>
      <c r="B32" s="56" t="s">
        <v>163</v>
      </c>
      <c r="C32" s="8"/>
      <c r="D32" s="8"/>
      <c r="E32" s="142"/>
    </row>
    <row r="33" spans="1:5" x14ac:dyDescent="0.3">
      <c r="A33" s="30"/>
      <c r="E33" s="142"/>
    </row>
    <row r="34" spans="1:5" x14ac:dyDescent="0.3">
      <c r="A34" s="58" t="s">
        <v>194</v>
      </c>
      <c r="B34" s="56"/>
      <c r="C34" s="107">
        <f>SUM(C35:C42)</f>
        <v>16772</v>
      </c>
      <c r="D34" s="107">
        <f>SUM(D35:D42)</f>
        <v>19600</v>
      </c>
      <c r="E34" s="142"/>
    </row>
    <row r="35" spans="1:5" x14ac:dyDescent="0.3">
      <c r="A35" s="57">
        <v>2110</v>
      </c>
      <c r="B35" s="56" t="s">
        <v>100</v>
      </c>
      <c r="C35" s="8"/>
      <c r="D35" s="8"/>
      <c r="E35" s="142"/>
    </row>
    <row r="36" spans="1:5" x14ac:dyDescent="0.3">
      <c r="A36" s="57">
        <v>2120</v>
      </c>
      <c r="B36" s="56" t="s">
        <v>164</v>
      </c>
      <c r="C36" s="8">
        <v>16772</v>
      </c>
      <c r="D36" s="8">
        <v>19600</v>
      </c>
      <c r="E36" s="142"/>
    </row>
    <row r="37" spans="1:5" x14ac:dyDescent="0.3">
      <c r="A37" s="57">
        <v>2130</v>
      </c>
      <c r="B37" s="56" t="s">
        <v>101</v>
      </c>
      <c r="C37" s="8"/>
      <c r="D37" s="8"/>
      <c r="E37" s="142"/>
    </row>
    <row r="38" spans="1:5" x14ac:dyDescent="0.3">
      <c r="A38" s="57">
        <v>2140</v>
      </c>
      <c r="B38" s="56" t="s">
        <v>416</v>
      </c>
      <c r="C38" s="8"/>
      <c r="D38" s="8"/>
      <c r="E38" s="142"/>
    </row>
    <row r="39" spans="1:5" x14ac:dyDescent="0.3">
      <c r="A39" s="57">
        <v>2150</v>
      </c>
      <c r="B39" s="56" t="s">
        <v>420</v>
      </c>
      <c r="C39" s="8"/>
      <c r="D39" s="8"/>
      <c r="E39" s="142"/>
    </row>
    <row r="40" spans="1:5" x14ac:dyDescent="0.3">
      <c r="A40" s="57">
        <v>2220</v>
      </c>
      <c r="B40" s="56" t="s">
        <v>102</v>
      </c>
      <c r="C40" s="8"/>
      <c r="D40" s="8"/>
      <c r="E40" s="142"/>
    </row>
    <row r="41" spans="1:5" x14ac:dyDescent="0.3">
      <c r="A41" s="57">
        <v>2300</v>
      </c>
      <c r="B41" s="56" t="s">
        <v>165</v>
      </c>
      <c r="C41" s="8"/>
      <c r="D41" s="8"/>
      <c r="E41" s="142"/>
    </row>
    <row r="42" spans="1:5" x14ac:dyDescent="0.3">
      <c r="A42" s="57">
        <v>2400</v>
      </c>
      <c r="B42" s="56" t="s">
        <v>166</v>
      </c>
      <c r="C42" s="8"/>
      <c r="D42" s="8"/>
      <c r="E42" s="142"/>
    </row>
    <row r="43" spans="1:5" x14ac:dyDescent="0.3">
      <c r="A43" s="31"/>
      <c r="E43" s="142"/>
    </row>
    <row r="44" spans="1:5" x14ac:dyDescent="0.3">
      <c r="A44" s="55" t="s">
        <v>198</v>
      </c>
      <c r="B44" s="56"/>
      <c r="C44" s="107">
        <f>SUM(C45,C64)</f>
        <v>37413.890000000014</v>
      </c>
      <c r="D44" s="107">
        <f>SUM(D45,D64)</f>
        <v>125868.73999999999</v>
      </c>
      <c r="E44" s="142"/>
    </row>
    <row r="45" spans="1:5" x14ac:dyDescent="0.3">
      <c r="A45" s="58" t="s">
        <v>195</v>
      </c>
      <c r="B45" s="56"/>
      <c r="C45" s="107">
        <f>SUM(C46:C61)</f>
        <v>212298.85</v>
      </c>
      <c r="D45" s="107">
        <f>SUM(D46:D61)</f>
        <v>170467.03</v>
      </c>
      <c r="E45" s="142"/>
    </row>
    <row r="46" spans="1:5" x14ac:dyDescent="0.3">
      <c r="A46" s="57">
        <v>3100</v>
      </c>
      <c r="B46" s="56" t="s">
        <v>167</v>
      </c>
      <c r="C46" s="8"/>
      <c r="D46" s="8"/>
      <c r="E46" s="142"/>
    </row>
    <row r="47" spans="1:5" x14ac:dyDescent="0.3">
      <c r="A47" s="57">
        <v>3210</v>
      </c>
      <c r="B47" s="56" t="s">
        <v>168</v>
      </c>
      <c r="C47" s="8">
        <v>212164.85</v>
      </c>
      <c r="D47" s="8">
        <v>170333.03</v>
      </c>
      <c r="E47" s="142"/>
    </row>
    <row r="48" spans="1:5" x14ac:dyDescent="0.3">
      <c r="A48" s="57">
        <v>3221</v>
      </c>
      <c r="B48" s="56" t="s">
        <v>169</v>
      </c>
      <c r="C48" s="8">
        <v>134</v>
      </c>
      <c r="D48" s="8">
        <v>134</v>
      </c>
      <c r="E48" s="142"/>
    </row>
    <row r="49" spans="1:5" x14ac:dyDescent="0.3">
      <c r="A49" s="57">
        <v>3222</v>
      </c>
      <c r="B49" s="56" t="s">
        <v>170</v>
      </c>
      <c r="C49" s="8"/>
      <c r="D49" s="8"/>
      <c r="E49" s="142"/>
    </row>
    <row r="50" spans="1:5" x14ac:dyDescent="0.3">
      <c r="A50" s="57">
        <v>3223</v>
      </c>
      <c r="B50" s="56" t="s">
        <v>171</v>
      </c>
      <c r="C50" s="8"/>
      <c r="D50" s="8"/>
      <c r="E50" s="142"/>
    </row>
    <row r="51" spans="1:5" x14ac:dyDescent="0.3">
      <c r="A51" s="57">
        <v>3224</v>
      </c>
      <c r="B51" s="56" t="s">
        <v>172</v>
      </c>
      <c r="C51" s="8"/>
      <c r="D51" s="8"/>
      <c r="E51" s="142"/>
    </row>
    <row r="52" spans="1:5" x14ac:dyDescent="0.3">
      <c r="A52" s="57">
        <v>3231</v>
      </c>
      <c r="B52" s="56" t="s">
        <v>173</v>
      </c>
      <c r="C52" s="8"/>
      <c r="D52" s="8"/>
      <c r="E52" s="142"/>
    </row>
    <row r="53" spans="1:5" x14ac:dyDescent="0.3">
      <c r="A53" s="57">
        <v>3232</v>
      </c>
      <c r="B53" s="56" t="s">
        <v>174</v>
      </c>
      <c r="C53" s="8"/>
      <c r="D53" s="8"/>
      <c r="E53" s="142"/>
    </row>
    <row r="54" spans="1:5" x14ac:dyDescent="0.3">
      <c r="A54" s="57">
        <v>3234</v>
      </c>
      <c r="B54" s="56" t="s">
        <v>175</v>
      </c>
      <c r="C54" s="8"/>
      <c r="D54" s="8"/>
      <c r="E54" s="142"/>
    </row>
    <row r="55" spans="1:5" ht="30" x14ac:dyDescent="0.3">
      <c r="A55" s="57">
        <v>3236</v>
      </c>
      <c r="B55" s="56" t="s">
        <v>190</v>
      </c>
      <c r="C55" s="8"/>
      <c r="D55" s="8"/>
      <c r="E55" s="142"/>
    </row>
    <row r="56" spans="1:5" ht="45" x14ac:dyDescent="0.3">
      <c r="A56" s="57">
        <v>3237</v>
      </c>
      <c r="B56" s="56" t="s">
        <v>176</v>
      </c>
      <c r="C56" s="8"/>
      <c r="D56" s="8"/>
      <c r="E56" s="142"/>
    </row>
    <row r="57" spans="1:5" x14ac:dyDescent="0.3">
      <c r="A57" s="57">
        <v>3241</v>
      </c>
      <c r="B57" s="56" t="s">
        <v>177</v>
      </c>
      <c r="C57" s="8"/>
      <c r="D57" s="8"/>
      <c r="E57" s="142"/>
    </row>
    <row r="58" spans="1:5" x14ac:dyDescent="0.3">
      <c r="A58" s="57">
        <v>3242</v>
      </c>
      <c r="B58" s="56" t="s">
        <v>178</v>
      </c>
      <c r="C58" s="8"/>
      <c r="D58" s="8"/>
      <c r="E58" s="142"/>
    </row>
    <row r="59" spans="1:5" x14ac:dyDescent="0.3">
      <c r="A59" s="57">
        <v>3243</v>
      </c>
      <c r="B59" s="56" t="s">
        <v>179</v>
      </c>
      <c r="C59" s="8"/>
      <c r="D59" s="8"/>
      <c r="E59" s="142"/>
    </row>
    <row r="60" spans="1:5" x14ac:dyDescent="0.3">
      <c r="A60" s="57">
        <v>3245</v>
      </c>
      <c r="B60" s="56" t="s">
        <v>180</v>
      </c>
      <c r="C60" s="8"/>
      <c r="D60" s="8"/>
      <c r="E60" s="142"/>
    </row>
    <row r="61" spans="1:5" x14ac:dyDescent="0.3">
      <c r="A61" s="57">
        <v>3246</v>
      </c>
      <c r="B61" s="56" t="s">
        <v>181</v>
      </c>
      <c r="C61" s="8"/>
      <c r="D61" s="8"/>
      <c r="E61" s="142"/>
    </row>
    <row r="62" spans="1:5" x14ac:dyDescent="0.3">
      <c r="A62" s="31"/>
      <c r="E62" s="142"/>
    </row>
    <row r="63" spans="1:5" x14ac:dyDescent="0.3">
      <c r="A63" s="32"/>
      <c r="E63" s="142"/>
    </row>
    <row r="64" spans="1:5" x14ac:dyDescent="0.3">
      <c r="A64" s="58" t="s">
        <v>196</v>
      </c>
      <c r="B64" s="56"/>
      <c r="C64" s="107">
        <f>SUM(C65:C67)</f>
        <v>-174884.96</v>
      </c>
      <c r="D64" s="107">
        <f>SUM(D65:D67)</f>
        <v>-44598.29</v>
      </c>
      <c r="E64" s="142"/>
    </row>
    <row r="65" spans="1:5" x14ac:dyDescent="0.3">
      <c r="A65" s="57">
        <v>5100</v>
      </c>
      <c r="B65" s="56" t="s">
        <v>258</v>
      </c>
      <c r="C65" s="8"/>
      <c r="D65" s="8"/>
      <c r="E65" s="142"/>
    </row>
    <row r="66" spans="1:5" x14ac:dyDescent="0.3">
      <c r="A66" s="57">
        <v>5220</v>
      </c>
      <c r="B66" s="56" t="s">
        <v>438</v>
      </c>
      <c r="C66" s="8">
        <v>-174884.96</v>
      </c>
      <c r="D66" s="8">
        <v>-44598.29</v>
      </c>
      <c r="E66" s="142"/>
    </row>
    <row r="67" spans="1:5" x14ac:dyDescent="0.3">
      <c r="A67" s="57">
        <v>5230</v>
      </c>
      <c r="B67" s="56" t="s">
        <v>439</v>
      </c>
      <c r="C67" s="8"/>
      <c r="D67" s="8"/>
      <c r="E67" s="142"/>
    </row>
    <row r="68" spans="1:5" x14ac:dyDescent="0.3">
      <c r="A68" s="31"/>
      <c r="E68" s="142"/>
    </row>
    <row r="69" spans="1:5" x14ac:dyDescent="0.3">
      <c r="A69" s="2"/>
      <c r="E69" s="142"/>
    </row>
    <row r="70" spans="1:5" x14ac:dyDescent="0.3">
      <c r="A70" s="55" t="s">
        <v>197</v>
      </c>
      <c r="B70" s="56"/>
      <c r="C70" s="8"/>
      <c r="D70" s="8"/>
      <c r="E70" s="142"/>
    </row>
    <row r="71" spans="1:5" ht="30" x14ac:dyDescent="0.3">
      <c r="A71" s="57">
        <v>1</v>
      </c>
      <c r="B71" s="56" t="s">
        <v>182</v>
      </c>
      <c r="C71" s="8"/>
      <c r="D71" s="8"/>
      <c r="E71" s="142"/>
    </row>
    <row r="72" spans="1:5" x14ac:dyDescent="0.3">
      <c r="A72" s="57">
        <v>2</v>
      </c>
      <c r="B72" s="56" t="s">
        <v>183</v>
      </c>
      <c r="C72" s="8"/>
      <c r="D72" s="8"/>
      <c r="E72" s="142"/>
    </row>
    <row r="73" spans="1:5" x14ac:dyDescent="0.3">
      <c r="A73" s="57">
        <v>3</v>
      </c>
      <c r="B73" s="56" t="s">
        <v>184</v>
      </c>
      <c r="C73" s="8"/>
      <c r="D73" s="8"/>
      <c r="E73" s="142"/>
    </row>
    <row r="74" spans="1:5" x14ac:dyDescent="0.3">
      <c r="A74" s="57">
        <v>4</v>
      </c>
      <c r="B74" s="56" t="s">
        <v>371</v>
      </c>
      <c r="C74" s="8"/>
      <c r="D74" s="8"/>
      <c r="E74" s="142"/>
    </row>
    <row r="75" spans="1:5" x14ac:dyDescent="0.3">
      <c r="A75" s="57">
        <v>5</v>
      </c>
      <c r="B75" s="56" t="s">
        <v>185</v>
      </c>
      <c r="C75" s="8"/>
      <c r="D75" s="8"/>
      <c r="E75" s="142"/>
    </row>
    <row r="76" spans="1:5" x14ac:dyDescent="0.3">
      <c r="A76" s="57">
        <v>6</v>
      </c>
      <c r="B76" s="56" t="s">
        <v>186</v>
      </c>
      <c r="C76" s="8"/>
      <c r="D76" s="8"/>
      <c r="E76" s="142"/>
    </row>
    <row r="77" spans="1:5" x14ac:dyDescent="0.3">
      <c r="A77" s="57">
        <v>7</v>
      </c>
      <c r="B77" s="56" t="s">
        <v>187</v>
      </c>
      <c r="C77" s="8"/>
      <c r="D77" s="8"/>
      <c r="E77" s="142"/>
    </row>
    <row r="78" spans="1:5" x14ac:dyDescent="0.3">
      <c r="A78" s="57">
        <v>8</v>
      </c>
      <c r="B78" s="56" t="s">
        <v>188</v>
      </c>
      <c r="C78" s="8"/>
      <c r="D78" s="8"/>
      <c r="E78" s="142"/>
    </row>
    <row r="79" spans="1:5" x14ac:dyDescent="0.3">
      <c r="A79" s="57">
        <v>9</v>
      </c>
      <c r="B79" s="56" t="s">
        <v>189</v>
      </c>
      <c r="C79" s="8"/>
      <c r="D79" s="8"/>
      <c r="E79" s="142"/>
    </row>
    <row r="83" spans="1:9" x14ac:dyDescent="0.3">
      <c r="A83" s="2"/>
      <c r="B83" s="2"/>
    </row>
    <row r="84" spans="1:9" x14ac:dyDescent="0.3">
      <c r="A84" s="88" t="s">
        <v>107</v>
      </c>
      <c r="B84" s="2"/>
      <c r="E84" s="5"/>
    </row>
    <row r="85" spans="1:9" x14ac:dyDescent="0.3">
      <c r="A85" s="2"/>
      <c r="B85" s="2"/>
      <c r="E85"/>
      <c r="F85"/>
      <c r="G85"/>
      <c r="H85"/>
      <c r="I85"/>
    </row>
    <row r="86" spans="1:9" x14ac:dyDescent="0.3">
      <c r="A86" s="2"/>
      <c r="B86" s="2"/>
      <c r="D86" s="12"/>
      <c r="E86"/>
      <c r="F86"/>
      <c r="G86"/>
      <c r="H86"/>
      <c r="I86"/>
    </row>
    <row r="87" spans="1:9" x14ac:dyDescent="0.3">
      <c r="A87"/>
      <c r="B87" s="88" t="s">
        <v>450</v>
      </c>
      <c r="D87" s="12"/>
      <c r="E87"/>
      <c r="F87"/>
      <c r="G87"/>
      <c r="H87"/>
      <c r="I87"/>
    </row>
    <row r="88" spans="1:9" x14ac:dyDescent="0.3">
      <c r="A88"/>
      <c r="B88" s="2" t="s">
        <v>451</v>
      </c>
      <c r="D88" s="12"/>
      <c r="E88"/>
      <c r="F88"/>
      <c r="G88"/>
      <c r="H88"/>
      <c r="I88"/>
    </row>
    <row r="89" spans="1:9" customFormat="1" ht="12.75" x14ac:dyDescent="0.2">
      <c r="B89" s="83" t="s">
        <v>140</v>
      </c>
    </row>
    <row r="90" spans="1:9" customFormat="1" ht="12.75" x14ac:dyDescent="0.2"/>
    <row r="91" spans="1:9" customFormat="1" ht="12.75" x14ac:dyDescent="0.2"/>
    <row r="92" spans="1:9" customFormat="1" ht="12.75" x14ac:dyDescent="0.2"/>
    <row r="93" spans="1:9" customFormat="1" ht="12.75" x14ac:dyDescent="0.2"/>
  </sheetData>
  <mergeCells count="2">
    <mergeCell ref="C1:D1"/>
    <mergeCell ref="C2:D2"/>
  </mergeCells>
  <printOptions gridLines="1"/>
  <pageMargins left="0.31496062992126" right="0.31496062992126" top="0.74803149606299202" bottom="0.74803149606299202" header="0.31496062992126" footer="0.31496062992126"/>
  <pageSetup paperSize="9" scale="80" orientation="portrait" r:id="rId1"/>
  <rowBreaks count="1" manualBreakCount="1">
    <brk id="42" max="16383" man="1"/>
  </rowBreaks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K25"/>
  <sheetViews>
    <sheetView showGridLines="0" view="pageBreakPreview" zoomScale="70" zoomScaleSheetLayoutView="70" workbookViewId="0">
      <selection activeCell="F36" sqref="F36"/>
    </sheetView>
  </sheetViews>
  <sheetFormatPr defaultRowHeight="15" x14ac:dyDescent="0.3"/>
  <cols>
    <col min="1" max="1" width="4.85546875" style="2" customWidth="1"/>
    <col min="2" max="2" width="31.42578125" style="2" customWidth="1"/>
    <col min="3" max="3" width="18.42578125" style="2" customWidth="1"/>
    <col min="4" max="4" width="8.42578125" style="2" customWidth="1"/>
    <col min="5" max="5" width="13.5703125" style="2" customWidth="1"/>
    <col min="6" max="6" width="12.4257812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 x14ac:dyDescent="0.3">
      <c r="A1" s="96" t="s">
        <v>457</v>
      </c>
      <c r="B1" s="98"/>
      <c r="C1" s="98"/>
      <c r="D1" s="98"/>
      <c r="E1" s="98"/>
      <c r="F1" s="98"/>
      <c r="G1" s="98"/>
      <c r="H1" s="98"/>
      <c r="I1" s="557" t="s">
        <v>110</v>
      </c>
      <c r="J1" s="557"/>
      <c r="K1" s="142"/>
    </row>
    <row r="2" spans="1:11" x14ac:dyDescent="0.3">
      <c r="A2" s="98" t="s">
        <v>141</v>
      </c>
      <c r="B2" s="98"/>
      <c r="C2" s="98"/>
      <c r="D2" s="98"/>
      <c r="E2" s="98"/>
      <c r="F2" s="98"/>
      <c r="G2" s="98"/>
      <c r="H2" s="98"/>
      <c r="I2" s="555" t="s">
        <v>589</v>
      </c>
      <c r="J2" s="556"/>
      <c r="K2" s="142"/>
    </row>
    <row r="3" spans="1:11" x14ac:dyDescent="0.3">
      <c r="A3" s="98"/>
      <c r="B3" s="98"/>
      <c r="C3" s="98"/>
      <c r="D3" s="98"/>
      <c r="E3" s="98"/>
      <c r="F3" s="98"/>
      <c r="G3" s="98"/>
      <c r="H3" s="98"/>
      <c r="I3" s="97"/>
      <c r="J3" s="97"/>
      <c r="K3" s="142"/>
    </row>
    <row r="4" spans="1:11" x14ac:dyDescent="0.3">
      <c r="A4" s="98" t="str">
        <f>'ფორმა N2'!A4</f>
        <v>ანგარიშვალდებული პირის დასახელება:</v>
      </c>
      <c r="B4" s="98"/>
      <c r="C4" s="98"/>
      <c r="D4" s="98"/>
      <c r="E4" s="98"/>
      <c r="F4" s="163"/>
      <c r="G4" s="98"/>
      <c r="H4" s="98"/>
      <c r="I4" s="98"/>
      <c r="J4" s="98"/>
      <c r="K4" s="142"/>
    </row>
    <row r="5" spans="1:11" x14ac:dyDescent="0.3">
      <c r="A5" s="273" t="str">
        <f>'ფორმა N1'!D4</f>
        <v xml:space="preserve"> </v>
      </c>
      <c r="B5" s="274"/>
      <c r="C5" s="274"/>
      <c r="D5" s="274"/>
      <c r="E5" s="274"/>
      <c r="F5" s="275"/>
      <c r="G5" s="274"/>
      <c r="H5" s="274"/>
      <c r="I5" s="274"/>
      <c r="J5" s="274"/>
      <c r="K5" s="142"/>
    </row>
    <row r="6" spans="1:11" x14ac:dyDescent="0.3">
      <c r="A6" s="258" t="s">
        <v>472</v>
      </c>
      <c r="B6" s="102"/>
      <c r="C6" s="102"/>
      <c r="D6" s="102"/>
      <c r="E6" s="102"/>
      <c r="F6" s="102"/>
      <c r="G6" s="98"/>
      <c r="H6" s="98"/>
      <c r="I6" s="98"/>
      <c r="J6" s="98"/>
      <c r="K6" s="142"/>
    </row>
    <row r="7" spans="1:11" x14ac:dyDescent="0.3">
      <c r="A7" s="164"/>
      <c r="B7" s="160"/>
      <c r="C7" s="160"/>
      <c r="D7" s="160"/>
      <c r="E7" s="160"/>
      <c r="F7" s="160"/>
      <c r="G7" s="160"/>
      <c r="H7" s="160"/>
      <c r="I7" s="160"/>
      <c r="J7" s="160"/>
      <c r="K7" s="142"/>
    </row>
    <row r="8" spans="1:11" s="27" customFormat="1" ht="45" x14ac:dyDescent="0.3">
      <c r="A8" s="166" t="s">
        <v>64</v>
      </c>
      <c r="B8" s="166" t="s">
        <v>112</v>
      </c>
      <c r="C8" s="167" t="s">
        <v>114</v>
      </c>
      <c r="D8" s="167" t="s">
        <v>278</v>
      </c>
      <c r="E8" s="167" t="s">
        <v>113</v>
      </c>
      <c r="F8" s="165" t="s">
        <v>259</v>
      </c>
      <c r="G8" s="165" t="s">
        <v>300</v>
      </c>
      <c r="H8" s="165" t="s">
        <v>301</v>
      </c>
      <c r="I8" s="165" t="s">
        <v>260</v>
      </c>
      <c r="J8" s="168" t="s">
        <v>115</v>
      </c>
      <c r="K8" s="142"/>
    </row>
    <row r="9" spans="1:11" s="27" customFormat="1" x14ac:dyDescent="0.3">
      <c r="A9" s="202">
        <v>1</v>
      </c>
      <c r="B9" s="202">
        <v>2</v>
      </c>
      <c r="C9" s="203">
        <v>3</v>
      </c>
      <c r="D9" s="203">
        <v>4</v>
      </c>
      <c r="E9" s="203">
        <v>5</v>
      </c>
      <c r="F9" s="203">
        <v>6</v>
      </c>
      <c r="G9" s="203">
        <v>7</v>
      </c>
      <c r="H9" s="203">
        <v>8</v>
      </c>
      <c r="I9" s="203">
        <v>9</v>
      </c>
      <c r="J9" s="203">
        <v>10</v>
      </c>
      <c r="K9" s="142"/>
    </row>
    <row r="10" spans="1:11" s="27" customFormat="1" ht="30" x14ac:dyDescent="0.3">
      <c r="A10" s="351">
        <v>1</v>
      </c>
      <c r="B10" s="73" t="s">
        <v>476</v>
      </c>
      <c r="C10" s="352" t="s">
        <v>485</v>
      </c>
      <c r="D10" s="352" t="s">
        <v>222</v>
      </c>
      <c r="E10" s="353" t="s">
        <v>486</v>
      </c>
      <c r="F10" s="354">
        <v>7317.24</v>
      </c>
      <c r="G10" s="354">
        <v>529855.48</v>
      </c>
      <c r="H10" s="354">
        <v>441217.39</v>
      </c>
      <c r="I10" s="354">
        <f>F10+G10-H10</f>
        <v>95955.329999999958</v>
      </c>
      <c r="J10" s="354"/>
      <c r="K10" s="142"/>
    </row>
    <row r="11" spans="1:11" ht="30" x14ac:dyDescent="0.3">
      <c r="A11" s="428">
        <v>2</v>
      </c>
      <c r="B11" s="423" t="s">
        <v>476</v>
      </c>
      <c r="C11" s="352" t="s">
        <v>519</v>
      </c>
      <c r="D11" s="424" t="s">
        <v>222</v>
      </c>
      <c r="E11" s="425" t="s">
        <v>520</v>
      </c>
      <c r="F11" s="426">
        <v>4340.42</v>
      </c>
      <c r="G11" s="426">
        <v>62000</v>
      </c>
      <c r="H11" s="426">
        <v>62496.95</v>
      </c>
      <c r="I11" s="354">
        <f>F11+G11-H11</f>
        <v>3843.4700000000012</v>
      </c>
      <c r="J11" s="315"/>
    </row>
    <row r="12" spans="1:11" x14ac:dyDescent="0.3">
      <c r="A12" s="428">
        <v>3</v>
      </c>
      <c r="B12" s="429"/>
      <c r="C12" s="429"/>
      <c r="D12" s="429"/>
      <c r="E12" s="429"/>
      <c r="F12" s="429"/>
      <c r="G12" s="429"/>
      <c r="H12" s="429"/>
      <c r="I12" s="354">
        <f>F12+G12-H12</f>
        <v>0</v>
      </c>
      <c r="J12" s="315"/>
    </row>
    <row r="13" spans="1:11" ht="15.75" x14ac:dyDescent="0.3">
      <c r="A13" s="427">
        <v>4</v>
      </c>
      <c r="B13" s="423"/>
      <c r="C13" s="352"/>
      <c r="D13" s="424"/>
      <c r="E13" s="425"/>
      <c r="F13" s="426"/>
      <c r="G13" s="426"/>
      <c r="H13" s="426"/>
      <c r="I13" s="354"/>
      <c r="J13" s="315"/>
    </row>
    <row r="14" spans="1:11" x14ac:dyDescent="0.3">
      <c r="A14" s="141"/>
      <c r="B14" s="141"/>
      <c r="C14" s="141"/>
      <c r="D14" s="141"/>
      <c r="E14" s="141"/>
      <c r="F14" s="141"/>
      <c r="G14" s="141"/>
      <c r="H14" s="141"/>
      <c r="I14" s="141"/>
      <c r="J14" s="141"/>
    </row>
    <row r="15" spans="1:11" x14ac:dyDescent="0.3">
      <c r="A15" s="141"/>
      <c r="B15" s="269" t="s">
        <v>107</v>
      </c>
      <c r="C15" s="141"/>
      <c r="D15" s="141"/>
      <c r="E15" s="141"/>
      <c r="F15" s="270"/>
      <c r="G15" s="141"/>
      <c r="H15" s="141"/>
      <c r="I15" s="141"/>
      <c r="J15" s="141"/>
    </row>
    <row r="16" spans="1:11" x14ac:dyDescent="0.3">
      <c r="A16" s="141"/>
      <c r="B16" s="141"/>
      <c r="C16" s="141"/>
      <c r="D16" s="141"/>
      <c r="E16" s="141"/>
      <c r="F16" s="138"/>
      <c r="G16" s="138"/>
      <c r="H16" s="138"/>
      <c r="I16" s="138"/>
      <c r="J16" s="138"/>
    </row>
    <row r="17" spans="1:10" x14ac:dyDescent="0.3">
      <c r="A17" s="141"/>
      <c r="B17" s="141"/>
      <c r="C17" s="325"/>
      <c r="D17" s="141"/>
      <c r="E17" s="141"/>
      <c r="F17" s="325"/>
      <c r="G17" s="326"/>
      <c r="H17" s="326"/>
      <c r="I17" s="138"/>
      <c r="J17" s="138"/>
    </row>
    <row r="18" spans="1:10" x14ac:dyDescent="0.3">
      <c r="A18" s="138"/>
      <c r="B18" s="141"/>
      <c r="C18" s="271" t="s">
        <v>271</v>
      </c>
      <c r="D18" s="271"/>
      <c r="E18" s="141"/>
      <c r="F18" s="141" t="s">
        <v>276</v>
      </c>
      <c r="G18" s="138"/>
      <c r="H18" s="138"/>
      <c r="I18" s="138"/>
      <c r="J18" s="138"/>
    </row>
    <row r="19" spans="1:10" x14ac:dyDescent="0.3">
      <c r="A19" s="138"/>
      <c r="B19" s="141"/>
      <c r="C19" s="272" t="s">
        <v>140</v>
      </c>
      <c r="D19" s="141"/>
      <c r="E19" s="141"/>
      <c r="F19" s="141" t="s">
        <v>272</v>
      </c>
      <c r="G19" s="138"/>
      <c r="H19" s="138"/>
      <c r="I19" s="138"/>
      <c r="J19" s="138"/>
    </row>
    <row r="20" spans="1:10" customFormat="1" x14ac:dyDescent="0.3">
      <c r="A20" s="138"/>
      <c r="B20" s="141"/>
      <c r="C20" s="141"/>
      <c r="D20" s="272"/>
      <c r="E20" s="138"/>
      <c r="F20" s="138"/>
      <c r="G20" s="138"/>
      <c r="H20" s="138"/>
      <c r="I20" s="138"/>
      <c r="J20" s="138"/>
    </row>
    <row r="21" spans="1:10" customFormat="1" ht="12.75" x14ac:dyDescent="0.2">
      <c r="A21" s="138"/>
      <c r="B21" s="138"/>
      <c r="C21" s="138"/>
      <c r="D21" s="138"/>
      <c r="E21" s="138"/>
      <c r="F21" s="138"/>
      <c r="G21" s="138"/>
      <c r="H21" s="138"/>
      <c r="I21" s="138"/>
      <c r="J21" s="138"/>
    </row>
    <row r="22" spans="1:10" customFormat="1" ht="12.75" x14ac:dyDescent="0.2"/>
    <row r="23" spans="1:10" customFormat="1" ht="12.75" x14ac:dyDescent="0.2"/>
    <row r="24" spans="1:10" customFormat="1" ht="12.75" x14ac:dyDescent="0.2"/>
    <row r="25" spans="1:10" customFormat="1" ht="12.75" x14ac:dyDescent="0.2"/>
  </sheetData>
  <mergeCells count="2">
    <mergeCell ref="I1:J1"/>
    <mergeCell ref="I2:J2"/>
  </mergeCells>
  <dataValidations count="4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:B11 B13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10"/>
    <dataValidation allowBlank="1" showInputMessage="1" showErrorMessage="1" prompt="თვე/დღე/წელი" sqref="J10"/>
    <dataValidation allowBlank="1" showInputMessage="1" showErrorMessage="1" prompt="დღე/თვე/წელი" sqref="E13 E11"/>
  </dataValidations>
  <printOptions gridLines="1"/>
  <pageMargins left="0.25" right="0.25" top="0.75" bottom="0.75" header="0.3" footer="0.3"/>
  <pageSetup paperSize="9" scale="9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0"/>
  <sheetViews>
    <sheetView view="pageBreakPreview" topLeftCell="A25" zoomScale="70" zoomScaleSheetLayoutView="70" workbookViewId="0">
      <selection activeCell="L65" sqref="L64:L65"/>
    </sheetView>
  </sheetViews>
  <sheetFormatPr defaultRowHeight="15" x14ac:dyDescent="0.3"/>
  <cols>
    <col min="1" max="1" width="12" style="220" customWidth="1"/>
    <col min="2" max="2" width="13.28515625" style="220" customWidth="1"/>
    <col min="3" max="3" width="21.42578125" style="220" customWidth="1"/>
    <col min="4" max="4" width="17.85546875" style="220" customWidth="1"/>
    <col min="5" max="5" width="12.7109375" style="220" customWidth="1"/>
    <col min="6" max="6" width="36.85546875" style="220" customWidth="1"/>
    <col min="7" max="7" width="22.28515625" style="220" customWidth="1"/>
    <col min="8" max="8" width="0.5703125" style="220" customWidth="1"/>
    <col min="9" max="16384" width="9.140625" style="220"/>
  </cols>
  <sheetData>
    <row r="1" spans="1:8" x14ac:dyDescent="0.3">
      <c r="A1" s="96" t="s">
        <v>374</v>
      </c>
      <c r="B1" s="98"/>
      <c r="C1" s="98"/>
      <c r="D1" s="98"/>
      <c r="E1" s="98"/>
      <c r="F1" s="98"/>
      <c r="G1" s="208" t="s">
        <v>110</v>
      </c>
      <c r="H1" s="209"/>
    </row>
    <row r="2" spans="1:8" x14ac:dyDescent="0.3">
      <c r="A2" s="98" t="s">
        <v>141</v>
      </c>
      <c r="B2" s="98"/>
      <c r="C2" s="98"/>
      <c r="D2" s="98"/>
      <c r="E2" s="98"/>
      <c r="F2" s="98"/>
      <c r="G2" s="555" t="s">
        <v>589</v>
      </c>
      <c r="H2" s="556"/>
    </row>
    <row r="3" spans="1:8" x14ac:dyDescent="0.3">
      <c r="A3" s="98"/>
      <c r="B3" s="98"/>
      <c r="C3" s="98"/>
      <c r="D3" s="98"/>
      <c r="E3" s="98"/>
      <c r="F3" s="98"/>
      <c r="G3" s="139"/>
      <c r="H3" s="209"/>
    </row>
    <row r="4" spans="1:8" x14ac:dyDescent="0.3">
      <c r="A4" s="99" t="str">
        <f>'[2]ფორმა N2'!A4</f>
        <v>ანგარიშვალდებული პირის დასახელება:</v>
      </c>
      <c r="B4" s="98"/>
      <c r="C4" s="98"/>
      <c r="D4" s="98"/>
      <c r="E4" s="98"/>
      <c r="F4" s="98"/>
      <c r="G4" s="98"/>
      <c r="H4" s="141"/>
    </row>
    <row r="5" spans="1:8" x14ac:dyDescent="0.3">
      <c r="A5" s="258" t="s">
        <v>472</v>
      </c>
      <c r="B5" s="102"/>
      <c r="C5" s="102"/>
      <c r="D5" s="102"/>
      <c r="E5" s="102"/>
      <c r="F5" s="102"/>
      <c r="G5" s="98"/>
      <c r="H5" s="141"/>
    </row>
    <row r="6" spans="1:8" x14ac:dyDescent="0.3">
      <c r="A6" s="99"/>
      <c r="B6" s="98"/>
      <c r="C6" s="98"/>
      <c r="D6" s="98"/>
      <c r="E6" s="98"/>
      <c r="F6" s="98"/>
      <c r="G6" s="98"/>
      <c r="H6" s="141"/>
    </row>
    <row r="7" spans="1:8" x14ac:dyDescent="0.3">
      <c r="A7" s="98"/>
      <c r="B7" s="98"/>
      <c r="C7" s="98"/>
      <c r="D7" s="98"/>
      <c r="E7" s="98"/>
      <c r="F7" s="98"/>
      <c r="G7" s="98"/>
      <c r="H7" s="142"/>
    </row>
    <row r="8" spans="1:8" ht="45.75" customHeight="1" x14ac:dyDescent="0.3">
      <c r="A8" s="210" t="s">
        <v>319</v>
      </c>
      <c r="B8" s="210" t="s">
        <v>142</v>
      </c>
      <c r="C8" s="211" t="s">
        <v>372</v>
      </c>
      <c r="D8" s="211" t="s">
        <v>373</v>
      </c>
      <c r="E8" s="211" t="s">
        <v>278</v>
      </c>
      <c r="F8" s="210" t="s">
        <v>325</v>
      </c>
      <c r="G8" s="211" t="s">
        <v>320</v>
      </c>
      <c r="H8" s="142"/>
    </row>
    <row r="9" spans="1:8" x14ac:dyDescent="0.3">
      <c r="A9" s="212" t="s">
        <v>321</v>
      </c>
      <c r="B9" s="213"/>
      <c r="C9" s="214"/>
      <c r="D9" s="215"/>
      <c r="E9" s="215"/>
      <c r="F9" s="215"/>
      <c r="G9" s="216"/>
      <c r="H9" s="142"/>
    </row>
    <row r="10" spans="1:8" ht="15.75" x14ac:dyDescent="0.3">
      <c r="A10" s="213">
        <v>1</v>
      </c>
      <c r="B10" s="519">
        <v>41334</v>
      </c>
      <c r="C10" s="213">
        <v>80</v>
      </c>
      <c r="D10" s="390">
        <v>80</v>
      </c>
      <c r="E10" s="390" t="s">
        <v>222</v>
      </c>
      <c r="F10" s="390" t="s">
        <v>596</v>
      </c>
      <c r="G10" s="219">
        <f>IF(ISBLANK(B10),"",G9+C10-D10)</f>
        <v>0</v>
      </c>
      <c r="H10" s="142"/>
    </row>
    <row r="11" spans="1:8" ht="15.75" x14ac:dyDescent="0.3">
      <c r="A11" s="213">
        <v>2</v>
      </c>
      <c r="B11" s="519">
        <v>41365</v>
      </c>
      <c r="C11" s="213">
        <v>70</v>
      </c>
      <c r="D11" s="390">
        <v>70</v>
      </c>
      <c r="E11" s="390" t="s">
        <v>222</v>
      </c>
      <c r="F11" s="390" t="s">
        <v>596</v>
      </c>
      <c r="G11" s="219">
        <f t="shared" ref="G11:G40" si="0">IF(ISBLANK(B11),"",G10+C11-D11)</f>
        <v>0</v>
      </c>
      <c r="H11" s="142"/>
    </row>
    <row r="12" spans="1:8" ht="15.75" x14ac:dyDescent="0.3">
      <c r="A12" s="213">
        <v>3</v>
      </c>
      <c r="B12" s="519">
        <v>41487</v>
      </c>
      <c r="C12" s="213">
        <v>350</v>
      </c>
      <c r="D12" s="390">
        <v>350</v>
      </c>
      <c r="E12" s="390" t="s">
        <v>222</v>
      </c>
      <c r="F12" s="390" t="s">
        <v>596</v>
      </c>
      <c r="G12" s="219">
        <f t="shared" si="0"/>
        <v>0</v>
      </c>
      <c r="H12" s="142"/>
    </row>
    <row r="13" spans="1:8" ht="21" customHeight="1" x14ac:dyDescent="0.3">
      <c r="A13" s="213">
        <v>4</v>
      </c>
      <c r="B13" s="519">
        <v>41579</v>
      </c>
      <c r="C13" s="213">
        <v>150</v>
      </c>
      <c r="D13" s="390">
        <v>150</v>
      </c>
      <c r="E13" s="390" t="s">
        <v>222</v>
      </c>
      <c r="F13" s="390" t="s">
        <v>596</v>
      </c>
      <c r="G13" s="219">
        <f t="shared" si="0"/>
        <v>0</v>
      </c>
      <c r="H13" s="142"/>
    </row>
    <row r="14" spans="1:8" ht="15.75" x14ac:dyDescent="0.3">
      <c r="A14" s="213">
        <v>5</v>
      </c>
      <c r="B14" s="519" t="s">
        <v>594</v>
      </c>
      <c r="C14" s="213">
        <v>375</v>
      </c>
      <c r="D14" s="390">
        <v>375</v>
      </c>
      <c r="E14" s="390" t="s">
        <v>222</v>
      </c>
      <c r="F14" s="390" t="s">
        <v>596</v>
      </c>
      <c r="G14" s="219">
        <f t="shared" si="0"/>
        <v>0</v>
      </c>
      <c r="H14" s="142"/>
    </row>
    <row r="15" spans="1:8" ht="15.75" x14ac:dyDescent="0.3">
      <c r="A15" s="213">
        <v>6</v>
      </c>
      <c r="B15" s="519" t="s">
        <v>595</v>
      </c>
      <c r="C15" s="213">
        <v>100</v>
      </c>
      <c r="D15" s="390">
        <v>100</v>
      </c>
      <c r="E15" s="390" t="s">
        <v>222</v>
      </c>
      <c r="F15" s="390" t="s">
        <v>596</v>
      </c>
      <c r="G15" s="219">
        <f t="shared" si="0"/>
        <v>0</v>
      </c>
      <c r="H15" s="142"/>
    </row>
    <row r="16" spans="1:8" ht="15.75" x14ac:dyDescent="0.3">
      <c r="A16" s="213">
        <v>7</v>
      </c>
      <c r="B16" s="519">
        <v>41396</v>
      </c>
      <c r="C16" s="213">
        <v>100</v>
      </c>
      <c r="D16" s="390">
        <v>100</v>
      </c>
      <c r="E16" s="390" t="s">
        <v>222</v>
      </c>
      <c r="F16" s="390" t="s">
        <v>487</v>
      </c>
      <c r="G16" s="219">
        <f t="shared" si="0"/>
        <v>0</v>
      </c>
      <c r="H16" s="142"/>
    </row>
    <row r="17" spans="1:8" ht="15.75" x14ac:dyDescent="0.3">
      <c r="A17" s="213">
        <v>8</v>
      </c>
      <c r="B17" s="519" t="s">
        <v>597</v>
      </c>
      <c r="C17" s="213">
        <v>175</v>
      </c>
      <c r="D17" s="390">
        <v>175</v>
      </c>
      <c r="E17" s="390" t="s">
        <v>222</v>
      </c>
      <c r="F17" s="390" t="s">
        <v>596</v>
      </c>
      <c r="G17" s="219">
        <f t="shared" si="0"/>
        <v>0</v>
      </c>
      <c r="H17" s="142"/>
    </row>
    <row r="18" spans="1:8" ht="15.75" x14ac:dyDescent="0.3">
      <c r="A18" s="213">
        <v>9</v>
      </c>
      <c r="B18" s="519" t="s">
        <v>598</v>
      </c>
      <c r="C18" s="213">
        <v>2180</v>
      </c>
      <c r="D18" s="390">
        <v>2180</v>
      </c>
      <c r="E18" s="390" t="s">
        <v>222</v>
      </c>
      <c r="F18" s="390" t="s">
        <v>596</v>
      </c>
      <c r="G18" s="219">
        <f t="shared" si="0"/>
        <v>0</v>
      </c>
      <c r="H18" s="142"/>
    </row>
    <row r="19" spans="1:8" ht="15.75" x14ac:dyDescent="0.3">
      <c r="A19" s="213">
        <v>10</v>
      </c>
      <c r="B19" s="519" t="s">
        <v>599</v>
      </c>
      <c r="C19" s="213">
        <v>500</v>
      </c>
      <c r="D19" s="390">
        <v>500</v>
      </c>
      <c r="E19" s="390" t="s">
        <v>222</v>
      </c>
      <c r="F19" s="390" t="s">
        <v>596</v>
      </c>
      <c r="G19" s="219">
        <f t="shared" si="0"/>
        <v>0</v>
      </c>
      <c r="H19" s="142"/>
    </row>
    <row r="20" spans="1:8" ht="15.75" x14ac:dyDescent="0.3">
      <c r="A20" s="213">
        <v>11</v>
      </c>
      <c r="B20" s="519" t="s">
        <v>600</v>
      </c>
      <c r="C20" s="213">
        <v>400</v>
      </c>
      <c r="D20" s="390">
        <v>400</v>
      </c>
      <c r="E20" s="390" t="s">
        <v>222</v>
      </c>
      <c r="F20" s="390" t="s">
        <v>596</v>
      </c>
      <c r="G20" s="219">
        <f t="shared" si="0"/>
        <v>0</v>
      </c>
      <c r="H20" s="142"/>
    </row>
    <row r="21" spans="1:8" ht="15.75" x14ac:dyDescent="0.3">
      <c r="A21" s="213">
        <v>12</v>
      </c>
      <c r="B21" s="519">
        <v>41280</v>
      </c>
      <c r="C21" s="213">
        <v>155</v>
      </c>
      <c r="D21" s="390">
        <v>155</v>
      </c>
      <c r="E21" s="390" t="s">
        <v>222</v>
      </c>
      <c r="F21" s="390" t="s">
        <v>596</v>
      </c>
      <c r="G21" s="219">
        <f t="shared" si="0"/>
        <v>0</v>
      </c>
      <c r="H21" s="142"/>
    </row>
    <row r="22" spans="1:8" ht="15.75" x14ac:dyDescent="0.3">
      <c r="A22" s="213">
        <v>13</v>
      </c>
      <c r="B22" s="519">
        <v>41431</v>
      </c>
      <c r="C22" s="213">
        <v>3000</v>
      </c>
      <c r="D22" s="390">
        <v>3000</v>
      </c>
      <c r="E22" s="390" t="s">
        <v>222</v>
      </c>
      <c r="F22" s="390" t="s">
        <v>601</v>
      </c>
      <c r="G22" s="219">
        <f t="shared" si="0"/>
        <v>0</v>
      </c>
      <c r="H22" s="142"/>
    </row>
    <row r="23" spans="1:8" ht="15.75" x14ac:dyDescent="0.3">
      <c r="A23" s="213">
        <v>14</v>
      </c>
      <c r="B23" s="519" t="s">
        <v>602</v>
      </c>
      <c r="C23" s="213">
        <v>200</v>
      </c>
      <c r="D23" s="390">
        <v>200</v>
      </c>
      <c r="E23" s="390" t="s">
        <v>222</v>
      </c>
      <c r="F23" s="390" t="s">
        <v>487</v>
      </c>
      <c r="G23" s="219">
        <f t="shared" si="0"/>
        <v>0</v>
      </c>
      <c r="H23" s="142"/>
    </row>
    <row r="24" spans="1:8" ht="15.75" x14ac:dyDescent="0.3">
      <c r="A24" s="213">
        <v>15</v>
      </c>
      <c r="B24" s="519" t="s">
        <v>603</v>
      </c>
      <c r="C24" s="213">
        <v>500</v>
      </c>
      <c r="D24" s="390">
        <v>500</v>
      </c>
      <c r="E24" s="390" t="s">
        <v>222</v>
      </c>
      <c r="F24" s="390" t="s">
        <v>596</v>
      </c>
      <c r="G24" s="219">
        <f t="shared" si="0"/>
        <v>0</v>
      </c>
      <c r="H24" s="142"/>
    </row>
    <row r="25" spans="1:8" ht="15.75" x14ac:dyDescent="0.3">
      <c r="A25" s="213">
        <v>16</v>
      </c>
      <c r="B25" s="519" t="s">
        <v>604</v>
      </c>
      <c r="C25" s="213">
        <v>3200</v>
      </c>
      <c r="D25" s="390">
        <v>3200</v>
      </c>
      <c r="E25" s="390" t="s">
        <v>222</v>
      </c>
      <c r="F25" s="390" t="s">
        <v>74</v>
      </c>
      <c r="G25" s="219">
        <f t="shared" si="0"/>
        <v>0</v>
      </c>
      <c r="H25" s="142"/>
    </row>
    <row r="26" spans="1:8" ht="15.75" x14ac:dyDescent="0.3">
      <c r="A26" s="213">
        <v>17</v>
      </c>
      <c r="B26" s="519" t="s">
        <v>605</v>
      </c>
      <c r="C26" s="213">
        <v>580</v>
      </c>
      <c r="D26" s="390">
        <v>580</v>
      </c>
      <c r="E26" s="390" t="s">
        <v>222</v>
      </c>
      <c r="F26" s="390" t="s">
        <v>487</v>
      </c>
      <c r="G26" s="219">
        <f t="shared" si="0"/>
        <v>0</v>
      </c>
      <c r="H26" s="142"/>
    </row>
    <row r="27" spans="1:8" ht="15.75" x14ac:dyDescent="0.3">
      <c r="A27" s="213">
        <v>18</v>
      </c>
      <c r="B27" s="519" t="s">
        <v>606</v>
      </c>
      <c r="C27" s="213">
        <v>190</v>
      </c>
      <c r="D27" s="390">
        <v>190</v>
      </c>
      <c r="E27" s="390" t="s">
        <v>222</v>
      </c>
      <c r="F27" s="390" t="s">
        <v>487</v>
      </c>
      <c r="G27" s="219">
        <f t="shared" si="0"/>
        <v>0</v>
      </c>
      <c r="H27" s="142"/>
    </row>
    <row r="28" spans="1:8" ht="15.75" x14ac:dyDescent="0.3">
      <c r="A28" s="213">
        <v>19</v>
      </c>
      <c r="B28" s="519" t="s">
        <v>607</v>
      </c>
      <c r="C28" s="213">
        <v>660</v>
      </c>
      <c r="D28" s="390">
        <v>660</v>
      </c>
      <c r="E28" s="390" t="s">
        <v>222</v>
      </c>
      <c r="F28" s="390" t="s">
        <v>596</v>
      </c>
      <c r="G28" s="219">
        <f t="shared" si="0"/>
        <v>0</v>
      </c>
      <c r="H28" s="142"/>
    </row>
    <row r="29" spans="1:8" ht="15.75" x14ac:dyDescent="0.3">
      <c r="A29" s="213">
        <v>20</v>
      </c>
      <c r="B29" s="519" t="s">
        <v>608</v>
      </c>
      <c r="C29" s="213">
        <v>290</v>
      </c>
      <c r="D29" s="390">
        <v>290</v>
      </c>
      <c r="E29" s="390" t="s">
        <v>222</v>
      </c>
      <c r="F29" s="390" t="s">
        <v>596</v>
      </c>
      <c r="G29" s="219">
        <f t="shared" si="0"/>
        <v>0</v>
      </c>
      <c r="H29" s="142"/>
    </row>
    <row r="30" spans="1:8" ht="15.75" x14ac:dyDescent="0.3">
      <c r="A30" s="213">
        <v>21</v>
      </c>
      <c r="B30" s="519" t="s">
        <v>609</v>
      </c>
      <c r="C30" s="522">
        <v>860</v>
      </c>
      <c r="D30" s="523">
        <v>860</v>
      </c>
      <c r="E30" s="390" t="s">
        <v>222</v>
      </c>
      <c r="F30" s="390" t="s">
        <v>596</v>
      </c>
      <c r="G30" s="219">
        <f t="shared" si="0"/>
        <v>0</v>
      </c>
      <c r="H30" s="142"/>
    </row>
    <row r="31" spans="1:8" ht="15.75" x14ac:dyDescent="0.3">
      <c r="A31" s="213">
        <v>22</v>
      </c>
      <c r="B31" s="519" t="s">
        <v>609</v>
      </c>
      <c r="C31" s="522">
        <v>3000</v>
      </c>
      <c r="D31" s="523">
        <v>3000</v>
      </c>
      <c r="E31" s="390" t="s">
        <v>222</v>
      </c>
      <c r="F31" s="523" t="s">
        <v>74</v>
      </c>
      <c r="G31" s="219">
        <f t="shared" si="0"/>
        <v>0</v>
      </c>
      <c r="H31" s="142"/>
    </row>
    <row r="32" spans="1:8" ht="15.75" x14ac:dyDescent="0.3">
      <c r="A32" s="213">
        <v>23</v>
      </c>
      <c r="B32" s="519" t="s">
        <v>610</v>
      </c>
      <c r="C32" s="522">
        <v>140</v>
      </c>
      <c r="D32" s="523">
        <v>140</v>
      </c>
      <c r="E32" s="390" t="s">
        <v>222</v>
      </c>
      <c r="F32" s="523" t="s">
        <v>628</v>
      </c>
      <c r="G32" s="219">
        <f t="shared" si="0"/>
        <v>0</v>
      </c>
      <c r="H32" s="142"/>
    </row>
    <row r="33" spans="1:16" ht="15.75" x14ac:dyDescent="0.3">
      <c r="A33" s="213">
        <v>24</v>
      </c>
      <c r="B33" s="519">
        <v>41281</v>
      </c>
      <c r="C33" s="522">
        <v>290</v>
      </c>
      <c r="D33" s="523">
        <v>290</v>
      </c>
      <c r="E33" s="390" t="s">
        <v>222</v>
      </c>
      <c r="F33" s="523" t="s">
        <v>628</v>
      </c>
      <c r="G33" s="219">
        <f t="shared" si="0"/>
        <v>0</v>
      </c>
      <c r="H33" s="142"/>
    </row>
    <row r="34" spans="1:16" ht="20.25" customHeight="1" x14ac:dyDescent="0.3">
      <c r="A34" s="213">
        <v>25</v>
      </c>
      <c r="B34" s="519">
        <v>41340</v>
      </c>
      <c r="C34" s="522">
        <v>190</v>
      </c>
      <c r="D34" s="523">
        <v>190</v>
      </c>
      <c r="E34" s="523" t="s">
        <v>222</v>
      </c>
      <c r="F34" s="523" t="s">
        <v>628</v>
      </c>
      <c r="G34" s="219">
        <f t="shared" si="0"/>
        <v>0</v>
      </c>
      <c r="H34" s="142"/>
    </row>
    <row r="35" spans="1:16" ht="15.75" x14ac:dyDescent="0.3">
      <c r="A35" s="213">
        <v>26</v>
      </c>
      <c r="B35" s="519">
        <v>41493</v>
      </c>
      <c r="C35" s="522">
        <v>250</v>
      </c>
      <c r="D35" s="523">
        <v>250</v>
      </c>
      <c r="E35" s="523" t="s">
        <v>222</v>
      </c>
      <c r="F35" s="523" t="s">
        <v>628</v>
      </c>
      <c r="G35" s="219">
        <f t="shared" si="0"/>
        <v>0</v>
      </c>
      <c r="H35" s="142"/>
    </row>
    <row r="36" spans="1:16" ht="15.75" x14ac:dyDescent="0.3">
      <c r="A36" s="213">
        <v>27</v>
      </c>
      <c r="B36" s="519">
        <v>41554</v>
      </c>
      <c r="C36" s="522">
        <v>300</v>
      </c>
      <c r="D36" s="523">
        <v>300</v>
      </c>
      <c r="E36" s="523" t="s">
        <v>222</v>
      </c>
      <c r="F36" s="523" t="s">
        <v>487</v>
      </c>
      <c r="G36" s="219">
        <f t="shared" si="0"/>
        <v>0</v>
      </c>
      <c r="H36" s="142"/>
    </row>
    <row r="37" spans="1:16" ht="15.75" x14ac:dyDescent="0.3">
      <c r="A37" s="213">
        <v>28</v>
      </c>
      <c r="B37" s="519" t="s">
        <v>611</v>
      </c>
      <c r="C37" s="522">
        <v>350</v>
      </c>
      <c r="D37" s="523">
        <v>350</v>
      </c>
      <c r="E37" s="523" t="s">
        <v>222</v>
      </c>
      <c r="F37" s="523" t="s">
        <v>487</v>
      </c>
      <c r="G37" s="219">
        <f t="shared" si="0"/>
        <v>0</v>
      </c>
      <c r="H37" s="142"/>
      <c r="J37" s="360"/>
    </row>
    <row r="38" spans="1:16" ht="15.75" x14ac:dyDescent="0.3">
      <c r="A38" s="213">
        <v>29</v>
      </c>
      <c r="B38" s="519" t="s">
        <v>612</v>
      </c>
      <c r="C38" s="522">
        <v>100</v>
      </c>
      <c r="D38" s="523">
        <v>100</v>
      </c>
      <c r="E38" s="523" t="s">
        <v>222</v>
      </c>
      <c r="F38" s="523" t="s">
        <v>596</v>
      </c>
      <c r="G38" s="219">
        <f t="shared" si="0"/>
        <v>0</v>
      </c>
      <c r="H38" s="142"/>
    </row>
    <row r="39" spans="1:16" ht="15.75" x14ac:dyDescent="0.3">
      <c r="A39" s="399">
        <v>30</v>
      </c>
      <c r="B39" s="520" t="s">
        <v>613</v>
      </c>
      <c r="C39" s="399">
        <v>290</v>
      </c>
      <c r="D39" s="524">
        <v>290</v>
      </c>
      <c r="E39" s="524" t="s">
        <v>222</v>
      </c>
      <c r="F39" s="524" t="s">
        <v>487</v>
      </c>
      <c r="G39" s="392">
        <f t="shared" si="0"/>
        <v>0</v>
      </c>
      <c r="H39" s="142"/>
    </row>
    <row r="40" spans="1:16" x14ac:dyDescent="0.3">
      <c r="A40" s="404">
        <v>31</v>
      </c>
      <c r="B40" s="435" t="s">
        <v>614</v>
      </c>
      <c r="C40" s="404">
        <v>550</v>
      </c>
      <c r="D40" s="404">
        <v>550</v>
      </c>
      <c r="E40" s="525" t="s">
        <v>222</v>
      </c>
      <c r="F40" s="404" t="s">
        <v>596</v>
      </c>
      <c r="G40" s="403">
        <f t="shared" si="0"/>
        <v>0</v>
      </c>
      <c r="H40" s="142"/>
    </row>
    <row r="41" spans="1:16" ht="15.75" x14ac:dyDescent="0.3">
      <c r="A41" s="400">
        <v>32</v>
      </c>
      <c r="B41" s="519" t="s">
        <v>615</v>
      </c>
      <c r="C41" s="526">
        <v>1293.8</v>
      </c>
      <c r="D41" s="527">
        <v>1293.8</v>
      </c>
      <c r="E41" s="527" t="s">
        <v>222</v>
      </c>
      <c r="F41" s="527" t="s">
        <v>616</v>
      </c>
      <c r="G41" s="401">
        <f>IF(ISBLANK(B41),"",G39+C41-D41)</f>
        <v>0</v>
      </c>
    </row>
    <row r="42" spans="1:16" ht="15.75" x14ac:dyDescent="0.3">
      <c r="A42" s="213">
        <v>33</v>
      </c>
      <c r="B42" s="519" t="s">
        <v>617</v>
      </c>
      <c r="C42" s="522">
        <v>750</v>
      </c>
      <c r="D42" s="523">
        <v>750</v>
      </c>
      <c r="E42" s="523" t="s">
        <v>222</v>
      </c>
      <c r="F42" s="523" t="s">
        <v>57</v>
      </c>
      <c r="G42" s="219">
        <f t="shared" ref="G42:G52" si="1">IF(ISBLANK(B42),"",G41+C42-D42)</f>
        <v>0</v>
      </c>
    </row>
    <row r="43" spans="1:16" ht="15.75" x14ac:dyDescent="0.3">
      <c r="A43" s="213">
        <v>34</v>
      </c>
      <c r="B43" s="519" t="s">
        <v>618</v>
      </c>
      <c r="C43" s="522">
        <v>3460.52</v>
      </c>
      <c r="D43" s="523">
        <v>3460.52</v>
      </c>
      <c r="E43" s="523" t="s">
        <v>222</v>
      </c>
      <c r="F43" s="523" t="s">
        <v>596</v>
      </c>
      <c r="G43" s="219">
        <f t="shared" si="1"/>
        <v>0</v>
      </c>
    </row>
    <row r="44" spans="1:16" ht="15.75" x14ac:dyDescent="0.3">
      <c r="A44" s="213">
        <v>35</v>
      </c>
      <c r="B44" s="519" t="s">
        <v>619</v>
      </c>
      <c r="C44" s="522">
        <v>190</v>
      </c>
      <c r="D44" s="523">
        <v>190</v>
      </c>
      <c r="E44" s="523" t="s">
        <v>222</v>
      </c>
      <c r="F44" s="523" t="s">
        <v>596</v>
      </c>
      <c r="G44" s="219">
        <f t="shared" si="1"/>
        <v>0</v>
      </c>
    </row>
    <row r="45" spans="1:16" ht="15.75" x14ac:dyDescent="0.3">
      <c r="A45" s="213">
        <v>36</v>
      </c>
      <c r="B45" s="519">
        <v>41282</v>
      </c>
      <c r="C45" s="522">
        <v>200</v>
      </c>
      <c r="D45" s="523">
        <v>200</v>
      </c>
      <c r="E45" s="523" t="s">
        <v>222</v>
      </c>
      <c r="F45" s="523" t="s">
        <v>596</v>
      </c>
      <c r="G45" s="219">
        <f t="shared" si="1"/>
        <v>0</v>
      </c>
      <c r="H45" s="221"/>
      <c r="I45" s="221"/>
      <c r="J45" s="221"/>
    </row>
    <row r="46" spans="1:16" ht="15.75" x14ac:dyDescent="0.3">
      <c r="A46" s="213">
        <v>37</v>
      </c>
      <c r="B46" s="519" t="s">
        <v>620</v>
      </c>
      <c r="C46" s="522">
        <v>500</v>
      </c>
      <c r="D46" s="523">
        <v>500</v>
      </c>
      <c r="E46" s="523" t="s">
        <v>222</v>
      </c>
      <c r="F46" s="523" t="s">
        <v>596</v>
      </c>
      <c r="G46" s="219">
        <f t="shared" si="1"/>
        <v>0</v>
      </c>
      <c r="H46" s="221"/>
      <c r="I46" s="221"/>
      <c r="J46" s="221"/>
    </row>
    <row r="47" spans="1:16" ht="15.75" x14ac:dyDescent="0.3">
      <c r="A47" s="213">
        <v>38</v>
      </c>
      <c r="B47" s="519">
        <v>41402</v>
      </c>
      <c r="C47" s="522">
        <v>465</v>
      </c>
      <c r="D47" s="523">
        <v>465</v>
      </c>
      <c r="E47" s="523" t="s">
        <v>222</v>
      </c>
      <c r="F47" s="523" t="s">
        <v>596</v>
      </c>
      <c r="G47" s="219">
        <f t="shared" si="1"/>
        <v>0</v>
      </c>
      <c r="H47" s="221"/>
      <c r="I47" s="221"/>
      <c r="J47" s="221"/>
      <c r="P47" s="356"/>
    </row>
    <row r="48" spans="1:16" ht="15.75" x14ac:dyDescent="0.3">
      <c r="A48" s="213">
        <v>39</v>
      </c>
      <c r="B48" s="519">
        <v>41433</v>
      </c>
      <c r="C48" s="522">
        <v>3890</v>
      </c>
      <c r="D48" s="523">
        <v>3890</v>
      </c>
      <c r="E48" s="523" t="s">
        <v>222</v>
      </c>
      <c r="F48" s="523" t="s">
        <v>74</v>
      </c>
      <c r="G48" s="219">
        <f t="shared" si="1"/>
        <v>0</v>
      </c>
      <c r="H48" s="221"/>
      <c r="I48" s="221"/>
      <c r="J48" s="221"/>
    </row>
    <row r="49" spans="1:15" ht="15.75" x14ac:dyDescent="0.3">
      <c r="A49" s="213">
        <v>40</v>
      </c>
      <c r="B49" s="519" t="s">
        <v>621</v>
      </c>
      <c r="C49" s="522">
        <v>406</v>
      </c>
      <c r="D49" s="523">
        <v>406</v>
      </c>
      <c r="E49" s="523" t="s">
        <v>222</v>
      </c>
      <c r="F49" s="523" t="s">
        <v>487</v>
      </c>
      <c r="G49" s="219">
        <f t="shared" si="1"/>
        <v>0</v>
      </c>
      <c r="H49" s="221"/>
      <c r="I49" s="221"/>
      <c r="J49" s="221"/>
    </row>
    <row r="50" spans="1:15" ht="15.75" x14ac:dyDescent="0.3">
      <c r="A50" s="213">
        <v>41</v>
      </c>
      <c r="B50" s="519" t="s">
        <v>623</v>
      </c>
      <c r="C50" s="522">
        <v>2500</v>
      </c>
      <c r="D50" s="523">
        <v>2500</v>
      </c>
      <c r="E50" s="523" t="s">
        <v>222</v>
      </c>
      <c r="F50" s="523" t="s">
        <v>624</v>
      </c>
      <c r="G50" s="219">
        <f t="shared" si="1"/>
        <v>0</v>
      </c>
      <c r="H50" s="221"/>
      <c r="I50" s="221"/>
      <c r="J50" s="221"/>
    </row>
    <row r="51" spans="1:15" s="221" customFormat="1" x14ac:dyDescent="0.25">
      <c r="A51" s="213">
        <v>42</v>
      </c>
      <c r="B51" s="519" t="s">
        <v>622</v>
      </c>
      <c r="C51" s="522">
        <v>3500</v>
      </c>
      <c r="D51" s="523">
        <v>3500</v>
      </c>
      <c r="E51" s="523" t="s">
        <v>222</v>
      </c>
      <c r="F51" s="523" t="s">
        <v>74</v>
      </c>
      <c r="G51" s="219">
        <f t="shared" si="1"/>
        <v>0</v>
      </c>
    </row>
    <row r="52" spans="1:15" s="221" customFormat="1" x14ac:dyDescent="0.25">
      <c r="A52" s="213">
        <v>43</v>
      </c>
      <c r="B52" s="519">
        <v>41314</v>
      </c>
      <c r="C52" s="522">
        <v>500</v>
      </c>
      <c r="D52" s="523">
        <v>500</v>
      </c>
      <c r="E52" s="523" t="s">
        <v>222</v>
      </c>
      <c r="F52" s="523" t="s">
        <v>487</v>
      </c>
      <c r="G52" s="219">
        <f t="shared" si="1"/>
        <v>0</v>
      </c>
    </row>
    <row r="53" spans="1:15" s="221" customFormat="1" x14ac:dyDescent="0.25">
      <c r="A53" s="213">
        <v>44</v>
      </c>
      <c r="B53" s="521">
        <v>41342</v>
      </c>
      <c r="C53" s="528">
        <v>1000</v>
      </c>
      <c r="D53" s="529">
        <v>1000</v>
      </c>
      <c r="E53" s="529" t="s">
        <v>222</v>
      </c>
      <c r="F53" s="529" t="s">
        <v>596</v>
      </c>
      <c r="G53" s="358">
        <f t="shared" ref="G53:G59" si="2">IF(ISBLANK(B53),"",G44+C53-D53)</f>
        <v>0</v>
      </c>
      <c r="H53" s="358" t="e">
        <f>IF(ISBLANK(C53),"",H43+D53-E53)</f>
        <v>#VALUE!</v>
      </c>
    </row>
    <row r="54" spans="1:15" s="221" customFormat="1" x14ac:dyDescent="0.25">
      <c r="A54" s="213">
        <v>45</v>
      </c>
      <c r="B54" s="521">
        <v>41403</v>
      </c>
      <c r="C54" s="528">
        <v>500</v>
      </c>
      <c r="D54" s="529">
        <v>500</v>
      </c>
      <c r="E54" s="529" t="s">
        <v>222</v>
      </c>
      <c r="F54" s="529" t="s">
        <v>629</v>
      </c>
      <c r="G54" s="358">
        <f t="shared" si="2"/>
        <v>0</v>
      </c>
    </row>
    <row r="55" spans="1:15" s="221" customFormat="1" x14ac:dyDescent="0.25">
      <c r="A55" s="213">
        <v>46</v>
      </c>
      <c r="B55" s="521">
        <v>41556</v>
      </c>
      <c r="C55" s="528">
        <v>3500</v>
      </c>
      <c r="D55" s="529">
        <v>3500</v>
      </c>
      <c r="E55" s="529" t="s">
        <v>222</v>
      </c>
      <c r="F55" s="529" t="s">
        <v>74</v>
      </c>
      <c r="G55" s="358">
        <f t="shared" si="2"/>
        <v>0</v>
      </c>
    </row>
    <row r="56" spans="1:15" s="221" customFormat="1" x14ac:dyDescent="0.25">
      <c r="A56" s="213">
        <v>47</v>
      </c>
      <c r="B56" s="521">
        <v>41343</v>
      </c>
      <c r="C56" s="528">
        <v>3500</v>
      </c>
      <c r="D56" s="529">
        <v>3500</v>
      </c>
      <c r="E56" s="529" t="s">
        <v>222</v>
      </c>
      <c r="F56" s="529" t="s">
        <v>74</v>
      </c>
      <c r="G56" s="358">
        <f t="shared" si="2"/>
        <v>0</v>
      </c>
    </row>
    <row r="57" spans="1:15" s="221" customFormat="1" x14ac:dyDescent="0.25">
      <c r="A57" s="213">
        <v>48</v>
      </c>
      <c r="B57" s="521">
        <v>41496</v>
      </c>
      <c r="C57" s="213">
        <v>2600</v>
      </c>
      <c r="D57" s="390">
        <v>2600</v>
      </c>
      <c r="E57" s="390" t="s">
        <v>222</v>
      </c>
      <c r="F57" s="529" t="s">
        <v>625</v>
      </c>
      <c r="G57" s="358">
        <f t="shared" si="2"/>
        <v>0</v>
      </c>
    </row>
    <row r="58" spans="1:15" s="221" customFormat="1" x14ac:dyDescent="0.25">
      <c r="A58" s="213">
        <v>49</v>
      </c>
      <c r="B58" s="521" t="s">
        <v>626</v>
      </c>
      <c r="C58" s="213">
        <v>4000</v>
      </c>
      <c r="D58" s="390">
        <v>4000</v>
      </c>
      <c r="E58" s="390" t="s">
        <v>222</v>
      </c>
      <c r="F58" s="390" t="s">
        <v>74</v>
      </c>
      <c r="G58" s="358">
        <f t="shared" si="2"/>
        <v>0</v>
      </c>
      <c r="L58" s="370"/>
    </row>
    <row r="59" spans="1:15" s="221" customFormat="1" x14ac:dyDescent="0.25">
      <c r="A59" s="213">
        <v>50</v>
      </c>
      <c r="B59" s="521">
        <v>41405</v>
      </c>
      <c r="C59" s="213">
        <v>3600</v>
      </c>
      <c r="D59" s="390">
        <v>3600</v>
      </c>
      <c r="E59" s="390" t="s">
        <v>222</v>
      </c>
      <c r="F59" s="529" t="s">
        <v>625</v>
      </c>
      <c r="G59" s="358">
        <f t="shared" si="2"/>
        <v>0</v>
      </c>
    </row>
    <row r="60" spans="1:15" s="221" customFormat="1" x14ac:dyDescent="0.25">
      <c r="A60" s="213">
        <v>51</v>
      </c>
      <c r="B60" s="521" t="s">
        <v>627</v>
      </c>
      <c r="C60" s="213">
        <v>3500</v>
      </c>
      <c r="D60" s="390">
        <v>3500</v>
      </c>
      <c r="E60" s="390" t="s">
        <v>222</v>
      </c>
      <c r="F60" s="529" t="s">
        <v>74</v>
      </c>
      <c r="G60" s="358">
        <f>IF(ISBLANK(B60),"",G50+C60-D60)</f>
        <v>0</v>
      </c>
    </row>
    <row r="61" spans="1:15" s="221" customFormat="1" x14ac:dyDescent="0.25">
      <c r="A61" s="213">
        <v>52</v>
      </c>
      <c r="B61" s="521">
        <v>41317</v>
      </c>
      <c r="C61" s="213">
        <v>504</v>
      </c>
      <c r="D61" s="390">
        <v>504</v>
      </c>
      <c r="E61" s="390" t="s">
        <v>222</v>
      </c>
      <c r="F61" s="390" t="s">
        <v>487</v>
      </c>
      <c r="G61" s="358">
        <f>IF(ISBLANK(B61),"",G51+C61-D61)</f>
        <v>0</v>
      </c>
      <c r="O61" s="386"/>
    </row>
    <row r="62" spans="1:15" s="221" customFormat="1" x14ac:dyDescent="0.25">
      <c r="A62" s="213">
        <v>53</v>
      </c>
      <c r="B62" s="521">
        <v>41467</v>
      </c>
      <c r="C62" s="213">
        <v>3355</v>
      </c>
      <c r="D62" s="390">
        <v>3355</v>
      </c>
      <c r="E62" s="390" t="s">
        <v>488</v>
      </c>
      <c r="F62" s="390" t="s">
        <v>601</v>
      </c>
      <c r="G62" s="358">
        <f>IF(ISBLANK(B62),"",G52+C62-D62)</f>
        <v>0</v>
      </c>
    </row>
    <row r="63" spans="1:15" s="221" customFormat="1" x14ac:dyDescent="0.25">
      <c r="A63" s="213"/>
      <c r="B63" s="521"/>
      <c r="C63" s="213"/>
      <c r="D63" s="390"/>
      <c r="E63" s="390"/>
      <c r="F63" s="218"/>
      <c r="G63" s="219" t="str">
        <f t="shared" ref="G63" si="3">IF(ISBLANK(B63),"",G62+C63-D63)</f>
        <v/>
      </c>
    </row>
    <row r="64" spans="1:15" ht="15.75" x14ac:dyDescent="0.3">
      <c r="A64" s="213"/>
      <c r="B64" s="357"/>
      <c r="C64" s="217"/>
      <c r="D64" s="218"/>
      <c r="E64" s="390"/>
      <c r="F64" s="218"/>
      <c r="G64" s="358" t="str">
        <f>IF(ISBLANK(B64),"",G54+C64-D64)</f>
        <v/>
      </c>
      <c r="K64" s="356"/>
    </row>
    <row r="65" spans="1:10" ht="15.75" x14ac:dyDescent="0.3">
      <c r="A65" s="213"/>
      <c r="B65" s="357"/>
      <c r="C65" s="217"/>
      <c r="D65" s="218"/>
      <c r="E65" s="390"/>
      <c r="F65" s="218"/>
      <c r="G65" s="219" t="str">
        <f t="shared" ref="G65:G70" si="4">IF(ISBLANK(B65),"",G64+C65-D65)</f>
        <v/>
      </c>
    </row>
    <row r="66" spans="1:10" ht="15.75" x14ac:dyDescent="0.3">
      <c r="A66" s="213"/>
      <c r="B66" s="357"/>
      <c r="C66" s="217"/>
      <c r="D66" s="218"/>
      <c r="E66" s="390"/>
      <c r="F66" s="218"/>
      <c r="G66" s="219" t="str">
        <f t="shared" si="4"/>
        <v/>
      </c>
      <c r="I66" s="363"/>
    </row>
    <row r="67" spans="1:10" ht="15.75" x14ac:dyDescent="0.3">
      <c r="A67" s="414"/>
      <c r="B67" s="391"/>
      <c r="C67" s="314"/>
      <c r="D67" s="218"/>
      <c r="E67" s="218"/>
      <c r="F67" s="218"/>
      <c r="G67" s="219" t="str">
        <f t="shared" si="4"/>
        <v/>
      </c>
      <c r="I67" s="363"/>
    </row>
    <row r="68" spans="1:10" ht="15.75" x14ac:dyDescent="0.3">
      <c r="A68" s="414"/>
      <c r="B68" s="391"/>
      <c r="C68" s="314"/>
      <c r="D68" s="218"/>
      <c r="E68" s="218"/>
      <c r="F68" s="218"/>
      <c r="G68" s="219" t="str">
        <f t="shared" si="4"/>
        <v/>
      </c>
    </row>
    <row r="69" spans="1:10" ht="15.75" x14ac:dyDescent="0.3">
      <c r="A69" s="414"/>
      <c r="B69" s="393"/>
      <c r="C69" s="312"/>
      <c r="D69" s="394"/>
      <c r="E69" s="394"/>
      <c r="F69" s="395"/>
      <c r="G69" s="219" t="str">
        <f t="shared" si="4"/>
        <v/>
      </c>
    </row>
    <row r="70" spans="1:10" x14ac:dyDescent="0.3">
      <c r="A70" s="414"/>
      <c r="B70" s="396"/>
      <c r="C70" s="397"/>
      <c r="D70" s="397"/>
      <c r="E70" s="398"/>
      <c r="F70" s="396"/>
      <c r="G70" s="219" t="str">
        <f t="shared" si="4"/>
        <v/>
      </c>
    </row>
    <row r="71" spans="1:10" ht="18" customHeight="1" x14ac:dyDescent="0.3">
      <c r="A71" s="405" t="s">
        <v>489</v>
      </c>
      <c r="B71" s="406"/>
      <c r="C71" s="407"/>
      <c r="D71" s="408"/>
      <c r="E71" s="408"/>
      <c r="F71" s="409"/>
      <c r="G71" s="410" t="str">
        <f>G70</f>
        <v/>
      </c>
      <c r="J71" s="359"/>
    </row>
    <row r="72" spans="1:10" x14ac:dyDescent="0.3">
      <c r="A72" s="411"/>
      <c r="B72" s="412"/>
      <c r="C72" s="412"/>
      <c r="D72" s="413"/>
      <c r="E72" s="413"/>
      <c r="F72" s="413"/>
      <c r="G72" s="369"/>
    </row>
    <row r="75" spans="1:10" x14ac:dyDescent="0.3">
      <c r="B75" s="222" t="s">
        <v>107</v>
      </c>
      <c r="F75" s="223"/>
    </row>
    <row r="76" spans="1:10" x14ac:dyDescent="0.3">
      <c r="F76" s="221"/>
      <c r="G76" s="221"/>
    </row>
    <row r="77" spans="1:10" x14ac:dyDescent="0.3">
      <c r="C77" s="224"/>
      <c r="F77" s="224"/>
      <c r="G77" s="225"/>
    </row>
    <row r="78" spans="1:10" x14ac:dyDescent="0.3">
      <c r="A78" s="221"/>
      <c r="C78" s="226" t="s">
        <v>271</v>
      </c>
      <c r="F78" s="227" t="s">
        <v>276</v>
      </c>
      <c r="G78" s="225"/>
    </row>
    <row r="79" spans="1:10" x14ac:dyDescent="0.3">
      <c r="A79" s="221"/>
      <c r="C79" s="228" t="s">
        <v>140</v>
      </c>
      <c r="F79" s="220" t="s">
        <v>272</v>
      </c>
      <c r="G79" s="221"/>
    </row>
    <row r="80" spans="1:10" x14ac:dyDescent="0.3">
      <c r="A80" s="221"/>
      <c r="C80" s="221"/>
      <c r="D80" s="221"/>
      <c r="E80" s="221"/>
      <c r="F80" s="221"/>
      <c r="G80" s="221"/>
      <c r="I80" s="355"/>
    </row>
    <row r="81" spans="1:18" ht="15.75" x14ac:dyDescent="0.3">
      <c r="A81" s="221"/>
      <c r="B81" s="221"/>
      <c r="C81" s="221"/>
      <c r="D81" s="221"/>
      <c r="E81" s="221"/>
      <c r="F81" s="221"/>
      <c r="G81" s="221"/>
      <c r="R81" s="371"/>
    </row>
    <row r="82" spans="1:18" x14ac:dyDescent="0.3">
      <c r="A82" s="221"/>
      <c r="B82" s="221"/>
      <c r="C82" s="221"/>
      <c r="D82" s="221"/>
      <c r="E82" s="221"/>
      <c r="F82" s="221"/>
      <c r="G82" s="221"/>
    </row>
    <row r="83" spans="1:18" x14ac:dyDescent="0.3">
      <c r="A83"/>
      <c r="B83"/>
      <c r="C83"/>
      <c r="D83"/>
      <c r="E83"/>
      <c r="F83"/>
      <c r="G83"/>
      <c r="J83" s="363"/>
    </row>
    <row r="87" spans="1:18" x14ac:dyDescent="0.3">
      <c r="A87" s="364"/>
      <c r="B87" s="362"/>
      <c r="C87" s="388"/>
      <c r="D87" s="362"/>
      <c r="E87" s="362"/>
      <c r="F87" s="362"/>
      <c r="G87" s="365"/>
    </row>
    <row r="88" spans="1:18" x14ac:dyDescent="0.3">
      <c r="A88" s="364"/>
      <c r="B88" s="362"/>
      <c r="C88" s="389"/>
      <c r="D88" s="365"/>
      <c r="E88" s="365"/>
      <c r="F88" s="365"/>
      <c r="G88" s="365"/>
    </row>
    <row r="89" spans="1:18" x14ac:dyDescent="0.3">
      <c r="A89" s="27"/>
      <c r="B89" s="150"/>
      <c r="C89" s="365"/>
      <c r="D89" s="150"/>
      <c r="E89" s="150"/>
      <c r="F89" s="150"/>
      <c r="G89" s="150"/>
    </row>
    <row r="90" spans="1:18" x14ac:dyDescent="0.3">
      <c r="A90" s="374"/>
      <c r="B90" s="99"/>
      <c r="C90" s="99"/>
      <c r="D90" s="99"/>
      <c r="E90" s="99"/>
      <c r="F90" s="99"/>
      <c r="G90" s="139"/>
    </row>
    <row r="91" spans="1:18" x14ac:dyDescent="0.3">
      <c r="A91" s="361"/>
      <c r="B91" s="361"/>
      <c r="C91" s="361"/>
      <c r="D91" s="361"/>
      <c r="E91" s="361"/>
      <c r="F91" s="364"/>
      <c r="G91" s="364"/>
      <c r="N91" s="387"/>
    </row>
    <row r="92" spans="1:18" x14ac:dyDescent="0.3">
      <c r="A92"/>
      <c r="B92"/>
      <c r="C92"/>
      <c r="D92"/>
      <c r="E92"/>
      <c r="F92"/>
      <c r="G92"/>
    </row>
    <row r="93" spans="1:18" x14ac:dyDescent="0.3">
      <c r="A93" s="364"/>
      <c r="B93" s="362"/>
      <c r="C93" s="362"/>
      <c r="D93" s="362"/>
      <c r="E93" s="362"/>
      <c r="F93" s="362"/>
      <c r="G93" s="365"/>
    </row>
    <row r="94" spans="1:18" x14ac:dyDescent="0.3">
      <c r="A94" s="258"/>
      <c r="B94" s="258"/>
      <c r="C94" s="258"/>
      <c r="D94" s="258"/>
      <c r="E94" s="258"/>
      <c r="F94" s="258"/>
      <c r="G94" s="258"/>
    </row>
    <row r="95" spans="1:18" x14ac:dyDescent="0.3">
      <c r="A95" s="99"/>
      <c r="B95" s="99"/>
      <c r="C95" s="99"/>
      <c r="D95" s="99"/>
      <c r="E95" s="99"/>
      <c r="F95" s="99"/>
      <c r="G95" s="99"/>
    </row>
    <row r="96" spans="1:18" x14ac:dyDescent="0.3">
      <c r="A96" s="99"/>
      <c r="B96" s="99"/>
      <c r="C96" s="99"/>
      <c r="D96" s="99"/>
      <c r="E96" s="99"/>
      <c r="F96" s="99"/>
      <c r="G96" s="99"/>
    </row>
    <row r="97" spans="1:7" x14ac:dyDescent="0.3">
      <c r="A97" s="375"/>
      <c r="B97" s="375"/>
      <c r="C97" s="376"/>
      <c r="D97" s="376"/>
      <c r="E97" s="376"/>
      <c r="F97" s="375"/>
      <c r="G97" s="376"/>
    </row>
    <row r="98" spans="1:7" x14ac:dyDescent="0.3">
      <c r="A98" s="377"/>
      <c r="B98" s="372"/>
      <c r="C98" s="372"/>
      <c r="D98" s="373"/>
      <c r="E98" s="373"/>
      <c r="F98" s="373"/>
      <c r="G98" s="373"/>
    </row>
    <row r="99" spans="1:7" ht="15.75" x14ac:dyDescent="0.3">
      <c r="A99" s="372"/>
      <c r="B99" s="378"/>
      <c r="C99" s="379"/>
      <c r="D99" s="380"/>
      <c r="E99" s="380"/>
      <c r="F99" s="380"/>
      <c r="G99" s="381"/>
    </row>
    <row r="100" spans="1:7" ht="15.75" x14ac:dyDescent="0.3">
      <c r="A100" s="372"/>
      <c r="B100" s="378"/>
      <c r="C100" s="379"/>
      <c r="D100" s="380"/>
      <c r="E100" s="380"/>
      <c r="F100" s="380"/>
      <c r="G100" s="381"/>
    </row>
    <row r="101" spans="1:7" ht="15.75" x14ac:dyDescent="0.3">
      <c r="A101" s="372"/>
      <c r="B101" s="378"/>
      <c r="C101" s="379"/>
      <c r="D101" s="380"/>
      <c r="E101" s="380"/>
      <c r="F101" s="380"/>
      <c r="G101" s="381"/>
    </row>
    <row r="102" spans="1:7" ht="15.75" x14ac:dyDescent="0.3">
      <c r="A102" s="372"/>
      <c r="B102" s="378"/>
      <c r="C102" s="379"/>
      <c r="D102" s="380"/>
      <c r="E102" s="380"/>
      <c r="F102" s="380"/>
      <c r="G102" s="381"/>
    </row>
    <row r="103" spans="1:7" ht="15.75" x14ac:dyDescent="0.3">
      <c r="A103" s="372"/>
      <c r="B103" s="378"/>
      <c r="C103" s="379"/>
      <c r="D103" s="380"/>
      <c r="E103" s="380"/>
      <c r="F103" s="380"/>
      <c r="G103" s="381"/>
    </row>
    <row r="104" spans="1:7" ht="15.75" x14ac:dyDescent="0.3">
      <c r="A104" s="372"/>
      <c r="B104" s="378"/>
      <c r="C104" s="379"/>
      <c r="D104" s="380"/>
      <c r="E104" s="380"/>
      <c r="F104" s="380"/>
      <c r="G104" s="381"/>
    </row>
    <row r="105" spans="1:7" ht="15.75" x14ac:dyDescent="0.3">
      <c r="A105" s="372"/>
      <c r="B105" s="378"/>
      <c r="C105" s="379"/>
      <c r="D105" s="380"/>
      <c r="E105" s="380"/>
      <c r="F105" s="380"/>
      <c r="G105" s="381"/>
    </row>
    <row r="106" spans="1:7" ht="15.75" x14ac:dyDescent="0.3">
      <c r="A106" s="372"/>
      <c r="B106" s="378"/>
      <c r="C106" s="379"/>
      <c r="D106" s="380"/>
      <c r="E106" s="380"/>
      <c r="F106" s="380"/>
      <c r="G106" s="381"/>
    </row>
    <row r="107" spans="1:7" ht="15.75" x14ac:dyDescent="0.3">
      <c r="A107" s="372"/>
      <c r="B107" s="378"/>
      <c r="C107" s="379"/>
      <c r="D107" s="380"/>
      <c r="E107" s="380"/>
      <c r="F107" s="380"/>
      <c r="G107" s="381"/>
    </row>
    <row r="108" spans="1:7" ht="15.75" x14ac:dyDescent="0.3">
      <c r="A108" s="372"/>
      <c r="B108" s="378"/>
      <c r="C108" s="379"/>
      <c r="D108" s="380"/>
      <c r="E108" s="380"/>
      <c r="F108" s="380"/>
      <c r="G108" s="381"/>
    </row>
    <row r="109" spans="1:7" ht="15.75" x14ac:dyDescent="0.3">
      <c r="A109" s="372"/>
      <c r="B109" s="378"/>
      <c r="C109" s="379"/>
      <c r="D109" s="380"/>
      <c r="E109" s="380"/>
      <c r="F109" s="380"/>
      <c r="G109" s="381"/>
    </row>
    <row r="110" spans="1:7" ht="15.75" x14ac:dyDescent="0.3">
      <c r="A110" s="214"/>
      <c r="B110" s="366"/>
      <c r="C110" s="367"/>
      <c r="D110" s="368"/>
      <c r="E110" s="368"/>
      <c r="F110" s="368"/>
      <c r="G110" s="369"/>
    </row>
    <row r="111" spans="1:7" ht="15.75" x14ac:dyDescent="0.3">
      <c r="A111" s="214"/>
      <c r="B111" s="366"/>
      <c r="C111" s="367"/>
      <c r="D111" s="368"/>
      <c r="E111" s="368"/>
      <c r="F111" s="368"/>
      <c r="G111" s="369"/>
    </row>
    <row r="112" spans="1:7" ht="15.75" x14ac:dyDescent="0.3">
      <c r="A112" s="214"/>
      <c r="B112" s="366"/>
      <c r="C112" s="367"/>
      <c r="D112" s="368"/>
      <c r="E112" s="368"/>
      <c r="F112" s="368"/>
      <c r="G112" s="369"/>
    </row>
    <row r="113" spans="1:7" ht="15.75" x14ac:dyDescent="0.3">
      <c r="A113" s="214"/>
      <c r="B113" s="366"/>
      <c r="C113" s="367"/>
      <c r="D113" s="368"/>
      <c r="E113" s="368"/>
      <c r="F113" s="368"/>
      <c r="G113" s="369"/>
    </row>
    <row r="114" spans="1:7" ht="15.75" x14ac:dyDescent="0.3">
      <c r="A114" s="214"/>
      <c r="B114" s="366"/>
      <c r="C114" s="367"/>
      <c r="D114" s="368"/>
      <c r="E114" s="368"/>
      <c r="F114" s="368"/>
      <c r="G114" s="369"/>
    </row>
    <row r="115" spans="1:7" ht="15.75" x14ac:dyDescent="0.3">
      <c r="A115" s="214"/>
      <c r="B115" s="366"/>
      <c r="C115" s="367"/>
      <c r="D115" s="368"/>
      <c r="E115" s="368"/>
      <c r="F115" s="368"/>
      <c r="G115" s="369"/>
    </row>
    <row r="116" spans="1:7" ht="15.75" x14ac:dyDescent="0.3">
      <c r="A116" s="214"/>
      <c r="B116" s="366"/>
      <c r="C116" s="367"/>
      <c r="D116" s="368"/>
      <c r="E116" s="368"/>
      <c r="F116" s="368"/>
      <c r="G116" s="369"/>
    </row>
    <row r="117" spans="1:7" ht="15.75" x14ac:dyDescent="0.3">
      <c r="A117" s="214"/>
      <c r="B117" s="366"/>
      <c r="C117" s="367"/>
      <c r="D117" s="368"/>
      <c r="E117" s="368"/>
      <c r="F117" s="368"/>
      <c r="G117" s="369"/>
    </row>
    <row r="118" spans="1:7" ht="15.75" x14ac:dyDescent="0.3">
      <c r="A118" s="214"/>
      <c r="B118" s="366"/>
      <c r="C118" s="367"/>
      <c r="D118" s="368"/>
      <c r="E118" s="368"/>
      <c r="F118" s="368"/>
      <c r="G118" s="369"/>
    </row>
    <row r="119" spans="1:7" ht="15.75" x14ac:dyDescent="0.3">
      <c r="A119" s="214"/>
      <c r="B119" s="366"/>
      <c r="C119" s="367"/>
      <c r="D119" s="368"/>
      <c r="E119" s="368"/>
      <c r="F119" s="368"/>
      <c r="G119" s="369"/>
    </row>
    <row r="120" spans="1:7" ht="15.75" x14ac:dyDescent="0.3">
      <c r="A120" s="214"/>
      <c r="B120" s="366"/>
      <c r="C120" s="367"/>
      <c r="D120" s="368"/>
      <c r="E120" s="368"/>
      <c r="F120" s="368"/>
      <c r="G120" s="369"/>
    </row>
    <row r="121" spans="1:7" ht="15.75" x14ac:dyDescent="0.3">
      <c r="A121" s="214"/>
      <c r="B121" s="366"/>
      <c r="C121" s="367"/>
      <c r="D121" s="368"/>
      <c r="E121" s="368"/>
      <c r="F121" s="368"/>
      <c r="G121" s="369"/>
    </row>
    <row r="122" spans="1:7" ht="15.75" x14ac:dyDescent="0.3">
      <c r="A122" s="214"/>
      <c r="B122" s="366"/>
      <c r="C122" s="367"/>
      <c r="D122" s="368"/>
      <c r="E122" s="368"/>
      <c r="F122" s="368"/>
      <c r="G122" s="369"/>
    </row>
    <row r="123" spans="1:7" ht="15.75" x14ac:dyDescent="0.3">
      <c r="A123" s="214"/>
      <c r="B123" s="366"/>
      <c r="C123" s="367"/>
      <c r="D123" s="368"/>
      <c r="E123" s="368"/>
      <c r="F123" s="368"/>
      <c r="G123" s="369"/>
    </row>
    <row r="124" spans="1:7" ht="15.75" x14ac:dyDescent="0.3">
      <c r="A124" s="214"/>
      <c r="B124" s="366"/>
      <c r="C124" s="367"/>
      <c r="D124" s="368"/>
      <c r="E124" s="368"/>
      <c r="F124" s="368"/>
      <c r="G124" s="369"/>
    </row>
    <row r="125" spans="1:7" ht="15.75" x14ac:dyDescent="0.3">
      <c r="A125" s="214"/>
      <c r="B125" s="366"/>
      <c r="C125" s="367"/>
      <c r="D125" s="368"/>
      <c r="E125" s="368"/>
      <c r="F125" s="368"/>
      <c r="G125" s="369"/>
    </row>
    <row r="126" spans="1:7" ht="15.75" x14ac:dyDescent="0.3">
      <c r="A126" s="214"/>
      <c r="B126" s="366"/>
      <c r="C126" s="367"/>
      <c r="D126" s="368"/>
      <c r="E126" s="368"/>
      <c r="F126" s="368"/>
      <c r="G126" s="369"/>
    </row>
    <row r="127" spans="1:7" ht="15.75" x14ac:dyDescent="0.3">
      <c r="A127" s="214"/>
      <c r="B127" s="366"/>
      <c r="C127" s="367"/>
      <c r="D127" s="368"/>
      <c r="E127" s="368"/>
      <c r="F127" s="368"/>
      <c r="G127" s="369"/>
    </row>
    <row r="128" spans="1:7" ht="15.75" x14ac:dyDescent="0.3">
      <c r="A128" s="214"/>
      <c r="B128" s="366"/>
      <c r="C128" s="367"/>
      <c r="D128" s="368"/>
      <c r="E128" s="368"/>
      <c r="F128" s="368"/>
      <c r="G128" s="369"/>
    </row>
    <row r="129" spans="1:7" ht="15.75" x14ac:dyDescent="0.3">
      <c r="A129" s="214"/>
      <c r="B129" s="366"/>
      <c r="C129" s="367"/>
      <c r="D129" s="368"/>
      <c r="E129" s="368"/>
      <c r="F129" s="368"/>
      <c r="G129" s="369"/>
    </row>
    <row r="130" spans="1:7" ht="15.75" x14ac:dyDescent="0.3">
      <c r="A130" s="214"/>
      <c r="B130" s="366"/>
      <c r="C130" s="367"/>
      <c r="D130" s="368"/>
      <c r="E130" s="368"/>
      <c r="F130" s="368"/>
      <c r="G130" s="369"/>
    </row>
    <row r="131" spans="1:7" ht="15.75" x14ac:dyDescent="0.3">
      <c r="A131" s="214"/>
      <c r="B131" s="366"/>
      <c r="C131" s="367"/>
      <c r="D131" s="368"/>
      <c r="E131" s="368"/>
      <c r="F131" s="368"/>
      <c r="G131" s="369"/>
    </row>
    <row r="132" spans="1:7" ht="15.75" x14ac:dyDescent="0.3">
      <c r="A132" s="214"/>
      <c r="B132" s="366"/>
      <c r="C132" s="367"/>
      <c r="D132" s="368"/>
      <c r="E132" s="368"/>
      <c r="F132" s="368"/>
      <c r="G132" s="369"/>
    </row>
    <row r="133" spans="1:7" ht="15.75" x14ac:dyDescent="0.3">
      <c r="A133" s="214"/>
      <c r="B133" s="366"/>
      <c r="C133" s="367"/>
      <c r="D133" s="368"/>
      <c r="E133" s="368"/>
      <c r="F133" s="368"/>
      <c r="G133" s="369"/>
    </row>
    <row r="134" spans="1:7" ht="15.75" x14ac:dyDescent="0.3">
      <c r="A134" s="214"/>
      <c r="B134" s="366"/>
      <c r="C134" s="367"/>
      <c r="D134" s="368"/>
      <c r="E134" s="368"/>
      <c r="F134" s="368"/>
      <c r="G134" s="369"/>
    </row>
    <row r="135" spans="1:7" ht="15.75" x14ac:dyDescent="0.3">
      <c r="A135" s="214"/>
      <c r="B135" s="366"/>
      <c r="C135" s="367"/>
      <c r="D135" s="368"/>
      <c r="E135" s="368"/>
      <c r="F135" s="368"/>
      <c r="G135" s="369"/>
    </row>
    <row r="136" spans="1:7" ht="15.75" x14ac:dyDescent="0.3">
      <c r="A136" s="214"/>
      <c r="B136" s="366"/>
      <c r="C136" s="367"/>
      <c r="D136" s="368"/>
      <c r="E136" s="368"/>
      <c r="F136" s="368"/>
      <c r="G136" s="369"/>
    </row>
    <row r="137" spans="1:7" ht="15.75" x14ac:dyDescent="0.3">
      <c r="A137" s="214"/>
      <c r="B137" s="366"/>
      <c r="C137" s="367"/>
      <c r="D137" s="368"/>
      <c r="E137" s="368"/>
      <c r="F137" s="368"/>
      <c r="G137" s="369"/>
    </row>
    <row r="138" spans="1:7" ht="15.75" x14ac:dyDescent="0.3">
      <c r="A138" s="214"/>
      <c r="B138" s="366"/>
      <c r="C138" s="367"/>
      <c r="D138" s="368"/>
      <c r="E138" s="368"/>
      <c r="F138" s="368"/>
      <c r="G138" s="369"/>
    </row>
    <row r="139" spans="1:7" ht="15.75" x14ac:dyDescent="0.3">
      <c r="A139" s="214"/>
      <c r="B139" s="366"/>
      <c r="C139" s="367"/>
      <c r="D139" s="368"/>
      <c r="E139" s="368"/>
      <c r="F139" s="368"/>
      <c r="G139" s="369"/>
    </row>
    <row r="140" spans="1:7" ht="15.75" x14ac:dyDescent="0.3">
      <c r="A140" s="214"/>
      <c r="B140" s="366"/>
      <c r="C140" s="367"/>
      <c r="D140" s="368"/>
      <c r="E140" s="368"/>
      <c r="F140" s="368"/>
      <c r="G140" s="369"/>
    </row>
    <row r="141" spans="1:7" ht="15.75" x14ac:dyDescent="0.3">
      <c r="A141" s="214"/>
      <c r="B141" s="366"/>
      <c r="C141" s="367"/>
      <c r="D141" s="368"/>
      <c r="E141" s="368"/>
      <c r="F141" s="368"/>
      <c r="G141" s="369"/>
    </row>
    <row r="142" spans="1:7" ht="15.75" x14ac:dyDescent="0.3">
      <c r="A142" s="214"/>
      <c r="B142" s="382"/>
      <c r="C142" s="383"/>
      <c r="D142" s="384"/>
      <c r="E142" s="384"/>
      <c r="F142" s="384"/>
      <c r="G142" s="385"/>
    </row>
    <row r="143" spans="1:7" ht="15.75" x14ac:dyDescent="0.3">
      <c r="A143" s="214"/>
      <c r="B143" s="382"/>
      <c r="C143" s="383"/>
      <c r="D143" s="384"/>
      <c r="E143" s="384"/>
      <c r="F143" s="384"/>
      <c r="G143" s="385"/>
    </row>
    <row r="144" spans="1:7" ht="15.75" x14ac:dyDescent="0.3">
      <c r="A144" s="214"/>
      <c r="B144" s="382"/>
      <c r="C144" s="383"/>
      <c r="D144" s="384"/>
      <c r="E144" s="384"/>
      <c r="F144" s="384"/>
      <c r="G144" s="385"/>
    </row>
    <row r="145" spans="1:7" ht="15.75" x14ac:dyDescent="0.3">
      <c r="A145" s="214"/>
      <c r="B145" s="382"/>
      <c r="C145" s="383"/>
      <c r="D145" s="384"/>
      <c r="E145" s="384"/>
      <c r="F145" s="384"/>
      <c r="G145" s="385"/>
    </row>
    <row r="146" spans="1:7" ht="15.75" x14ac:dyDescent="0.3">
      <c r="A146" s="214"/>
      <c r="B146" s="382"/>
      <c r="C146" s="383"/>
      <c r="D146" s="384"/>
      <c r="E146" s="384"/>
      <c r="F146" s="384"/>
      <c r="G146" s="385"/>
    </row>
    <row r="147" spans="1:7" ht="15.75" x14ac:dyDescent="0.3">
      <c r="A147" s="214"/>
      <c r="B147" s="382"/>
      <c r="C147" s="383"/>
      <c r="D147" s="384"/>
      <c r="E147" s="384"/>
      <c r="F147" s="384"/>
      <c r="G147" s="385"/>
    </row>
    <row r="148" spans="1:7" ht="15.75" x14ac:dyDescent="0.3">
      <c r="A148" s="214"/>
      <c r="B148" s="382"/>
      <c r="C148" s="383"/>
      <c r="D148" s="384"/>
      <c r="E148" s="384"/>
      <c r="F148" s="384"/>
      <c r="G148" s="385"/>
    </row>
    <row r="149" spans="1:7" ht="15.75" x14ac:dyDescent="0.3">
      <c r="A149" s="214"/>
      <c r="B149" s="382"/>
      <c r="C149" s="383"/>
      <c r="D149" s="384"/>
      <c r="E149" s="384"/>
      <c r="F149" s="384"/>
      <c r="G149" s="385"/>
    </row>
    <row r="150" spans="1:7" ht="15.75" x14ac:dyDescent="0.3">
      <c r="A150" s="214"/>
      <c r="B150" s="382"/>
      <c r="C150" s="383"/>
      <c r="D150" s="384"/>
      <c r="E150" s="384"/>
      <c r="F150" s="384"/>
      <c r="G150" s="385"/>
    </row>
  </sheetData>
  <mergeCells count="1">
    <mergeCell ref="G2:H2"/>
  </mergeCells>
  <dataValidations count="1">
    <dataValidation allowBlank="1" showInputMessage="1" showErrorMessage="1" prompt="თვე/დღე/წელი" sqref="B10:B39 B99:B150 B41:B69"/>
  </dataValidations>
  <pageMargins left="0.70866141732283472" right="0.70866141732283472" top="0.15748031496062992" bottom="0" header="0.31496062992125984" footer="0.31496062992125984"/>
  <pageSetup scale="55" fitToHeight="2" orientation="portrait" r:id="rId1"/>
  <rowBreaks count="1" manualBreakCount="1">
    <brk id="82" max="7" man="1"/>
  </row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L53"/>
  <sheetViews>
    <sheetView showGridLines="0" view="pageBreakPreview" zoomScale="70" zoomScaleSheetLayoutView="70" workbookViewId="0">
      <selection activeCell="Q31" sqref="Q31"/>
    </sheetView>
  </sheetViews>
  <sheetFormatPr defaultRowHeight="12.75" x14ac:dyDescent="0.2"/>
  <cols>
    <col min="1" max="1" width="53.5703125" style="25" customWidth="1"/>
    <col min="2" max="2" width="10.7109375" style="25" customWidth="1"/>
    <col min="3" max="3" width="12.42578125" style="25" customWidth="1"/>
    <col min="4" max="4" width="10.42578125" style="25" customWidth="1"/>
    <col min="5" max="5" width="13.140625" style="25" customWidth="1"/>
    <col min="6" max="6" width="10.42578125" style="25" customWidth="1"/>
    <col min="7" max="8" width="10.5703125" style="25" customWidth="1"/>
    <col min="9" max="9" width="9.85546875" style="25" customWidth="1"/>
    <col min="10" max="10" width="12.7109375" style="25" customWidth="1"/>
    <col min="11" max="11" width="0.7109375" style="25" customWidth="1"/>
    <col min="12" max="16384" width="9.140625" style="25"/>
  </cols>
  <sheetData>
    <row r="1" spans="1:12" s="23" customFormat="1" ht="15" x14ac:dyDescent="0.2">
      <c r="A1" s="174" t="s">
        <v>310</v>
      </c>
      <c r="B1" s="175"/>
      <c r="C1" s="175"/>
      <c r="D1" s="175"/>
      <c r="E1" s="175"/>
      <c r="F1" s="100"/>
      <c r="G1" s="100"/>
      <c r="H1" s="100"/>
      <c r="I1" s="558" t="s">
        <v>110</v>
      </c>
      <c r="J1" s="558"/>
      <c r="K1" s="181"/>
    </row>
    <row r="2" spans="1:12" s="23" customFormat="1" ht="15" x14ac:dyDescent="0.3">
      <c r="A2" s="142" t="s">
        <v>141</v>
      </c>
      <c r="B2" s="175"/>
      <c r="C2" s="175"/>
      <c r="D2" s="175"/>
      <c r="E2" s="175"/>
      <c r="F2" s="176"/>
      <c r="G2" s="177"/>
      <c r="H2" s="177"/>
      <c r="I2" s="555" t="s">
        <v>589</v>
      </c>
      <c r="J2" s="556"/>
      <c r="K2" s="181"/>
    </row>
    <row r="3" spans="1:12" s="23" customFormat="1" ht="15" x14ac:dyDescent="0.2">
      <c r="A3" s="175"/>
      <c r="B3" s="175"/>
      <c r="C3" s="175"/>
      <c r="D3" s="175"/>
      <c r="E3" s="175"/>
      <c r="F3" s="176"/>
      <c r="G3" s="177"/>
      <c r="H3" s="177"/>
      <c r="I3" s="178"/>
      <c r="J3" s="97"/>
      <c r="K3" s="181"/>
    </row>
    <row r="4" spans="1:12" s="2" customFormat="1" ht="15" x14ac:dyDescent="0.3">
      <c r="A4" s="98" t="str">
        <f>'ფორმა N2'!A4</f>
        <v>ანგარიშვალდებული პირის დასახელება:</v>
      </c>
      <c r="B4" s="98"/>
      <c r="C4" s="98"/>
      <c r="D4" s="98"/>
      <c r="E4" s="98"/>
      <c r="F4" s="99"/>
      <c r="G4" s="99"/>
      <c r="H4" s="99"/>
      <c r="I4" s="163"/>
      <c r="J4" s="98"/>
      <c r="K4" s="142"/>
      <c r="L4" s="23"/>
    </row>
    <row r="5" spans="1:12" s="2" customFormat="1" ht="15" x14ac:dyDescent="0.3">
      <c r="A5" s="258" t="s">
        <v>472</v>
      </c>
      <c r="B5" s="102"/>
      <c r="C5" s="102"/>
      <c r="D5" s="102"/>
      <c r="E5" s="102"/>
      <c r="F5" s="102"/>
      <c r="G5" s="59"/>
      <c r="H5" s="59"/>
      <c r="I5" s="169"/>
      <c r="J5" s="59"/>
      <c r="K5" s="142"/>
    </row>
    <row r="6" spans="1:12" s="23" customFormat="1" ht="13.5" x14ac:dyDescent="0.2">
      <c r="A6" s="179"/>
      <c r="B6" s="180"/>
      <c r="C6" s="180"/>
      <c r="D6" s="175"/>
      <c r="E6" s="175"/>
      <c r="F6" s="175"/>
      <c r="G6" s="175"/>
      <c r="H6" s="175"/>
      <c r="I6" s="175"/>
      <c r="J6" s="175"/>
      <c r="K6" s="181"/>
    </row>
    <row r="7" spans="1:12" ht="45" x14ac:dyDescent="0.2">
      <c r="A7" s="170"/>
      <c r="B7" s="560" t="s">
        <v>221</v>
      </c>
      <c r="C7" s="560"/>
      <c r="D7" s="560" t="s">
        <v>298</v>
      </c>
      <c r="E7" s="560"/>
      <c r="F7" s="560" t="s">
        <v>299</v>
      </c>
      <c r="G7" s="560"/>
      <c r="H7" s="193" t="s">
        <v>285</v>
      </c>
      <c r="I7" s="560" t="s">
        <v>224</v>
      </c>
      <c r="J7" s="560"/>
      <c r="K7" s="182"/>
    </row>
    <row r="8" spans="1:12" ht="15" x14ac:dyDescent="0.2">
      <c r="A8" s="171" t="s">
        <v>116</v>
      </c>
      <c r="B8" s="172" t="s">
        <v>223</v>
      </c>
      <c r="C8" s="173" t="s">
        <v>222</v>
      </c>
      <c r="D8" s="172" t="s">
        <v>223</v>
      </c>
      <c r="E8" s="173" t="s">
        <v>222</v>
      </c>
      <c r="F8" s="172" t="s">
        <v>223</v>
      </c>
      <c r="G8" s="173" t="s">
        <v>222</v>
      </c>
      <c r="H8" s="173" t="s">
        <v>222</v>
      </c>
      <c r="I8" s="172" t="s">
        <v>223</v>
      </c>
      <c r="J8" s="173" t="s">
        <v>222</v>
      </c>
      <c r="K8" s="182"/>
    </row>
    <row r="9" spans="1:12" ht="15" x14ac:dyDescent="0.2">
      <c r="A9" s="60" t="s">
        <v>117</v>
      </c>
      <c r="B9" s="104">
        <f>SUM(B10,B14,B17)</f>
        <v>18</v>
      </c>
      <c r="C9" s="104">
        <f>SUM(C10,C14,C17)</f>
        <v>16772</v>
      </c>
      <c r="D9" s="104">
        <f t="shared" ref="D9:F9" si="0">SUM(D10,D14,D17)</f>
        <v>6</v>
      </c>
      <c r="E9" s="104">
        <f>SUM(E10,E14,E17)</f>
        <v>7728.49</v>
      </c>
      <c r="F9" s="104">
        <f t="shared" si="0"/>
        <v>0</v>
      </c>
      <c r="G9" s="104">
        <f>SUM(G10,G14,G17)</f>
        <v>0</v>
      </c>
      <c r="H9" s="104">
        <f>SUM(H10,H14,H17)</f>
        <v>4900</v>
      </c>
      <c r="I9" s="104">
        <f>B9+D9-F9</f>
        <v>24</v>
      </c>
      <c r="J9" s="104">
        <f>C9+E9-G9-H9</f>
        <v>19600.489999999998</v>
      </c>
      <c r="K9" s="182"/>
    </row>
    <row r="10" spans="1:12" ht="15" x14ac:dyDescent="0.2">
      <c r="A10" s="61" t="s">
        <v>118</v>
      </c>
      <c r="B10" s="170">
        <f>SUM(B11:B13)</f>
        <v>0</v>
      </c>
      <c r="C10" s="170">
        <f>SUM(C11:C13)</f>
        <v>0</v>
      </c>
      <c r="D10" s="170">
        <f t="shared" ref="D10:F10" si="1">SUM(D11:D13)</f>
        <v>0</v>
      </c>
      <c r="E10" s="170">
        <f>SUM(E11:E13)</f>
        <v>0</v>
      </c>
      <c r="F10" s="170">
        <f t="shared" si="1"/>
        <v>0</v>
      </c>
      <c r="G10" s="170">
        <f>SUM(G11:G13)</f>
        <v>0</v>
      </c>
      <c r="H10" s="170">
        <f>SUM(H11:H13)</f>
        <v>0</v>
      </c>
      <c r="I10" s="104">
        <f t="shared" ref="I10:I24" si="2">B10+D10-F10</f>
        <v>0</v>
      </c>
      <c r="J10" s="104">
        <f t="shared" ref="J10:J23" si="3">C10+E10-H10-G10</f>
        <v>0</v>
      </c>
      <c r="K10" s="182"/>
    </row>
    <row r="11" spans="1:12" ht="15" x14ac:dyDescent="0.2">
      <c r="A11" s="61" t="s">
        <v>119</v>
      </c>
      <c r="B11" s="26"/>
      <c r="C11" s="26"/>
      <c r="D11" s="26"/>
      <c r="E11" s="26"/>
      <c r="F11" s="26"/>
      <c r="G11" s="26"/>
      <c r="H11" s="26"/>
      <c r="I11" s="104">
        <f t="shared" si="2"/>
        <v>0</v>
      </c>
      <c r="J11" s="104">
        <f t="shared" si="3"/>
        <v>0</v>
      </c>
      <c r="K11" s="182"/>
    </row>
    <row r="12" spans="1:12" ht="15" x14ac:dyDescent="0.2">
      <c r="A12" s="61" t="s">
        <v>120</v>
      </c>
      <c r="B12" s="26"/>
      <c r="C12" s="26"/>
      <c r="D12" s="26"/>
      <c r="E12" s="26"/>
      <c r="F12" s="26"/>
      <c r="G12" s="26"/>
      <c r="H12" s="26"/>
      <c r="I12" s="104">
        <f t="shared" si="2"/>
        <v>0</v>
      </c>
      <c r="J12" s="104">
        <f t="shared" si="3"/>
        <v>0</v>
      </c>
      <c r="K12" s="182"/>
    </row>
    <row r="13" spans="1:12" ht="15" x14ac:dyDescent="0.2">
      <c r="A13" s="61" t="s">
        <v>121</v>
      </c>
      <c r="B13" s="26"/>
      <c r="C13" s="26"/>
      <c r="D13" s="26"/>
      <c r="E13" s="26"/>
      <c r="F13" s="26"/>
      <c r="G13" s="26"/>
      <c r="H13" s="26"/>
      <c r="I13" s="104">
        <f t="shared" si="2"/>
        <v>0</v>
      </c>
      <c r="J13" s="104">
        <f t="shared" si="3"/>
        <v>0</v>
      </c>
      <c r="K13" s="182"/>
    </row>
    <row r="14" spans="1:12" ht="15" x14ac:dyDescent="0.2">
      <c r="A14" s="61" t="s">
        <v>122</v>
      </c>
      <c r="B14" s="170">
        <f>SUM(B15:B16)</f>
        <v>18</v>
      </c>
      <c r="C14" s="170">
        <f>SUM(C15:C16)</f>
        <v>16772</v>
      </c>
      <c r="D14" s="170">
        <f t="shared" ref="D14:F14" si="4">SUM(D15:D16)</f>
        <v>6</v>
      </c>
      <c r="E14" s="170">
        <f>SUM(E15:E16)</f>
        <v>7728.49</v>
      </c>
      <c r="F14" s="170">
        <f t="shared" si="4"/>
        <v>0</v>
      </c>
      <c r="G14" s="170">
        <f>SUM(G15:G16)</f>
        <v>0</v>
      </c>
      <c r="H14" s="170">
        <f>SUM(H15:H16)</f>
        <v>4900</v>
      </c>
      <c r="I14" s="104">
        <f t="shared" si="2"/>
        <v>24</v>
      </c>
      <c r="J14" s="104">
        <f t="shared" si="3"/>
        <v>19600.489999999998</v>
      </c>
      <c r="K14" s="182"/>
    </row>
    <row r="15" spans="1:12" ht="15" x14ac:dyDescent="0.2">
      <c r="A15" s="61" t="s">
        <v>123</v>
      </c>
      <c r="B15" s="26"/>
      <c r="C15" s="26"/>
      <c r="D15" s="26"/>
      <c r="E15" s="26"/>
      <c r="F15" s="26"/>
      <c r="G15" s="26"/>
      <c r="H15" s="26"/>
      <c r="I15" s="104">
        <f t="shared" si="2"/>
        <v>0</v>
      </c>
      <c r="J15" s="104"/>
      <c r="K15" s="182"/>
    </row>
    <row r="16" spans="1:12" ht="15" x14ac:dyDescent="0.2">
      <c r="A16" s="61" t="s">
        <v>124</v>
      </c>
      <c r="B16" s="26">
        <v>18</v>
      </c>
      <c r="C16" s="26">
        <v>16772</v>
      </c>
      <c r="D16" s="26">
        <v>6</v>
      </c>
      <c r="E16" s="26">
        <v>7728.49</v>
      </c>
      <c r="F16" s="26"/>
      <c r="G16" s="26"/>
      <c r="H16" s="26">
        <v>4900</v>
      </c>
      <c r="I16" s="104">
        <f t="shared" si="2"/>
        <v>24</v>
      </c>
      <c r="J16" s="104">
        <f t="shared" si="3"/>
        <v>19600.489999999998</v>
      </c>
      <c r="K16" s="182"/>
    </row>
    <row r="17" spans="1:11" ht="15" x14ac:dyDescent="0.2">
      <c r="A17" s="61" t="s">
        <v>125</v>
      </c>
      <c r="B17" s="170">
        <f>SUM(B18:B19,B22,B23)</f>
        <v>0</v>
      </c>
      <c r="C17" s="170">
        <f>SUM(C18:C19,C22,C23)</f>
        <v>0</v>
      </c>
      <c r="D17" s="170">
        <f t="shared" ref="D17:F17" si="5">SUM(D18:D19,D22,D23)</f>
        <v>0</v>
      </c>
      <c r="E17" s="170">
        <f>SUM(E18:E19,E22,E23)</f>
        <v>0</v>
      </c>
      <c r="F17" s="170">
        <f t="shared" si="5"/>
        <v>0</v>
      </c>
      <c r="G17" s="170">
        <f>SUM(G18:G19,G22,G23)</f>
        <v>0</v>
      </c>
      <c r="H17" s="170">
        <f>SUM(H18:H19,H22,H23)</f>
        <v>0</v>
      </c>
      <c r="I17" s="104">
        <f t="shared" si="2"/>
        <v>0</v>
      </c>
      <c r="J17" s="104">
        <f t="shared" si="3"/>
        <v>0</v>
      </c>
      <c r="K17" s="182"/>
    </row>
    <row r="18" spans="1:11" ht="15" x14ac:dyDescent="0.2">
      <c r="A18" s="61" t="s">
        <v>126</v>
      </c>
      <c r="B18" s="26"/>
      <c r="C18" s="26"/>
      <c r="D18" s="26"/>
      <c r="E18" s="26"/>
      <c r="F18" s="26"/>
      <c r="G18" s="26"/>
      <c r="H18" s="26"/>
      <c r="I18" s="104"/>
      <c r="J18" s="104"/>
      <c r="K18" s="182"/>
    </row>
    <row r="19" spans="1:11" ht="15" x14ac:dyDescent="0.2">
      <c r="A19" s="61" t="s">
        <v>127</v>
      </c>
      <c r="B19" s="170">
        <f>SUM(B20:B21)</f>
        <v>0</v>
      </c>
      <c r="C19" s="170">
        <f>SUM(C20:C21)</f>
        <v>0</v>
      </c>
      <c r="D19" s="170">
        <f t="shared" ref="D19:F19" si="6">SUM(D20:D21)</f>
        <v>0</v>
      </c>
      <c r="E19" s="170">
        <f>SUM(E20:E21)</f>
        <v>0</v>
      </c>
      <c r="F19" s="170">
        <f t="shared" si="6"/>
        <v>0</v>
      </c>
      <c r="G19" s="170">
        <f>SUM(G20:G21)</f>
        <v>0</v>
      </c>
      <c r="H19" s="170">
        <f>SUM(H20:H21)</f>
        <v>0</v>
      </c>
      <c r="I19" s="104">
        <f t="shared" si="2"/>
        <v>0</v>
      </c>
      <c r="J19" s="104">
        <f t="shared" si="3"/>
        <v>0</v>
      </c>
      <c r="K19" s="182"/>
    </row>
    <row r="20" spans="1:11" ht="15" x14ac:dyDescent="0.2">
      <c r="A20" s="61" t="s">
        <v>128</v>
      </c>
      <c r="B20" s="26"/>
      <c r="C20" s="26"/>
      <c r="D20" s="26"/>
      <c r="E20" s="26"/>
      <c r="F20" s="26"/>
      <c r="G20" s="26"/>
      <c r="H20" s="26"/>
      <c r="I20" s="104">
        <f t="shared" si="2"/>
        <v>0</v>
      </c>
      <c r="J20" s="104">
        <f t="shared" si="3"/>
        <v>0</v>
      </c>
      <c r="K20" s="182"/>
    </row>
    <row r="21" spans="1:11" ht="15" x14ac:dyDescent="0.2">
      <c r="A21" s="61" t="s">
        <v>129</v>
      </c>
      <c r="B21" s="26"/>
      <c r="C21" s="26"/>
      <c r="D21" s="26"/>
      <c r="E21" s="26"/>
      <c r="F21" s="26"/>
      <c r="G21" s="26"/>
      <c r="H21" s="26"/>
      <c r="I21" s="104">
        <f t="shared" si="2"/>
        <v>0</v>
      </c>
      <c r="J21" s="104">
        <f t="shared" si="3"/>
        <v>0</v>
      </c>
      <c r="K21" s="182"/>
    </row>
    <row r="22" spans="1:11" ht="15" x14ac:dyDescent="0.2">
      <c r="A22" s="61" t="s">
        <v>130</v>
      </c>
      <c r="B22" s="26"/>
      <c r="C22" s="26"/>
      <c r="D22" s="26"/>
      <c r="E22" s="26"/>
      <c r="F22" s="26"/>
      <c r="G22" s="26"/>
      <c r="H22" s="26"/>
      <c r="I22" s="104">
        <f t="shared" si="2"/>
        <v>0</v>
      </c>
      <c r="J22" s="104">
        <f t="shared" si="3"/>
        <v>0</v>
      </c>
      <c r="K22" s="182"/>
    </row>
    <row r="23" spans="1:11" ht="15" x14ac:dyDescent="0.2">
      <c r="A23" s="61" t="s">
        <v>131</v>
      </c>
      <c r="B23" s="26"/>
      <c r="C23" s="26"/>
      <c r="D23" s="26"/>
      <c r="E23" s="26"/>
      <c r="F23" s="26"/>
      <c r="G23" s="26"/>
      <c r="H23" s="26"/>
      <c r="I23" s="104">
        <f t="shared" si="2"/>
        <v>0</v>
      </c>
      <c r="J23" s="104">
        <f t="shared" si="3"/>
        <v>0</v>
      </c>
      <c r="K23" s="182"/>
    </row>
    <row r="24" spans="1:11" ht="15" x14ac:dyDescent="0.2">
      <c r="A24" s="60" t="s">
        <v>132</v>
      </c>
      <c r="B24" s="104">
        <f>SUM(B25:B31)</f>
        <v>0</v>
      </c>
      <c r="C24" s="104">
        <f t="shared" ref="C24:J24" si="7">SUM(C25:C31)</f>
        <v>0</v>
      </c>
      <c r="D24" s="104">
        <f t="shared" si="7"/>
        <v>0</v>
      </c>
      <c r="E24" s="104">
        <f t="shared" si="7"/>
        <v>0</v>
      </c>
      <c r="F24" s="104">
        <f t="shared" si="7"/>
        <v>0</v>
      </c>
      <c r="G24" s="104">
        <f t="shared" si="7"/>
        <v>0</v>
      </c>
      <c r="H24" s="104">
        <f t="shared" si="7"/>
        <v>0</v>
      </c>
      <c r="I24" s="104">
        <f t="shared" si="2"/>
        <v>0</v>
      </c>
      <c r="J24" s="104">
        <f t="shared" si="7"/>
        <v>0</v>
      </c>
      <c r="K24" s="182"/>
    </row>
    <row r="25" spans="1:11" ht="15" x14ac:dyDescent="0.2">
      <c r="A25" s="61" t="s">
        <v>261</v>
      </c>
      <c r="B25" s="26"/>
      <c r="C25" s="26"/>
      <c r="D25" s="26"/>
      <c r="E25" s="26"/>
      <c r="F25" s="26"/>
      <c r="G25" s="26"/>
      <c r="H25" s="26"/>
      <c r="I25" s="26"/>
      <c r="J25" s="26"/>
      <c r="K25" s="182"/>
    </row>
    <row r="26" spans="1:11" ht="15" x14ac:dyDescent="0.2">
      <c r="A26" s="61" t="s">
        <v>262</v>
      </c>
      <c r="B26" s="26"/>
      <c r="C26" s="26"/>
      <c r="D26" s="26"/>
      <c r="E26" s="26"/>
      <c r="F26" s="26"/>
      <c r="G26" s="26"/>
      <c r="H26" s="26"/>
      <c r="I26" s="26"/>
      <c r="J26" s="26"/>
      <c r="K26" s="182"/>
    </row>
    <row r="27" spans="1:11" ht="15" x14ac:dyDescent="0.2">
      <c r="A27" s="61" t="s">
        <v>263</v>
      </c>
      <c r="B27" s="26"/>
      <c r="C27" s="26"/>
      <c r="D27" s="26"/>
      <c r="E27" s="26"/>
      <c r="F27" s="26"/>
      <c r="G27" s="26"/>
      <c r="H27" s="26"/>
      <c r="I27" s="26"/>
      <c r="J27" s="26"/>
      <c r="K27" s="182"/>
    </row>
    <row r="28" spans="1:11" ht="15" x14ac:dyDescent="0.2">
      <c r="A28" s="61" t="s">
        <v>264</v>
      </c>
      <c r="B28" s="26"/>
      <c r="C28" s="26"/>
      <c r="D28" s="26"/>
      <c r="E28" s="26"/>
      <c r="F28" s="26"/>
      <c r="G28" s="26"/>
      <c r="H28" s="26"/>
      <c r="I28" s="26"/>
      <c r="J28" s="26"/>
      <c r="K28" s="182"/>
    </row>
    <row r="29" spans="1:11" ht="15" x14ac:dyDescent="0.2">
      <c r="A29" s="61" t="s">
        <v>265</v>
      </c>
      <c r="B29" s="26"/>
      <c r="C29" s="26"/>
      <c r="D29" s="26"/>
      <c r="E29" s="26"/>
      <c r="F29" s="26"/>
      <c r="G29" s="26"/>
      <c r="H29" s="26"/>
      <c r="I29" s="26"/>
      <c r="J29" s="26"/>
      <c r="K29" s="182"/>
    </row>
    <row r="30" spans="1:11" ht="15" x14ac:dyDescent="0.2">
      <c r="A30" s="61" t="s">
        <v>266</v>
      </c>
      <c r="B30" s="26"/>
      <c r="C30" s="26"/>
      <c r="D30" s="26"/>
      <c r="E30" s="26"/>
      <c r="F30" s="26"/>
      <c r="G30" s="26"/>
      <c r="H30" s="26"/>
      <c r="I30" s="26"/>
      <c r="J30" s="26"/>
      <c r="K30" s="182"/>
    </row>
    <row r="31" spans="1:11" ht="15" x14ac:dyDescent="0.2">
      <c r="A31" s="61" t="s">
        <v>267</v>
      </c>
      <c r="B31" s="26"/>
      <c r="C31" s="26"/>
      <c r="D31" s="26"/>
      <c r="E31" s="26"/>
      <c r="F31" s="26"/>
      <c r="G31" s="26"/>
      <c r="H31" s="26"/>
      <c r="I31" s="26"/>
      <c r="J31" s="26"/>
      <c r="K31" s="182"/>
    </row>
    <row r="32" spans="1:11" ht="15" x14ac:dyDescent="0.2">
      <c r="A32" s="60" t="s">
        <v>133</v>
      </c>
      <c r="B32" s="104">
        <f>SUM(B33:B35)</f>
        <v>0</v>
      </c>
      <c r="C32" s="104">
        <f>SUM(C33:C35)</f>
        <v>0</v>
      </c>
      <c r="D32" s="104">
        <f t="shared" ref="D32:J32" si="8">SUM(D33:D35)</f>
        <v>0</v>
      </c>
      <c r="E32" s="104">
        <f>SUM(E33:E35)</f>
        <v>0</v>
      </c>
      <c r="F32" s="104">
        <f t="shared" si="8"/>
        <v>0</v>
      </c>
      <c r="G32" s="104">
        <f>SUM(G33:G35)</f>
        <v>0</v>
      </c>
      <c r="H32" s="104">
        <f>SUM(H33:H35)</f>
        <v>0</v>
      </c>
      <c r="I32" s="104">
        <f>SUM(I33:I35)</f>
        <v>0</v>
      </c>
      <c r="J32" s="104">
        <f t="shared" si="8"/>
        <v>0</v>
      </c>
      <c r="K32" s="182"/>
    </row>
    <row r="33" spans="1:11" ht="15" x14ac:dyDescent="0.2">
      <c r="A33" s="61" t="s">
        <v>268</v>
      </c>
      <c r="B33" s="26"/>
      <c r="C33" s="26"/>
      <c r="D33" s="26"/>
      <c r="E33" s="26"/>
      <c r="F33" s="26"/>
      <c r="G33" s="26"/>
      <c r="H33" s="26"/>
      <c r="I33" s="26"/>
      <c r="J33" s="26"/>
      <c r="K33" s="182"/>
    </row>
    <row r="34" spans="1:11" ht="15" x14ac:dyDescent="0.2">
      <c r="A34" s="61" t="s">
        <v>269</v>
      </c>
      <c r="B34" s="26"/>
      <c r="C34" s="26"/>
      <c r="D34" s="26"/>
      <c r="E34" s="26"/>
      <c r="F34" s="26"/>
      <c r="G34" s="26"/>
      <c r="H34" s="26"/>
      <c r="I34" s="26"/>
      <c r="J34" s="26"/>
      <c r="K34" s="182"/>
    </row>
    <row r="35" spans="1:11" ht="15" x14ac:dyDescent="0.2">
      <c r="A35" s="61" t="s">
        <v>270</v>
      </c>
      <c r="B35" s="26"/>
      <c r="C35" s="26"/>
      <c r="D35" s="26"/>
      <c r="E35" s="26"/>
      <c r="F35" s="26"/>
      <c r="G35" s="26"/>
      <c r="H35" s="26"/>
      <c r="I35" s="26"/>
      <c r="J35" s="26"/>
      <c r="K35" s="182"/>
    </row>
    <row r="36" spans="1:11" ht="15" x14ac:dyDescent="0.2">
      <c r="A36" s="60" t="s">
        <v>134</v>
      </c>
      <c r="B36" s="104">
        <f t="shared" ref="B36:J36" si="9">SUM(B37:B39,B42)</f>
        <v>0</v>
      </c>
      <c r="C36" s="104">
        <f t="shared" si="9"/>
        <v>0</v>
      </c>
      <c r="D36" s="104">
        <f t="shared" si="9"/>
        <v>0</v>
      </c>
      <c r="E36" s="104">
        <f t="shared" si="9"/>
        <v>0</v>
      </c>
      <c r="F36" s="104">
        <f t="shared" si="9"/>
        <v>0</v>
      </c>
      <c r="G36" s="104">
        <f t="shared" si="9"/>
        <v>0</v>
      </c>
      <c r="H36" s="104">
        <f t="shared" si="9"/>
        <v>0</v>
      </c>
      <c r="I36" s="104">
        <f t="shared" si="9"/>
        <v>0</v>
      </c>
      <c r="J36" s="104">
        <f t="shared" si="9"/>
        <v>0</v>
      </c>
      <c r="K36" s="182"/>
    </row>
    <row r="37" spans="1:11" ht="15" x14ac:dyDescent="0.2">
      <c r="A37" s="61" t="s">
        <v>135</v>
      </c>
      <c r="B37" s="26"/>
      <c r="C37" s="26"/>
      <c r="D37" s="26"/>
      <c r="E37" s="26"/>
      <c r="F37" s="26"/>
      <c r="G37" s="26"/>
      <c r="H37" s="26"/>
      <c r="I37" s="26"/>
      <c r="J37" s="26"/>
      <c r="K37" s="182"/>
    </row>
    <row r="38" spans="1:11" ht="15" x14ac:dyDescent="0.2">
      <c r="A38" s="61" t="s">
        <v>136</v>
      </c>
      <c r="B38" s="26"/>
      <c r="C38" s="26"/>
      <c r="D38" s="26"/>
      <c r="E38" s="26"/>
      <c r="F38" s="26"/>
      <c r="G38" s="26"/>
      <c r="H38" s="26"/>
      <c r="I38" s="26"/>
      <c r="J38" s="26"/>
      <c r="K38" s="182"/>
    </row>
    <row r="39" spans="1:11" ht="15" x14ac:dyDescent="0.2">
      <c r="A39" s="61" t="s">
        <v>137</v>
      </c>
      <c r="B39" s="170">
        <f t="shared" ref="B39:J39" si="10">SUM(B40:B41)</f>
        <v>0</v>
      </c>
      <c r="C39" s="170">
        <f t="shared" si="10"/>
        <v>0</v>
      </c>
      <c r="D39" s="170">
        <f t="shared" si="10"/>
        <v>0</v>
      </c>
      <c r="E39" s="170">
        <f t="shared" si="10"/>
        <v>0</v>
      </c>
      <c r="F39" s="170">
        <f t="shared" si="10"/>
        <v>0</v>
      </c>
      <c r="G39" s="170">
        <f t="shared" si="10"/>
        <v>0</v>
      </c>
      <c r="H39" s="170">
        <f t="shared" si="10"/>
        <v>0</v>
      </c>
      <c r="I39" s="170">
        <f t="shared" si="10"/>
        <v>0</v>
      </c>
      <c r="J39" s="170">
        <f t="shared" si="10"/>
        <v>0</v>
      </c>
      <c r="K39" s="182"/>
    </row>
    <row r="40" spans="1:11" ht="30" x14ac:dyDescent="0.2">
      <c r="A40" s="61" t="s">
        <v>440</v>
      </c>
      <c r="B40" s="26"/>
      <c r="C40" s="26"/>
      <c r="D40" s="26"/>
      <c r="E40" s="26"/>
      <c r="F40" s="26"/>
      <c r="G40" s="26"/>
      <c r="H40" s="26"/>
      <c r="I40" s="26"/>
      <c r="J40" s="26"/>
      <c r="K40" s="182"/>
    </row>
    <row r="41" spans="1:11" ht="15" x14ac:dyDescent="0.2">
      <c r="A41" s="61" t="s">
        <v>138</v>
      </c>
      <c r="B41" s="26"/>
      <c r="C41" s="26"/>
      <c r="D41" s="26"/>
      <c r="E41" s="26"/>
      <c r="F41" s="26"/>
      <c r="G41" s="26"/>
      <c r="H41" s="26"/>
      <c r="I41" s="26"/>
      <c r="J41" s="26"/>
      <c r="K41" s="182"/>
    </row>
    <row r="42" spans="1:11" ht="15" x14ac:dyDescent="0.2">
      <c r="A42" s="61" t="s">
        <v>139</v>
      </c>
      <c r="B42" s="26"/>
      <c r="C42" s="26"/>
      <c r="D42" s="26"/>
      <c r="E42" s="26"/>
      <c r="F42" s="26"/>
      <c r="G42" s="26"/>
      <c r="H42" s="26"/>
      <c r="I42" s="26"/>
      <c r="J42" s="26"/>
      <c r="K42" s="182"/>
    </row>
    <row r="43" spans="1:11" ht="15" x14ac:dyDescent="0.2">
      <c r="A43" s="24"/>
      <c r="B43" s="24"/>
      <c r="C43" s="24"/>
      <c r="D43" s="24"/>
      <c r="E43" s="24"/>
      <c r="F43" s="24"/>
      <c r="G43" s="24"/>
      <c r="H43" s="24"/>
      <c r="I43" s="24"/>
      <c r="J43" s="24"/>
    </row>
    <row r="44" spans="1:11" s="23" customFormat="1" x14ac:dyDescent="0.2"/>
    <row r="45" spans="1:11" s="23" customFormat="1" x14ac:dyDescent="0.2">
      <c r="A45" s="25"/>
    </row>
    <row r="46" spans="1:11" s="2" customFormat="1" ht="15" x14ac:dyDescent="0.3">
      <c r="A46" s="90" t="s">
        <v>107</v>
      </c>
      <c r="D46" s="5"/>
    </row>
    <row r="47" spans="1:11" s="2" customFormat="1" ht="15" x14ac:dyDescent="0.3">
      <c r="D47"/>
      <c r="E47"/>
      <c r="F47"/>
      <c r="G47"/>
      <c r="I47"/>
    </row>
    <row r="48" spans="1:11" s="2" customFormat="1" ht="15" x14ac:dyDescent="0.3">
      <c r="B48" s="89"/>
      <c r="C48" s="89"/>
      <c r="F48" s="89"/>
      <c r="G48" s="92"/>
      <c r="H48" s="89"/>
      <c r="I48"/>
      <c r="J48"/>
    </row>
    <row r="49" spans="1:10" s="2" customFormat="1" ht="15" x14ac:dyDescent="0.3">
      <c r="B49" s="88" t="s">
        <v>271</v>
      </c>
      <c r="F49" s="12" t="s">
        <v>276</v>
      </c>
      <c r="G49" s="91"/>
      <c r="I49"/>
      <c r="J49"/>
    </row>
    <row r="50" spans="1:10" s="2" customFormat="1" ht="15" x14ac:dyDescent="0.3">
      <c r="B50" s="83" t="s">
        <v>140</v>
      </c>
      <c r="F50" s="2" t="s">
        <v>272</v>
      </c>
      <c r="G50"/>
      <c r="I50"/>
      <c r="J50"/>
    </row>
    <row r="51" spans="1:10" customFormat="1" ht="15" x14ac:dyDescent="0.3">
      <c r="A51" s="2"/>
      <c r="B51" s="25"/>
      <c r="H51" s="25"/>
    </row>
    <row r="52" spans="1:10" s="2" customFormat="1" ht="15" x14ac:dyDescent="0.3">
      <c r="A52" s="11"/>
      <c r="B52" s="11"/>
      <c r="C52" s="11"/>
    </row>
    <row r="53" spans="1:10" ht="15" x14ac:dyDescent="0.2">
      <c r="A53" s="24"/>
      <c r="B53" s="24"/>
      <c r="C53" s="24"/>
      <c r="D53" s="24"/>
      <c r="E53" s="24"/>
      <c r="F53" s="24"/>
      <c r="G53" s="24"/>
      <c r="H53" s="24"/>
      <c r="I53" s="24"/>
      <c r="J53" s="24"/>
    </row>
  </sheetData>
  <mergeCells count="6">
    <mergeCell ref="B7:C7"/>
    <mergeCell ref="D7:E7"/>
    <mergeCell ref="F7:G7"/>
    <mergeCell ref="I7:J7"/>
    <mergeCell ref="I1:J1"/>
    <mergeCell ref="I2:J2"/>
  </mergeCells>
  <pageMargins left="0.23622047244094491" right="0.23622047244094491" top="0.74803149606299213" bottom="0.74803149606299213" header="0.31496062992125984" footer="0.31496062992125984"/>
  <pageSetup paperSize="9" scale="65" orientation="portrait" r:id="rId1"/>
  <rowBreaks count="1" manualBreakCount="1">
    <brk id="31" max="10" man="1"/>
  </row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L35"/>
  <sheetViews>
    <sheetView showGridLines="0" view="pageBreakPreview" zoomScale="70" zoomScaleSheetLayoutView="70" workbookViewId="0">
      <selection activeCell="L17" sqref="L17"/>
    </sheetView>
  </sheetViews>
  <sheetFormatPr defaultRowHeight="12.75" x14ac:dyDescent="0.2"/>
  <cols>
    <col min="1" max="1" width="4.7109375" style="25" customWidth="1"/>
    <col min="2" max="2" width="24.28515625" style="25" customWidth="1"/>
    <col min="3" max="3" width="25.28515625" style="25" customWidth="1"/>
    <col min="4" max="4" width="20" style="25" customWidth="1"/>
    <col min="5" max="5" width="14.140625" style="23" customWidth="1"/>
    <col min="6" max="6" width="23.7109375" style="23" customWidth="1"/>
    <col min="7" max="7" width="19" style="23" customWidth="1"/>
    <col min="8" max="8" width="28" style="23" customWidth="1"/>
    <col min="9" max="9" width="1" style="23" customWidth="1"/>
    <col min="10" max="10" width="9.85546875" style="81" customWidth="1"/>
    <col min="11" max="11" width="12.7109375" style="81" customWidth="1"/>
    <col min="12" max="12" width="9.140625" style="82"/>
    <col min="13" max="16384" width="9.140625" style="25"/>
  </cols>
  <sheetData>
    <row r="1" spans="1:12" s="23" customFormat="1" ht="15" x14ac:dyDescent="0.2">
      <c r="A1" s="174" t="s">
        <v>311</v>
      </c>
      <c r="B1" s="175"/>
      <c r="C1" s="175"/>
      <c r="D1" s="175"/>
      <c r="E1" s="175"/>
      <c r="F1" s="175"/>
      <c r="G1" s="181"/>
      <c r="H1" s="122" t="s">
        <v>199</v>
      </c>
      <c r="I1" s="181"/>
      <c r="J1" s="85"/>
      <c r="K1" s="85"/>
      <c r="L1" s="85"/>
    </row>
    <row r="2" spans="1:12" s="23" customFormat="1" ht="15" x14ac:dyDescent="0.3">
      <c r="A2" s="142" t="s">
        <v>141</v>
      </c>
      <c r="B2" s="175"/>
      <c r="C2" s="175"/>
      <c r="D2" s="175"/>
      <c r="E2" s="175"/>
      <c r="F2" s="175"/>
      <c r="G2" s="183"/>
      <c r="H2" s="555" t="s">
        <v>750</v>
      </c>
      <c r="I2" s="556"/>
      <c r="J2" s="85"/>
      <c r="K2" s="85"/>
      <c r="L2" s="85"/>
    </row>
    <row r="3" spans="1:12" s="23" customFormat="1" ht="15" x14ac:dyDescent="0.2">
      <c r="A3" s="175"/>
      <c r="B3" s="175"/>
      <c r="C3" s="175"/>
      <c r="D3" s="175"/>
      <c r="E3" s="175"/>
      <c r="F3" s="175"/>
      <c r="G3" s="183"/>
      <c r="H3" s="178"/>
      <c r="I3" s="183"/>
      <c r="J3" s="85"/>
      <c r="K3" s="85"/>
      <c r="L3" s="85"/>
    </row>
    <row r="4" spans="1:12" s="2" customFormat="1" ht="15" x14ac:dyDescent="0.3">
      <c r="A4" s="98" t="str">
        <f>'ფორმა N2'!A4</f>
        <v>ანგარიშვალდებული პირის დასახელება:</v>
      </c>
      <c r="B4" s="98"/>
      <c r="C4" s="98"/>
      <c r="D4" s="98"/>
      <c r="E4" s="175"/>
      <c r="F4" s="175"/>
      <c r="G4" s="175"/>
      <c r="H4" s="175"/>
      <c r="I4" s="181"/>
      <c r="J4" s="81"/>
      <c r="K4" s="81"/>
      <c r="L4" s="23"/>
    </row>
    <row r="5" spans="1:12" s="2" customFormat="1" ht="15" x14ac:dyDescent="0.3">
      <c r="A5" s="258" t="s">
        <v>472</v>
      </c>
      <c r="B5" s="102"/>
      <c r="C5" s="102"/>
      <c r="D5" s="102"/>
      <c r="E5" s="102"/>
      <c r="F5" s="102"/>
      <c r="G5" s="186"/>
      <c r="H5" s="186"/>
      <c r="I5" s="181"/>
      <c r="J5" s="81"/>
      <c r="K5" s="81"/>
      <c r="L5" s="12"/>
    </row>
    <row r="6" spans="1:12" s="23" customFormat="1" ht="13.5" x14ac:dyDescent="0.2">
      <c r="A6" s="179"/>
      <c r="B6" s="180"/>
      <c r="C6" s="180"/>
      <c r="D6" s="180"/>
      <c r="E6" s="175"/>
      <c r="F6" s="175"/>
      <c r="G6" s="175"/>
      <c r="H6" s="175"/>
      <c r="I6" s="181"/>
      <c r="J6" s="81"/>
      <c r="K6" s="81"/>
      <c r="L6" s="81"/>
    </row>
    <row r="7" spans="1:12" ht="30" x14ac:dyDescent="0.2">
      <c r="A7" s="171" t="s">
        <v>64</v>
      </c>
      <c r="B7" s="171" t="s">
        <v>383</v>
      </c>
      <c r="C7" s="173" t="s">
        <v>384</v>
      </c>
      <c r="D7" s="173" t="s">
        <v>238</v>
      </c>
      <c r="E7" s="173" t="s">
        <v>243</v>
      </c>
      <c r="F7" s="173" t="s">
        <v>244</v>
      </c>
      <c r="G7" s="173" t="s">
        <v>245</v>
      </c>
      <c r="H7" s="173" t="s">
        <v>246</v>
      </c>
      <c r="I7" s="181"/>
    </row>
    <row r="8" spans="1:12" ht="15" x14ac:dyDescent="0.2">
      <c r="A8" s="171">
        <v>1</v>
      </c>
      <c r="B8" s="171">
        <v>2</v>
      </c>
      <c r="C8" s="173">
        <v>3</v>
      </c>
      <c r="D8" s="171">
        <v>4</v>
      </c>
      <c r="E8" s="173">
        <v>5</v>
      </c>
      <c r="F8" s="171">
        <v>6</v>
      </c>
      <c r="G8" s="173">
        <v>7</v>
      </c>
      <c r="H8" s="173">
        <v>8</v>
      </c>
      <c r="I8" s="181"/>
    </row>
    <row r="9" spans="1:12" ht="15" x14ac:dyDescent="0.25">
      <c r="A9" s="86">
        <v>1</v>
      </c>
      <c r="B9" s="26"/>
      <c r="C9" s="26"/>
      <c r="D9" s="26"/>
      <c r="E9" s="26"/>
      <c r="F9" s="26"/>
      <c r="G9" s="194"/>
      <c r="H9" s="26"/>
      <c r="I9" s="181"/>
    </row>
    <row r="10" spans="1:12" ht="15" x14ac:dyDescent="0.25">
      <c r="A10" s="86">
        <v>2</v>
      </c>
      <c r="B10" s="26"/>
      <c r="C10" s="26"/>
      <c r="D10" s="26"/>
      <c r="E10" s="26"/>
      <c r="F10" s="26"/>
      <c r="G10" s="194"/>
      <c r="H10" s="26"/>
      <c r="I10" s="181"/>
    </row>
    <row r="11" spans="1:12" ht="15" x14ac:dyDescent="0.25">
      <c r="A11" s="86">
        <v>3</v>
      </c>
      <c r="B11" s="26"/>
      <c r="C11" s="26"/>
      <c r="D11" s="26"/>
      <c r="E11" s="26"/>
      <c r="F11" s="26"/>
      <c r="G11" s="194"/>
      <c r="H11" s="26"/>
      <c r="I11" s="181"/>
    </row>
    <row r="12" spans="1:12" ht="15" x14ac:dyDescent="0.25">
      <c r="A12" s="86">
        <v>4</v>
      </c>
      <c r="B12" s="26"/>
      <c r="C12" s="26"/>
      <c r="D12" s="26"/>
      <c r="E12" s="26"/>
      <c r="F12" s="26"/>
      <c r="G12" s="194"/>
      <c r="H12" s="26"/>
      <c r="I12" s="181"/>
    </row>
    <row r="13" spans="1:12" ht="15" x14ac:dyDescent="0.25">
      <c r="A13" s="86">
        <v>5</v>
      </c>
      <c r="B13" s="26"/>
      <c r="C13" s="26"/>
      <c r="D13" s="26"/>
      <c r="E13" s="26"/>
      <c r="F13" s="26"/>
      <c r="G13" s="194"/>
      <c r="H13" s="26"/>
      <c r="I13" s="181"/>
    </row>
    <row r="14" spans="1:12" ht="15" x14ac:dyDescent="0.25">
      <c r="A14" s="86">
        <v>6</v>
      </c>
      <c r="B14" s="26"/>
      <c r="C14" s="26"/>
      <c r="D14" s="26"/>
      <c r="E14" s="26"/>
      <c r="F14" s="26"/>
      <c r="G14" s="194"/>
      <c r="H14" s="26"/>
      <c r="I14" s="181"/>
    </row>
    <row r="15" spans="1:12" s="23" customFormat="1" ht="15" x14ac:dyDescent="0.25">
      <c r="A15" s="86">
        <v>7</v>
      </c>
      <c r="B15" s="26"/>
      <c r="C15" s="26"/>
      <c r="D15" s="26"/>
      <c r="E15" s="26"/>
      <c r="F15" s="26"/>
      <c r="G15" s="194"/>
      <c r="H15" s="26"/>
      <c r="I15" s="181"/>
      <c r="J15" s="81"/>
      <c r="K15" s="81"/>
      <c r="L15" s="81"/>
    </row>
    <row r="16" spans="1:12" s="23" customFormat="1" ht="15" x14ac:dyDescent="0.25">
      <c r="A16" s="86">
        <v>8</v>
      </c>
      <c r="B16" s="26"/>
      <c r="C16" s="26"/>
      <c r="D16" s="26"/>
      <c r="E16" s="26"/>
      <c r="F16" s="26"/>
      <c r="G16" s="194"/>
      <c r="H16" s="26"/>
      <c r="I16" s="181"/>
      <c r="J16" s="81"/>
      <c r="K16" s="81"/>
      <c r="L16" s="81"/>
    </row>
    <row r="17" spans="1:12" s="23" customFormat="1" ht="15" x14ac:dyDescent="0.25">
      <c r="A17" s="86">
        <v>9</v>
      </c>
      <c r="B17" s="26"/>
      <c r="C17" s="26"/>
      <c r="D17" s="26"/>
      <c r="E17" s="26"/>
      <c r="F17" s="26"/>
      <c r="G17" s="194"/>
      <c r="H17" s="26"/>
      <c r="I17" s="181"/>
      <c r="J17" s="81"/>
      <c r="K17" s="81"/>
      <c r="L17" s="81"/>
    </row>
    <row r="18" spans="1:12" s="23" customFormat="1" ht="15" x14ac:dyDescent="0.25">
      <c r="A18" s="86">
        <v>10</v>
      </c>
      <c r="B18" s="26"/>
      <c r="C18" s="26"/>
      <c r="D18" s="26"/>
      <c r="E18" s="26"/>
      <c r="F18" s="26"/>
      <c r="G18" s="194"/>
      <c r="H18" s="26"/>
      <c r="I18" s="181"/>
      <c r="J18" s="81"/>
      <c r="K18" s="81"/>
      <c r="L18" s="81"/>
    </row>
    <row r="19" spans="1:12" s="23" customFormat="1" ht="15" x14ac:dyDescent="0.25">
      <c r="A19" s="86">
        <v>11</v>
      </c>
      <c r="B19" s="26"/>
      <c r="C19" s="26"/>
      <c r="D19" s="26"/>
      <c r="E19" s="26"/>
      <c r="F19" s="26"/>
      <c r="G19" s="194"/>
      <c r="H19" s="26"/>
      <c r="I19" s="181"/>
      <c r="J19" s="81"/>
      <c r="K19" s="81"/>
      <c r="L19" s="81"/>
    </row>
    <row r="20" spans="1:12" s="23" customFormat="1" ht="15" x14ac:dyDescent="0.25">
      <c r="A20" s="86">
        <v>12</v>
      </c>
      <c r="B20" s="26"/>
      <c r="C20" s="26"/>
      <c r="D20" s="26"/>
      <c r="E20" s="26"/>
      <c r="F20" s="26"/>
      <c r="G20" s="194"/>
      <c r="H20" s="26"/>
      <c r="I20" s="181"/>
      <c r="J20" s="81"/>
      <c r="K20" s="81"/>
      <c r="L20" s="81"/>
    </row>
    <row r="21" spans="1:12" s="23" customFormat="1" ht="15" x14ac:dyDescent="0.25">
      <c r="A21" s="86">
        <v>13</v>
      </c>
      <c r="B21" s="26"/>
      <c r="C21" s="26"/>
      <c r="D21" s="26"/>
      <c r="E21" s="26"/>
      <c r="F21" s="26"/>
      <c r="G21" s="194"/>
      <c r="H21" s="26"/>
      <c r="I21" s="181"/>
      <c r="J21" s="81"/>
      <c r="K21" s="81"/>
      <c r="L21" s="81"/>
    </row>
    <row r="22" spans="1:12" s="23" customFormat="1" ht="15" x14ac:dyDescent="0.25">
      <c r="A22" s="86">
        <v>14</v>
      </c>
      <c r="B22" s="26"/>
      <c r="C22" s="26"/>
      <c r="D22" s="26"/>
      <c r="E22" s="26"/>
      <c r="F22" s="26"/>
      <c r="G22" s="194"/>
      <c r="H22" s="26"/>
      <c r="I22" s="181"/>
      <c r="J22" s="81"/>
      <c r="K22" s="81"/>
      <c r="L22" s="81"/>
    </row>
    <row r="23" spans="1:12" s="23" customFormat="1" ht="15" x14ac:dyDescent="0.25">
      <c r="A23" s="86">
        <v>15</v>
      </c>
      <c r="B23" s="26"/>
      <c r="C23" s="26"/>
      <c r="D23" s="26"/>
      <c r="E23" s="26"/>
      <c r="F23" s="26"/>
      <c r="G23" s="194"/>
      <c r="H23" s="26"/>
      <c r="I23" s="181"/>
      <c r="J23" s="81"/>
      <c r="K23" s="81"/>
      <c r="L23" s="81"/>
    </row>
    <row r="24" spans="1:12" s="23" customFormat="1" ht="15" x14ac:dyDescent="0.25">
      <c r="A24" s="86">
        <v>16</v>
      </c>
      <c r="B24" s="26"/>
      <c r="C24" s="26"/>
      <c r="D24" s="26"/>
      <c r="E24" s="26"/>
      <c r="F24" s="26"/>
      <c r="G24" s="194"/>
      <c r="H24" s="26"/>
      <c r="I24" s="181"/>
      <c r="J24" s="81"/>
      <c r="K24" s="81"/>
      <c r="L24" s="81"/>
    </row>
    <row r="25" spans="1:12" s="23" customFormat="1" ht="15" x14ac:dyDescent="0.25">
      <c r="A25" s="86">
        <v>17</v>
      </c>
      <c r="B25" s="26"/>
      <c r="C25" s="26"/>
      <c r="D25" s="26"/>
      <c r="E25" s="26"/>
      <c r="F25" s="26"/>
      <c r="G25" s="194"/>
      <c r="H25" s="26"/>
      <c r="I25" s="181"/>
      <c r="J25" s="81"/>
      <c r="K25" s="81"/>
      <c r="L25" s="81"/>
    </row>
    <row r="26" spans="1:12" s="23" customFormat="1" ht="15" x14ac:dyDescent="0.25">
      <c r="A26" s="86">
        <v>18</v>
      </c>
      <c r="B26" s="26"/>
      <c r="C26" s="26"/>
      <c r="D26" s="26"/>
      <c r="E26" s="26"/>
      <c r="F26" s="26"/>
      <c r="G26" s="194"/>
      <c r="H26" s="26"/>
      <c r="I26" s="181"/>
      <c r="J26" s="81"/>
      <c r="K26" s="81"/>
      <c r="L26" s="81"/>
    </row>
    <row r="27" spans="1:12" s="23" customFormat="1" ht="15" x14ac:dyDescent="0.25">
      <c r="A27" s="86" t="s">
        <v>284</v>
      </c>
      <c r="B27" s="26"/>
      <c r="C27" s="26"/>
      <c r="D27" s="26"/>
      <c r="E27" s="26"/>
      <c r="F27" s="26"/>
      <c r="G27" s="194"/>
      <c r="H27" s="26"/>
      <c r="I27" s="181"/>
      <c r="J27" s="81"/>
      <c r="K27" s="81"/>
      <c r="L27" s="81"/>
    </row>
    <row r="28" spans="1:12" s="23" customFormat="1" x14ac:dyDescent="0.2">
      <c r="J28" s="81"/>
      <c r="K28" s="81"/>
      <c r="L28" s="81"/>
    </row>
    <row r="29" spans="1:12" s="23" customFormat="1" x14ac:dyDescent="0.2"/>
    <row r="30" spans="1:12" s="23" customFormat="1" x14ac:dyDescent="0.2">
      <c r="A30" s="25"/>
    </row>
    <row r="31" spans="1:12" s="2" customFormat="1" ht="15" x14ac:dyDescent="0.3">
      <c r="B31" s="90" t="s">
        <v>107</v>
      </c>
      <c r="E31" s="5"/>
    </row>
    <row r="32" spans="1:12" s="2" customFormat="1" ht="15" x14ac:dyDescent="0.3">
      <c r="C32" s="89"/>
      <c r="E32" s="89"/>
      <c r="F32" s="92"/>
      <c r="G32"/>
      <c r="H32"/>
      <c r="I32"/>
    </row>
    <row r="33" spans="1:9" s="2" customFormat="1" ht="15" x14ac:dyDescent="0.3">
      <c r="A33"/>
      <c r="C33" s="88" t="s">
        <v>271</v>
      </c>
      <c r="E33" s="12" t="s">
        <v>276</v>
      </c>
      <c r="F33" s="91"/>
      <c r="G33"/>
      <c r="H33"/>
      <c r="I33"/>
    </row>
    <row r="34" spans="1:9" s="2" customFormat="1" ht="15" x14ac:dyDescent="0.3">
      <c r="A34"/>
      <c r="C34" s="83" t="s">
        <v>140</v>
      </c>
      <c r="E34" s="2" t="s">
        <v>272</v>
      </c>
      <c r="F34"/>
      <c r="G34"/>
      <c r="H34"/>
      <c r="I34"/>
    </row>
    <row r="35" spans="1:9" customFormat="1" ht="15" x14ac:dyDescent="0.3">
      <c r="B35" s="2"/>
      <c r="C35" s="25"/>
    </row>
  </sheetData>
  <mergeCells count="1">
    <mergeCell ref="H2:I2"/>
  </mergeCells>
  <dataValidations count="3">
    <dataValidation type="list" allowBlank="1" showInputMessage="1" showErrorMessage="1" errorTitle="შევსების წესი" error="შენობა-ნაგებობების ტიპები აირჩიეთ შემდეგი ჩამონათვალიდან:_x000a__x000a_- საცხოვრებელი შენობები_x000a_- არასაცხოვრებელი შენობები_x000a_- სხვა ნაგებობები_x000a_- დაუმთავრებელი მშენებლობა" sqref="B9:B27">
      <formula1>"საცხოვრებალი შენობები, არასაცხოვრებელი შენობები, სხვა ნაგებობები, დაუმთავრებელი მშენებლობა"</formula1>
    </dataValidation>
    <dataValidation allowBlank="1" showInputMessage="1" showErrorMessage="1" prompt="თვე/დღე/წელი" sqref="G9:G27"/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H2"/>
  </dataValidations>
  <pageMargins left="0.19685039370078741" right="0.19685039370078741" top="0.74803149606299213" bottom="0.74803149606299213" header="0.31496062992125984" footer="0.31496062992125984"/>
  <pageSetup paperSize="9" scale="90" orientation="landscape" r:id="rId1"/>
  <colBreaks count="1" manualBreakCount="1">
    <brk id="11" max="1048575" man="1"/>
  </col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L54"/>
  <sheetViews>
    <sheetView showGridLines="0" view="pageBreakPreview" zoomScale="70" zoomScaleSheetLayoutView="70" workbookViewId="0">
      <selection activeCell="G9" sqref="G9"/>
    </sheetView>
  </sheetViews>
  <sheetFormatPr defaultRowHeight="12.75" x14ac:dyDescent="0.2"/>
  <cols>
    <col min="1" max="1" width="4.7109375" style="25" customWidth="1"/>
    <col min="2" max="2" width="23.28515625" style="25" customWidth="1"/>
    <col min="3" max="4" width="17.7109375" style="25" customWidth="1"/>
    <col min="5" max="6" width="14.140625" style="23" customWidth="1"/>
    <col min="7" max="7" width="20.42578125" style="23" customWidth="1"/>
    <col min="8" max="8" width="23.7109375" style="23" customWidth="1"/>
    <col min="9" max="9" width="21.42578125" style="23" customWidth="1"/>
    <col min="10" max="10" width="1" style="82" customWidth="1"/>
    <col min="11" max="16384" width="9.140625" style="25"/>
  </cols>
  <sheetData>
    <row r="1" spans="1:12" s="23" customFormat="1" ht="15" x14ac:dyDescent="0.2">
      <c r="A1" s="174" t="s">
        <v>312</v>
      </c>
      <c r="B1" s="175"/>
      <c r="C1" s="175"/>
      <c r="D1" s="175"/>
      <c r="E1" s="175"/>
      <c r="F1" s="175"/>
      <c r="G1" s="175"/>
      <c r="H1" s="181"/>
      <c r="I1" s="100" t="s">
        <v>199</v>
      </c>
      <c r="J1" s="188"/>
    </row>
    <row r="2" spans="1:12" s="23" customFormat="1" ht="15" x14ac:dyDescent="0.3">
      <c r="A2" s="142" t="s">
        <v>141</v>
      </c>
      <c r="B2" s="175"/>
      <c r="C2" s="175"/>
      <c r="D2" s="175"/>
      <c r="E2" s="175"/>
      <c r="F2" s="175"/>
      <c r="G2" s="175"/>
      <c r="H2" s="181"/>
      <c r="I2" s="555" t="s">
        <v>750</v>
      </c>
      <c r="J2" s="556"/>
    </row>
    <row r="3" spans="1:12" s="23" customFormat="1" ht="15" x14ac:dyDescent="0.2">
      <c r="A3" s="175"/>
      <c r="B3" s="175"/>
      <c r="C3" s="175"/>
      <c r="D3" s="175"/>
      <c r="E3" s="175"/>
      <c r="F3" s="175"/>
      <c r="G3" s="175"/>
      <c r="H3" s="178"/>
      <c r="I3" s="178"/>
      <c r="J3" s="188"/>
    </row>
    <row r="4" spans="1:12" s="2" customFormat="1" ht="15" x14ac:dyDescent="0.3">
      <c r="A4" s="98" t="str">
        <f>'ფორმა N2'!A4</f>
        <v>ანგარიშვალდებული პირის დასახელება:</v>
      </c>
      <c r="B4" s="98"/>
      <c r="C4" s="98"/>
      <c r="D4" s="99"/>
      <c r="E4" s="184"/>
      <c r="F4" s="175"/>
      <c r="G4" s="175"/>
      <c r="H4" s="175"/>
      <c r="I4" s="184"/>
      <c r="J4" s="141"/>
      <c r="L4" s="23"/>
    </row>
    <row r="5" spans="1:12" s="2" customFormat="1" ht="15" x14ac:dyDescent="0.3">
      <c r="A5" s="258" t="s">
        <v>472</v>
      </c>
      <c r="B5" s="102"/>
      <c r="C5" s="102"/>
      <c r="D5" s="102"/>
      <c r="E5" s="102"/>
      <c r="F5" s="102"/>
      <c r="G5" s="186"/>
      <c r="H5" s="186"/>
      <c r="I5" s="185"/>
      <c r="J5" s="141"/>
    </row>
    <row r="6" spans="1:12" s="23" customFormat="1" ht="13.5" x14ac:dyDescent="0.2">
      <c r="A6" s="179"/>
      <c r="B6" s="180"/>
      <c r="C6" s="180"/>
      <c r="D6" s="180"/>
      <c r="E6" s="175"/>
      <c r="F6" s="175"/>
      <c r="G6" s="175"/>
      <c r="H6" s="175"/>
      <c r="I6" s="175"/>
      <c r="J6" s="183"/>
    </row>
    <row r="7" spans="1:12" ht="30" x14ac:dyDescent="0.2">
      <c r="A7" s="187" t="s">
        <v>64</v>
      </c>
      <c r="B7" s="171" t="s">
        <v>251</v>
      </c>
      <c r="C7" s="173" t="s">
        <v>247</v>
      </c>
      <c r="D7" s="173" t="s">
        <v>248</v>
      </c>
      <c r="E7" s="173" t="s">
        <v>249</v>
      </c>
      <c r="F7" s="173" t="s">
        <v>250</v>
      </c>
      <c r="G7" s="173" t="s">
        <v>244</v>
      </c>
      <c r="H7" s="173" t="s">
        <v>245</v>
      </c>
      <c r="I7" s="173" t="s">
        <v>246</v>
      </c>
      <c r="J7" s="189"/>
    </row>
    <row r="8" spans="1:12" ht="15" x14ac:dyDescent="0.2">
      <c r="A8" s="171">
        <v>1</v>
      </c>
      <c r="B8" s="171">
        <v>2</v>
      </c>
      <c r="C8" s="173">
        <v>3</v>
      </c>
      <c r="D8" s="171">
        <v>4</v>
      </c>
      <c r="E8" s="173">
        <v>5</v>
      </c>
      <c r="F8" s="171">
        <v>6</v>
      </c>
      <c r="G8" s="173">
        <v>7</v>
      </c>
      <c r="H8" s="171">
        <v>8</v>
      </c>
      <c r="I8" s="173">
        <v>9</v>
      </c>
      <c r="J8" s="189"/>
    </row>
    <row r="9" spans="1:12" ht="15" x14ac:dyDescent="0.25">
      <c r="A9" s="86">
        <v>1</v>
      </c>
      <c r="B9" s="26"/>
      <c r="C9" s="26"/>
      <c r="D9" s="26"/>
      <c r="E9" s="26"/>
      <c r="F9" s="26"/>
      <c r="G9" s="26"/>
      <c r="H9" s="194"/>
      <c r="I9" s="26"/>
      <c r="J9" s="189"/>
    </row>
    <row r="10" spans="1:12" ht="15" x14ac:dyDescent="0.25">
      <c r="A10" s="86">
        <v>2</v>
      </c>
      <c r="B10" s="26"/>
      <c r="C10" s="26"/>
      <c r="D10" s="26"/>
      <c r="E10" s="26"/>
      <c r="F10" s="26"/>
      <c r="G10" s="26"/>
      <c r="H10" s="194"/>
      <c r="I10" s="26"/>
      <c r="J10" s="189"/>
    </row>
    <row r="11" spans="1:12" ht="15" x14ac:dyDescent="0.25">
      <c r="A11" s="86">
        <v>3</v>
      </c>
      <c r="B11" s="26"/>
      <c r="C11" s="26"/>
      <c r="D11" s="26"/>
      <c r="E11" s="26"/>
      <c r="F11" s="26"/>
      <c r="G11" s="26"/>
      <c r="H11" s="194"/>
      <c r="I11" s="26"/>
      <c r="J11" s="189"/>
    </row>
    <row r="12" spans="1:12" ht="15" x14ac:dyDescent="0.25">
      <c r="A12" s="86">
        <v>4</v>
      </c>
      <c r="B12" s="26"/>
      <c r="C12" s="26"/>
      <c r="D12" s="26"/>
      <c r="E12" s="26"/>
      <c r="F12" s="26"/>
      <c r="G12" s="26"/>
      <c r="H12" s="194"/>
      <c r="I12" s="26"/>
      <c r="J12" s="189"/>
    </row>
    <row r="13" spans="1:12" ht="15" x14ac:dyDescent="0.25">
      <c r="A13" s="86">
        <v>5</v>
      </c>
      <c r="B13" s="26"/>
      <c r="C13" s="26"/>
      <c r="D13" s="26"/>
      <c r="E13" s="26"/>
      <c r="F13" s="26"/>
      <c r="G13" s="26"/>
      <c r="H13" s="194"/>
      <c r="I13" s="26"/>
      <c r="J13" s="189"/>
    </row>
    <row r="14" spans="1:12" ht="15" x14ac:dyDescent="0.25">
      <c r="A14" s="86">
        <v>6</v>
      </c>
      <c r="B14" s="26"/>
      <c r="C14" s="26"/>
      <c r="D14" s="26"/>
      <c r="E14" s="26"/>
      <c r="F14" s="26"/>
      <c r="G14" s="26"/>
      <c r="H14" s="194"/>
      <c r="I14" s="26"/>
      <c r="J14" s="189"/>
    </row>
    <row r="15" spans="1:12" s="23" customFormat="1" ht="15" x14ac:dyDescent="0.25">
      <c r="A15" s="86">
        <v>7</v>
      </c>
      <c r="B15" s="26"/>
      <c r="C15" s="26"/>
      <c r="D15" s="26"/>
      <c r="E15" s="26"/>
      <c r="F15" s="26"/>
      <c r="G15" s="26"/>
      <c r="H15" s="194"/>
      <c r="I15" s="26"/>
      <c r="J15" s="183"/>
    </row>
    <row r="16" spans="1:12" s="23" customFormat="1" ht="15" x14ac:dyDescent="0.25">
      <c r="A16" s="86">
        <v>8</v>
      </c>
      <c r="B16" s="26"/>
      <c r="C16" s="26"/>
      <c r="D16" s="26"/>
      <c r="E16" s="26"/>
      <c r="F16" s="26"/>
      <c r="G16" s="26"/>
      <c r="H16" s="194"/>
      <c r="I16" s="26"/>
      <c r="J16" s="183"/>
    </row>
    <row r="17" spans="1:10" s="23" customFormat="1" ht="15" x14ac:dyDescent="0.25">
      <c r="A17" s="86">
        <v>9</v>
      </c>
      <c r="B17" s="26"/>
      <c r="C17" s="26"/>
      <c r="D17" s="26"/>
      <c r="E17" s="26"/>
      <c r="F17" s="26"/>
      <c r="G17" s="26"/>
      <c r="H17" s="194"/>
      <c r="I17" s="26"/>
      <c r="J17" s="183"/>
    </row>
    <row r="18" spans="1:10" s="23" customFormat="1" ht="15" x14ac:dyDescent="0.25">
      <c r="A18" s="86">
        <v>10</v>
      </c>
      <c r="B18" s="26"/>
      <c r="C18" s="26"/>
      <c r="D18" s="26"/>
      <c r="E18" s="26"/>
      <c r="F18" s="26"/>
      <c r="G18" s="26"/>
      <c r="H18" s="194"/>
      <c r="I18" s="26"/>
      <c r="J18" s="183"/>
    </row>
    <row r="19" spans="1:10" s="23" customFormat="1" ht="15" x14ac:dyDescent="0.25">
      <c r="A19" s="86">
        <v>11</v>
      </c>
      <c r="B19" s="26"/>
      <c r="C19" s="26"/>
      <c r="D19" s="26"/>
      <c r="E19" s="26"/>
      <c r="F19" s="26"/>
      <c r="G19" s="26"/>
      <c r="H19" s="194"/>
      <c r="I19" s="26"/>
      <c r="J19" s="183"/>
    </row>
    <row r="20" spans="1:10" s="23" customFormat="1" ht="15" x14ac:dyDescent="0.25">
      <c r="A20" s="86">
        <v>12</v>
      </c>
      <c r="B20" s="26"/>
      <c r="C20" s="26"/>
      <c r="D20" s="26"/>
      <c r="E20" s="26"/>
      <c r="F20" s="26"/>
      <c r="G20" s="26"/>
      <c r="H20" s="194"/>
      <c r="I20" s="26"/>
      <c r="J20" s="183"/>
    </row>
    <row r="21" spans="1:10" s="23" customFormat="1" ht="15" x14ac:dyDescent="0.25">
      <c r="A21" s="86">
        <v>13</v>
      </c>
      <c r="B21" s="26"/>
      <c r="C21" s="26"/>
      <c r="D21" s="26"/>
      <c r="E21" s="26"/>
      <c r="F21" s="26"/>
      <c r="G21" s="26"/>
      <c r="H21" s="194"/>
      <c r="I21" s="26"/>
      <c r="J21" s="183"/>
    </row>
    <row r="22" spans="1:10" s="23" customFormat="1" ht="15" x14ac:dyDescent="0.25">
      <c r="A22" s="86">
        <v>14</v>
      </c>
      <c r="B22" s="26"/>
      <c r="C22" s="26"/>
      <c r="D22" s="26"/>
      <c r="E22" s="26"/>
      <c r="F22" s="26"/>
      <c r="G22" s="26"/>
      <c r="H22" s="194"/>
      <c r="I22" s="26"/>
      <c r="J22" s="183"/>
    </row>
    <row r="23" spans="1:10" s="23" customFormat="1" ht="15" x14ac:dyDescent="0.25">
      <c r="A23" s="86">
        <v>15</v>
      </c>
      <c r="B23" s="26"/>
      <c r="C23" s="26"/>
      <c r="D23" s="26"/>
      <c r="E23" s="26"/>
      <c r="F23" s="26"/>
      <c r="G23" s="26"/>
      <c r="H23" s="194"/>
      <c r="I23" s="26"/>
      <c r="J23" s="183"/>
    </row>
    <row r="24" spans="1:10" s="23" customFormat="1" ht="15" x14ac:dyDescent="0.25">
      <c r="A24" s="86">
        <v>16</v>
      </c>
      <c r="B24" s="26"/>
      <c r="C24" s="26"/>
      <c r="D24" s="26"/>
      <c r="E24" s="26"/>
      <c r="F24" s="26"/>
      <c r="G24" s="26"/>
      <c r="H24" s="194"/>
      <c r="I24" s="26"/>
      <c r="J24" s="183"/>
    </row>
    <row r="25" spans="1:10" s="23" customFormat="1" ht="15" x14ac:dyDescent="0.25">
      <c r="A25" s="86">
        <v>17</v>
      </c>
      <c r="B25" s="26"/>
      <c r="C25" s="26"/>
      <c r="D25" s="26"/>
      <c r="E25" s="26"/>
      <c r="F25" s="26"/>
      <c r="G25" s="26"/>
      <c r="H25" s="194"/>
      <c r="I25" s="26"/>
      <c r="J25" s="183"/>
    </row>
    <row r="26" spans="1:10" s="23" customFormat="1" ht="15" x14ac:dyDescent="0.25">
      <c r="A26" s="86">
        <v>18</v>
      </c>
      <c r="B26" s="26"/>
      <c r="C26" s="26"/>
      <c r="D26" s="26"/>
      <c r="E26" s="26"/>
      <c r="F26" s="26"/>
      <c r="G26" s="26"/>
      <c r="H26" s="194"/>
      <c r="I26" s="26"/>
      <c r="J26" s="183"/>
    </row>
    <row r="27" spans="1:10" s="23" customFormat="1" ht="15" x14ac:dyDescent="0.25">
      <c r="A27" s="86" t="s">
        <v>284</v>
      </c>
      <c r="B27" s="26"/>
      <c r="C27" s="26"/>
      <c r="D27" s="26"/>
      <c r="E27" s="26"/>
      <c r="F27" s="26"/>
      <c r="G27" s="26"/>
      <c r="H27" s="194"/>
      <c r="I27" s="26"/>
      <c r="J27" s="183"/>
    </row>
    <row r="28" spans="1:10" s="23" customFormat="1" x14ac:dyDescent="0.2">
      <c r="J28" s="81"/>
    </row>
    <row r="29" spans="1:10" s="23" customFormat="1" x14ac:dyDescent="0.2"/>
    <row r="30" spans="1:10" s="23" customFormat="1" x14ac:dyDescent="0.2">
      <c r="A30" s="25"/>
    </row>
    <row r="31" spans="1:10" s="2" customFormat="1" ht="15" x14ac:dyDescent="0.3">
      <c r="B31" s="90" t="s">
        <v>107</v>
      </c>
      <c r="E31" s="5"/>
    </row>
    <row r="32" spans="1:10" s="2" customFormat="1" ht="15" x14ac:dyDescent="0.3">
      <c r="C32" s="89"/>
      <c r="E32" s="89"/>
      <c r="F32" s="92"/>
      <c r="G32" s="92"/>
      <c r="H32"/>
      <c r="I32"/>
    </row>
    <row r="33" spans="1:10" s="2" customFormat="1" ht="15" x14ac:dyDescent="0.3">
      <c r="A33"/>
      <c r="C33" s="88" t="s">
        <v>271</v>
      </c>
      <c r="E33" s="12" t="s">
        <v>276</v>
      </c>
      <c r="F33" s="91"/>
      <c r="G33"/>
      <c r="H33"/>
      <c r="I33"/>
    </row>
    <row r="34" spans="1:10" s="2" customFormat="1" ht="15" x14ac:dyDescent="0.3">
      <c r="A34"/>
      <c r="C34" s="83" t="s">
        <v>140</v>
      </c>
      <c r="E34" s="2" t="s">
        <v>272</v>
      </c>
      <c r="F34"/>
      <c r="G34"/>
      <c r="H34"/>
      <c r="I34"/>
    </row>
    <row r="35" spans="1:10" customFormat="1" ht="15" x14ac:dyDescent="0.3">
      <c r="B35" s="2"/>
      <c r="C35" s="25"/>
    </row>
    <row r="36" spans="1:10" customFormat="1" x14ac:dyDescent="0.2"/>
    <row r="37" spans="1:10" s="23" customFormat="1" x14ac:dyDescent="0.2">
      <c r="J37" s="81"/>
    </row>
    <row r="38" spans="1:10" s="23" customFormat="1" x14ac:dyDescent="0.2">
      <c r="J38" s="81"/>
    </row>
    <row r="39" spans="1:10" s="23" customFormat="1" x14ac:dyDescent="0.2">
      <c r="J39" s="81"/>
    </row>
    <row r="40" spans="1:10" s="23" customFormat="1" x14ac:dyDescent="0.2">
      <c r="J40" s="81"/>
    </row>
    <row r="41" spans="1:10" s="23" customFormat="1" x14ac:dyDescent="0.2">
      <c r="J41" s="81"/>
    </row>
    <row r="42" spans="1:10" s="23" customFormat="1" x14ac:dyDescent="0.2">
      <c r="J42" s="81"/>
    </row>
    <row r="43" spans="1:10" s="23" customFormat="1" x14ac:dyDescent="0.2">
      <c r="J43" s="81"/>
    </row>
    <row r="44" spans="1:10" s="23" customFormat="1" x14ac:dyDescent="0.2">
      <c r="J44" s="81"/>
    </row>
    <row r="45" spans="1:10" s="23" customFormat="1" x14ac:dyDescent="0.2">
      <c r="J45" s="81"/>
    </row>
    <row r="46" spans="1:10" s="23" customFormat="1" x14ac:dyDescent="0.2">
      <c r="J46" s="81"/>
    </row>
    <row r="47" spans="1:10" s="23" customFormat="1" x14ac:dyDescent="0.2">
      <c r="J47" s="81"/>
    </row>
    <row r="48" spans="1:10" s="23" customFormat="1" x14ac:dyDescent="0.2">
      <c r="J48" s="81"/>
    </row>
    <row r="49" spans="10:10" s="23" customFormat="1" x14ac:dyDescent="0.2">
      <c r="J49" s="81"/>
    </row>
    <row r="50" spans="10:10" s="23" customFormat="1" x14ac:dyDescent="0.2">
      <c r="J50" s="81"/>
    </row>
    <row r="51" spans="10:10" s="23" customFormat="1" x14ac:dyDescent="0.2">
      <c r="J51" s="81"/>
    </row>
    <row r="52" spans="10:10" s="23" customFormat="1" x14ac:dyDescent="0.2">
      <c r="J52" s="81"/>
    </row>
    <row r="53" spans="10:10" s="23" customFormat="1" x14ac:dyDescent="0.2">
      <c r="J53" s="81"/>
    </row>
    <row r="54" spans="10:10" s="23" customFormat="1" x14ac:dyDescent="0.2">
      <c r="J54" s="81"/>
    </row>
  </sheetData>
  <mergeCells count="1">
    <mergeCell ref="I2:J2"/>
  </mergeCells>
  <dataValidations count="2">
    <dataValidation allowBlank="1" showInputMessage="1" showErrorMessage="1" error="თვე/დღე/წელი" prompt="თვე/დღე/წელი" sqref="H9:H27"/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I2"/>
  </dataValidations>
  <pageMargins left="0.19685039370078741" right="0.19685039370078741" top="0.74803149606299213" bottom="0.74803149606299213" header="0.31496062992125984" footer="0.31496062992125984"/>
  <pageSetup paperSize="9" scale="90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9"/>
  <sheetViews>
    <sheetView showGridLines="0" view="pageBreakPreview" zoomScale="70" zoomScaleSheetLayoutView="70" workbookViewId="0">
      <selection activeCell="G2" sqref="G2:H2"/>
    </sheetView>
  </sheetViews>
  <sheetFormatPr defaultRowHeight="12.75" x14ac:dyDescent="0.2"/>
  <cols>
    <col min="1" max="1" width="4.85546875" style="248" customWidth="1"/>
    <col min="2" max="2" width="37.42578125" style="248" customWidth="1"/>
    <col min="3" max="3" width="21.5703125" style="248" customWidth="1"/>
    <col min="4" max="4" width="20" style="248" customWidth="1"/>
    <col min="5" max="5" width="18.7109375" style="248" customWidth="1"/>
    <col min="6" max="6" width="24.140625" style="248" customWidth="1"/>
    <col min="7" max="7" width="27.140625" style="248" customWidth="1"/>
    <col min="8" max="8" width="0.7109375" style="248" customWidth="1"/>
    <col min="9" max="16384" width="9.140625" style="248"/>
  </cols>
  <sheetData>
    <row r="1" spans="1:8" s="232" customFormat="1" ht="15" x14ac:dyDescent="0.2">
      <c r="A1" s="229" t="s">
        <v>331</v>
      </c>
      <c r="B1" s="230"/>
      <c r="C1" s="230"/>
      <c r="D1" s="230"/>
      <c r="E1" s="230"/>
      <c r="F1" s="100"/>
      <c r="G1" s="100" t="s">
        <v>110</v>
      </c>
      <c r="H1" s="233"/>
    </row>
    <row r="2" spans="1:8" s="232" customFormat="1" ht="15" x14ac:dyDescent="0.2">
      <c r="A2" s="233" t="s">
        <v>322</v>
      </c>
      <c r="B2" s="230"/>
      <c r="C2" s="230"/>
      <c r="D2" s="230"/>
      <c r="E2" s="231"/>
      <c r="F2" s="231"/>
      <c r="G2" s="555" t="s">
        <v>589</v>
      </c>
      <c r="H2" s="556"/>
    </row>
    <row r="3" spans="1:8" s="232" customFormat="1" x14ac:dyDescent="0.2">
      <c r="A3" s="233"/>
      <c r="B3" s="230"/>
      <c r="C3" s="230"/>
      <c r="D3" s="230"/>
      <c r="E3" s="231"/>
      <c r="F3" s="231"/>
      <c r="G3" s="231"/>
      <c r="H3" s="233"/>
    </row>
    <row r="4" spans="1:8" s="232" customFormat="1" ht="15" x14ac:dyDescent="0.3">
      <c r="A4" s="153" t="s">
        <v>277</v>
      </c>
      <c r="B4" s="230"/>
      <c r="C4" s="230"/>
      <c r="D4" s="230"/>
      <c r="E4" s="234"/>
      <c r="F4" s="234"/>
      <c r="G4" s="231"/>
      <c r="H4" s="233"/>
    </row>
    <row r="5" spans="1:8" s="232" customFormat="1" ht="15" x14ac:dyDescent="0.3">
      <c r="A5" s="258" t="s">
        <v>472</v>
      </c>
      <c r="B5" s="102"/>
      <c r="C5" s="102"/>
      <c r="D5" s="102"/>
      <c r="E5" s="102"/>
      <c r="F5" s="102"/>
      <c r="G5" s="236"/>
      <c r="H5" s="233"/>
    </row>
    <row r="6" spans="1:8" s="249" customFormat="1" x14ac:dyDescent="0.2">
      <c r="A6" s="237"/>
      <c r="B6" s="237"/>
      <c r="C6" s="237"/>
      <c r="D6" s="237"/>
      <c r="E6" s="237"/>
      <c r="F6" s="237"/>
      <c r="G6" s="237"/>
      <c r="H6" s="234"/>
    </row>
    <row r="7" spans="1:8" s="232" customFormat="1" ht="51" x14ac:dyDescent="0.2">
      <c r="A7" s="268" t="s">
        <v>64</v>
      </c>
      <c r="B7" s="240" t="s">
        <v>326</v>
      </c>
      <c r="C7" s="240" t="s">
        <v>327</v>
      </c>
      <c r="D7" s="240" t="s">
        <v>328</v>
      </c>
      <c r="E7" s="240" t="s">
        <v>329</v>
      </c>
      <c r="F7" s="240" t="s">
        <v>330</v>
      </c>
      <c r="G7" s="240" t="s">
        <v>323</v>
      </c>
      <c r="H7" s="233"/>
    </row>
    <row r="8" spans="1:8" s="232" customFormat="1" x14ac:dyDescent="0.2">
      <c r="A8" s="238">
        <v>1</v>
      </c>
      <c r="B8" s="239">
        <v>2</v>
      </c>
      <c r="C8" s="239">
        <v>3</v>
      </c>
      <c r="D8" s="239">
        <v>4</v>
      </c>
      <c r="E8" s="240">
        <v>5</v>
      </c>
      <c r="F8" s="240">
        <v>6</v>
      </c>
      <c r="G8" s="240">
        <v>7</v>
      </c>
      <c r="H8" s="233"/>
    </row>
    <row r="9" spans="1:8" s="232" customFormat="1" x14ac:dyDescent="0.2">
      <c r="A9" s="250">
        <v>1</v>
      </c>
      <c r="B9" s="241"/>
      <c r="C9" s="241"/>
      <c r="D9" s="242"/>
      <c r="E9" s="241"/>
      <c r="F9" s="241"/>
      <c r="G9" s="241"/>
      <c r="H9" s="233"/>
    </row>
    <row r="10" spans="1:8" s="232" customFormat="1" x14ac:dyDescent="0.2">
      <c r="A10" s="250">
        <v>2</v>
      </c>
      <c r="B10" s="241"/>
      <c r="C10" s="241"/>
      <c r="D10" s="242"/>
      <c r="E10" s="241"/>
      <c r="F10" s="241"/>
      <c r="G10" s="241"/>
      <c r="H10" s="233"/>
    </row>
    <row r="11" spans="1:8" s="232" customFormat="1" x14ac:dyDescent="0.2">
      <c r="A11" s="250">
        <v>3</v>
      </c>
      <c r="B11" s="241"/>
      <c r="C11" s="241"/>
      <c r="D11" s="242"/>
      <c r="E11" s="241"/>
      <c r="F11" s="241"/>
      <c r="G11" s="241"/>
      <c r="H11" s="233"/>
    </row>
    <row r="12" spans="1:8" s="232" customFormat="1" x14ac:dyDescent="0.2">
      <c r="A12" s="250">
        <v>4</v>
      </c>
      <c r="B12" s="241"/>
      <c r="C12" s="241"/>
      <c r="D12" s="242"/>
      <c r="E12" s="241"/>
      <c r="F12" s="241"/>
      <c r="G12" s="241"/>
      <c r="H12" s="233"/>
    </row>
    <row r="13" spans="1:8" s="232" customFormat="1" x14ac:dyDescent="0.2">
      <c r="A13" s="250">
        <v>5</v>
      </c>
      <c r="B13" s="241"/>
      <c r="C13" s="241"/>
      <c r="D13" s="242"/>
      <c r="E13" s="241"/>
      <c r="F13" s="241"/>
      <c r="G13" s="241"/>
      <c r="H13" s="233"/>
    </row>
    <row r="14" spans="1:8" s="232" customFormat="1" x14ac:dyDescent="0.2">
      <c r="A14" s="250">
        <v>6</v>
      </c>
      <c r="B14" s="241"/>
      <c r="C14" s="241"/>
      <c r="D14" s="242"/>
      <c r="E14" s="241"/>
      <c r="F14" s="241"/>
      <c r="G14" s="241"/>
      <c r="H14" s="233"/>
    </row>
    <row r="15" spans="1:8" s="232" customFormat="1" x14ac:dyDescent="0.2">
      <c r="A15" s="250">
        <v>7</v>
      </c>
      <c r="B15" s="241"/>
      <c r="C15" s="241"/>
      <c r="D15" s="242"/>
      <c r="E15" s="241"/>
      <c r="F15" s="241"/>
      <c r="G15" s="241"/>
      <c r="H15" s="233"/>
    </row>
    <row r="16" spans="1:8" s="232" customFormat="1" x14ac:dyDescent="0.2">
      <c r="A16" s="250">
        <v>8</v>
      </c>
      <c r="B16" s="241"/>
      <c r="C16" s="241"/>
      <c r="D16" s="242"/>
      <c r="E16" s="241"/>
      <c r="F16" s="241"/>
      <c r="G16" s="241"/>
      <c r="H16" s="233"/>
    </row>
    <row r="17" spans="1:11" s="232" customFormat="1" x14ac:dyDescent="0.2">
      <c r="A17" s="250">
        <v>9</v>
      </c>
      <c r="B17" s="241"/>
      <c r="C17" s="241"/>
      <c r="D17" s="242"/>
      <c r="E17" s="241"/>
      <c r="F17" s="241"/>
      <c r="G17" s="241"/>
      <c r="H17" s="233"/>
    </row>
    <row r="18" spans="1:11" s="232" customFormat="1" x14ac:dyDescent="0.2">
      <c r="A18" s="250">
        <v>10</v>
      </c>
      <c r="B18" s="241"/>
      <c r="C18" s="241"/>
      <c r="D18" s="242"/>
      <c r="E18" s="241"/>
      <c r="F18" s="241"/>
      <c r="G18" s="241"/>
      <c r="H18" s="233"/>
    </row>
    <row r="19" spans="1:11" s="232" customFormat="1" x14ac:dyDescent="0.2">
      <c r="A19" s="250" t="s">
        <v>281</v>
      </c>
      <c r="B19" s="241"/>
      <c r="C19" s="241"/>
      <c r="D19" s="242"/>
      <c r="E19" s="241"/>
      <c r="F19" s="241"/>
      <c r="G19" s="241"/>
      <c r="H19" s="233"/>
    </row>
    <row r="22" spans="1:11" s="232" customFormat="1" x14ac:dyDescent="0.2"/>
    <row r="23" spans="1:11" s="232" customFormat="1" x14ac:dyDescent="0.2"/>
    <row r="24" spans="1:11" s="21" customFormat="1" ht="15" x14ac:dyDescent="0.3">
      <c r="B24" s="243" t="s">
        <v>107</v>
      </c>
      <c r="C24" s="243"/>
    </row>
    <row r="25" spans="1:11" s="21" customFormat="1" ht="15" x14ac:dyDescent="0.3">
      <c r="B25" s="243"/>
      <c r="C25" s="243"/>
    </row>
    <row r="26" spans="1:11" s="21" customFormat="1" ht="15" x14ac:dyDescent="0.3">
      <c r="C26" s="245"/>
      <c r="F26" s="245"/>
      <c r="G26" s="245"/>
      <c r="H26" s="244"/>
    </row>
    <row r="27" spans="1:11" s="21" customFormat="1" ht="15" x14ac:dyDescent="0.3">
      <c r="C27" s="246" t="s">
        <v>271</v>
      </c>
      <c r="F27" s="243" t="s">
        <v>324</v>
      </c>
      <c r="J27" s="244"/>
      <c r="K27" s="244"/>
    </row>
    <row r="28" spans="1:11" s="21" customFormat="1" ht="15" x14ac:dyDescent="0.3">
      <c r="C28" s="246" t="s">
        <v>140</v>
      </c>
      <c r="F28" s="247" t="s">
        <v>272</v>
      </c>
      <c r="J28" s="244"/>
      <c r="K28" s="244"/>
    </row>
    <row r="29" spans="1:11" s="232" customFormat="1" ht="15" x14ac:dyDescent="0.3">
      <c r="C29" s="246"/>
      <c r="J29" s="249"/>
      <c r="K29" s="249"/>
    </row>
  </sheetData>
  <mergeCells count="1">
    <mergeCell ref="G2:H2"/>
  </mergeCells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D9:D19 G2"/>
    <dataValidation type="list" allowBlank="1" showInputMessage="1" showErrorMessage="1" errorTitle="თარიღის შევსების ინსტრუქცია" error="დღე/თვე/წელი" prompt="დღე/თვე/წელი" sqref="I1">
      <formula1>#REF!</formula1>
    </dataValidation>
  </dataValidations>
  <pageMargins left="0.7" right="0.7" top="0.75" bottom="0.75" header="0.3" footer="0.3"/>
  <pageSetup paperSize="9" scale="8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41"/>
  <sheetViews>
    <sheetView showGridLines="0" view="pageBreakPreview" zoomScale="70" zoomScaleSheetLayoutView="70" workbookViewId="0">
      <selection activeCell="C2" sqref="C2:D2"/>
    </sheetView>
  </sheetViews>
  <sheetFormatPr defaultRowHeight="15" x14ac:dyDescent="0.3"/>
  <cols>
    <col min="1" max="1" width="16.28515625" style="2" customWidth="1"/>
    <col min="2" max="2" width="80" style="2" customWidth="1"/>
    <col min="3" max="3" width="16.140625" style="2" customWidth="1"/>
    <col min="4" max="4" width="14.7109375" style="2" customWidth="1"/>
    <col min="5" max="5" width="0.7109375" style="5" customWidth="1"/>
    <col min="6" max="6" width="9.140625" style="2"/>
    <col min="7" max="7" width="15.85546875" style="2" bestFit="1" customWidth="1"/>
    <col min="8" max="16384" width="9.140625" style="2"/>
  </cols>
  <sheetData>
    <row r="1" spans="1:7" x14ac:dyDescent="0.3">
      <c r="A1" s="96" t="s">
        <v>307</v>
      </c>
      <c r="B1" s="98"/>
      <c r="C1" s="557" t="s">
        <v>110</v>
      </c>
      <c r="D1" s="557"/>
      <c r="E1" s="147"/>
    </row>
    <row r="2" spans="1:7" x14ac:dyDescent="0.3">
      <c r="A2" s="98" t="s">
        <v>141</v>
      </c>
      <c r="B2" s="98"/>
      <c r="C2" s="555" t="s">
        <v>589</v>
      </c>
      <c r="D2" s="556"/>
      <c r="E2" s="147"/>
    </row>
    <row r="3" spans="1:7" x14ac:dyDescent="0.3">
      <c r="A3" s="96"/>
      <c r="B3" s="98"/>
      <c r="C3" s="97"/>
      <c r="D3" s="97"/>
      <c r="E3" s="147"/>
    </row>
    <row r="4" spans="1:7" x14ac:dyDescent="0.3">
      <c r="A4" s="99" t="s">
        <v>277</v>
      </c>
      <c r="B4" s="139"/>
      <c r="C4" s="140"/>
      <c r="D4" s="98"/>
      <c r="E4" s="147"/>
    </row>
    <row r="5" spans="1:7" x14ac:dyDescent="0.3">
      <c r="A5" s="258" t="s">
        <v>472</v>
      </c>
      <c r="B5" s="102"/>
      <c r="C5" s="102"/>
      <c r="E5" s="147"/>
    </row>
    <row r="6" spans="1:7" x14ac:dyDescent="0.3">
      <c r="A6" s="141"/>
      <c r="B6" s="141"/>
      <c r="C6" s="141"/>
      <c r="D6" s="142"/>
      <c r="E6" s="147"/>
    </row>
    <row r="7" spans="1:7" x14ac:dyDescent="0.3">
      <c r="A7" s="98"/>
      <c r="B7" s="98"/>
      <c r="C7" s="98"/>
      <c r="D7" s="98"/>
      <c r="E7" s="147"/>
    </row>
    <row r="8" spans="1:7" s="6" customFormat="1" ht="39" customHeight="1" x14ac:dyDescent="0.3">
      <c r="A8" s="143" t="s">
        <v>64</v>
      </c>
      <c r="B8" s="101" t="s">
        <v>252</v>
      </c>
      <c r="C8" s="101" t="s">
        <v>66</v>
      </c>
      <c r="D8" s="101" t="s">
        <v>67</v>
      </c>
      <c r="E8" s="147"/>
    </row>
    <row r="9" spans="1:7" s="7" customFormat="1" ht="16.5" customHeight="1" x14ac:dyDescent="0.3">
      <c r="A9" s="278">
        <v>1</v>
      </c>
      <c r="B9" s="278" t="s">
        <v>65</v>
      </c>
      <c r="C9" s="107">
        <f>SUM(C10,C25)</f>
        <v>524037.61000000004</v>
      </c>
      <c r="D9" s="107">
        <f>SUM(D10,D25)</f>
        <v>524037.61000000004</v>
      </c>
      <c r="E9" s="147"/>
    </row>
    <row r="10" spans="1:7" s="7" customFormat="1" ht="16.5" customHeight="1" x14ac:dyDescent="0.3">
      <c r="A10" s="109">
        <v>1.1000000000000001</v>
      </c>
      <c r="B10" s="109" t="s">
        <v>80</v>
      </c>
      <c r="C10" s="107">
        <f>SUM(C11,C12,C15,C18,C23,C24)</f>
        <v>524037.61000000004</v>
      </c>
      <c r="D10" s="107">
        <f>SUM(D11,D12,D15,D18,D23,D24)</f>
        <v>524037.61000000004</v>
      </c>
      <c r="E10" s="147"/>
    </row>
    <row r="11" spans="1:7" s="9" customFormat="1" ht="16.5" customHeight="1" x14ac:dyDescent="0.3">
      <c r="A11" s="110" t="s">
        <v>30</v>
      </c>
      <c r="B11" s="110" t="s">
        <v>79</v>
      </c>
      <c r="C11" s="8"/>
      <c r="D11" s="8"/>
      <c r="E11" s="147"/>
    </row>
    <row r="12" spans="1:7" s="10" customFormat="1" ht="16.5" customHeight="1" x14ac:dyDescent="0.3">
      <c r="A12" s="110" t="s">
        <v>31</v>
      </c>
      <c r="B12" s="110" t="s">
        <v>314</v>
      </c>
      <c r="C12" s="144">
        <f>SUM(C13:C14)</f>
        <v>29085.45</v>
      </c>
      <c r="D12" s="144">
        <f>SUM(D13:D14)</f>
        <v>29085.45</v>
      </c>
      <c r="E12" s="147"/>
      <c r="G12" s="87"/>
    </row>
    <row r="13" spans="1:7" s="3" customFormat="1" ht="16.5" customHeight="1" x14ac:dyDescent="0.3">
      <c r="A13" s="119" t="s">
        <v>81</v>
      </c>
      <c r="B13" s="119" t="s">
        <v>317</v>
      </c>
      <c r="C13" s="8">
        <v>29085.45</v>
      </c>
      <c r="D13" s="8">
        <v>29085.45</v>
      </c>
      <c r="E13" s="147"/>
    </row>
    <row r="14" spans="1:7" s="3" customFormat="1" ht="16.5" customHeight="1" x14ac:dyDescent="0.3">
      <c r="A14" s="119" t="s">
        <v>109</v>
      </c>
      <c r="B14" s="119" t="s">
        <v>97</v>
      </c>
      <c r="C14" s="8"/>
      <c r="D14" s="8"/>
      <c r="E14" s="147"/>
    </row>
    <row r="15" spans="1:7" s="3" customFormat="1" ht="16.5" customHeight="1" x14ac:dyDescent="0.3">
      <c r="A15" s="110" t="s">
        <v>82</v>
      </c>
      <c r="B15" s="110" t="s">
        <v>83</v>
      </c>
      <c r="C15" s="144">
        <f>SUM(C16:C17)</f>
        <v>479952.16000000003</v>
      </c>
      <c r="D15" s="144">
        <f>SUM(D16:D17)</f>
        <v>479952.16000000003</v>
      </c>
      <c r="E15" s="147"/>
    </row>
    <row r="16" spans="1:7" s="3" customFormat="1" ht="16.5" customHeight="1" x14ac:dyDescent="0.3">
      <c r="A16" s="119" t="s">
        <v>84</v>
      </c>
      <c r="B16" s="119" t="s">
        <v>86</v>
      </c>
      <c r="C16" s="8">
        <v>418832.4</v>
      </c>
      <c r="D16" s="8">
        <v>418832.4</v>
      </c>
      <c r="E16" s="147"/>
    </row>
    <row r="17" spans="1:6" s="3" customFormat="1" ht="30" x14ac:dyDescent="0.3">
      <c r="A17" s="119" t="s">
        <v>85</v>
      </c>
      <c r="B17" s="119" t="s">
        <v>111</v>
      </c>
      <c r="C17" s="8">
        <v>61119.76</v>
      </c>
      <c r="D17" s="8">
        <v>61119.76</v>
      </c>
      <c r="E17" s="147"/>
    </row>
    <row r="18" spans="1:6" s="3" customFormat="1" ht="16.5" customHeight="1" x14ac:dyDescent="0.3">
      <c r="A18" s="110" t="s">
        <v>87</v>
      </c>
      <c r="B18" s="110" t="s">
        <v>422</v>
      </c>
      <c r="C18" s="144">
        <f>SUM(C19:C22)</f>
        <v>0</v>
      </c>
      <c r="D18" s="144">
        <f>SUM(D19:D22)</f>
        <v>0</v>
      </c>
      <c r="E18" s="147"/>
    </row>
    <row r="19" spans="1:6" s="3" customFormat="1" ht="16.5" customHeight="1" x14ac:dyDescent="0.3">
      <c r="A19" s="119" t="s">
        <v>88</v>
      </c>
      <c r="B19" s="119" t="s">
        <v>89</v>
      </c>
      <c r="C19" s="8"/>
      <c r="D19" s="8"/>
      <c r="E19" s="147"/>
    </row>
    <row r="20" spans="1:6" s="3" customFormat="1" ht="30" x14ac:dyDescent="0.3">
      <c r="A20" s="119" t="s">
        <v>92</v>
      </c>
      <c r="B20" s="119" t="s">
        <v>90</v>
      </c>
      <c r="C20" s="8"/>
      <c r="D20" s="8"/>
      <c r="E20" s="147"/>
    </row>
    <row r="21" spans="1:6" s="3" customFormat="1" ht="16.5" customHeight="1" x14ac:dyDescent="0.3">
      <c r="A21" s="119" t="s">
        <v>93</v>
      </c>
      <c r="B21" s="119" t="s">
        <v>91</v>
      </c>
      <c r="C21" s="8"/>
      <c r="D21" s="8"/>
      <c r="E21" s="147"/>
    </row>
    <row r="22" spans="1:6" s="3" customFormat="1" ht="16.5" customHeight="1" x14ac:dyDescent="0.3">
      <c r="A22" s="119" t="s">
        <v>94</v>
      </c>
      <c r="B22" s="119" t="s">
        <v>448</v>
      </c>
      <c r="C22" s="8"/>
      <c r="D22" s="8"/>
      <c r="E22" s="147"/>
    </row>
    <row r="23" spans="1:6" s="3" customFormat="1" ht="16.5" customHeight="1" x14ac:dyDescent="0.3">
      <c r="A23" s="110" t="s">
        <v>95</v>
      </c>
      <c r="B23" s="110" t="s">
        <v>449</v>
      </c>
      <c r="C23" s="315">
        <v>15000</v>
      </c>
      <c r="D23" s="8">
        <v>15000</v>
      </c>
      <c r="E23" s="147"/>
    </row>
    <row r="24" spans="1:6" s="3" customFormat="1" x14ac:dyDescent="0.3">
      <c r="A24" s="110" t="s">
        <v>254</v>
      </c>
      <c r="B24" s="110" t="s">
        <v>455</v>
      </c>
      <c r="C24" s="8"/>
      <c r="D24" s="8"/>
      <c r="E24" s="147"/>
    </row>
    <row r="25" spans="1:6" ht="16.5" customHeight="1" x14ac:dyDescent="0.3">
      <c r="A25" s="109">
        <v>1.2</v>
      </c>
      <c r="B25" s="109" t="s">
        <v>96</v>
      </c>
      <c r="C25" s="107">
        <f>SUM(C26,C30)</f>
        <v>0</v>
      </c>
      <c r="D25" s="107">
        <f>SUM(D26,D30)</f>
        <v>0</v>
      </c>
      <c r="E25" s="147"/>
    </row>
    <row r="26" spans="1:6" ht="16.5" customHeight="1" x14ac:dyDescent="0.3">
      <c r="A26" s="110" t="s">
        <v>32</v>
      </c>
      <c r="B26" s="110" t="s">
        <v>317</v>
      </c>
      <c r="C26" s="144">
        <f>SUM(C27:C29)</f>
        <v>0</v>
      </c>
      <c r="D26" s="144"/>
      <c r="E26" s="147"/>
    </row>
    <row r="27" spans="1:6" x14ac:dyDescent="0.3">
      <c r="A27" s="286" t="s">
        <v>98</v>
      </c>
      <c r="B27" s="286" t="s">
        <v>315</v>
      </c>
      <c r="C27" s="8"/>
      <c r="D27" s="8"/>
      <c r="E27" s="147"/>
    </row>
    <row r="28" spans="1:6" x14ac:dyDescent="0.3">
      <c r="A28" s="286" t="s">
        <v>99</v>
      </c>
      <c r="B28" s="286" t="s">
        <v>318</v>
      </c>
      <c r="C28" s="8"/>
      <c r="D28" s="8"/>
      <c r="E28" s="147"/>
    </row>
    <row r="29" spans="1:6" x14ac:dyDescent="0.3">
      <c r="A29" s="286" t="s">
        <v>458</v>
      </c>
      <c r="B29" s="286" t="s">
        <v>316</v>
      </c>
      <c r="C29" s="8"/>
      <c r="D29" s="8"/>
      <c r="E29" s="147"/>
    </row>
    <row r="30" spans="1:6" x14ac:dyDescent="0.3">
      <c r="A30" s="110" t="s">
        <v>33</v>
      </c>
      <c r="B30" s="300" t="s">
        <v>454</v>
      </c>
      <c r="C30" s="8"/>
      <c r="D30" s="8"/>
      <c r="E30" s="147"/>
    </row>
    <row r="31" spans="1:6" x14ac:dyDescent="0.3">
      <c r="D31" s="27"/>
      <c r="E31" s="148"/>
      <c r="F31" s="27"/>
    </row>
    <row r="32" spans="1:6" x14ac:dyDescent="0.3">
      <c r="A32" s="1"/>
      <c r="D32" s="27"/>
      <c r="E32" s="148"/>
      <c r="F32" s="27"/>
    </row>
    <row r="33" spans="1:9" x14ac:dyDescent="0.3">
      <c r="D33" s="27"/>
      <c r="E33" s="148"/>
      <c r="F33" s="27"/>
    </row>
    <row r="34" spans="1:9" x14ac:dyDescent="0.3">
      <c r="D34" s="27"/>
      <c r="E34" s="148"/>
      <c r="F34" s="27"/>
    </row>
    <row r="35" spans="1:9" x14ac:dyDescent="0.3">
      <c r="A35" s="88" t="s">
        <v>107</v>
      </c>
      <c r="D35" s="27"/>
      <c r="E35" s="148"/>
      <c r="F35" s="27"/>
    </row>
    <row r="36" spans="1:9" x14ac:dyDescent="0.3">
      <c r="D36" s="27"/>
      <c r="E36" s="149"/>
      <c r="F36" s="149"/>
      <c r="G36"/>
      <c r="H36"/>
      <c r="I36"/>
    </row>
    <row r="37" spans="1:9" x14ac:dyDescent="0.3">
      <c r="D37" s="150"/>
      <c r="E37" s="149"/>
      <c r="F37" s="149"/>
      <c r="G37"/>
      <c r="H37"/>
      <c r="I37"/>
    </row>
    <row r="38" spans="1:9" x14ac:dyDescent="0.3">
      <c r="A38"/>
      <c r="B38" s="88" t="s">
        <v>274</v>
      </c>
      <c r="D38" s="150"/>
      <c r="E38" s="149"/>
      <c r="F38" s="149"/>
      <c r="G38"/>
      <c r="H38"/>
      <c r="I38"/>
    </row>
    <row r="39" spans="1:9" x14ac:dyDescent="0.3">
      <c r="A39"/>
      <c r="B39" s="2" t="s">
        <v>273</v>
      </c>
      <c r="D39" s="150"/>
      <c r="E39" s="149"/>
      <c r="F39" s="149"/>
      <c r="G39"/>
      <c r="H39"/>
      <c r="I39"/>
    </row>
    <row r="40" spans="1:9" customFormat="1" ht="12.75" x14ac:dyDescent="0.2">
      <c r="B40" s="83" t="s">
        <v>140</v>
      </c>
      <c r="D40" s="149"/>
      <c r="E40" s="149"/>
      <c r="F40" s="149"/>
    </row>
    <row r="41" spans="1:9" x14ac:dyDescent="0.3">
      <c r="D41" s="27"/>
      <c r="E41" s="148"/>
      <c r="F41" s="27"/>
    </row>
  </sheetData>
  <mergeCells count="2">
    <mergeCell ref="C2:D2"/>
    <mergeCell ref="C1:D1"/>
  </mergeCells>
  <printOptions gridLines="1"/>
  <pageMargins left="0.19685039370078741" right="0.19685039370078741" top="0.19685039370078741" bottom="0.19685039370078741" header="0.15748031496062992" footer="0.15748031496062992"/>
  <pageSetup paperSize="9" scale="79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6"/>
  <sheetViews>
    <sheetView view="pageBreakPreview" zoomScale="70" zoomScaleNormal="80" zoomScaleSheetLayoutView="70" workbookViewId="0">
      <selection activeCell="B10" sqref="B10"/>
    </sheetView>
  </sheetViews>
  <sheetFormatPr defaultRowHeight="12.75" x14ac:dyDescent="0.2"/>
  <cols>
    <col min="2" max="2" width="20.7109375" customWidth="1"/>
    <col min="3" max="3" width="11.5703125" customWidth="1"/>
    <col min="4" max="4" width="19.140625" customWidth="1"/>
    <col min="5" max="5" width="27.85546875" customWidth="1"/>
    <col min="6" max="6" width="20.42578125" customWidth="1"/>
    <col min="7" max="7" width="19.140625" customWidth="1"/>
    <col min="8" max="8" width="22.140625" customWidth="1"/>
    <col min="9" max="9" width="21.42578125" customWidth="1"/>
    <col min="10" max="10" width="20.28515625" customWidth="1"/>
    <col min="11" max="11" width="24.5703125" customWidth="1"/>
  </cols>
  <sheetData>
    <row r="1" spans="1:12" ht="15" x14ac:dyDescent="0.2">
      <c r="A1" s="174" t="s">
        <v>467</v>
      </c>
      <c r="B1" s="175"/>
      <c r="C1" s="175"/>
      <c r="D1" s="175"/>
      <c r="E1" s="175"/>
      <c r="F1" s="175"/>
      <c r="G1" s="175"/>
      <c r="H1" s="175"/>
      <c r="I1" s="175"/>
      <c r="J1" s="175"/>
      <c r="K1" s="100" t="s">
        <v>110</v>
      </c>
    </row>
    <row r="2" spans="1:12" ht="15" x14ac:dyDescent="0.3">
      <c r="A2" s="142" t="s">
        <v>141</v>
      </c>
      <c r="B2" s="175"/>
      <c r="C2" s="175"/>
      <c r="D2" s="175"/>
      <c r="E2" s="175"/>
      <c r="F2" s="175"/>
      <c r="G2" s="175"/>
      <c r="H2" s="175"/>
      <c r="I2" s="175"/>
      <c r="J2" s="175"/>
      <c r="K2" s="555" t="s">
        <v>589</v>
      </c>
      <c r="L2" s="556"/>
    </row>
    <row r="3" spans="1:12" ht="15" x14ac:dyDescent="0.2">
      <c r="A3" s="175"/>
      <c r="B3" s="175"/>
      <c r="C3" s="175"/>
      <c r="D3" s="175"/>
      <c r="E3" s="175"/>
      <c r="F3" s="175"/>
      <c r="G3" s="175"/>
      <c r="H3" s="175"/>
      <c r="I3" s="175"/>
      <c r="J3" s="175"/>
      <c r="K3" s="178"/>
    </row>
    <row r="4" spans="1:12" ht="15" x14ac:dyDescent="0.3">
      <c r="A4" s="98" t="str">
        <f>'ფორმა N2'!A4</f>
        <v>ანგარიშვალდებული პირის დასახელება:</v>
      </c>
      <c r="B4" s="98"/>
      <c r="C4" s="98"/>
      <c r="D4" s="99"/>
      <c r="E4" s="184"/>
      <c r="F4" s="175"/>
      <c r="G4" s="175"/>
      <c r="H4" s="175"/>
      <c r="I4" s="175"/>
      <c r="J4" s="175"/>
      <c r="K4" s="184"/>
    </row>
    <row r="5" spans="1:12" s="221" customFormat="1" ht="15" x14ac:dyDescent="0.3">
      <c r="A5" s="258" t="s">
        <v>472</v>
      </c>
      <c r="B5" s="102"/>
      <c r="C5" s="102"/>
      <c r="D5" s="102"/>
      <c r="E5" s="102"/>
      <c r="F5" s="102"/>
      <c r="G5" s="260"/>
      <c r="H5" s="260"/>
      <c r="I5" s="260"/>
      <c r="J5" s="260"/>
      <c r="K5" s="259"/>
    </row>
    <row r="6" spans="1:12" ht="13.5" x14ac:dyDescent="0.2">
      <c r="A6" s="179"/>
      <c r="B6" s="180"/>
      <c r="C6" s="180"/>
      <c r="D6" s="180"/>
      <c r="E6" s="175"/>
      <c r="F6" s="175"/>
      <c r="G6" s="175"/>
      <c r="H6" s="175"/>
      <c r="I6" s="175"/>
      <c r="J6" s="175"/>
      <c r="K6" s="175"/>
    </row>
    <row r="7" spans="1:12" ht="60" x14ac:dyDescent="0.2">
      <c r="A7" s="187" t="s">
        <v>64</v>
      </c>
      <c r="B7" s="173" t="s">
        <v>385</v>
      </c>
      <c r="C7" s="173" t="s">
        <v>386</v>
      </c>
      <c r="D7" s="173" t="s">
        <v>388</v>
      </c>
      <c r="E7" s="173" t="s">
        <v>387</v>
      </c>
      <c r="F7" s="173" t="s">
        <v>396</v>
      </c>
      <c r="G7" s="173" t="s">
        <v>397</v>
      </c>
      <c r="H7" s="173" t="s">
        <v>391</v>
      </c>
      <c r="I7" s="173" t="s">
        <v>392</v>
      </c>
      <c r="J7" s="173" t="s">
        <v>404</v>
      </c>
      <c r="K7" s="173" t="s">
        <v>393</v>
      </c>
    </row>
    <row r="8" spans="1:12" ht="15" x14ac:dyDescent="0.2">
      <c r="A8" s="171">
        <v>1</v>
      </c>
      <c r="B8" s="171">
        <v>2</v>
      </c>
      <c r="C8" s="173">
        <v>3</v>
      </c>
      <c r="D8" s="171">
        <v>4</v>
      </c>
      <c r="E8" s="173">
        <v>5</v>
      </c>
      <c r="F8" s="171">
        <v>6</v>
      </c>
      <c r="G8" s="173">
        <v>7</v>
      </c>
      <c r="H8" s="171">
        <v>8</v>
      </c>
      <c r="I8" s="173">
        <v>9</v>
      </c>
      <c r="J8" s="171">
        <v>10</v>
      </c>
      <c r="K8" s="173">
        <v>11</v>
      </c>
    </row>
    <row r="9" spans="1:12" ht="45" x14ac:dyDescent="0.2">
      <c r="A9" s="86">
        <v>1</v>
      </c>
      <c r="B9" s="26" t="s">
        <v>556</v>
      </c>
      <c r="C9" s="26" t="s">
        <v>552</v>
      </c>
      <c r="D9" s="26" t="s">
        <v>553</v>
      </c>
      <c r="E9" s="26">
        <v>80.599999999999994</v>
      </c>
      <c r="F9" s="26">
        <v>1320</v>
      </c>
      <c r="G9" s="26">
        <v>60001068733</v>
      </c>
      <c r="H9" s="26" t="s">
        <v>554</v>
      </c>
      <c r="I9" s="26" t="s">
        <v>557</v>
      </c>
      <c r="J9" s="26"/>
      <c r="K9" s="26"/>
    </row>
    <row r="10" spans="1:12" ht="15" x14ac:dyDescent="0.2">
      <c r="A10" s="86">
        <v>2</v>
      </c>
      <c r="B10" s="396" t="s">
        <v>558</v>
      </c>
      <c r="C10" s="26" t="s">
        <v>552</v>
      </c>
      <c r="D10" s="449" t="s">
        <v>630</v>
      </c>
      <c r="E10" s="449">
        <v>150</v>
      </c>
      <c r="F10" s="449">
        <v>1750</v>
      </c>
      <c r="G10" s="460" t="s">
        <v>559</v>
      </c>
      <c r="H10" s="396" t="s">
        <v>510</v>
      </c>
      <c r="I10" s="396" t="s">
        <v>560</v>
      </c>
      <c r="J10" s="449"/>
      <c r="K10" s="449"/>
    </row>
    <row r="11" spans="1:12" ht="15" x14ac:dyDescent="0.2">
      <c r="A11" s="86">
        <v>3</v>
      </c>
      <c r="B11" s="26"/>
      <c r="C11" s="26"/>
      <c r="D11" s="26"/>
      <c r="E11" s="456"/>
      <c r="F11" s="456"/>
      <c r="G11" s="457"/>
      <c r="H11" s="26"/>
      <c r="I11" s="26"/>
      <c r="J11" s="457"/>
      <c r="K11" s="26"/>
    </row>
    <row r="12" spans="1:12" ht="15" x14ac:dyDescent="0.2">
      <c r="A12" s="86">
        <v>4</v>
      </c>
      <c r="B12" s="26"/>
      <c r="C12" s="26"/>
      <c r="D12" s="26"/>
      <c r="E12" s="456"/>
      <c r="F12" s="456"/>
      <c r="G12" s="457"/>
      <c r="H12" s="26"/>
      <c r="I12" s="26"/>
      <c r="J12" s="457"/>
      <c r="K12" s="26"/>
    </row>
    <row r="13" spans="1:12" ht="15" x14ac:dyDescent="0.2">
      <c r="A13" s="86">
        <v>5</v>
      </c>
      <c r="B13" s="26"/>
      <c r="C13" s="26"/>
      <c r="D13" s="26"/>
      <c r="E13" s="456"/>
      <c r="F13" s="456"/>
      <c r="G13" s="457"/>
      <c r="H13" s="26"/>
      <c r="I13" s="26"/>
      <c r="J13" s="457"/>
      <c r="K13" s="26"/>
    </row>
    <row r="14" spans="1:12" ht="15" x14ac:dyDescent="0.2">
      <c r="A14" s="86">
        <v>6</v>
      </c>
      <c r="B14" s="26"/>
      <c r="C14" s="26"/>
      <c r="D14" s="26"/>
      <c r="E14" s="456"/>
      <c r="F14" s="456"/>
      <c r="G14" s="457"/>
      <c r="H14" s="26"/>
      <c r="I14" s="26"/>
      <c r="J14" s="457"/>
      <c r="K14" s="26"/>
    </row>
    <row r="15" spans="1:12" ht="15" x14ac:dyDescent="0.2">
      <c r="A15" s="86">
        <v>7</v>
      </c>
      <c r="B15" s="26"/>
      <c r="C15" s="26"/>
      <c r="D15" s="26"/>
      <c r="E15" s="456"/>
      <c r="F15" s="456"/>
      <c r="G15" s="457"/>
      <c r="H15" s="26"/>
      <c r="I15" s="26"/>
      <c r="J15" s="457"/>
      <c r="K15" s="26"/>
    </row>
    <row r="16" spans="1:12" ht="15" x14ac:dyDescent="0.2">
      <c r="A16" s="86">
        <v>8</v>
      </c>
      <c r="B16" s="26"/>
      <c r="C16" s="26"/>
      <c r="D16" s="26"/>
      <c r="E16" s="456"/>
      <c r="F16" s="456"/>
      <c r="G16" s="457"/>
      <c r="H16" s="26"/>
      <c r="I16" s="26"/>
      <c r="J16" s="457"/>
      <c r="K16" s="26"/>
    </row>
    <row r="17" spans="1:11" ht="15" x14ac:dyDescent="0.2">
      <c r="A17" s="86">
        <v>9</v>
      </c>
      <c r="B17" s="26"/>
      <c r="C17" s="26"/>
      <c r="D17" s="26"/>
      <c r="E17" s="456"/>
      <c r="F17" s="456"/>
      <c r="G17" s="457"/>
      <c r="H17" s="26"/>
      <c r="I17" s="26"/>
      <c r="J17" s="457"/>
      <c r="K17" s="26"/>
    </row>
    <row r="18" spans="1:11" ht="15" x14ac:dyDescent="0.2">
      <c r="A18" s="86">
        <v>10</v>
      </c>
      <c r="B18" s="26"/>
      <c r="C18" s="26"/>
      <c r="D18" s="26"/>
      <c r="E18" s="456"/>
      <c r="F18" s="456"/>
      <c r="G18" s="457"/>
      <c r="H18" s="26"/>
      <c r="I18" s="26"/>
      <c r="J18" s="457"/>
      <c r="K18" s="26"/>
    </row>
    <row r="19" spans="1:11" ht="15" x14ac:dyDescent="0.2">
      <c r="A19" s="86">
        <v>11</v>
      </c>
      <c r="B19" s="26"/>
      <c r="C19" s="26"/>
      <c r="D19" s="26"/>
      <c r="E19" s="456"/>
      <c r="F19" s="456"/>
      <c r="G19" s="457"/>
      <c r="H19" s="26"/>
      <c r="I19" s="26"/>
      <c r="J19" s="457"/>
      <c r="K19" s="26"/>
    </row>
    <row r="20" spans="1:11" ht="15" x14ac:dyDescent="0.2">
      <c r="A20" s="86">
        <v>12</v>
      </c>
      <c r="B20" s="26"/>
      <c r="C20" s="26"/>
      <c r="D20" s="26"/>
      <c r="E20" s="456"/>
      <c r="F20" s="456"/>
      <c r="G20" s="457"/>
      <c r="H20" s="26"/>
      <c r="I20" s="26"/>
      <c r="J20" s="458"/>
      <c r="K20" s="459"/>
    </row>
    <row r="21" spans="1:11" ht="15" x14ac:dyDescent="0.2">
      <c r="A21" s="86">
        <v>13</v>
      </c>
      <c r="B21" s="26"/>
      <c r="C21" s="26"/>
      <c r="D21" s="26"/>
      <c r="E21" s="456"/>
      <c r="F21" s="456"/>
      <c r="G21" s="330"/>
      <c r="H21" s="328"/>
      <c r="I21" s="328"/>
      <c r="J21" s="457"/>
      <c r="K21" s="26"/>
    </row>
    <row r="22" spans="1:11" ht="15" x14ac:dyDescent="0.2">
      <c r="A22" s="86">
        <v>14</v>
      </c>
      <c r="B22" s="26"/>
      <c r="C22" s="26"/>
      <c r="D22" s="26"/>
      <c r="E22" s="456"/>
      <c r="F22" s="456"/>
      <c r="G22" s="330"/>
      <c r="H22" s="328"/>
      <c r="I22" s="328"/>
      <c r="J22" s="457"/>
      <c r="K22" s="26"/>
    </row>
    <row r="23" spans="1:11" ht="15" x14ac:dyDescent="0.2">
      <c r="A23" s="86">
        <v>15</v>
      </c>
      <c r="B23" s="26"/>
      <c r="C23" s="26"/>
      <c r="D23" s="26"/>
      <c r="E23" s="456"/>
      <c r="F23" s="456"/>
      <c r="G23" s="330"/>
      <c r="H23" s="328"/>
      <c r="I23" s="328"/>
      <c r="J23" s="457"/>
      <c r="K23" s="26"/>
    </row>
    <row r="24" spans="1:11" ht="15" x14ac:dyDescent="0.2">
      <c r="A24" s="516"/>
      <c r="B24" s="508"/>
      <c r="C24" s="508"/>
      <c r="D24" s="508"/>
      <c r="E24" s="509"/>
      <c r="F24" s="509"/>
      <c r="G24" s="512"/>
      <c r="H24" s="508"/>
      <c r="I24" s="508"/>
      <c r="J24" s="512"/>
      <c r="K24" s="508"/>
    </row>
    <row r="25" spans="1:11" ht="15" x14ac:dyDescent="0.2">
      <c r="A25" s="516"/>
      <c r="B25" s="508"/>
      <c r="C25" s="508"/>
      <c r="D25" s="508"/>
      <c r="E25" s="509"/>
      <c r="F25" s="509"/>
      <c r="G25" s="512"/>
      <c r="H25" s="508"/>
      <c r="I25" s="508"/>
      <c r="J25" s="512"/>
      <c r="K25" s="508"/>
    </row>
    <row r="26" spans="1:11" ht="15" x14ac:dyDescent="0.2">
      <c r="A26" s="516"/>
      <c r="B26" s="508"/>
      <c r="C26" s="508"/>
      <c r="D26" s="508"/>
      <c r="E26" s="509"/>
      <c r="F26" s="509"/>
      <c r="G26" s="512"/>
      <c r="H26" s="508"/>
      <c r="I26" s="508"/>
      <c r="J26" s="508"/>
      <c r="K26" s="508"/>
    </row>
    <row r="27" spans="1:11" ht="15" x14ac:dyDescent="0.2">
      <c r="A27" s="516"/>
      <c r="B27" s="508"/>
      <c r="C27" s="508"/>
      <c r="D27" s="508"/>
      <c r="E27" s="509"/>
      <c r="F27" s="509"/>
      <c r="G27" s="512"/>
      <c r="H27" s="508"/>
      <c r="I27" s="510"/>
      <c r="J27" s="510"/>
      <c r="K27" s="510"/>
    </row>
    <row r="28" spans="1:11" ht="15" x14ac:dyDescent="0.2">
      <c r="A28" s="516"/>
      <c r="B28" s="508"/>
      <c r="C28" s="508"/>
      <c r="D28" s="508"/>
      <c r="E28" s="509"/>
      <c r="F28" s="509"/>
      <c r="G28" s="512"/>
      <c r="H28" s="508"/>
      <c r="I28" s="508"/>
      <c r="J28" s="508"/>
      <c r="K28" s="508"/>
    </row>
    <row r="29" spans="1:11" ht="15" x14ac:dyDescent="0.2">
      <c r="A29" s="516"/>
      <c r="B29" s="508"/>
      <c r="C29" s="508"/>
      <c r="D29" s="508"/>
      <c r="E29" s="509"/>
      <c r="F29" s="509"/>
      <c r="G29" s="512"/>
      <c r="H29" s="508"/>
      <c r="I29" s="508"/>
      <c r="J29" s="512"/>
      <c r="K29" s="508"/>
    </row>
    <row r="30" spans="1:11" ht="15" x14ac:dyDescent="0.2">
      <c r="A30" s="516"/>
      <c r="B30" s="508"/>
      <c r="C30" s="508"/>
      <c r="D30" s="508"/>
      <c r="E30" s="509"/>
      <c r="F30" s="509"/>
      <c r="G30" s="512"/>
      <c r="H30" s="508"/>
      <c r="I30" s="508"/>
      <c r="J30" s="512"/>
      <c r="K30" s="510"/>
    </row>
    <row r="31" spans="1:11" ht="15" x14ac:dyDescent="0.2">
      <c r="B31" s="25"/>
      <c r="C31" s="23"/>
      <c r="D31" s="23"/>
      <c r="E31" s="23"/>
      <c r="F31" s="23"/>
      <c r="G31" s="23"/>
      <c r="H31" s="23"/>
      <c r="I31" s="23"/>
      <c r="J31" s="23"/>
      <c r="K31" s="508"/>
    </row>
    <row r="32" spans="1:11" ht="15" x14ac:dyDescent="0.3">
      <c r="B32" s="90" t="s">
        <v>107</v>
      </c>
      <c r="C32" s="2"/>
      <c r="D32" s="2"/>
      <c r="E32" s="5"/>
      <c r="F32" s="2"/>
      <c r="G32" s="2"/>
      <c r="H32" s="2"/>
      <c r="I32" s="2"/>
      <c r="J32" s="2"/>
      <c r="K32" s="508"/>
    </row>
    <row r="33" spans="1:11" ht="15" x14ac:dyDescent="0.3">
      <c r="B33" s="2"/>
      <c r="C33" s="2"/>
      <c r="D33" s="2"/>
      <c r="I33" s="2"/>
      <c r="K33" s="510"/>
    </row>
    <row r="34" spans="1:11" ht="15" x14ac:dyDescent="0.3">
      <c r="B34" s="2"/>
      <c r="C34" s="89"/>
      <c r="D34" s="89"/>
      <c r="E34" s="2"/>
      <c r="F34" s="2"/>
      <c r="G34" s="89"/>
      <c r="H34" s="92"/>
      <c r="I34" s="89"/>
      <c r="K34" s="508"/>
    </row>
    <row r="35" spans="1:11" ht="15" x14ac:dyDescent="0.3">
      <c r="B35" s="2"/>
      <c r="C35" s="88" t="s">
        <v>271</v>
      </c>
      <c r="D35" s="2"/>
      <c r="E35" s="2"/>
      <c r="F35" s="2"/>
      <c r="G35" s="12" t="s">
        <v>276</v>
      </c>
      <c r="H35" s="91"/>
      <c r="I35" s="2"/>
      <c r="K35" s="508"/>
    </row>
    <row r="36" spans="1:11" ht="15" x14ac:dyDescent="0.3">
      <c r="B36" s="2"/>
      <c r="C36" s="83" t="s">
        <v>140</v>
      </c>
      <c r="D36" s="2"/>
      <c r="E36" s="2"/>
      <c r="F36" s="2"/>
      <c r="G36" s="2" t="s">
        <v>272</v>
      </c>
      <c r="I36" s="2"/>
      <c r="K36" s="510"/>
    </row>
    <row r="37" spans="1:11" ht="15" x14ac:dyDescent="0.3">
      <c r="B37" s="2"/>
      <c r="C37" s="25"/>
      <c r="I37" s="25"/>
      <c r="K37" s="508"/>
    </row>
    <row r="41" spans="1:11" ht="25.5" customHeight="1" x14ac:dyDescent="0.2">
      <c r="A41" s="507"/>
      <c r="B41" s="508"/>
      <c r="C41" s="508"/>
      <c r="D41" s="508"/>
      <c r="E41" s="509"/>
      <c r="F41" s="509"/>
      <c r="G41" s="512"/>
      <c r="H41" s="508"/>
      <c r="I41" s="508"/>
      <c r="J41" s="512"/>
      <c r="K41" s="508"/>
    </row>
    <row r="42" spans="1:11" ht="15" x14ac:dyDescent="0.2">
      <c r="A42" s="507"/>
      <c r="B42" s="508"/>
      <c r="C42" s="508"/>
      <c r="D42" s="508"/>
      <c r="E42" s="509"/>
      <c r="F42" s="509"/>
      <c r="G42" s="512"/>
      <c r="H42" s="508"/>
      <c r="I42" s="508"/>
      <c r="J42" s="512"/>
      <c r="K42" s="508"/>
    </row>
    <row r="43" spans="1:11" ht="15" x14ac:dyDescent="0.2">
      <c r="A43" s="507"/>
      <c r="B43" s="508"/>
      <c r="C43" s="508"/>
      <c r="D43" s="508"/>
      <c r="E43" s="509"/>
      <c r="F43" s="509"/>
      <c r="G43" s="512"/>
      <c r="H43" s="508"/>
      <c r="I43" s="508"/>
      <c r="J43" s="512"/>
      <c r="K43" s="508"/>
    </row>
    <row r="44" spans="1:11" ht="15" x14ac:dyDescent="0.2">
      <c r="A44" s="507"/>
      <c r="B44" s="508"/>
      <c r="C44" s="508"/>
      <c r="D44" s="508"/>
      <c r="E44" s="509"/>
      <c r="F44" s="509"/>
      <c r="G44" s="512"/>
      <c r="H44" s="508"/>
      <c r="I44" s="508"/>
      <c r="J44" s="517"/>
      <c r="K44" s="518"/>
    </row>
    <row r="45" spans="1:11" ht="15" x14ac:dyDescent="0.2">
      <c r="A45" s="507"/>
      <c r="B45" s="508"/>
      <c r="C45" s="508"/>
      <c r="D45" s="508"/>
      <c r="E45" s="509"/>
      <c r="F45" s="509"/>
      <c r="G45" s="512"/>
      <c r="H45" s="508"/>
      <c r="I45" s="508"/>
      <c r="J45" s="512"/>
      <c r="K45" s="508"/>
    </row>
    <row r="46" spans="1:11" ht="15" x14ac:dyDescent="0.2">
      <c r="A46" s="507"/>
      <c r="B46" s="508"/>
      <c r="C46" s="508"/>
      <c r="D46" s="508"/>
      <c r="E46" s="509"/>
      <c r="F46" s="509"/>
      <c r="G46" s="510"/>
      <c r="H46" s="511"/>
      <c r="I46" s="511"/>
      <c r="J46" s="512"/>
      <c r="K46" s="508"/>
    </row>
    <row r="47" spans="1:11" ht="15" x14ac:dyDescent="0.2">
      <c r="A47" s="507"/>
      <c r="B47" s="508"/>
      <c r="C47" s="508"/>
      <c r="D47" s="508"/>
      <c r="E47" s="509"/>
      <c r="F47" s="509"/>
      <c r="G47" s="510"/>
      <c r="H47" s="511"/>
      <c r="I47" s="511"/>
      <c r="J47" s="512"/>
      <c r="K47" s="508"/>
    </row>
    <row r="48" spans="1:11" ht="15" x14ac:dyDescent="0.2">
      <c r="A48" s="507"/>
      <c r="B48" s="508"/>
      <c r="C48" s="508"/>
      <c r="D48" s="508"/>
      <c r="E48" s="509"/>
      <c r="F48" s="509"/>
      <c r="G48" s="512"/>
      <c r="H48" s="508"/>
      <c r="I48" s="508"/>
      <c r="J48" s="517"/>
      <c r="K48" s="518"/>
    </row>
    <row r="49" spans="1:11" ht="24.75" customHeight="1" x14ac:dyDescent="0.2">
      <c r="A49" s="507"/>
      <c r="B49" s="508"/>
      <c r="C49" s="508"/>
      <c r="D49" s="508"/>
      <c r="E49" s="509"/>
      <c r="F49" s="509"/>
      <c r="G49" s="512"/>
      <c r="H49" s="508"/>
      <c r="I49" s="508"/>
      <c r="J49" s="512"/>
      <c r="K49" s="508"/>
    </row>
    <row r="50" spans="1:11" ht="15" x14ac:dyDescent="0.2">
      <c r="A50" s="507"/>
      <c r="B50" s="508"/>
      <c r="C50" s="508"/>
      <c r="D50" s="508"/>
      <c r="E50" s="509"/>
      <c r="F50" s="509"/>
      <c r="G50" s="512"/>
      <c r="H50" s="508"/>
      <c r="I50" s="508"/>
      <c r="J50" s="512"/>
      <c r="K50" s="508"/>
    </row>
    <row r="64" spans="1:11" ht="15" x14ac:dyDescent="0.2">
      <c r="A64" s="507"/>
      <c r="B64" s="508"/>
      <c r="C64" s="508"/>
      <c r="D64" s="508"/>
      <c r="E64" s="509"/>
      <c r="F64" s="509"/>
      <c r="G64" s="510"/>
      <c r="H64" s="511"/>
      <c r="I64" s="511"/>
      <c r="J64" s="512"/>
      <c r="K64" s="508"/>
    </row>
    <row r="65" spans="1:11" ht="15" x14ac:dyDescent="0.2">
      <c r="A65" s="507"/>
      <c r="B65" s="508"/>
      <c r="C65" s="508"/>
      <c r="D65" s="508"/>
      <c r="E65" s="509"/>
      <c r="F65" s="509"/>
      <c r="G65" s="512"/>
      <c r="H65" s="508"/>
      <c r="I65" s="508"/>
      <c r="J65" s="512"/>
      <c r="K65" s="508"/>
    </row>
    <row r="66" spans="1:11" ht="15" x14ac:dyDescent="0.2">
      <c r="A66" s="507"/>
      <c r="B66" s="508"/>
      <c r="C66" s="508"/>
      <c r="D66" s="508"/>
      <c r="E66" s="509"/>
      <c r="F66" s="509"/>
      <c r="G66" s="512"/>
      <c r="H66" s="508"/>
      <c r="I66" s="508"/>
      <c r="J66" s="512"/>
      <c r="K66" s="508"/>
    </row>
    <row r="67" spans="1:11" ht="15" x14ac:dyDescent="0.2">
      <c r="A67" s="507"/>
      <c r="B67" s="508"/>
      <c r="C67" s="508"/>
      <c r="D67" s="508"/>
      <c r="E67" s="509"/>
      <c r="F67" s="509"/>
      <c r="G67" s="512"/>
      <c r="H67" s="508"/>
      <c r="I67" s="508"/>
      <c r="J67" s="512"/>
      <c r="K67" s="508"/>
    </row>
    <row r="68" spans="1:11" ht="15" x14ac:dyDescent="0.2">
      <c r="A68" s="507"/>
      <c r="B68" s="508"/>
      <c r="C68" s="508"/>
      <c r="D68" s="508"/>
      <c r="E68" s="509"/>
      <c r="F68" s="509"/>
      <c r="G68" s="512"/>
      <c r="H68" s="508"/>
      <c r="I68" s="508"/>
      <c r="J68" s="512"/>
      <c r="K68" s="508"/>
    </row>
    <row r="69" spans="1:11" ht="15" x14ac:dyDescent="0.2">
      <c r="A69" s="507"/>
      <c r="B69" s="508"/>
      <c r="C69" s="508"/>
      <c r="D69" s="508"/>
      <c r="E69" s="509"/>
      <c r="F69" s="509"/>
      <c r="G69" s="512"/>
      <c r="H69" s="508"/>
      <c r="I69" s="508"/>
      <c r="J69" s="512"/>
      <c r="K69" s="508"/>
    </row>
    <row r="70" spans="1:11" ht="15" x14ac:dyDescent="0.2">
      <c r="A70" s="507"/>
      <c r="B70" s="508"/>
      <c r="C70" s="508"/>
      <c r="D70" s="508"/>
      <c r="E70" s="509"/>
      <c r="F70" s="509"/>
      <c r="G70" s="512"/>
      <c r="H70" s="508"/>
      <c r="I70" s="508"/>
      <c r="J70" s="512"/>
      <c r="K70" s="508"/>
    </row>
    <row r="71" spans="1:11" ht="15" x14ac:dyDescent="0.2">
      <c r="A71" s="507"/>
      <c r="B71" s="508"/>
      <c r="C71" s="508"/>
      <c r="D71" s="508"/>
      <c r="E71" s="509"/>
      <c r="F71" s="509"/>
      <c r="G71" s="512"/>
      <c r="H71" s="508"/>
      <c r="I71" s="508"/>
      <c r="J71" s="512"/>
      <c r="K71" s="508"/>
    </row>
    <row r="72" spans="1:11" ht="15" x14ac:dyDescent="0.2">
      <c r="A72" s="507"/>
      <c r="B72" s="508"/>
      <c r="C72" s="508"/>
      <c r="D72" s="508"/>
      <c r="E72" s="509"/>
      <c r="F72" s="509"/>
      <c r="G72" s="512"/>
      <c r="H72" s="508"/>
      <c r="I72" s="508"/>
      <c r="J72" s="512"/>
      <c r="K72" s="508"/>
    </row>
    <row r="73" spans="1:11" ht="15" x14ac:dyDescent="0.2">
      <c r="A73" s="507"/>
      <c r="B73" s="508"/>
      <c r="C73" s="508"/>
      <c r="D73" s="508"/>
      <c r="E73" s="509"/>
      <c r="F73" s="509"/>
      <c r="G73" s="512"/>
      <c r="H73" s="508"/>
      <c r="I73" s="508"/>
      <c r="J73" s="512"/>
      <c r="K73" s="508"/>
    </row>
    <row r="74" spans="1:11" ht="15" x14ac:dyDescent="0.2">
      <c r="A74" s="507"/>
      <c r="B74" s="508"/>
      <c r="C74" s="508"/>
      <c r="D74" s="508"/>
      <c r="E74" s="509"/>
      <c r="F74" s="509"/>
      <c r="G74" s="512"/>
      <c r="H74" s="508"/>
      <c r="I74" s="508"/>
      <c r="J74" s="512"/>
      <c r="K74" s="508"/>
    </row>
    <row r="75" spans="1:11" ht="15" x14ac:dyDescent="0.2">
      <c r="A75" s="507"/>
      <c r="B75" s="508"/>
      <c r="C75" s="508"/>
      <c r="D75" s="508"/>
      <c r="E75" s="509"/>
      <c r="F75" s="509"/>
      <c r="G75" s="512"/>
      <c r="H75" s="508"/>
      <c r="I75" s="508"/>
      <c r="J75" s="512"/>
      <c r="K75" s="508"/>
    </row>
    <row r="76" spans="1:11" ht="15" x14ac:dyDescent="0.2">
      <c r="A76" s="507"/>
      <c r="B76" s="508"/>
      <c r="C76" s="508"/>
      <c r="D76" s="508"/>
      <c r="E76" s="509"/>
      <c r="F76" s="509"/>
      <c r="G76" s="512"/>
      <c r="H76" s="508"/>
      <c r="I76" s="508"/>
      <c r="J76" s="512"/>
      <c r="K76" s="508"/>
    </row>
    <row r="77" spans="1:11" ht="15" x14ac:dyDescent="0.2">
      <c r="A77" s="507"/>
      <c r="B77" s="508"/>
      <c r="C77" s="508"/>
      <c r="D77" s="508"/>
      <c r="E77" s="509"/>
      <c r="F77" s="509"/>
      <c r="G77" s="512"/>
      <c r="H77" s="508"/>
      <c r="I77" s="508"/>
      <c r="J77" s="512"/>
      <c r="K77" s="508"/>
    </row>
    <row r="78" spans="1:11" ht="15" x14ac:dyDescent="0.2">
      <c r="A78" s="507"/>
      <c r="B78" s="508"/>
      <c r="C78" s="508"/>
      <c r="D78" s="508"/>
      <c r="E78" s="509"/>
      <c r="F78" s="509"/>
      <c r="G78" s="512"/>
      <c r="H78" s="508"/>
      <c r="I78" s="508"/>
      <c r="J78" s="512"/>
      <c r="K78" s="508"/>
    </row>
    <row r="79" spans="1:11" ht="15" x14ac:dyDescent="0.2">
      <c r="A79" s="507"/>
      <c r="B79" s="508"/>
      <c r="C79" s="508"/>
      <c r="D79" s="508"/>
      <c r="E79" s="509"/>
      <c r="F79" s="509"/>
      <c r="G79" s="510"/>
      <c r="H79" s="511"/>
      <c r="I79" s="511"/>
      <c r="J79" s="512"/>
      <c r="K79" s="508"/>
    </row>
    <row r="80" spans="1:11" ht="15" x14ac:dyDescent="0.2">
      <c r="A80" s="507"/>
      <c r="B80" s="508"/>
      <c r="C80" s="508"/>
      <c r="D80" s="508"/>
      <c r="E80" s="509"/>
      <c r="F80" s="509"/>
      <c r="G80" s="512"/>
      <c r="H80" s="508"/>
      <c r="I80" s="508"/>
      <c r="J80" s="512"/>
      <c r="K80" s="508"/>
    </row>
    <row r="81" spans="1:11" ht="15" x14ac:dyDescent="0.2">
      <c r="A81" s="507"/>
      <c r="B81" s="508"/>
      <c r="C81" s="508"/>
      <c r="D81" s="508"/>
      <c r="E81" s="509"/>
      <c r="F81" s="509"/>
      <c r="G81" s="512"/>
      <c r="H81" s="508"/>
      <c r="I81" s="508"/>
      <c r="J81" s="512"/>
      <c r="K81" s="508"/>
    </row>
    <row r="82" spans="1:11" ht="15" x14ac:dyDescent="0.2">
      <c r="A82" s="513"/>
      <c r="B82" s="508"/>
      <c r="C82" s="508"/>
      <c r="D82" s="508"/>
      <c r="E82" s="509"/>
      <c r="F82" s="509"/>
      <c r="G82" s="512"/>
      <c r="H82" s="508"/>
      <c r="I82" s="508"/>
      <c r="J82" s="512"/>
      <c r="K82" s="508"/>
    </row>
    <row r="83" spans="1:11" ht="15" x14ac:dyDescent="0.2">
      <c r="A83" s="513"/>
      <c r="B83" s="508"/>
      <c r="C83" s="508"/>
      <c r="D83" s="508"/>
      <c r="E83" s="508"/>
      <c r="F83" s="508"/>
      <c r="G83" s="512"/>
      <c r="H83" s="508"/>
      <c r="I83" s="508"/>
      <c r="J83" s="508"/>
      <c r="K83" s="508"/>
    </row>
    <row r="84" spans="1:11" ht="15" x14ac:dyDescent="0.2">
      <c r="A84" s="513"/>
      <c r="B84" s="508"/>
      <c r="C84" s="508"/>
      <c r="D84" s="508"/>
      <c r="E84" s="508"/>
      <c r="F84" s="508"/>
      <c r="G84" s="508"/>
      <c r="H84" s="508"/>
      <c r="I84" s="508"/>
      <c r="J84" s="508"/>
      <c r="K84" s="508"/>
    </row>
    <row r="85" spans="1:11" ht="15" x14ac:dyDescent="0.2">
      <c r="A85" s="513"/>
      <c r="B85" s="508"/>
      <c r="C85" s="508"/>
      <c r="D85" s="508"/>
      <c r="E85" s="508"/>
      <c r="F85" s="508"/>
      <c r="G85" s="508"/>
      <c r="H85" s="508"/>
      <c r="I85" s="508"/>
      <c r="J85" s="508"/>
      <c r="K85" s="508"/>
    </row>
    <row r="86" spans="1:11" ht="27.75" customHeight="1" x14ac:dyDescent="0.2">
      <c r="A86" s="513"/>
      <c r="B86" s="91"/>
      <c r="C86" s="508"/>
      <c r="D86" s="91"/>
      <c r="E86" s="91"/>
      <c r="F86" s="91"/>
      <c r="G86" s="514"/>
      <c r="H86" s="515"/>
      <c r="I86" s="515"/>
      <c r="J86" s="91"/>
      <c r="K86" s="91"/>
    </row>
  </sheetData>
  <mergeCells count="1">
    <mergeCell ref="K2:L2"/>
  </mergeCells>
  <pageMargins left="0" right="0" top="0.74803149606299213" bottom="0.74803149606299213" header="0.31496062992125984" footer="0.31496062992125984"/>
  <pageSetup scale="60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view="pageBreakPreview" zoomScale="70" zoomScaleSheetLayoutView="70" workbookViewId="0">
      <selection activeCell="L2" sqref="L2:M2"/>
    </sheetView>
  </sheetViews>
  <sheetFormatPr defaultRowHeight="12.75" x14ac:dyDescent="0.2"/>
  <cols>
    <col min="1" max="1" width="11.7109375" style="221" customWidth="1"/>
    <col min="2" max="2" width="21.140625" style="221" customWidth="1"/>
    <col min="3" max="3" width="21.5703125" style="221" customWidth="1"/>
    <col min="4" max="4" width="19.140625" style="221" customWidth="1"/>
    <col min="5" max="5" width="15.140625" style="221" customWidth="1"/>
    <col min="6" max="6" width="20.85546875" style="221" customWidth="1"/>
    <col min="7" max="7" width="23.85546875" style="221" customWidth="1"/>
    <col min="8" max="8" width="19" style="221" customWidth="1"/>
    <col min="9" max="9" width="21.140625" style="221" customWidth="1"/>
    <col min="10" max="10" width="17" style="221" customWidth="1"/>
    <col min="11" max="11" width="21.5703125" style="221" customWidth="1"/>
    <col min="12" max="12" width="24.42578125" style="221" customWidth="1"/>
    <col min="13" max="16384" width="9.140625" style="221"/>
  </cols>
  <sheetData>
    <row r="1" spans="1:13" customFormat="1" ht="15" x14ac:dyDescent="0.2">
      <c r="A1" s="174" t="s">
        <v>468</v>
      </c>
      <c r="B1" s="174"/>
      <c r="C1" s="175"/>
      <c r="D1" s="175"/>
      <c r="E1" s="175"/>
      <c r="F1" s="175"/>
      <c r="G1" s="175"/>
      <c r="H1" s="175"/>
      <c r="I1" s="175"/>
      <c r="J1" s="175"/>
      <c r="K1" s="181"/>
      <c r="L1" s="100" t="s">
        <v>110</v>
      </c>
    </row>
    <row r="2" spans="1:13" customFormat="1" ht="15" x14ac:dyDescent="0.3">
      <c r="A2" s="142" t="s">
        <v>141</v>
      </c>
      <c r="B2" s="142"/>
      <c r="C2" s="175"/>
      <c r="D2" s="175"/>
      <c r="E2" s="175"/>
      <c r="F2" s="175"/>
      <c r="G2" s="175"/>
      <c r="H2" s="175"/>
      <c r="I2" s="175"/>
      <c r="J2" s="175"/>
      <c r="K2" s="181"/>
      <c r="L2" s="555" t="s">
        <v>589</v>
      </c>
      <c r="M2" s="556"/>
    </row>
    <row r="3" spans="1:13" customFormat="1" ht="15" x14ac:dyDescent="0.2">
      <c r="A3" s="175"/>
      <c r="B3" s="175"/>
      <c r="C3" s="175"/>
      <c r="D3" s="175"/>
      <c r="E3" s="175"/>
      <c r="F3" s="175"/>
      <c r="G3" s="175"/>
      <c r="H3" s="175"/>
      <c r="I3" s="175"/>
      <c r="J3" s="175"/>
      <c r="K3" s="178"/>
      <c r="L3" s="178"/>
      <c r="M3" s="221"/>
    </row>
    <row r="4" spans="1:13" customFormat="1" ht="15" x14ac:dyDescent="0.3">
      <c r="A4" s="98" t="str">
        <f>'ფორმა N2'!A4</f>
        <v>ანგარიშვალდებული პირის დასახელება:</v>
      </c>
      <c r="B4" s="98"/>
      <c r="C4" s="98"/>
      <c r="D4" s="98"/>
      <c r="E4" s="99"/>
      <c r="F4" s="184"/>
      <c r="G4" s="175"/>
      <c r="H4" s="175"/>
      <c r="I4" s="175"/>
      <c r="J4" s="175"/>
      <c r="K4" s="175"/>
      <c r="L4" s="175"/>
    </row>
    <row r="5" spans="1:13" ht="15" x14ac:dyDescent="0.3">
      <c r="A5" s="258" t="s">
        <v>472</v>
      </c>
      <c r="B5" s="102"/>
      <c r="C5" s="102"/>
      <c r="D5" s="102"/>
      <c r="E5" s="102"/>
      <c r="F5" s="102"/>
      <c r="G5" s="236"/>
      <c r="H5" s="236"/>
      <c r="I5" s="260"/>
      <c r="J5" s="260"/>
      <c r="K5" s="260"/>
      <c r="L5" s="259"/>
    </row>
    <row r="6" spans="1:13" customFormat="1" ht="13.5" x14ac:dyDescent="0.2">
      <c r="A6" s="179"/>
      <c r="B6" s="179"/>
      <c r="C6" s="180"/>
      <c r="D6" s="180"/>
      <c r="E6" s="180"/>
      <c r="F6" s="175"/>
      <c r="G6" s="175"/>
      <c r="H6" s="175"/>
      <c r="I6" s="175"/>
      <c r="J6" s="175"/>
      <c r="K6" s="175"/>
      <c r="L6" s="175"/>
    </row>
    <row r="7" spans="1:13" customFormat="1" ht="60" x14ac:dyDescent="0.2">
      <c r="A7" s="187" t="s">
        <v>64</v>
      </c>
      <c r="B7" s="171" t="s">
        <v>251</v>
      </c>
      <c r="C7" s="173" t="s">
        <v>247</v>
      </c>
      <c r="D7" s="173" t="s">
        <v>248</v>
      </c>
      <c r="E7" s="173" t="s">
        <v>358</v>
      </c>
      <c r="F7" s="173" t="s">
        <v>250</v>
      </c>
      <c r="G7" s="173" t="s">
        <v>395</v>
      </c>
      <c r="H7" s="173" t="s">
        <v>397</v>
      </c>
      <c r="I7" s="173" t="s">
        <v>391</v>
      </c>
      <c r="J7" s="173" t="s">
        <v>392</v>
      </c>
      <c r="K7" s="173" t="s">
        <v>404</v>
      </c>
      <c r="L7" s="173" t="s">
        <v>393</v>
      </c>
    </row>
    <row r="8" spans="1:13" customFormat="1" ht="15" x14ac:dyDescent="0.2">
      <c r="A8" s="171">
        <v>1</v>
      </c>
      <c r="B8" s="171">
        <v>2</v>
      </c>
      <c r="C8" s="173">
        <v>3</v>
      </c>
      <c r="D8" s="171">
        <v>4</v>
      </c>
      <c r="E8" s="173">
        <v>5</v>
      </c>
      <c r="F8" s="171">
        <v>6</v>
      </c>
      <c r="G8" s="173">
        <v>7</v>
      </c>
      <c r="H8" s="171">
        <v>8</v>
      </c>
      <c r="I8" s="171">
        <v>9</v>
      </c>
      <c r="J8" s="171">
        <v>10</v>
      </c>
      <c r="K8" s="173">
        <v>11</v>
      </c>
      <c r="L8" s="173">
        <v>12</v>
      </c>
    </row>
    <row r="9" spans="1:13" customFormat="1" ht="15" x14ac:dyDescent="0.2">
      <c r="A9" s="86">
        <v>1</v>
      </c>
      <c r="B9" s="86"/>
      <c r="C9" s="26"/>
      <c r="D9" s="26"/>
      <c r="E9" s="26"/>
      <c r="F9" s="26"/>
      <c r="G9" s="26"/>
      <c r="H9" s="26"/>
      <c r="I9" s="256"/>
      <c r="J9" s="256"/>
      <c r="K9" s="256"/>
      <c r="L9" s="26"/>
    </row>
    <row r="10" spans="1:13" customFormat="1" ht="15" x14ac:dyDescent="0.2">
      <c r="A10" s="86">
        <v>2</v>
      </c>
      <c r="B10" s="86"/>
      <c r="C10" s="26"/>
      <c r="D10" s="26"/>
      <c r="E10" s="26"/>
      <c r="F10" s="26"/>
      <c r="G10" s="26"/>
      <c r="H10" s="26"/>
      <c r="I10" s="256"/>
      <c r="J10" s="256"/>
      <c r="K10" s="256"/>
      <c r="L10" s="26"/>
    </row>
    <row r="11" spans="1:13" customFormat="1" ht="15" x14ac:dyDescent="0.2">
      <c r="A11" s="86">
        <v>3</v>
      </c>
      <c r="B11" s="86"/>
      <c r="C11" s="26"/>
      <c r="D11" s="26"/>
      <c r="E11" s="26"/>
      <c r="F11" s="26"/>
      <c r="G11" s="26"/>
      <c r="H11" s="26"/>
      <c r="I11" s="256"/>
      <c r="J11" s="256"/>
      <c r="K11" s="256"/>
      <c r="L11" s="26"/>
    </row>
    <row r="12" spans="1:13" customFormat="1" ht="15" x14ac:dyDescent="0.2">
      <c r="A12" s="86">
        <v>4</v>
      </c>
      <c r="B12" s="86"/>
      <c r="C12" s="26"/>
      <c r="D12" s="26"/>
      <c r="E12" s="26"/>
      <c r="F12" s="26"/>
      <c r="G12" s="26"/>
      <c r="H12" s="26"/>
      <c r="I12" s="256"/>
      <c r="J12" s="256"/>
      <c r="K12" s="256"/>
      <c r="L12" s="26"/>
    </row>
    <row r="13" spans="1:13" customFormat="1" ht="15" x14ac:dyDescent="0.2">
      <c r="A13" s="86">
        <v>5</v>
      </c>
      <c r="B13" s="86"/>
      <c r="C13" s="26"/>
      <c r="D13" s="26"/>
      <c r="E13" s="26"/>
      <c r="F13" s="26"/>
      <c r="G13" s="26"/>
      <c r="H13" s="26"/>
      <c r="I13" s="256"/>
      <c r="J13" s="256"/>
      <c r="K13" s="256"/>
      <c r="L13" s="26"/>
    </row>
    <row r="14" spans="1:13" customFormat="1" ht="15" x14ac:dyDescent="0.2">
      <c r="A14" s="86">
        <v>6</v>
      </c>
      <c r="B14" s="86"/>
      <c r="C14" s="26"/>
      <c r="D14" s="26"/>
      <c r="E14" s="26"/>
      <c r="F14" s="26"/>
      <c r="G14" s="26"/>
      <c r="H14" s="26"/>
      <c r="I14" s="256"/>
      <c r="J14" s="256"/>
      <c r="K14" s="256"/>
      <c r="L14" s="26"/>
    </row>
    <row r="15" spans="1:13" customFormat="1" ht="15" x14ac:dyDescent="0.2">
      <c r="A15" s="86">
        <v>7</v>
      </c>
      <c r="B15" s="86"/>
      <c r="C15" s="26"/>
      <c r="D15" s="26"/>
      <c r="E15" s="26"/>
      <c r="F15" s="26"/>
      <c r="G15" s="26"/>
      <c r="H15" s="26"/>
      <c r="I15" s="256"/>
      <c r="J15" s="256"/>
      <c r="K15" s="256"/>
      <c r="L15" s="26"/>
    </row>
    <row r="16" spans="1:13" customFormat="1" ht="15" x14ac:dyDescent="0.2">
      <c r="A16" s="86">
        <v>8</v>
      </c>
      <c r="B16" s="86"/>
      <c r="C16" s="26"/>
      <c r="D16" s="26"/>
      <c r="E16" s="26"/>
      <c r="F16" s="26"/>
      <c r="G16" s="26"/>
      <c r="H16" s="26"/>
      <c r="I16" s="256"/>
      <c r="J16" s="256"/>
      <c r="K16" s="256"/>
      <c r="L16" s="26"/>
    </row>
    <row r="17" spans="1:12" customFormat="1" ht="15" x14ac:dyDescent="0.2">
      <c r="A17" s="86">
        <v>9</v>
      </c>
      <c r="B17" s="86"/>
      <c r="C17" s="26"/>
      <c r="D17" s="26"/>
      <c r="E17" s="26"/>
      <c r="F17" s="26"/>
      <c r="G17" s="26"/>
      <c r="H17" s="26"/>
      <c r="I17" s="256"/>
      <c r="J17" s="256"/>
      <c r="K17" s="256"/>
      <c r="L17" s="26"/>
    </row>
    <row r="18" spans="1:12" customFormat="1" ht="15" x14ac:dyDescent="0.2">
      <c r="A18" s="86">
        <v>10</v>
      </c>
      <c r="B18" s="86"/>
      <c r="C18" s="26"/>
      <c r="D18" s="26"/>
      <c r="E18" s="26"/>
      <c r="F18" s="26"/>
      <c r="G18" s="26"/>
      <c r="H18" s="26"/>
      <c r="I18" s="256"/>
      <c r="J18" s="256"/>
      <c r="K18" s="256"/>
      <c r="L18" s="26"/>
    </row>
    <row r="19" spans="1:12" customFormat="1" ht="15" x14ac:dyDescent="0.2">
      <c r="A19" s="86">
        <v>11</v>
      </c>
      <c r="B19" s="86"/>
      <c r="C19" s="26"/>
      <c r="D19" s="26"/>
      <c r="E19" s="26"/>
      <c r="F19" s="26"/>
      <c r="G19" s="26"/>
      <c r="H19" s="26"/>
      <c r="I19" s="256"/>
      <c r="J19" s="256"/>
      <c r="K19" s="256"/>
      <c r="L19" s="26"/>
    </row>
    <row r="20" spans="1:12" customFormat="1" ht="15" x14ac:dyDescent="0.2">
      <c r="A20" s="86">
        <v>12</v>
      </c>
      <c r="B20" s="86"/>
      <c r="C20" s="26"/>
      <c r="D20" s="26"/>
      <c r="E20" s="26"/>
      <c r="F20" s="26"/>
      <c r="G20" s="26"/>
      <c r="H20" s="26"/>
      <c r="I20" s="256"/>
      <c r="J20" s="256"/>
      <c r="K20" s="256"/>
      <c r="L20" s="26"/>
    </row>
    <row r="21" spans="1:12" customFormat="1" ht="15" x14ac:dyDescent="0.2">
      <c r="A21" s="86">
        <v>13</v>
      </c>
      <c r="B21" s="86"/>
      <c r="C21" s="26"/>
      <c r="D21" s="26"/>
      <c r="E21" s="26"/>
      <c r="F21" s="26"/>
      <c r="G21" s="26"/>
      <c r="H21" s="26"/>
      <c r="I21" s="256"/>
      <c r="J21" s="256"/>
      <c r="K21" s="256"/>
      <c r="L21" s="26"/>
    </row>
    <row r="22" spans="1:12" customFormat="1" ht="15" x14ac:dyDescent="0.2">
      <c r="A22" s="86">
        <v>14</v>
      </c>
      <c r="B22" s="86"/>
      <c r="C22" s="26"/>
      <c r="D22" s="26"/>
      <c r="E22" s="26"/>
      <c r="F22" s="26"/>
      <c r="G22" s="26"/>
      <c r="H22" s="26"/>
      <c r="I22" s="256"/>
      <c r="J22" s="256"/>
      <c r="K22" s="256"/>
      <c r="L22" s="26"/>
    </row>
    <row r="23" spans="1:12" customFormat="1" ht="15" x14ac:dyDescent="0.2">
      <c r="A23" s="86">
        <v>15</v>
      </c>
      <c r="B23" s="86"/>
      <c r="C23" s="26"/>
      <c r="D23" s="26"/>
      <c r="E23" s="26"/>
      <c r="F23" s="26"/>
      <c r="G23" s="26"/>
      <c r="H23" s="26"/>
      <c r="I23" s="256"/>
      <c r="J23" s="256"/>
      <c r="K23" s="256"/>
      <c r="L23" s="26"/>
    </row>
    <row r="24" spans="1:12" customFormat="1" ht="15" x14ac:dyDescent="0.2">
      <c r="A24" s="86">
        <v>16</v>
      </c>
      <c r="B24" s="86"/>
      <c r="C24" s="26"/>
      <c r="D24" s="26"/>
      <c r="E24" s="26"/>
      <c r="F24" s="26"/>
      <c r="G24" s="26"/>
      <c r="H24" s="26"/>
      <c r="I24" s="256"/>
      <c r="J24" s="256"/>
      <c r="K24" s="256"/>
      <c r="L24" s="26"/>
    </row>
    <row r="25" spans="1:12" customFormat="1" ht="15" x14ac:dyDescent="0.2">
      <c r="A25" s="86">
        <v>17</v>
      </c>
      <c r="B25" s="86"/>
      <c r="C25" s="26"/>
      <c r="D25" s="26"/>
      <c r="E25" s="26"/>
      <c r="F25" s="26"/>
      <c r="G25" s="26"/>
      <c r="H25" s="26"/>
      <c r="I25" s="256"/>
      <c r="J25" s="256"/>
      <c r="K25" s="256"/>
      <c r="L25" s="26"/>
    </row>
    <row r="26" spans="1:12" customFormat="1" ht="15" x14ac:dyDescent="0.2">
      <c r="A26" s="86">
        <v>18</v>
      </c>
      <c r="B26" s="86"/>
      <c r="C26" s="26"/>
      <c r="D26" s="26"/>
      <c r="E26" s="26"/>
      <c r="F26" s="26"/>
      <c r="G26" s="26"/>
      <c r="H26" s="26"/>
      <c r="I26" s="256"/>
      <c r="J26" s="256"/>
      <c r="K26" s="256"/>
      <c r="L26" s="26"/>
    </row>
    <row r="27" spans="1:12" customFormat="1" ht="15" x14ac:dyDescent="0.2">
      <c r="A27" s="86" t="s">
        <v>284</v>
      </c>
      <c r="B27" s="86"/>
      <c r="C27" s="26"/>
      <c r="D27" s="26"/>
      <c r="E27" s="26"/>
      <c r="F27" s="26"/>
      <c r="G27" s="26"/>
      <c r="H27" s="26"/>
      <c r="I27" s="256"/>
      <c r="J27" s="256"/>
      <c r="K27" s="256"/>
      <c r="L27" s="26"/>
    </row>
    <row r="28" spans="1:12" x14ac:dyDescent="0.2">
      <c r="A28" s="261"/>
      <c r="B28" s="261"/>
      <c r="C28" s="261"/>
      <c r="D28" s="261"/>
      <c r="E28" s="261"/>
      <c r="F28" s="261"/>
      <c r="G28" s="261"/>
      <c r="H28" s="261"/>
      <c r="I28" s="261"/>
      <c r="J28" s="261"/>
      <c r="K28" s="261"/>
      <c r="L28" s="261"/>
    </row>
    <row r="29" spans="1:12" x14ac:dyDescent="0.2">
      <c r="A29" s="261"/>
      <c r="B29" s="261"/>
      <c r="C29" s="261"/>
      <c r="D29" s="261"/>
      <c r="E29" s="261"/>
      <c r="F29" s="261"/>
      <c r="G29" s="261"/>
      <c r="H29" s="261"/>
      <c r="I29" s="261"/>
      <c r="J29" s="261"/>
      <c r="K29" s="261"/>
      <c r="L29" s="261"/>
    </row>
    <row r="30" spans="1:12" x14ac:dyDescent="0.2">
      <c r="A30" s="262"/>
      <c r="B30" s="262"/>
      <c r="C30" s="261"/>
      <c r="D30" s="261"/>
      <c r="E30" s="261"/>
      <c r="F30" s="261"/>
      <c r="G30" s="261"/>
      <c r="H30" s="261"/>
      <c r="I30" s="261"/>
      <c r="J30" s="261"/>
      <c r="K30" s="261"/>
      <c r="L30" s="261"/>
    </row>
    <row r="31" spans="1:12" ht="15" x14ac:dyDescent="0.3">
      <c r="A31" s="220"/>
      <c r="B31" s="220"/>
      <c r="C31" s="222" t="s">
        <v>107</v>
      </c>
      <c r="D31" s="220"/>
      <c r="E31" s="220"/>
      <c r="F31" s="223"/>
      <c r="G31" s="220"/>
      <c r="H31" s="220"/>
      <c r="I31" s="220"/>
      <c r="J31" s="220"/>
      <c r="K31" s="220"/>
      <c r="L31" s="220"/>
    </row>
    <row r="32" spans="1:12" ht="15" x14ac:dyDescent="0.3">
      <c r="A32" s="220"/>
      <c r="B32" s="220"/>
      <c r="C32" s="220"/>
      <c r="D32" s="224"/>
      <c r="E32" s="220"/>
      <c r="G32" s="224"/>
      <c r="H32" s="267"/>
    </row>
    <row r="33" spans="3:7" ht="15" x14ac:dyDescent="0.3">
      <c r="C33" s="220"/>
      <c r="D33" s="226" t="s">
        <v>271</v>
      </c>
      <c r="E33" s="220"/>
      <c r="G33" s="227" t="s">
        <v>276</v>
      </c>
    </row>
    <row r="34" spans="3:7" ht="15" x14ac:dyDescent="0.3">
      <c r="C34" s="220"/>
      <c r="D34" s="228" t="s">
        <v>140</v>
      </c>
      <c r="E34" s="220"/>
      <c r="G34" s="220" t="s">
        <v>272</v>
      </c>
    </row>
    <row r="35" spans="3:7" ht="15" x14ac:dyDescent="0.3">
      <c r="C35" s="220"/>
      <c r="D35" s="228"/>
    </row>
  </sheetData>
  <mergeCells count="1">
    <mergeCell ref="L2:M2"/>
  </mergeCells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L2"/>
  </dataValidations>
  <pageMargins left="0.7" right="0.7" top="0.75" bottom="0.75" header="0.3" footer="0.3"/>
  <pageSetup scale="52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1"/>
  <sheetViews>
    <sheetView view="pageBreakPreview" zoomScale="70" zoomScaleSheetLayoutView="70" workbookViewId="0">
      <selection activeCell="N35" sqref="N35"/>
    </sheetView>
  </sheetViews>
  <sheetFormatPr defaultRowHeight="12.75" x14ac:dyDescent="0.2"/>
  <cols>
    <col min="1" max="1" width="11.7109375" style="221" customWidth="1"/>
    <col min="2" max="2" width="21.5703125" style="221" customWidth="1"/>
    <col min="3" max="3" width="19.140625" style="221" customWidth="1"/>
    <col min="4" max="4" width="23.7109375" style="221" customWidth="1"/>
    <col min="5" max="5" width="16.5703125" style="221" bestFit="1" customWidth="1"/>
    <col min="6" max="6" width="15" style="221" customWidth="1"/>
    <col min="7" max="7" width="15.42578125" style="221" customWidth="1"/>
    <col min="8" max="8" width="19" style="221" customWidth="1"/>
    <col min="9" max="9" width="24.42578125" style="221" customWidth="1"/>
    <col min="10" max="16384" width="9.140625" style="221"/>
  </cols>
  <sheetData>
    <row r="1" spans="1:13" customFormat="1" ht="15" x14ac:dyDescent="0.2">
      <c r="A1" s="174" t="s">
        <v>469</v>
      </c>
      <c r="B1" s="175"/>
      <c r="C1" s="175"/>
      <c r="D1" s="175"/>
      <c r="E1" s="175"/>
      <c r="F1" s="175"/>
      <c r="G1" s="175"/>
      <c r="H1" s="181"/>
      <c r="I1" s="100" t="s">
        <v>110</v>
      </c>
    </row>
    <row r="2" spans="1:13" customFormat="1" ht="15" x14ac:dyDescent="0.3">
      <c r="A2" s="142" t="s">
        <v>141</v>
      </c>
      <c r="B2" s="175"/>
      <c r="C2" s="175"/>
      <c r="D2" s="175"/>
      <c r="E2" s="175"/>
      <c r="F2" s="175"/>
      <c r="G2" s="175"/>
      <c r="H2" s="181"/>
      <c r="I2" s="555" t="s">
        <v>589</v>
      </c>
      <c r="J2" s="556"/>
    </row>
    <row r="3" spans="1:13" customFormat="1" ht="15" x14ac:dyDescent="0.2">
      <c r="A3" s="175"/>
      <c r="B3" s="175"/>
      <c r="C3" s="175"/>
      <c r="D3" s="175"/>
      <c r="E3" s="175"/>
      <c r="F3" s="175"/>
      <c r="G3" s="175"/>
      <c r="H3" s="178"/>
      <c r="I3" s="178"/>
      <c r="M3" s="221"/>
    </row>
    <row r="4" spans="1:13" customFormat="1" ht="15" x14ac:dyDescent="0.3">
      <c r="A4" s="98" t="str">
        <f>'ფორმა N2'!A4</f>
        <v>ანგარიშვალდებული პირის დასახელება:</v>
      </c>
      <c r="B4" s="98"/>
      <c r="C4" s="98"/>
      <c r="D4" s="175"/>
      <c r="E4" s="175"/>
      <c r="F4" s="175"/>
      <c r="G4" s="175"/>
      <c r="H4" s="175"/>
      <c r="I4" s="184"/>
    </row>
    <row r="5" spans="1:13" ht="15" x14ac:dyDescent="0.3">
      <c r="A5" s="258" t="s">
        <v>472</v>
      </c>
      <c r="B5" s="102"/>
      <c r="C5" s="102"/>
      <c r="D5" s="102"/>
      <c r="E5" s="102"/>
      <c r="F5" s="102"/>
      <c r="G5" s="102"/>
      <c r="H5" s="259"/>
      <c r="I5" s="260"/>
    </row>
    <row r="6" spans="1:13" customFormat="1" ht="13.5" x14ac:dyDescent="0.2">
      <c r="A6" s="179"/>
      <c r="B6" s="180"/>
      <c r="C6" s="180"/>
      <c r="D6" s="175"/>
      <c r="E6" s="175"/>
      <c r="F6" s="175"/>
      <c r="G6" s="175"/>
      <c r="H6" s="175"/>
      <c r="I6" s="175"/>
    </row>
    <row r="7" spans="1:13" customFormat="1" ht="60" x14ac:dyDescent="0.2">
      <c r="A7" s="187" t="s">
        <v>64</v>
      </c>
      <c r="B7" s="173" t="s">
        <v>389</v>
      </c>
      <c r="C7" s="173" t="s">
        <v>390</v>
      </c>
      <c r="D7" s="173" t="s">
        <v>395</v>
      </c>
      <c r="E7" s="173" t="s">
        <v>397</v>
      </c>
      <c r="F7" s="173" t="s">
        <v>391</v>
      </c>
      <c r="G7" s="173" t="s">
        <v>392</v>
      </c>
      <c r="H7" s="173" t="s">
        <v>404</v>
      </c>
      <c r="I7" s="173" t="s">
        <v>393</v>
      </c>
    </row>
    <row r="8" spans="1:13" customFormat="1" ht="15" x14ac:dyDescent="0.2">
      <c r="A8" s="171">
        <v>1</v>
      </c>
      <c r="B8" s="171">
        <v>2</v>
      </c>
      <c r="C8" s="173">
        <v>3</v>
      </c>
      <c r="D8" s="171">
        <v>6</v>
      </c>
      <c r="E8" s="173">
        <v>7</v>
      </c>
      <c r="F8" s="171">
        <v>8</v>
      </c>
      <c r="G8" s="171">
        <v>9</v>
      </c>
      <c r="H8" s="171">
        <v>10</v>
      </c>
      <c r="I8" s="173">
        <v>11</v>
      </c>
    </row>
    <row r="9" spans="1:13" customFormat="1" ht="15" x14ac:dyDescent="0.2">
      <c r="A9" s="327"/>
      <c r="B9" s="328"/>
      <c r="C9" s="328"/>
      <c r="D9" s="328"/>
      <c r="E9" s="561"/>
      <c r="F9" s="328"/>
      <c r="G9" s="329"/>
      <c r="H9" s="330"/>
      <c r="I9" s="328"/>
      <c r="J9" s="221"/>
    </row>
    <row r="10" spans="1:13" customFormat="1" ht="15" x14ac:dyDescent="0.2">
      <c r="A10" s="327"/>
      <c r="B10" s="328"/>
      <c r="C10" s="328"/>
      <c r="D10" s="328"/>
      <c r="E10" s="562"/>
      <c r="F10" s="328"/>
      <c r="G10" s="329"/>
      <c r="H10" s="330"/>
      <c r="I10" s="328"/>
      <c r="J10" s="221"/>
    </row>
    <row r="11" spans="1:13" customFormat="1" ht="15" x14ac:dyDescent="0.2">
      <c r="A11" s="327"/>
      <c r="B11" s="328"/>
      <c r="C11" s="328"/>
      <c r="D11" s="328"/>
      <c r="E11" s="562"/>
      <c r="F11" s="328"/>
      <c r="G11" s="329"/>
      <c r="H11" s="330"/>
      <c r="I11" s="328"/>
      <c r="J11" s="221"/>
    </row>
    <row r="12" spans="1:13" customFormat="1" ht="15" x14ac:dyDescent="0.2">
      <c r="A12" s="327"/>
      <c r="B12" s="328"/>
      <c r="C12" s="328"/>
      <c r="D12" s="328"/>
      <c r="E12" s="562"/>
      <c r="F12" s="328"/>
      <c r="G12" s="329"/>
      <c r="H12" s="330"/>
      <c r="I12" s="328"/>
      <c r="J12" s="221"/>
    </row>
    <row r="13" spans="1:13" customFormat="1" ht="15" x14ac:dyDescent="0.2">
      <c r="A13" s="327"/>
      <c r="B13" s="328"/>
      <c r="C13" s="328"/>
      <c r="D13" s="328"/>
      <c r="E13" s="562"/>
      <c r="F13" s="328"/>
      <c r="G13" s="329"/>
      <c r="H13" s="330"/>
      <c r="I13" s="328"/>
      <c r="J13" s="221"/>
    </row>
    <row r="14" spans="1:13" customFormat="1" ht="15" x14ac:dyDescent="0.2">
      <c r="A14" s="327"/>
      <c r="B14" s="328"/>
      <c r="C14" s="328"/>
      <c r="D14" s="328"/>
      <c r="E14" s="562"/>
      <c r="F14" s="328"/>
      <c r="G14" s="329"/>
      <c r="H14" s="330"/>
      <c r="I14" s="328"/>
      <c r="J14" s="221"/>
    </row>
    <row r="15" spans="1:13" customFormat="1" ht="15" x14ac:dyDescent="0.2">
      <c r="A15" s="327"/>
      <c r="B15" s="328"/>
      <c r="C15" s="328"/>
      <c r="D15" s="328"/>
      <c r="E15" s="562"/>
      <c r="F15" s="328"/>
      <c r="G15" s="329"/>
      <c r="H15" s="330"/>
      <c r="I15" s="328"/>
      <c r="J15" s="221"/>
    </row>
    <row r="16" spans="1:13" customFormat="1" ht="15" x14ac:dyDescent="0.2">
      <c r="A16" s="327"/>
      <c r="B16" s="328"/>
      <c r="C16" s="328"/>
      <c r="D16" s="328"/>
      <c r="E16" s="562"/>
      <c r="F16" s="328"/>
      <c r="G16" s="329"/>
      <c r="H16" s="330"/>
      <c r="I16" s="328"/>
      <c r="J16" s="221"/>
    </row>
    <row r="17" spans="1:10" customFormat="1" ht="15" x14ac:dyDescent="0.2">
      <c r="A17" s="327"/>
      <c r="B17" s="328"/>
      <c r="C17" s="328"/>
      <c r="D17" s="328"/>
      <c r="E17" s="562"/>
      <c r="F17" s="328"/>
      <c r="G17" s="329"/>
      <c r="H17" s="330"/>
      <c r="I17" s="328"/>
      <c r="J17" s="221"/>
    </row>
    <row r="18" spans="1:10" customFormat="1" ht="15" x14ac:dyDescent="0.2">
      <c r="A18" s="327"/>
      <c r="B18" s="328"/>
      <c r="C18" s="328"/>
      <c r="D18" s="328"/>
      <c r="E18" s="562"/>
      <c r="F18" s="328"/>
      <c r="G18" s="329"/>
      <c r="H18" s="330"/>
      <c r="I18" s="328"/>
      <c r="J18" s="221"/>
    </row>
    <row r="19" spans="1:10" customFormat="1" ht="15" x14ac:dyDescent="0.2">
      <c r="A19" s="327"/>
      <c r="B19" s="328"/>
      <c r="C19" s="328"/>
      <c r="D19" s="328"/>
      <c r="E19" s="562"/>
      <c r="F19" s="328"/>
      <c r="G19" s="329"/>
      <c r="H19" s="330"/>
      <c r="I19" s="328"/>
      <c r="J19" s="221"/>
    </row>
    <row r="20" spans="1:10" customFormat="1" ht="15" x14ac:dyDescent="0.2">
      <c r="A20" s="327"/>
      <c r="B20" s="328"/>
      <c r="C20" s="328"/>
      <c r="D20" s="328"/>
      <c r="E20" s="562"/>
      <c r="F20" s="328"/>
      <c r="G20" s="329"/>
      <c r="H20" s="330"/>
      <c r="I20" s="328"/>
      <c r="J20" s="221"/>
    </row>
    <row r="21" spans="1:10" customFormat="1" ht="15" x14ac:dyDescent="0.2">
      <c r="A21" s="327"/>
      <c r="B21" s="328"/>
      <c r="C21" s="328"/>
      <c r="D21" s="328"/>
      <c r="E21" s="562"/>
      <c r="F21" s="328"/>
      <c r="G21" s="329"/>
      <c r="H21" s="330"/>
      <c r="I21" s="328"/>
      <c r="J21" s="221"/>
    </row>
    <row r="22" spans="1:10" customFormat="1" ht="15" x14ac:dyDescent="0.2">
      <c r="A22" s="327"/>
      <c r="B22" s="328"/>
      <c r="C22" s="328"/>
      <c r="D22" s="328"/>
      <c r="E22" s="562"/>
      <c r="F22" s="328"/>
      <c r="G22" s="329"/>
      <c r="H22" s="330"/>
      <c r="I22" s="328"/>
      <c r="J22" s="221"/>
    </row>
    <row r="23" spans="1:10" customFormat="1" ht="15" x14ac:dyDescent="0.2">
      <c r="A23" s="327"/>
      <c r="B23" s="328"/>
      <c r="C23" s="328"/>
      <c r="D23" s="328"/>
      <c r="E23" s="562"/>
      <c r="F23" s="328"/>
      <c r="G23" s="329"/>
      <c r="H23" s="330"/>
      <c r="I23" s="328"/>
      <c r="J23" s="221"/>
    </row>
    <row r="24" spans="1:10" customFormat="1" ht="15" x14ac:dyDescent="0.2">
      <c r="A24" s="327"/>
      <c r="B24" s="328"/>
      <c r="C24" s="328"/>
      <c r="D24" s="328"/>
      <c r="E24" s="562"/>
      <c r="F24" s="328"/>
      <c r="G24" s="329"/>
      <c r="H24" s="330"/>
      <c r="I24" s="328"/>
      <c r="J24" s="221"/>
    </row>
    <row r="25" spans="1:10" customFormat="1" ht="15" x14ac:dyDescent="0.2">
      <c r="A25" s="327"/>
      <c r="B25" s="328"/>
      <c r="C25" s="328"/>
      <c r="D25" s="328"/>
      <c r="E25" s="562"/>
      <c r="F25" s="328"/>
      <c r="G25" s="329"/>
      <c r="H25" s="330"/>
      <c r="I25" s="328"/>
      <c r="J25" s="221"/>
    </row>
    <row r="26" spans="1:10" customFormat="1" ht="15" x14ac:dyDescent="0.2">
      <c r="A26" s="327"/>
      <c r="B26" s="328"/>
      <c r="C26" s="328"/>
      <c r="D26" s="328"/>
      <c r="E26" s="562"/>
      <c r="F26" s="328"/>
      <c r="G26" s="329"/>
      <c r="H26" s="330"/>
      <c r="I26" s="328"/>
      <c r="J26" s="221"/>
    </row>
    <row r="27" spans="1:10" customFormat="1" ht="15" x14ac:dyDescent="0.2">
      <c r="A27" s="327"/>
      <c r="B27" s="328"/>
      <c r="C27" s="328"/>
      <c r="D27" s="328"/>
      <c r="E27" s="562"/>
      <c r="F27" s="328"/>
      <c r="G27" s="329"/>
      <c r="H27" s="330"/>
      <c r="I27" s="328"/>
      <c r="J27" s="221"/>
    </row>
    <row r="28" spans="1:10" ht="15" x14ac:dyDescent="0.2">
      <c r="A28" s="327"/>
      <c r="B28" s="328"/>
      <c r="C28" s="328"/>
      <c r="D28" s="328"/>
      <c r="E28" s="562"/>
      <c r="F28" s="328"/>
      <c r="G28" s="329"/>
      <c r="H28" s="330"/>
      <c r="I28" s="328"/>
    </row>
    <row r="29" spans="1:10" ht="15" x14ac:dyDescent="0.2">
      <c r="A29" s="327"/>
      <c r="B29" s="328"/>
      <c r="C29" s="328"/>
      <c r="D29" s="328"/>
      <c r="E29" s="562"/>
      <c r="F29" s="328"/>
      <c r="G29" s="329"/>
      <c r="H29" s="330"/>
      <c r="I29" s="328"/>
    </row>
    <row r="30" spans="1:10" ht="15" x14ac:dyDescent="0.2">
      <c r="A30" s="327"/>
      <c r="B30" s="328"/>
      <c r="C30" s="328"/>
      <c r="D30" s="328"/>
      <c r="E30" s="562"/>
      <c r="F30" s="328"/>
      <c r="G30" s="329"/>
      <c r="H30" s="330"/>
      <c r="I30" s="328"/>
    </row>
    <row r="31" spans="1:10" ht="15" x14ac:dyDescent="0.2">
      <c r="A31" s="327"/>
      <c r="B31" s="328"/>
      <c r="C31" s="328"/>
      <c r="D31" s="328"/>
      <c r="E31" s="562"/>
      <c r="F31" s="328"/>
      <c r="G31" s="329"/>
      <c r="H31" s="330"/>
      <c r="I31" s="328"/>
    </row>
    <row r="32" spans="1:10" ht="15" x14ac:dyDescent="0.2">
      <c r="A32" s="327"/>
      <c r="B32" s="328"/>
      <c r="C32" s="328"/>
      <c r="D32" s="328"/>
      <c r="E32" s="562"/>
      <c r="F32" s="328"/>
      <c r="G32" s="329"/>
      <c r="H32" s="330"/>
      <c r="I32" s="328"/>
    </row>
    <row r="33" spans="1:11" ht="15" x14ac:dyDescent="0.2">
      <c r="A33" s="327"/>
      <c r="B33" s="328"/>
      <c r="C33" s="328"/>
      <c r="D33" s="328"/>
      <c r="E33" s="562"/>
      <c r="F33" s="328"/>
      <c r="G33" s="329"/>
      <c r="H33" s="330"/>
      <c r="I33" s="328"/>
    </row>
    <row r="34" spans="1:11" ht="15" x14ac:dyDescent="0.2">
      <c r="A34" s="327"/>
      <c r="B34" s="328"/>
      <c r="C34" s="328"/>
      <c r="D34" s="328"/>
      <c r="E34" s="562"/>
      <c r="F34" s="328"/>
      <c r="G34" s="329"/>
      <c r="H34" s="330"/>
      <c r="I34" s="328"/>
    </row>
    <row r="35" spans="1:11" ht="15" x14ac:dyDescent="0.2">
      <c r="A35" s="327"/>
      <c r="B35" s="328"/>
      <c r="C35" s="328"/>
      <c r="D35" s="328"/>
      <c r="E35" s="562"/>
      <c r="F35" s="328"/>
      <c r="G35" s="329"/>
      <c r="H35" s="330"/>
      <c r="I35" s="328"/>
    </row>
    <row r="36" spans="1:11" ht="15" x14ac:dyDescent="0.2">
      <c r="A36" s="327"/>
      <c r="B36" s="328"/>
      <c r="C36" s="328"/>
      <c r="D36" s="328"/>
      <c r="E36" s="562"/>
      <c r="F36" s="328"/>
      <c r="G36" s="329"/>
      <c r="H36" s="330"/>
      <c r="I36" s="328"/>
    </row>
    <row r="37" spans="1:11" ht="15" x14ac:dyDescent="0.2">
      <c r="A37" s="327"/>
      <c r="B37" s="328"/>
      <c r="C37" s="328"/>
      <c r="D37" s="328"/>
      <c r="E37" s="562"/>
      <c r="F37" s="328"/>
      <c r="G37" s="329"/>
      <c r="H37" s="330"/>
      <c r="I37" s="328"/>
    </row>
    <row r="38" spans="1:11" ht="15" x14ac:dyDescent="0.2">
      <c r="A38" s="327"/>
      <c r="B38" s="328"/>
      <c r="C38" s="328"/>
      <c r="D38" s="328"/>
      <c r="E38" s="562"/>
      <c r="F38" s="328"/>
      <c r="G38" s="329"/>
      <c r="H38" s="330"/>
      <c r="I38" s="328"/>
    </row>
    <row r="39" spans="1:11" ht="15" x14ac:dyDescent="0.2">
      <c r="A39" s="327"/>
      <c r="B39" s="328"/>
      <c r="C39" s="328"/>
      <c r="D39" s="328"/>
      <c r="E39" s="562"/>
      <c r="F39" s="328"/>
      <c r="G39" s="329"/>
      <c r="H39" s="330"/>
      <c r="I39" s="328"/>
    </row>
    <row r="40" spans="1:11" ht="15" x14ac:dyDescent="0.2">
      <c r="A40" s="327"/>
      <c r="B40" s="328"/>
      <c r="C40" s="328"/>
      <c r="D40" s="328"/>
      <c r="E40" s="562"/>
      <c r="F40" s="328"/>
      <c r="G40" s="329"/>
      <c r="H40" s="330"/>
      <c r="I40" s="328"/>
    </row>
    <row r="41" spans="1:11" ht="15" x14ac:dyDescent="0.2">
      <c r="A41" s="327"/>
      <c r="B41" s="328"/>
      <c r="C41" s="328"/>
      <c r="D41" s="328"/>
      <c r="E41" s="562"/>
      <c r="F41" s="328"/>
      <c r="G41" s="329"/>
      <c r="H41" s="330"/>
      <c r="I41" s="328"/>
    </row>
    <row r="42" spans="1:11" ht="15" x14ac:dyDescent="0.2">
      <c r="A42" s="327"/>
      <c r="B42" s="328"/>
      <c r="C42" s="328"/>
      <c r="D42" s="328"/>
      <c r="E42" s="562"/>
      <c r="F42" s="328"/>
      <c r="G42" s="329"/>
      <c r="H42" s="330"/>
      <c r="I42" s="328"/>
    </row>
    <row r="43" spans="1:11" ht="15" x14ac:dyDescent="0.2">
      <c r="A43" s="327"/>
      <c r="B43" s="331"/>
      <c r="C43" s="331"/>
      <c r="D43" s="328"/>
      <c r="E43" s="563"/>
      <c r="F43" s="328"/>
      <c r="G43" s="329"/>
      <c r="H43" s="329"/>
      <c r="I43" s="328"/>
    </row>
    <row r="46" spans="1:11" x14ac:dyDescent="0.2">
      <c r="B46" s="262"/>
      <c r="C46" s="261"/>
      <c r="D46" s="261"/>
      <c r="E46" s="261"/>
      <c r="F46" s="261"/>
      <c r="G46" s="261"/>
      <c r="H46" s="261"/>
      <c r="I46" s="261"/>
      <c r="J46" s="261"/>
      <c r="K46" s="261"/>
    </row>
    <row r="47" spans="1:11" ht="15" x14ac:dyDescent="0.3">
      <c r="B47" s="220"/>
      <c r="C47" s="222" t="s">
        <v>107</v>
      </c>
      <c r="D47" s="222"/>
      <c r="E47" s="220"/>
      <c r="F47" s="220"/>
      <c r="G47" s="223"/>
      <c r="H47" s="220"/>
      <c r="I47" s="220"/>
      <c r="J47" s="220"/>
      <c r="K47" s="220"/>
    </row>
    <row r="48" spans="1:11" ht="15" x14ac:dyDescent="0.3">
      <c r="B48" s="220"/>
      <c r="C48" s="220"/>
      <c r="D48" s="220"/>
      <c r="E48" s="224"/>
      <c r="F48" s="220"/>
      <c r="H48" s="224"/>
      <c r="I48" s="267"/>
    </row>
    <row r="49" spans="3:8" ht="15" x14ac:dyDescent="0.3">
      <c r="C49" s="220"/>
      <c r="D49" s="220"/>
      <c r="E49" s="226" t="s">
        <v>271</v>
      </c>
      <c r="F49" s="220"/>
      <c r="H49" s="227" t="s">
        <v>276</v>
      </c>
    </row>
    <row r="50" spans="3:8" ht="15" x14ac:dyDescent="0.3">
      <c r="C50" s="220"/>
      <c r="D50" s="220"/>
      <c r="E50" s="220"/>
      <c r="F50" s="220"/>
      <c r="H50" s="220" t="s">
        <v>272</v>
      </c>
    </row>
    <row r="51" spans="3:8" ht="15" x14ac:dyDescent="0.3">
      <c r="C51" s="220"/>
      <c r="D51" s="220"/>
      <c r="E51" s="228" t="s">
        <v>140</v>
      </c>
    </row>
  </sheetData>
  <mergeCells count="2">
    <mergeCell ref="E9:E43"/>
    <mergeCell ref="I2:J2"/>
  </mergeCells>
  <pageMargins left="0" right="0" top="0" bottom="0" header="0.31496062992125984" footer="0.31496062992125984"/>
  <pageSetup scale="63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3"/>
  <sheetViews>
    <sheetView view="pageBreakPreview" zoomScale="70" zoomScaleSheetLayoutView="70" workbookViewId="0">
      <selection sqref="A1:J44"/>
    </sheetView>
  </sheetViews>
  <sheetFormatPr defaultRowHeight="15" x14ac:dyDescent="0.3"/>
  <cols>
    <col min="1" max="1" width="10" style="220" customWidth="1"/>
    <col min="2" max="2" width="20.28515625" style="220" customWidth="1"/>
    <col min="3" max="3" width="30" style="220" customWidth="1"/>
    <col min="4" max="4" width="29" style="220" customWidth="1"/>
    <col min="5" max="5" width="22.5703125" style="220" customWidth="1"/>
    <col min="6" max="6" width="20" style="220" customWidth="1"/>
    <col min="7" max="7" width="27" style="220" customWidth="1"/>
    <col min="8" max="8" width="27.140625" style="220" customWidth="1"/>
    <col min="9" max="9" width="26.42578125" style="220" customWidth="1"/>
    <col min="10" max="10" width="0.5703125" style="220" customWidth="1"/>
    <col min="11" max="16384" width="9.140625" style="220"/>
  </cols>
  <sheetData>
    <row r="1" spans="1:10" x14ac:dyDescent="0.3">
      <c r="A1" s="96" t="s">
        <v>409</v>
      </c>
      <c r="B1" s="98"/>
      <c r="C1" s="98"/>
      <c r="D1" s="98"/>
      <c r="E1" s="98"/>
      <c r="F1" s="98"/>
      <c r="G1" s="98"/>
      <c r="H1" s="98"/>
      <c r="I1" s="430" t="s">
        <v>199</v>
      </c>
      <c r="J1" s="209"/>
    </row>
    <row r="2" spans="1:10" x14ac:dyDescent="0.3">
      <c r="A2" s="98" t="s">
        <v>141</v>
      </c>
      <c r="B2" s="98"/>
      <c r="C2" s="98"/>
      <c r="D2" s="98"/>
      <c r="E2" s="98"/>
      <c r="F2" s="98"/>
      <c r="G2" s="98"/>
      <c r="H2" s="98"/>
      <c r="I2" s="555" t="s">
        <v>589</v>
      </c>
      <c r="J2" s="556"/>
    </row>
    <row r="3" spans="1:10" x14ac:dyDescent="0.3">
      <c r="A3" s="98"/>
      <c r="B3" s="98"/>
      <c r="C3" s="98"/>
      <c r="D3" s="98"/>
      <c r="E3" s="98"/>
      <c r="F3" s="98"/>
      <c r="G3" s="98"/>
      <c r="H3" s="98"/>
      <c r="I3" s="139"/>
      <c r="J3" s="209"/>
    </row>
    <row r="4" spans="1:10" x14ac:dyDescent="0.3">
      <c r="A4" s="99" t="str">
        <f>'[2]ფორმა N2'!A4</f>
        <v>ანგარიშვალდებული პირის დასახელება:</v>
      </c>
      <c r="B4" s="98"/>
      <c r="C4" s="98"/>
      <c r="D4" s="98"/>
      <c r="E4" s="98"/>
      <c r="F4" s="98"/>
      <c r="G4" s="98"/>
      <c r="H4" s="98"/>
      <c r="I4" s="98"/>
      <c r="J4" s="141"/>
    </row>
    <row r="5" spans="1:10" x14ac:dyDescent="0.3">
      <c r="A5" s="258" t="s">
        <v>472</v>
      </c>
      <c r="B5" s="102"/>
      <c r="C5" s="102"/>
      <c r="D5" s="102"/>
      <c r="E5" s="102"/>
      <c r="F5" s="258"/>
      <c r="G5" s="258"/>
      <c r="H5" s="258"/>
      <c r="I5" s="258"/>
      <c r="J5" s="227"/>
    </row>
    <row r="6" spans="1:10" x14ac:dyDescent="0.3">
      <c r="A6" s="99"/>
      <c r="B6" s="98"/>
      <c r="C6" s="98"/>
      <c r="D6" s="98"/>
      <c r="E6" s="98"/>
      <c r="F6" s="98"/>
      <c r="G6" s="98"/>
      <c r="H6" s="98"/>
      <c r="I6" s="98"/>
      <c r="J6" s="141"/>
    </row>
    <row r="7" spans="1:10" x14ac:dyDescent="0.3">
      <c r="A7" s="98"/>
      <c r="B7" s="98"/>
      <c r="C7" s="98"/>
      <c r="D7" s="98"/>
      <c r="E7" s="98"/>
      <c r="F7" s="98"/>
      <c r="G7" s="98"/>
      <c r="H7" s="98"/>
      <c r="I7" s="98"/>
      <c r="J7" s="142"/>
    </row>
    <row r="8" spans="1:10" ht="63.75" customHeight="1" x14ac:dyDescent="0.3">
      <c r="A8" s="210" t="s">
        <v>64</v>
      </c>
      <c r="B8" s="210" t="s">
        <v>381</v>
      </c>
      <c r="C8" s="211" t="s">
        <v>441</v>
      </c>
      <c r="D8" s="211" t="s">
        <v>442</v>
      </c>
      <c r="E8" s="211" t="s">
        <v>382</v>
      </c>
      <c r="F8" s="211" t="s">
        <v>401</v>
      </c>
      <c r="G8" s="211" t="s">
        <v>402</v>
      </c>
      <c r="H8" s="434" t="s">
        <v>446</v>
      </c>
      <c r="I8" s="211" t="s">
        <v>403</v>
      </c>
      <c r="J8" s="142"/>
    </row>
    <row r="9" spans="1:10" ht="18" x14ac:dyDescent="0.35">
      <c r="A9" s="485">
        <v>1</v>
      </c>
      <c r="B9" s="486" t="s">
        <v>522</v>
      </c>
      <c r="C9" s="530" t="s">
        <v>523</v>
      </c>
      <c r="D9" s="531">
        <v>205177057</v>
      </c>
      <c r="E9" s="530" t="s">
        <v>524</v>
      </c>
      <c r="F9" s="485">
        <v>8240.4</v>
      </c>
      <c r="G9" s="487"/>
      <c r="H9" s="488"/>
      <c r="I9" s="489">
        <v>8240.4</v>
      </c>
      <c r="J9" s="142"/>
    </row>
    <row r="10" spans="1:10" ht="18" x14ac:dyDescent="0.35">
      <c r="A10" s="485">
        <v>2</v>
      </c>
      <c r="B10" s="490" t="s">
        <v>521</v>
      </c>
      <c r="C10" s="402" t="s">
        <v>525</v>
      </c>
      <c r="D10" s="404">
        <v>204973742</v>
      </c>
      <c r="E10" s="402" t="s">
        <v>526</v>
      </c>
      <c r="F10" s="491">
        <v>47374.87</v>
      </c>
      <c r="G10" s="492"/>
      <c r="H10" s="488"/>
      <c r="I10" s="493">
        <v>47374.87</v>
      </c>
      <c r="J10" s="142"/>
    </row>
    <row r="11" spans="1:10" ht="18" x14ac:dyDescent="0.35">
      <c r="A11" s="485">
        <v>3</v>
      </c>
      <c r="B11" s="494" t="s">
        <v>541</v>
      </c>
      <c r="C11" s="429" t="s">
        <v>527</v>
      </c>
      <c r="D11" s="404">
        <v>205283637</v>
      </c>
      <c r="E11" s="429" t="s">
        <v>528</v>
      </c>
      <c r="F11" s="491">
        <v>78699.45</v>
      </c>
      <c r="G11" s="492"/>
      <c r="H11" s="488"/>
      <c r="I11" s="493">
        <v>78699.45</v>
      </c>
      <c r="J11" s="142"/>
    </row>
    <row r="12" spans="1:10" ht="18" x14ac:dyDescent="0.35">
      <c r="A12" s="491">
        <v>4</v>
      </c>
      <c r="B12" s="494" t="s">
        <v>542</v>
      </c>
      <c r="C12" s="429" t="s">
        <v>529</v>
      </c>
      <c r="D12" s="404">
        <v>205177057</v>
      </c>
      <c r="E12" s="429" t="s">
        <v>530</v>
      </c>
      <c r="F12" s="491">
        <v>29208.9</v>
      </c>
      <c r="G12" s="492"/>
      <c r="H12" s="488"/>
      <c r="I12" s="493">
        <v>29208.9</v>
      </c>
      <c r="J12" s="142"/>
    </row>
    <row r="13" spans="1:10" ht="18" x14ac:dyDescent="0.35">
      <c r="A13" s="491">
        <v>5</v>
      </c>
      <c r="B13" s="491" t="s">
        <v>531</v>
      </c>
      <c r="C13" s="429" t="s">
        <v>532</v>
      </c>
      <c r="D13" s="404">
        <v>205282905</v>
      </c>
      <c r="E13" s="429" t="s">
        <v>533</v>
      </c>
      <c r="F13" s="491">
        <v>3412.01</v>
      </c>
      <c r="G13" s="492"/>
      <c r="H13" s="488"/>
      <c r="I13" s="493">
        <v>3412.01</v>
      </c>
      <c r="J13" s="142"/>
    </row>
    <row r="14" spans="1:10" ht="18" x14ac:dyDescent="0.35">
      <c r="A14" s="491">
        <v>6</v>
      </c>
      <c r="B14" s="491" t="s">
        <v>484</v>
      </c>
      <c r="C14" s="429" t="s">
        <v>535</v>
      </c>
      <c r="D14" s="433" t="s">
        <v>536</v>
      </c>
      <c r="E14" s="429" t="s">
        <v>544</v>
      </c>
      <c r="F14" s="491">
        <v>84</v>
      </c>
      <c r="G14" s="492"/>
      <c r="H14" s="488"/>
      <c r="I14" s="493">
        <v>84</v>
      </c>
      <c r="J14" s="142"/>
    </row>
    <row r="15" spans="1:10" ht="18" x14ac:dyDescent="0.35">
      <c r="A15" s="491">
        <v>7</v>
      </c>
      <c r="B15" s="491" t="s">
        <v>484</v>
      </c>
      <c r="C15" s="429" t="s">
        <v>537</v>
      </c>
      <c r="D15" s="433" t="s">
        <v>538</v>
      </c>
      <c r="E15" s="429" t="s">
        <v>534</v>
      </c>
      <c r="F15" s="491">
        <v>1112.7</v>
      </c>
      <c r="G15" s="492"/>
      <c r="H15" s="488"/>
      <c r="I15" s="493">
        <v>1112.7</v>
      </c>
      <c r="J15" s="142"/>
    </row>
    <row r="16" spans="1:10" ht="18" x14ac:dyDescent="0.35">
      <c r="A16" s="491">
        <v>8</v>
      </c>
      <c r="B16" s="494">
        <v>41160</v>
      </c>
      <c r="C16" s="429" t="s">
        <v>543</v>
      </c>
      <c r="D16" s="433" t="s">
        <v>539</v>
      </c>
      <c r="E16" s="429" t="s">
        <v>544</v>
      </c>
      <c r="F16" s="491">
        <v>344.03</v>
      </c>
      <c r="G16" s="492"/>
      <c r="H16" s="488"/>
      <c r="I16" s="493">
        <v>344.03</v>
      </c>
      <c r="J16" s="142"/>
    </row>
    <row r="17" spans="1:10" ht="18" x14ac:dyDescent="0.35">
      <c r="A17" s="491">
        <v>9</v>
      </c>
      <c r="B17" s="496"/>
      <c r="D17" s="429" t="s">
        <v>540</v>
      </c>
      <c r="E17" s="429"/>
      <c r="F17" s="491">
        <v>1062.73</v>
      </c>
      <c r="G17" s="492"/>
      <c r="H17" s="488"/>
      <c r="I17" s="493">
        <v>1062.73</v>
      </c>
      <c r="J17" s="142"/>
    </row>
    <row r="18" spans="1:10" ht="18" x14ac:dyDescent="0.35">
      <c r="A18" s="491">
        <v>10</v>
      </c>
      <c r="B18" s="494" t="s">
        <v>593</v>
      </c>
      <c r="C18" s="431" t="s">
        <v>546</v>
      </c>
      <c r="D18" s="432">
        <v>203841940</v>
      </c>
      <c r="E18" s="429" t="s">
        <v>518</v>
      </c>
      <c r="F18" s="491">
        <v>87.88</v>
      </c>
      <c r="G18" s="491"/>
      <c r="H18" s="491"/>
      <c r="I18" s="491">
        <v>87.88</v>
      </c>
      <c r="J18" s="142"/>
    </row>
    <row r="19" spans="1:10" ht="18" x14ac:dyDescent="0.35">
      <c r="A19" s="491">
        <v>11</v>
      </c>
      <c r="B19" s="494" t="s">
        <v>593</v>
      </c>
      <c r="C19" s="431" t="s">
        <v>591</v>
      </c>
      <c r="D19" s="432">
        <v>204566978</v>
      </c>
      <c r="E19" s="429" t="s">
        <v>518</v>
      </c>
      <c r="F19" s="491">
        <v>52.41</v>
      </c>
      <c r="G19" s="491"/>
      <c r="H19" s="491"/>
      <c r="I19" s="491">
        <v>52.41</v>
      </c>
      <c r="J19" s="142"/>
    </row>
    <row r="20" spans="1:10" ht="18" x14ac:dyDescent="0.35">
      <c r="A20" s="491">
        <v>12</v>
      </c>
      <c r="B20" s="494" t="s">
        <v>593</v>
      </c>
      <c r="C20" s="429" t="s">
        <v>592</v>
      </c>
      <c r="D20" s="404">
        <v>204876606</v>
      </c>
      <c r="E20" s="429" t="s">
        <v>518</v>
      </c>
      <c r="F20" s="491">
        <v>616.4</v>
      </c>
      <c r="G20" s="491"/>
      <c r="H20" s="491"/>
      <c r="I20" s="491">
        <f>F20</f>
        <v>616.4</v>
      </c>
      <c r="J20" s="142"/>
    </row>
    <row r="21" spans="1:10" ht="18" x14ac:dyDescent="0.35">
      <c r="A21" s="492">
        <v>13</v>
      </c>
      <c r="B21" s="494" t="s">
        <v>549</v>
      </c>
      <c r="C21" s="429" t="s">
        <v>548</v>
      </c>
      <c r="D21" s="404">
        <v>1008005299</v>
      </c>
      <c r="E21" s="429" t="s">
        <v>534</v>
      </c>
      <c r="F21" s="491">
        <v>37.25</v>
      </c>
      <c r="G21" s="491"/>
      <c r="H21" s="491"/>
      <c r="I21" s="491">
        <v>37.25</v>
      </c>
      <c r="J21" s="142"/>
    </row>
    <row r="22" spans="1:10" ht="18" x14ac:dyDescent="0.35">
      <c r="A22" s="499"/>
      <c r="B22" s="488"/>
      <c r="C22" s="429"/>
      <c r="D22" s="429"/>
      <c r="E22" s="429"/>
      <c r="F22" s="488"/>
      <c r="G22" s="488"/>
      <c r="H22" s="488"/>
      <c r="I22" s="488"/>
      <c r="J22" s="142"/>
    </row>
    <row r="23" spans="1:10" ht="18" x14ac:dyDescent="0.35">
      <c r="A23" s="500"/>
      <c r="B23" s="494"/>
      <c r="C23" s="488"/>
      <c r="D23" s="495" t="s">
        <v>632</v>
      </c>
      <c r="E23" s="488"/>
      <c r="F23" s="491">
        <f>SUM(F9:F22)</f>
        <v>170333.03000000003</v>
      </c>
      <c r="G23" s="492"/>
      <c r="H23" s="488"/>
      <c r="I23" s="493">
        <f>SUM(I9:I22)</f>
        <v>170333.03000000003</v>
      </c>
      <c r="J23" s="142"/>
    </row>
    <row r="24" spans="1:10" ht="18" x14ac:dyDescent="0.35">
      <c r="A24" s="500"/>
      <c r="B24" s="494"/>
      <c r="C24" s="497"/>
      <c r="D24" s="498"/>
      <c r="E24" s="488"/>
      <c r="F24" s="491"/>
      <c r="G24" s="491"/>
      <c r="H24" s="491"/>
      <c r="I24" s="491"/>
      <c r="J24" s="142"/>
    </row>
    <row r="25" spans="1:10" ht="18" x14ac:dyDescent="0.35">
      <c r="A25" s="500"/>
      <c r="B25" s="494"/>
      <c r="C25" s="501"/>
      <c r="D25" s="491"/>
      <c r="E25" s="488"/>
      <c r="F25" s="500"/>
      <c r="G25" s="499"/>
      <c r="H25" s="488"/>
      <c r="I25" s="502"/>
      <c r="J25" s="142"/>
    </row>
    <row r="26" spans="1:10" ht="18" x14ac:dyDescent="0.35">
      <c r="A26" s="500"/>
      <c r="B26" s="491"/>
      <c r="C26" s="503"/>
      <c r="D26" s="495"/>
      <c r="E26" s="488"/>
      <c r="F26" s="504"/>
      <c r="G26" s="505"/>
      <c r="H26" s="488"/>
      <c r="I26" s="502"/>
      <c r="J26" s="142"/>
    </row>
    <row r="27" spans="1:10" ht="18" x14ac:dyDescent="0.35">
      <c r="A27" s="500"/>
      <c r="B27" s="494"/>
      <c r="C27" s="503"/>
      <c r="D27" s="506"/>
      <c r="E27" s="488"/>
      <c r="F27" s="504"/>
      <c r="G27" s="505"/>
      <c r="H27" s="488"/>
      <c r="I27" s="502"/>
      <c r="J27" s="142"/>
    </row>
    <row r="28" spans="1:10" ht="18" x14ac:dyDescent="0.35">
      <c r="A28" s="500"/>
      <c r="B28" s="494"/>
      <c r="C28" s="488"/>
      <c r="D28" s="491"/>
      <c r="E28" s="488"/>
      <c r="F28" s="491"/>
      <c r="G28" s="492"/>
      <c r="H28" s="488"/>
      <c r="I28" s="493"/>
      <c r="J28" s="142"/>
    </row>
    <row r="29" spans="1:10" x14ac:dyDescent="0.3">
      <c r="J29" s="142"/>
    </row>
    <row r="30" spans="1:10" x14ac:dyDescent="0.3">
      <c r="J30" s="142"/>
    </row>
    <row r="31" spans="1:10" x14ac:dyDescent="0.3">
      <c r="J31" s="142"/>
    </row>
    <row r="32" spans="1:10" x14ac:dyDescent="0.3">
      <c r="J32" s="142"/>
    </row>
    <row r="33" spans="1:12" x14ac:dyDescent="0.3">
      <c r="J33" s="142"/>
    </row>
    <row r="34" spans="1:12" x14ac:dyDescent="0.3">
      <c r="B34" s="269" t="s">
        <v>107</v>
      </c>
      <c r="C34" s="141"/>
      <c r="D34" s="141"/>
      <c r="E34" s="141"/>
      <c r="F34" s="270"/>
      <c r="G34" s="141"/>
      <c r="H34" s="141"/>
      <c r="I34" s="221"/>
      <c r="J34" s="142"/>
    </row>
    <row r="35" spans="1:12" x14ac:dyDescent="0.3">
      <c r="B35" s="141"/>
      <c r="C35" s="141"/>
      <c r="D35" s="141"/>
      <c r="E35" s="141"/>
      <c r="F35" s="436"/>
      <c r="G35" s="436"/>
      <c r="H35" s="436"/>
      <c r="I35" s="221"/>
      <c r="J35" s="142"/>
    </row>
    <row r="36" spans="1:12" x14ac:dyDescent="0.3">
      <c r="B36" s="141"/>
      <c r="C36" s="325"/>
      <c r="D36" s="141"/>
      <c r="E36" s="141"/>
      <c r="F36" s="325"/>
      <c r="G36" s="437"/>
      <c r="H36" s="437"/>
      <c r="J36" s="142"/>
    </row>
    <row r="37" spans="1:12" x14ac:dyDescent="0.3">
      <c r="B37" s="141"/>
      <c r="C37" s="271" t="s">
        <v>271</v>
      </c>
      <c r="D37" s="271"/>
      <c r="E37" s="141"/>
      <c r="F37" s="141" t="s">
        <v>276</v>
      </c>
      <c r="G37" s="436"/>
      <c r="H37" s="436"/>
      <c r="J37" s="142"/>
    </row>
    <row r="38" spans="1:12" x14ac:dyDescent="0.3">
      <c r="B38" s="141"/>
      <c r="C38" s="272" t="s">
        <v>140</v>
      </c>
      <c r="D38" s="141"/>
      <c r="E38" s="141"/>
      <c r="F38" s="141" t="s">
        <v>272</v>
      </c>
      <c r="G38" s="436"/>
      <c r="H38" s="436"/>
      <c r="J38" s="142"/>
    </row>
    <row r="39" spans="1:12" x14ac:dyDescent="0.3">
      <c r="B39" s="141"/>
      <c r="C39" s="141"/>
      <c r="D39" s="272"/>
      <c r="E39" s="436"/>
      <c r="F39" s="436"/>
      <c r="G39" s="436"/>
      <c r="H39" s="436"/>
    </row>
    <row r="43" spans="1:12" x14ac:dyDescent="0.3">
      <c r="J43" s="221"/>
      <c r="K43" s="221"/>
      <c r="L43" s="221"/>
    </row>
    <row r="44" spans="1:12" x14ac:dyDescent="0.3">
      <c r="A44" s="477"/>
      <c r="B44" s="436"/>
      <c r="C44" s="436"/>
      <c r="D44" s="436"/>
      <c r="E44" s="436"/>
      <c r="F44" s="436"/>
      <c r="G44" s="436"/>
      <c r="H44" s="436"/>
      <c r="J44" s="221"/>
      <c r="K44" s="221"/>
      <c r="L44" s="221"/>
    </row>
    <row r="45" spans="1:12" x14ac:dyDescent="0.3">
      <c r="A45" s="477"/>
      <c r="J45" s="221"/>
      <c r="K45" s="221"/>
      <c r="L45" s="221"/>
    </row>
    <row r="46" spans="1:12" x14ac:dyDescent="0.3">
      <c r="A46" s="477"/>
      <c r="J46" s="221"/>
      <c r="K46" s="221"/>
      <c r="L46" s="221"/>
    </row>
    <row r="47" spans="1:12" s="221" customFormat="1" x14ac:dyDescent="0.3">
      <c r="A47" s="477"/>
      <c r="B47" s="220"/>
      <c r="C47" s="220"/>
      <c r="D47" s="220"/>
      <c r="E47" s="220"/>
      <c r="F47" s="220"/>
      <c r="G47" s="220"/>
      <c r="H47" s="220"/>
      <c r="I47" s="220"/>
    </row>
    <row r="48" spans="1:12" s="221" customFormat="1" x14ac:dyDescent="0.3">
      <c r="A48" s="477"/>
      <c r="B48" s="220"/>
      <c r="C48" s="220"/>
      <c r="D48" s="220"/>
      <c r="E48" s="220"/>
      <c r="F48" s="220"/>
      <c r="G48" s="220"/>
      <c r="H48" s="220"/>
      <c r="I48" s="220"/>
    </row>
    <row r="49" spans="1:9" s="221" customFormat="1" x14ac:dyDescent="0.3">
      <c r="A49" s="477"/>
      <c r="B49" s="220"/>
      <c r="C49" s="220"/>
      <c r="D49" s="220"/>
      <c r="E49" s="220"/>
      <c r="F49" s="220"/>
      <c r="G49" s="220"/>
      <c r="H49" s="220"/>
      <c r="I49" s="220"/>
    </row>
    <row r="50" spans="1:9" s="221" customFormat="1" x14ac:dyDescent="0.3">
      <c r="A50" s="477"/>
      <c r="B50" s="220"/>
      <c r="C50" s="220"/>
      <c r="D50" s="220"/>
      <c r="E50" s="220"/>
      <c r="F50" s="220"/>
      <c r="G50" s="220"/>
      <c r="H50" s="220"/>
      <c r="I50" s="220"/>
    </row>
    <row r="51" spans="1:9" s="221" customFormat="1" ht="12.75" x14ac:dyDescent="0.2"/>
    <row r="64" spans="1:9" x14ac:dyDescent="0.3">
      <c r="A64" s="477"/>
    </row>
    <row r="65" spans="1:9" x14ac:dyDescent="0.3">
      <c r="A65" s="477"/>
      <c r="B65" s="227"/>
      <c r="C65" s="227"/>
      <c r="D65" s="227"/>
      <c r="E65" s="227"/>
      <c r="F65" s="227"/>
      <c r="G65" s="227"/>
      <c r="H65" s="227"/>
      <c r="I65" s="227"/>
    </row>
    <row r="66" spans="1:9" x14ac:dyDescent="0.3">
      <c r="A66" s="477"/>
      <c r="B66" s="227"/>
      <c r="C66" s="227"/>
      <c r="D66" s="227"/>
      <c r="E66" s="227"/>
      <c r="F66" s="227"/>
      <c r="G66" s="227"/>
      <c r="H66" s="227"/>
      <c r="I66" s="227"/>
    </row>
    <row r="67" spans="1:9" x14ac:dyDescent="0.3">
      <c r="A67" s="477"/>
      <c r="B67" s="227"/>
      <c r="C67" s="227"/>
      <c r="D67" s="227"/>
      <c r="E67" s="227"/>
      <c r="F67" s="227"/>
      <c r="G67" s="227"/>
      <c r="H67" s="227"/>
      <c r="I67" s="227"/>
    </row>
    <row r="68" spans="1:9" x14ac:dyDescent="0.3">
      <c r="A68" s="477"/>
      <c r="B68" s="227"/>
      <c r="C68" s="227"/>
      <c r="D68" s="227"/>
      <c r="E68" s="227"/>
      <c r="F68" s="227"/>
      <c r="G68" s="227"/>
      <c r="H68" s="227"/>
      <c r="I68" s="227"/>
    </row>
    <row r="69" spans="1:9" x14ac:dyDescent="0.3">
      <c r="A69" s="477"/>
      <c r="B69" s="227"/>
      <c r="C69" s="227"/>
      <c r="D69" s="227"/>
      <c r="E69" s="227"/>
      <c r="F69" s="227"/>
      <c r="G69" s="227"/>
      <c r="H69" s="227"/>
      <c r="I69" s="227"/>
    </row>
    <row r="70" spans="1:9" x14ac:dyDescent="0.3">
      <c r="A70" s="477"/>
      <c r="B70" s="227"/>
      <c r="C70" s="227"/>
      <c r="D70" s="227"/>
      <c r="E70" s="227"/>
      <c r="F70" s="227"/>
      <c r="G70" s="227"/>
      <c r="H70" s="227"/>
      <c r="I70" s="227"/>
    </row>
    <row r="71" spans="1:9" x14ac:dyDescent="0.3">
      <c r="A71" s="477"/>
      <c r="B71" s="478"/>
      <c r="C71" s="479"/>
      <c r="D71" s="480"/>
      <c r="E71" s="227"/>
      <c r="F71" s="481"/>
      <c r="G71" s="481"/>
      <c r="H71" s="481"/>
      <c r="I71" s="481"/>
    </row>
    <row r="72" spans="1:9" x14ac:dyDescent="0.3">
      <c r="A72" s="477"/>
      <c r="B72" s="478"/>
      <c r="C72" s="479"/>
      <c r="D72" s="477"/>
      <c r="E72" s="227"/>
      <c r="F72" s="481"/>
      <c r="G72" s="481"/>
      <c r="H72" s="481"/>
      <c r="I72" s="481"/>
    </row>
    <row r="73" spans="1:9" x14ac:dyDescent="0.3">
      <c r="A73" s="477"/>
      <c r="B73" s="478"/>
      <c r="C73" s="479"/>
      <c r="D73" s="480"/>
      <c r="E73" s="227"/>
      <c r="F73" s="481"/>
      <c r="G73" s="481"/>
      <c r="H73" s="481"/>
      <c r="I73" s="481"/>
    </row>
    <row r="74" spans="1:9" x14ac:dyDescent="0.3">
      <c r="A74" s="477"/>
      <c r="B74" s="478"/>
      <c r="C74" s="479"/>
      <c r="D74" s="477"/>
      <c r="E74" s="227"/>
      <c r="F74" s="481"/>
      <c r="G74" s="481"/>
      <c r="H74" s="481"/>
      <c r="I74" s="481"/>
    </row>
    <row r="75" spans="1:9" x14ac:dyDescent="0.3">
      <c r="A75" s="477"/>
      <c r="B75" s="478"/>
      <c r="C75" s="479"/>
      <c r="D75" s="477"/>
      <c r="E75" s="227"/>
      <c r="F75" s="481"/>
      <c r="G75" s="481"/>
      <c r="H75" s="481"/>
      <c r="I75" s="481"/>
    </row>
    <row r="76" spans="1:9" x14ac:dyDescent="0.3">
      <c r="A76" s="477"/>
      <c r="B76" s="478"/>
      <c r="C76" s="479"/>
      <c r="D76" s="477"/>
      <c r="E76" s="227"/>
      <c r="F76" s="477"/>
      <c r="G76" s="481"/>
      <c r="H76" s="481"/>
      <c r="I76" s="481"/>
    </row>
    <row r="77" spans="1:9" x14ac:dyDescent="0.3">
      <c r="A77" s="477"/>
      <c r="B77" s="478"/>
      <c r="C77" s="479"/>
      <c r="D77" s="477"/>
      <c r="E77" s="227"/>
      <c r="F77" s="477"/>
      <c r="G77" s="481"/>
      <c r="H77" s="481"/>
      <c r="I77" s="481"/>
    </row>
    <row r="78" spans="1:9" x14ac:dyDescent="0.3">
      <c r="A78" s="477"/>
      <c r="B78" s="478"/>
      <c r="C78" s="479"/>
      <c r="D78" s="480"/>
      <c r="E78" s="227"/>
      <c r="F78" s="477"/>
      <c r="G78" s="481"/>
      <c r="H78" s="481"/>
      <c r="I78" s="481"/>
    </row>
    <row r="79" spans="1:9" x14ac:dyDescent="0.3">
      <c r="A79" s="477"/>
      <c r="B79" s="478"/>
      <c r="C79" s="479"/>
      <c r="D79" s="480"/>
      <c r="E79" s="227"/>
      <c r="F79" s="477"/>
      <c r="G79" s="481"/>
      <c r="H79" s="481"/>
      <c r="I79" s="481"/>
    </row>
    <row r="80" spans="1:9" x14ac:dyDescent="0.3">
      <c r="A80" s="477"/>
      <c r="B80" s="478"/>
      <c r="C80" s="479"/>
      <c r="D80" s="480"/>
      <c r="E80" s="227"/>
      <c r="F80" s="477"/>
      <c r="G80" s="481"/>
      <c r="H80" s="481"/>
      <c r="I80" s="481"/>
    </row>
    <row r="81" spans="1:9" x14ac:dyDescent="0.3">
      <c r="A81" s="477"/>
      <c r="B81" s="478"/>
      <c r="C81" s="479"/>
      <c r="D81" s="482"/>
      <c r="E81" s="227"/>
      <c r="F81" s="477"/>
      <c r="G81" s="481"/>
      <c r="H81" s="481"/>
      <c r="I81" s="481"/>
    </row>
    <row r="82" spans="1:9" x14ac:dyDescent="0.3">
      <c r="A82" s="477"/>
      <c r="B82" s="478"/>
      <c r="C82" s="479"/>
      <c r="D82" s="480"/>
      <c r="E82" s="227"/>
      <c r="F82" s="477"/>
      <c r="G82" s="481"/>
      <c r="H82" s="481"/>
      <c r="I82" s="481"/>
    </row>
    <row r="83" spans="1:9" x14ac:dyDescent="0.3">
      <c r="A83" s="477"/>
      <c r="B83" s="478"/>
      <c r="C83" s="479"/>
      <c r="D83" s="480"/>
      <c r="E83" s="227"/>
      <c r="F83" s="477"/>
      <c r="G83" s="481"/>
      <c r="H83" s="481"/>
      <c r="I83" s="481"/>
    </row>
    <row r="84" spans="1:9" x14ac:dyDescent="0.3">
      <c r="A84" s="477"/>
      <c r="B84" s="478"/>
      <c r="C84" s="479"/>
      <c r="D84" s="480"/>
      <c r="E84" s="227"/>
      <c r="F84" s="477"/>
      <c r="G84" s="481"/>
      <c r="H84" s="481"/>
      <c r="I84" s="481"/>
    </row>
    <row r="85" spans="1:9" x14ac:dyDescent="0.3">
      <c r="A85" s="477"/>
      <c r="B85" s="478"/>
      <c r="C85" s="479"/>
      <c r="D85" s="480"/>
      <c r="E85" s="227"/>
      <c r="F85" s="477"/>
      <c r="G85" s="481"/>
      <c r="H85" s="481"/>
      <c r="I85" s="481"/>
    </row>
    <row r="86" spans="1:9" x14ac:dyDescent="0.3">
      <c r="A86" s="477"/>
      <c r="B86" s="478"/>
      <c r="C86" s="479"/>
      <c r="D86" s="480"/>
      <c r="E86" s="227"/>
      <c r="F86" s="477"/>
      <c r="G86" s="481"/>
      <c r="H86" s="481"/>
      <c r="I86" s="481"/>
    </row>
    <row r="87" spans="1:9" x14ac:dyDescent="0.3">
      <c r="A87" s="477"/>
      <c r="B87" s="478"/>
      <c r="C87" s="479"/>
      <c r="D87" s="480"/>
      <c r="E87" s="227"/>
      <c r="F87" s="477"/>
      <c r="G87" s="481"/>
      <c r="H87" s="481"/>
      <c r="I87" s="481"/>
    </row>
    <row r="88" spans="1:9" x14ac:dyDescent="0.3">
      <c r="A88" s="477"/>
      <c r="B88" s="478"/>
      <c r="C88" s="479"/>
      <c r="D88" s="477"/>
      <c r="E88" s="227"/>
      <c r="F88" s="477"/>
      <c r="G88" s="481"/>
      <c r="H88" s="481"/>
      <c r="I88" s="481"/>
    </row>
    <row r="89" spans="1:9" x14ac:dyDescent="0.3">
      <c r="A89" s="477"/>
      <c r="B89" s="478"/>
      <c r="C89" s="479"/>
      <c r="D89" s="477"/>
      <c r="E89" s="227"/>
      <c r="F89" s="477"/>
      <c r="G89" s="481"/>
      <c r="H89" s="481"/>
      <c r="I89" s="481"/>
    </row>
    <row r="90" spans="1:9" x14ac:dyDescent="0.3">
      <c r="A90" s="477"/>
      <c r="B90" s="478"/>
      <c r="C90" s="479"/>
      <c r="D90" s="477"/>
      <c r="E90" s="227"/>
      <c r="F90" s="477"/>
      <c r="G90" s="481"/>
      <c r="H90" s="481"/>
      <c r="I90" s="481"/>
    </row>
    <row r="91" spans="1:9" x14ac:dyDescent="0.3">
      <c r="A91" s="477"/>
      <c r="B91" s="478"/>
      <c r="C91" s="479"/>
      <c r="D91" s="477"/>
      <c r="E91" s="227"/>
      <c r="F91" s="477"/>
      <c r="G91" s="481"/>
      <c r="H91" s="481"/>
      <c r="I91" s="481"/>
    </row>
    <row r="92" spans="1:9" x14ac:dyDescent="0.3">
      <c r="A92" s="477"/>
      <c r="B92" s="478"/>
      <c r="C92" s="479"/>
      <c r="D92" s="480"/>
      <c r="E92" s="227"/>
      <c r="F92" s="477"/>
      <c r="G92" s="481"/>
      <c r="H92" s="481"/>
      <c r="I92" s="481"/>
    </row>
    <row r="93" spans="1:9" x14ac:dyDescent="0.3">
      <c r="A93" s="477"/>
      <c r="B93" s="478"/>
      <c r="C93" s="479"/>
      <c r="D93" s="483"/>
      <c r="E93" s="227"/>
      <c r="F93" s="481"/>
      <c r="G93" s="481"/>
      <c r="H93" s="481"/>
      <c r="I93" s="481"/>
    </row>
    <row r="94" spans="1:9" x14ac:dyDescent="0.3">
      <c r="A94" s="477"/>
      <c r="B94" s="227"/>
      <c r="C94" s="227"/>
      <c r="D94" s="227"/>
      <c r="E94" s="227"/>
      <c r="F94" s="227"/>
      <c r="G94" s="227"/>
      <c r="H94" s="227"/>
      <c r="I94" s="227"/>
    </row>
    <row r="95" spans="1:9" x14ac:dyDescent="0.3">
      <c r="A95" s="477"/>
      <c r="B95" s="227"/>
      <c r="C95" s="227"/>
      <c r="D95" s="227"/>
      <c r="E95" s="227"/>
      <c r="F95" s="227"/>
      <c r="G95" s="227"/>
      <c r="H95" s="227"/>
      <c r="I95" s="227"/>
    </row>
    <row r="96" spans="1:9" x14ac:dyDescent="0.3">
      <c r="A96" s="477"/>
      <c r="B96" s="227"/>
      <c r="C96" s="227"/>
      <c r="D96" s="227"/>
      <c r="E96" s="227"/>
      <c r="F96" s="227"/>
      <c r="G96" s="227"/>
      <c r="H96" s="227"/>
      <c r="I96" s="227"/>
    </row>
    <row r="97" spans="1:9" x14ac:dyDescent="0.3">
      <c r="A97" s="479"/>
      <c r="B97" s="227"/>
      <c r="C97" s="227"/>
      <c r="D97" s="227"/>
      <c r="E97" s="227"/>
      <c r="F97" s="227"/>
      <c r="G97" s="227"/>
      <c r="H97" s="227"/>
      <c r="I97" s="227"/>
    </row>
    <row r="98" spans="1:9" x14ac:dyDescent="0.3">
      <c r="A98" s="479"/>
      <c r="B98" s="484"/>
      <c r="C98" s="479"/>
      <c r="D98" s="483"/>
      <c r="E98" s="227"/>
      <c r="F98" s="481"/>
      <c r="G98" s="481"/>
      <c r="H98" s="481"/>
      <c r="I98" s="481"/>
    </row>
    <row r="99" spans="1:9" x14ac:dyDescent="0.3">
      <c r="A99" s="479"/>
      <c r="B99" s="484"/>
      <c r="C99" s="479"/>
      <c r="D99" s="477"/>
      <c r="E99" s="227"/>
      <c r="F99" s="481"/>
      <c r="G99" s="481"/>
      <c r="H99" s="481"/>
      <c r="I99" s="481"/>
    </row>
    <row r="100" spans="1:9" x14ac:dyDescent="0.3">
      <c r="A100" s="479"/>
      <c r="B100" s="484"/>
      <c r="C100" s="479"/>
      <c r="D100" s="477"/>
      <c r="E100" s="227"/>
      <c r="F100" s="481"/>
      <c r="G100" s="481"/>
      <c r="H100" s="481"/>
      <c r="I100" s="481"/>
    </row>
    <row r="101" spans="1:9" x14ac:dyDescent="0.3">
      <c r="A101" s="479"/>
      <c r="B101" s="484"/>
      <c r="C101" s="479"/>
      <c r="D101" s="477"/>
      <c r="E101" s="227"/>
      <c r="F101" s="481"/>
      <c r="G101" s="481"/>
      <c r="H101" s="481"/>
      <c r="I101" s="227"/>
    </row>
    <row r="102" spans="1:9" x14ac:dyDescent="0.3">
      <c r="A102" s="227"/>
      <c r="B102" s="227"/>
      <c r="C102" s="227"/>
      <c r="D102" s="227"/>
      <c r="E102" s="227"/>
      <c r="F102" s="227"/>
      <c r="G102" s="227"/>
      <c r="H102" s="227"/>
      <c r="I102" s="227"/>
    </row>
    <row r="103" spans="1:9" x14ac:dyDescent="0.3">
      <c r="A103" s="227"/>
      <c r="B103" s="227"/>
      <c r="C103" s="227"/>
      <c r="D103" s="227"/>
      <c r="E103" s="227"/>
      <c r="F103" s="227"/>
      <c r="G103" s="227"/>
      <c r="H103" s="227"/>
      <c r="I103" s="227"/>
    </row>
  </sheetData>
  <mergeCells count="1">
    <mergeCell ref="I2:J2"/>
  </mergeCells>
  <printOptions gridLines="1"/>
  <pageMargins left="0" right="0" top="0.15748031496062992" bottom="0.15748031496062992" header="0.31496062992125984" footer="0.31496062992125984"/>
  <pageSetup scale="65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3"/>
  <sheetViews>
    <sheetView showGridLines="0" view="pageBreakPreview" zoomScale="70" zoomScaleSheetLayoutView="70" workbookViewId="0">
      <selection activeCell="K28" sqref="K28"/>
    </sheetView>
  </sheetViews>
  <sheetFormatPr defaultRowHeight="12.75" x14ac:dyDescent="0.2"/>
  <cols>
    <col min="1" max="1" width="2.7109375" style="232" customWidth="1"/>
    <col min="2" max="2" width="10.5703125" style="232" customWidth="1"/>
    <col min="3" max="3" width="23.42578125" style="232" customWidth="1"/>
    <col min="4" max="4" width="13.28515625" style="232" customWidth="1"/>
    <col min="5" max="5" width="9.5703125" style="232" customWidth="1"/>
    <col min="6" max="6" width="11.5703125" style="232" customWidth="1"/>
    <col min="7" max="7" width="12.28515625" style="232" customWidth="1"/>
    <col min="8" max="8" width="15.28515625" style="232" customWidth="1"/>
    <col min="9" max="9" width="17.5703125" style="232" customWidth="1"/>
    <col min="10" max="11" width="12.42578125" style="232" customWidth="1"/>
    <col min="12" max="12" width="23.5703125" style="232" customWidth="1"/>
    <col min="13" max="13" width="18.5703125" style="232" customWidth="1"/>
    <col min="14" max="14" width="0.85546875" style="232" customWidth="1"/>
    <col min="15" max="16384" width="9.140625" style="232"/>
  </cols>
  <sheetData>
    <row r="1" spans="1:14" ht="13.5" x14ac:dyDescent="0.2">
      <c r="A1" s="229" t="s">
        <v>471</v>
      </c>
      <c r="B1" s="230"/>
      <c r="C1" s="230"/>
      <c r="D1" s="230"/>
      <c r="E1" s="230"/>
      <c r="F1" s="230"/>
      <c r="G1" s="230"/>
      <c r="H1" s="230"/>
      <c r="I1" s="233"/>
      <c r="J1" s="301"/>
      <c r="K1" s="301"/>
      <c r="L1" s="301"/>
      <c r="M1" s="301" t="s">
        <v>425</v>
      </c>
      <c r="N1" s="233"/>
    </row>
    <row r="2" spans="1:14" ht="15" x14ac:dyDescent="0.2">
      <c r="A2" s="233" t="s">
        <v>322</v>
      </c>
      <c r="B2" s="230"/>
      <c r="C2" s="230"/>
      <c r="D2" s="231"/>
      <c r="E2" s="231"/>
      <c r="F2" s="231"/>
      <c r="G2" s="231"/>
      <c r="H2" s="231"/>
      <c r="I2" s="230"/>
      <c r="J2" s="230"/>
      <c r="K2" s="230"/>
      <c r="L2" s="230"/>
      <c r="M2" s="555" t="s">
        <v>589</v>
      </c>
      <c r="N2" s="556"/>
    </row>
    <row r="3" spans="1:14" x14ac:dyDescent="0.2">
      <c r="A3" s="233"/>
      <c r="B3" s="230"/>
      <c r="C3" s="230"/>
      <c r="D3" s="231"/>
      <c r="E3" s="231"/>
      <c r="F3" s="231"/>
      <c r="G3" s="231"/>
      <c r="H3" s="231"/>
      <c r="I3" s="230"/>
      <c r="J3" s="230"/>
      <c r="K3" s="230"/>
      <c r="L3" s="230"/>
      <c r="M3" s="230"/>
      <c r="N3" s="233"/>
    </row>
    <row r="4" spans="1:14" ht="15" x14ac:dyDescent="0.3">
      <c r="A4" s="153" t="s">
        <v>277</v>
      </c>
      <c r="B4" s="230"/>
      <c r="C4" s="230"/>
      <c r="D4" s="234"/>
      <c r="E4" s="302"/>
      <c r="F4" s="234"/>
      <c r="G4" s="231"/>
      <c r="H4" s="231"/>
      <c r="I4" s="231"/>
      <c r="J4" s="231"/>
      <c r="K4" s="231"/>
      <c r="L4" s="230"/>
      <c r="M4" s="231"/>
      <c r="N4" s="233"/>
    </row>
    <row r="5" spans="1:14" ht="15" x14ac:dyDescent="0.3">
      <c r="A5" s="235"/>
      <c r="B5" s="258" t="s">
        <v>472</v>
      </c>
      <c r="C5" s="102"/>
      <c r="D5" s="102"/>
      <c r="E5" s="102"/>
      <c r="F5" s="102"/>
      <c r="G5" s="102"/>
      <c r="H5" s="236"/>
      <c r="I5" s="236"/>
      <c r="J5" s="236"/>
      <c r="K5" s="236"/>
      <c r="L5" s="236"/>
      <c r="M5" s="236"/>
      <c r="N5" s="233"/>
    </row>
    <row r="6" spans="1:14" ht="13.5" thickBot="1" x14ac:dyDescent="0.25">
      <c r="A6" s="303"/>
      <c r="B6" s="303"/>
      <c r="C6" s="303"/>
      <c r="D6" s="303"/>
      <c r="E6" s="303"/>
      <c r="F6" s="303"/>
      <c r="G6" s="303"/>
      <c r="H6" s="303"/>
      <c r="I6" s="303"/>
      <c r="J6" s="303"/>
      <c r="K6" s="303"/>
      <c r="L6" s="303"/>
      <c r="M6" s="303"/>
      <c r="N6" s="233"/>
    </row>
    <row r="7" spans="1:14" ht="51" x14ac:dyDescent="0.2">
      <c r="A7" s="304" t="s">
        <v>64</v>
      </c>
      <c r="B7" s="305" t="s">
        <v>426</v>
      </c>
      <c r="C7" s="305" t="s">
        <v>427</v>
      </c>
      <c r="D7" s="306" t="s">
        <v>428</v>
      </c>
      <c r="E7" s="306" t="s">
        <v>278</v>
      </c>
      <c r="F7" s="306" t="s">
        <v>429</v>
      </c>
      <c r="G7" s="306" t="s">
        <v>430</v>
      </c>
      <c r="H7" s="305" t="s">
        <v>431</v>
      </c>
      <c r="I7" s="307" t="s">
        <v>432</v>
      </c>
      <c r="J7" s="307" t="s">
        <v>433</v>
      </c>
      <c r="K7" s="308" t="s">
        <v>434</v>
      </c>
      <c r="L7" s="308" t="s">
        <v>435</v>
      </c>
      <c r="M7" s="306" t="s">
        <v>425</v>
      </c>
      <c r="N7" s="233"/>
    </row>
    <row r="8" spans="1:14" x14ac:dyDescent="0.2">
      <c r="A8" s="238">
        <v>1</v>
      </c>
      <c r="B8" s="239">
        <v>2</v>
      </c>
      <c r="C8" s="239">
        <v>3</v>
      </c>
      <c r="D8" s="240">
        <v>4</v>
      </c>
      <c r="E8" s="240">
        <v>5</v>
      </c>
      <c r="F8" s="240">
        <v>6</v>
      </c>
      <c r="G8" s="240">
        <v>7</v>
      </c>
      <c r="H8" s="240">
        <v>8</v>
      </c>
      <c r="I8" s="240">
        <v>9</v>
      </c>
      <c r="J8" s="240">
        <v>10</v>
      </c>
      <c r="K8" s="240">
        <v>11</v>
      </c>
      <c r="L8" s="240">
        <v>12</v>
      </c>
      <c r="M8" s="240">
        <v>13</v>
      </c>
      <c r="N8" s="233"/>
    </row>
    <row r="9" spans="1:14" ht="15" x14ac:dyDescent="0.25">
      <c r="A9" s="241">
        <v>1</v>
      </c>
      <c r="B9" s="242" t="s">
        <v>590</v>
      </c>
      <c r="C9" s="309" t="s">
        <v>476</v>
      </c>
      <c r="D9" s="241"/>
      <c r="E9" s="241" t="s">
        <v>222</v>
      </c>
      <c r="F9" s="241">
        <v>5000</v>
      </c>
      <c r="G9" s="241">
        <v>29</v>
      </c>
      <c r="H9" s="241">
        <v>18</v>
      </c>
      <c r="I9" s="241"/>
      <c r="J9" s="241"/>
      <c r="K9" s="241"/>
      <c r="L9" s="241"/>
      <c r="M9" s="310"/>
      <c r="N9" s="233"/>
    </row>
    <row r="10" spans="1:14" ht="15" x14ac:dyDescent="0.25">
      <c r="A10" s="241">
        <v>2</v>
      </c>
      <c r="B10" s="242">
        <v>41342</v>
      </c>
      <c r="C10" s="309" t="s">
        <v>476</v>
      </c>
      <c r="D10" s="241"/>
      <c r="E10" s="241" t="s">
        <v>222</v>
      </c>
      <c r="F10" s="241">
        <v>5000</v>
      </c>
      <c r="G10" s="241">
        <v>29</v>
      </c>
      <c r="H10" s="241">
        <v>18</v>
      </c>
      <c r="I10" s="241"/>
      <c r="J10" s="241"/>
      <c r="K10" s="241"/>
      <c r="L10" s="241"/>
      <c r="M10" s="310"/>
      <c r="N10" s="233"/>
    </row>
    <row r="11" spans="1:14" ht="15" x14ac:dyDescent="0.25">
      <c r="A11" s="241">
        <v>3</v>
      </c>
      <c r="B11" s="242">
        <v>41556</v>
      </c>
      <c r="C11" s="309" t="s">
        <v>476</v>
      </c>
      <c r="D11" s="241"/>
      <c r="E11" s="241" t="s">
        <v>222</v>
      </c>
      <c r="F11" s="241">
        <v>5000</v>
      </c>
      <c r="G11" s="241">
        <v>29</v>
      </c>
      <c r="H11" s="241">
        <v>18</v>
      </c>
      <c r="I11" s="241"/>
      <c r="J11" s="241"/>
      <c r="K11" s="241"/>
      <c r="L11" s="241"/>
      <c r="M11" s="310"/>
      <c r="N11" s="233"/>
    </row>
    <row r="12" spans="1:14" ht="15" x14ac:dyDescent="0.25">
      <c r="A12" s="241">
        <v>4</v>
      </c>
      <c r="B12" s="242"/>
      <c r="C12" s="309"/>
      <c r="D12" s="241"/>
      <c r="E12" s="241"/>
      <c r="F12" s="241"/>
      <c r="G12" s="241"/>
      <c r="H12" s="241"/>
      <c r="I12" s="241"/>
      <c r="J12" s="241"/>
      <c r="K12" s="241"/>
      <c r="L12" s="241"/>
      <c r="M12" s="310" t="str">
        <f t="shared" ref="M12:M33" si="0">IF(ISBLANK(B12),"",$M$2)</f>
        <v/>
      </c>
      <c r="N12" s="233"/>
    </row>
    <row r="13" spans="1:14" ht="15" x14ac:dyDescent="0.25">
      <c r="A13" s="241">
        <v>5</v>
      </c>
      <c r="B13" s="242"/>
      <c r="C13" s="309"/>
      <c r="D13" s="241"/>
      <c r="E13" s="241"/>
      <c r="F13" s="241"/>
      <c r="G13" s="241"/>
      <c r="H13" s="241"/>
      <c r="I13" s="241"/>
      <c r="J13" s="241"/>
      <c r="K13" s="241"/>
      <c r="L13" s="241"/>
      <c r="M13" s="310" t="str">
        <f t="shared" si="0"/>
        <v/>
      </c>
      <c r="N13" s="233"/>
    </row>
    <row r="14" spans="1:14" ht="15" x14ac:dyDescent="0.25">
      <c r="A14" s="241">
        <v>6</v>
      </c>
      <c r="B14" s="242"/>
      <c r="C14" s="309"/>
      <c r="D14" s="241"/>
      <c r="E14" s="241"/>
      <c r="F14" s="241"/>
      <c r="G14" s="241"/>
      <c r="H14" s="241"/>
      <c r="I14" s="241"/>
      <c r="J14" s="241"/>
      <c r="K14" s="241"/>
      <c r="L14" s="241"/>
      <c r="M14" s="310" t="str">
        <f t="shared" si="0"/>
        <v/>
      </c>
      <c r="N14" s="233"/>
    </row>
    <row r="15" spans="1:14" ht="15" x14ac:dyDescent="0.25">
      <c r="A15" s="241">
        <v>7</v>
      </c>
      <c r="B15" s="242"/>
      <c r="C15" s="309"/>
      <c r="D15" s="241"/>
      <c r="E15" s="241"/>
      <c r="F15" s="241"/>
      <c r="G15" s="241"/>
      <c r="H15" s="241"/>
      <c r="I15" s="241"/>
      <c r="J15" s="241"/>
      <c r="K15" s="241"/>
      <c r="L15" s="241"/>
      <c r="M15" s="310" t="str">
        <f t="shared" si="0"/>
        <v/>
      </c>
      <c r="N15" s="233"/>
    </row>
    <row r="16" spans="1:14" ht="15" x14ac:dyDescent="0.25">
      <c r="A16" s="241">
        <v>8</v>
      </c>
      <c r="B16" s="242"/>
      <c r="C16" s="309"/>
      <c r="D16" s="241"/>
      <c r="E16" s="241"/>
      <c r="F16" s="241"/>
      <c r="G16" s="241"/>
      <c r="H16" s="241"/>
      <c r="I16" s="241"/>
      <c r="J16" s="241"/>
      <c r="K16" s="241"/>
      <c r="L16" s="241"/>
      <c r="M16" s="310" t="str">
        <f t="shared" si="0"/>
        <v/>
      </c>
      <c r="N16" s="233"/>
    </row>
    <row r="17" spans="1:14" ht="15" x14ac:dyDescent="0.25">
      <c r="A17" s="241">
        <v>9</v>
      </c>
      <c r="B17" s="242"/>
      <c r="C17" s="309"/>
      <c r="D17" s="241"/>
      <c r="E17" s="241"/>
      <c r="F17" s="241"/>
      <c r="G17" s="241"/>
      <c r="H17" s="241"/>
      <c r="I17" s="241"/>
      <c r="J17" s="241"/>
      <c r="K17" s="241"/>
      <c r="L17" s="241"/>
      <c r="M17" s="310" t="str">
        <f t="shared" si="0"/>
        <v/>
      </c>
      <c r="N17" s="233"/>
    </row>
    <row r="18" spans="1:14" ht="15" x14ac:dyDescent="0.25">
      <c r="A18" s="241">
        <v>10</v>
      </c>
      <c r="B18" s="242"/>
      <c r="C18" s="309"/>
      <c r="D18" s="241"/>
      <c r="E18" s="241"/>
      <c r="F18" s="241"/>
      <c r="G18" s="241"/>
      <c r="H18" s="241"/>
      <c r="I18" s="241"/>
      <c r="J18" s="241"/>
      <c r="K18" s="241"/>
      <c r="L18" s="241"/>
      <c r="M18" s="310" t="str">
        <f t="shared" si="0"/>
        <v/>
      </c>
      <c r="N18" s="233"/>
    </row>
    <row r="19" spans="1:14" ht="15" x14ac:dyDescent="0.25">
      <c r="A19" s="241">
        <v>11</v>
      </c>
      <c r="B19" s="242"/>
      <c r="C19" s="309"/>
      <c r="D19" s="241"/>
      <c r="E19" s="241"/>
      <c r="F19" s="241"/>
      <c r="G19" s="241"/>
      <c r="H19" s="241"/>
      <c r="I19" s="241"/>
      <c r="J19" s="241"/>
      <c r="K19" s="241"/>
      <c r="L19" s="241"/>
      <c r="M19" s="310" t="str">
        <f t="shared" si="0"/>
        <v/>
      </c>
      <c r="N19" s="233"/>
    </row>
    <row r="20" spans="1:14" ht="15" x14ac:dyDescent="0.25">
      <c r="A20" s="241">
        <v>12</v>
      </c>
      <c r="B20" s="242"/>
      <c r="C20" s="309"/>
      <c r="D20" s="241"/>
      <c r="E20" s="241"/>
      <c r="F20" s="241"/>
      <c r="G20" s="241"/>
      <c r="H20" s="241"/>
      <c r="I20" s="241"/>
      <c r="J20" s="241"/>
      <c r="K20" s="241"/>
      <c r="L20" s="241"/>
      <c r="M20" s="310" t="str">
        <f t="shared" si="0"/>
        <v/>
      </c>
      <c r="N20" s="233"/>
    </row>
    <row r="21" spans="1:14" ht="15" x14ac:dyDescent="0.25">
      <c r="A21" s="241">
        <v>13</v>
      </c>
      <c r="B21" s="242"/>
      <c r="C21" s="309"/>
      <c r="D21" s="241"/>
      <c r="E21" s="241"/>
      <c r="F21" s="241"/>
      <c r="G21" s="241"/>
      <c r="H21" s="241"/>
      <c r="I21" s="241"/>
      <c r="J21" s="241"/>
      <c r="K21" s="241"/>
      <c r="L21" s="241"/>
      <c r="M21" s="310" t="str">
        <f t="shared" si="0"/>
        <v/>
      </c>
      <c r="N21" s="233"/>
    </row>
    <row r="22" spans="1:14" ht="15" x14ac:dyDescent="0.25">
      <c r="A22" s="241">
        <v>14</v>
      </c>
      <c r="B22" s="242"/>
      <c r="C22" s="309"/>
      <c r="D22" s="241"/>
      <c r="E22" s="241"/>
      <c r="F22" s="241"/>
      <c r="G22" s="241"/>
      <c r="H22" s="241"/>
      <c r="I22" s="241"/>
      <c r="J22" s="241"/>
      <c r="K22" s="241"/>
      <c r="L22" s="241"/>
      <c r="M22" s="310" t="str">
        <f t="shared" si="0"/>
        <v/>
      </c>
      <c r="N22" s="233"/>
    </row>
    <row r="23" spans="1:14" ht="15" x14ac:dyDescent="0.25">
      <c r="A23" s="241">
        <v>15</v>
      </c>
      <c r="B23" s="242"/>
      <c r="C23" s="309"/>
      <c r="D23" s="241"/>
      <c r="E23" s="241"/>
      <c r="F23" s="241"/>
      <c r="G23" s="241"/>
      <c r="H23" s="241"/>
      <c r="I23" s="241"/>
      <c r="J23" s="241"/>
      <c r="K23" s="241"/>
      <c r="L23" s="241"/>
      <c r="M23" s="310" t="str">
        <f t="shared" si="0"/>
        <v/>
      </c>
      <c r="N23" s="233"/>
    </row>
    <row r="24" spans="1:14" ht="15" x14ac:dyDescent="0.25">
      <c r="A24" s="241">
        <v>16</v>
      </c>
      <c r="B24" s="242"/>
      <c r="C24" s="309"/>
      <c r="D24" s="241"/>
      <c r="E24" s="241"/>
      <c r="F24" s="241"/>
      <c r="G24" s="241"/>
      <c r="H24" s="241"/>
      <c r="I24" s="241"/>
      <c r="J24" s="241"/>
      <c r="K24" s="241"/>
      <c r="L24" s="241"/>
      <c r="M24" s="310" t="str">
        <f t="shared" si="0"/>
        <v/>
      </c>
      <c r="N24" s="233"/>
    </row>
    <row r="25" spans="1:14" ht="15" x14ac:dyDescent="0.25">
      <c r="A25" s="241">
        <v>17</v>
      </c>
      <c r="B25" s="242"/>
      <c r="C25" s="309"/>
      <c r="D25" s="241"/>
      <c r="E25" s="241"/>
      <c r="F25" s="241"/>
      <c r="G25" s="241"/>
      <c r="H25" s="241"/>
      <c r="I25" s="241"/>
      <c r="J25" s="241"/>
      <c r="K25" s="241"/>
      <c r="L25" s="241"/>
      <c r="M25" s="310" t="str">
        <f t="shared" si="0"/>
        <v/>
      </c>
      <c r="N25" s="233"/>
    </row>
    <row r="26" spans="1:14" ht="15" x14ac:dyDescent="0.25">
      <c r="A26" s="241">
        <v>18</v>
      </c>
      <c r="B26" s="242"/>
      <c r="C26" s="309"/>
      <c r="D26" s="241"/>
      <c r="E26" s="241"/>
      <c r="F26" s="241"/>
      <c r="G26" s="241"/>
      <c r="H26" s="241"/>
      <c r="I26" s="241"/>
      <c r="J26" s="241"/>
      <c r="K26" s="241"/>
      <c r="L26" s="241"/>
      <c r="M26" s="310" t="str">
        <f t="shared" si="0"/>
        <v/>
      </c>
      <c r="N26" s="233"/>
    </row>
    <row r="27" spans="1:14" ht="15" x14ac:dyDescent="0.25">
      <c r="A27" s="241">
        <v>19</v>
      </c>
      <c r="B27" s="242"/>
      <c r="C27" s="309"/>
      <c r="D27" s="241"/>
      <c r="E27" s="241"/>
      <c r="F27" s="241"/>
      <c r="G27" s="241"/>
      <c r="H27" s="241"/>
      <c r="I27" s="241"/>
      <c r="J27" s="241"/>
      <c r="K27" s="241"/>
      <c r="L27" s="241"/>
      <c r="M27" s="310" t="str">
        <f t="shared" si="0"/>
        <v/>
      </c>
      <c r="N27" s="233"/>
    </row>
    <row r="28" spans="1:14" ht="15" x14ac:dyDescent="0.25">
      <c r="A28" s="241">
        <v>20</v>
      </c>
      <c r="B28" s="242"/>
      <c r="C28" s="309"/>
      <c r="D28" s="241"/>
      <c r="E28" s="241"/>
      <c r="F28" s="241"/>
      <c r="G28" s="241"/>
      <c r="H28" s="241"/>
      <c r="I28" s="241"/>
      <c r="J28" s="241"/>
      <c r="K28" s="241"/>
      <c r="L28" s="241"/>
      <c r="M28" s="310" t="str">
        <f t="shared" si="0"/>
        <v/>
      </c>
      <c r="N28" s="233"/>
    </row>
    <row r="29" spans="1:14" ht="9.75" customHeight="1" x14ac:dyDescent="0.25">
      <c r="A29" s="241">
        <v>21</v>
      </c>
      <c r="B29" s="242"/>
      <c r="C29" s="309"/>
      <c r="D29" s="241"/>
      <c r="E29" s="241"/>
      <c r="F29" s="241"/>
      <c r="G29" s="241"/>
      <c r="H29" s="241"/>
      <c r="I29" s="241"/>
      <c r="J29" s="241"/>
      <c r="K29" s="241"/>
      <c r="L29" s="241"/>
      <c r="M29" s="310" t="str">
        <f t="shared" si="0"/>
        <v/>
      </c>
      <c r="N29" s="233"/>
    </row>
    <row r="30" spans="1:14" ht="15" x14ac:dyDescent="0.25">
      <c r="A30" s="241">
        <v>22</v>
      </c>
      <c r="B30" s="242"/>
      <c r="C30" s="309"/>
      <c r="D30" s="241"/>
      <c r="E30" s="241"/>
      <c r="F30" s="241"/>
      <c r="G30" s="241"/>
      <c r="H30" s="241"/>
      <c r="I30" s="241"/>
      <c r="J30" s="241"/>
      <c r="K30" s="241"/>
      <c r="L30" s="241"/>
      <c r="M30" s="310" t="str">
        <f t="shared" si="0"/>
        <v/>
      </c>
      <c r="N30" s="233"/>
    </row>
    <row r="31" spans="1:14" ht="15" x14ac:dyDescent="0.25">
      <c r="A31" s="241">
        <v>23</v>
      </c>
      <c r="B31" s="242"/>
      <c r="C31" s="309"/>
      <c r="D31" s="241"/>
      <c r="E31" s="241"/>
      <c r="F31" s="241"/>
      <c r="G31" s="241"/>
      <c r="H31" s="241"/>
      <c r="I31" s="241"/>
      <c r="J31" s="241"/>
      <c r="K31" s="241"/>
      <c r="L31" s="241"/>
      <c r="M31" s="310" t="str">
        <f t="shared" si="0"/>
        <v/>
      </c>
      <c r="N31" s="233"/>
    </row>
    <row r="32" spans="1:14" ht="15" x14ac:dyDescent="0.25">
      <c r="A32" s="241">
        <v>24</v>
      </c>
      <c r="B32" s="242"/>
      <c r="C32" s="309"/>
      <c r="D32" s="241"/>
      <c r="E32" s="241"/>
      <c r="F32" s="241"/>
      <c r="G32" s="241"/>
      <c r="H32" s="241"/>
      <c r="I32" s="241"/>
      <c r="J32" s="241"/>
      <c r="K32" s="241"/>
      <c r="L32" s="241"/>
      <c r="M32" s="310" t="str">
        <f t="shared" si="0"/>
        <v/>
      </c>
      <c r="N32" s="233"/>
    </row>
    <row r="33" spans="1:14" ht="15" x14ac:dyDescent="0.25">
      <c r="A33" s="311" t="s">
        <v>284</v>
      </c>
      <c r="B33" s="242"/>
      <c r="C33" s="309"/>
      <c r="D33" s="241"/>
      <c r="E33" s="241"/>
      <c r="F33" s="241"/>
      <c r="G33" s="241"/>
      <c r="H33" s="241"/>
      <c r="I33" s="241"/>
      <c r="J33" s="241"/>
      <c r="K33" s="241"/>
      <c r="L33" s="241"/>
      <c r="M33" s="310" t="str">
        <f t="shared" si="0"/>
        <v/>
      </c>
      <c r="N33" s="233"/>
    </row>
    <row r="34" spans="1:14" s="248" customFormat="1" x14ac:dyDescent="0.2"/>
    <row r="37" spans="1:14" s="21" customFormat="1" ht="15" x14ac:dyDescent="0.3">
      <c r="B37" s="243" t="s">
        <v>107</v>
      </c>
    </row>
    <row r="38" spans="1:14" s="21" customFormat="1" ht="15" x14ac:dyDescent="0.3">
      <c r="B38" s="243"/>
    </row>
    <row r="39" spans="1:14" s="21" customFormat="1" ht="15" x14ac:dyDescent="0.3">
      <c r="C39" s="245"/>
      <c r="D39" s="244"/>
      <c r="E39" s="244"/>
      <c r="H39" s="245"/>
      <c r="I39" s="245"/>
      <c r="J39" s="244"/>
      <c r="K39" s="244"/>
      <c r="L39" s="244"/>
    </row>
    <row r="40" spans="1:14" s="21" customFormat="1" ht="15" x14ac:dyDescent="0.3">
      <c r="C40" s="246" t="s">
        <v>271</v>
      </c>
      <c r="D40" s="244"/>
      <c r="E40" s="244"/>
      <c r="H40" s="243" t="s">
        <v>324</v>
      </c>
      <c r="M40" s="244"/>
    </row>
    <row r="41" spans="1:14" s="21" customFormat="1" ht="15" x14ac:dyDescent="0.3">
      <c r="C41" s="246" t="s">
        <v>140</v>
      </c>
      <c r="D41" s="244"/>
      <c r="E41" s="244"/>
      <c r="H41" s="247" t="s">
        <v>272</v>
      </c>
      <c r="M41" s="244"/>
    </row>
    <row r="42" spans="1:14" ht="15" x14ac:dyDescent="0.3">
      <c r="C42" s="246"/>
      <c r="F42" s="247"/>
      <c r="J42" s="249"/>
      <c r="K42" s="249"/>
      <c r="L42" s="249"/>
      <c r="M42" s="249"/>
    </row>
    <row r="43" spans="1:14" ht="15" x14ac:dyDescent="0.3">
      <c r="C43" s="246"/>
    </row>
  </sheetData>
  <sheetProtection insertColumns="0" insertRows="0" deleteRows="0"/>
  <mergeCells count="1">
    <mergeCell ref="M2:N2"/>
  </mergeCells>
  <dataValidations count="4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C9:C33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D9:D33 E13:E33">
      <formula1>11</formula1>
    </dataValidation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M2 B9:B33"/>
    <dataValidation type="list" allowBlank="1" showInputMessage="1" showErrorMessage="1" errorTitle="თარიღის შევსების ინსტრუქცია" error="დღე/თვე/წელი" prompt="დღე/თვე/წელი" sqref="O1">
      <formula1>#REF!</formula1>
    </dataValidation>
  </dataValidations>
  <pageMargins left="0.11811023622047245" right="0.11811023622047245" top="0.35433070866141736" bottom="0.35433070866141736" header="0.31496062992125984" footer="0.31496062992125984"/>
  <pageSetup paperSize="9" scale="80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733"/>
  <sheetViews>
    <sheetView workbookViewId="0">
      <selection activeCell="E13" sqref="E13"/>
    </sheetView>
  </sheetViews>
  <sheetFormatPr defaultRowHeight="12.75" x14ac:dyDescent="0.2"/>
  <cols>
    <col min="3" max="3" width="74.5703125" bestFit="1" customWidth="1"/>
    <col min="5" max="5" width="29" bestFit="1" customWidth="1"/>
  </cols>
  <sheetData>
    <row r="1" spans="1:7" x14ac:dyDescent="0.2">
      <c r="A1" t="s">
        <v>220</v>
      </c>
      <c r="C1" t="s">
        <v>200</v>
      </c>
      <c r="E1" t="s">
        <v>229</v>
      </c>
      <c r="G1" t="s">
        <v>239</v>
      </c>
    </row>
    <row r="2" spans="1:7" ht="15" x14ac:dyDescent="0.2">
      <c r="A2" s="62">
        <v>40907</v>
      </c>
      <c r="C2" t="s">
        <v>201</v>
      </c>
      <c r="E2" t="s">
        <v>234</v>
      </c>
      <c r="G2" s="80" t="s">
        <v>240</v>
      </c>
    </row>
    <row r="3" spans="1:7" ht="15" x14ac:dyDescent="0.2">
      <c r="A3" s="62">
        <v>40908</v>
      </c>
      <c r="C3" t="s">
        <v>202</v>
      </c>
      <c r="E3" t="s">
        <v>235</v>
      </c>
      <c r="G3" s="80" t="s">
        <v>241</v>
      </c>
    </row>
    <row r="4" spans="1:7" ht="15" x14ac:dyDescent="0.2">
      <c r="A4" s="62">
        <v>40909</v>
      </c>
      <c r="C4" t="s">
        <v>203</v>
      </c>
      <c r="E4" t="s">
        <v>236</v>
      </c>
      <c r="G4" s="80" t="s">
        <v>242</v>
      </c>
    </row>
    <row r="5" spans="1:7" x14ac:dyDescent="0.2">
      <c r="A5" s="62">
        <v>40910</v>
      </c>
      <c r="C5" t="s">
        <v>204</v>
      </c>
      <c r="E5" t="s">
        <v>237</v>
      </c>
    </row>
    <row r="6" spans="1:7" x14ac:dyDescent="0.2">
      <c r="A6" s="62">
        <v>40911</v>
      </c>
      <c r="C6" t="s">
        <v>205</v>
      </c>
    </row>
    <row r="7" spans="1:7" x14ac:dyDescent="0.2">
      <c r="A7" s="62">
        <v>40912</v>
      </c>
      <c r="C7" t="s">
        <v>206</v>
      </c>
    </row>
    <row r="8" spans="1:7" x14ac:dyDescent="0.2">
      <c r="A8" s="62">
        <v>40913</v>
      </c>
      <c r="C8" t="s">
        <v>207</v>
      </c>
    </row>
    <row r="9" spans="1:7" x14ac:dyDescent="0.2">
      <c r="A9" s="62">
        <v>40914</v>
      </c>
      <c r="C9" t="s">
        <v>208</v>
      </c>
    </row>
    <row r="10" spans="1:7" x14ac:dyDescent="0.2">
      <c r="A10" s="62">
        <v>40915</v>
      </c>
      <c r="C10" t="s">
        <v>209</v>
      </c>
    </row>
    <row r="11" spans="1:7" x14ac:dyDescent="0.2">
      <c r="A11" s="62">
        <v>40916</v>
      </c>
      <c r="C11" t="s">
        <v>210</v>
      </c>
    </row>
    <row r="12" spans="1:7" x14ac:dyDescent="0.2">
      <c r="A12" s="62">
        <v>40917</v>
      </c>
      <c r="C12" t="s">
        <v>211</v>
      </c>
    </row>
    <row r="13" spans="1:7" x14ac:dyDescent="0.2">
      <c r="A13" s="62">
        <v>40918</v>
      </c>
      <c r="C13" t="s">
        <v>212</v>
      </c>
    </row>
    <row r="14" spans="1:7" x14ac:dyDescent="0.2">
      <c r="A14" s="62">
        <v>40919</v>
      </c>
      <c r="C14" t="s">
        <v>213</v>
      </c>
    </row>
    <row r="15" spans="1:7" x14ac:dyDescent="0.2">
      <c r="A15" s="62">
        <v>40920</v>
      </c>
      <c r="C15" t="s">
        <v>214</v>
      </c>
    </row>
    <row r="16" spans="1:7" x14ac:dyDescent="0.2">
      <c r="A16" s="62">
        <v>40921</v>
      </c>
      <c r="C16" t="s">
        <v>215</v>
      </c>
    </row>
    <row r="17" spans="1:3" x14ac:dyDescent="0.2">
      <c r="A17" s="62">
        <v>40922</v>
      </c>
      <c r="C17" t="s">
        <v>216</v>
      </c>
    </row>
    <row r="18" spans="1:3" x14ac:dyDescent="0.2">
      <c r="A18" s="62">
        <v>40923</v>
      </c>
      <c r="C18" t="s">
        <v>217</v>
      </c>
    </row>
    <row r="19" spans="1:3" x14ac:dyDescent="0.2">
      <c r="A19" s="62">
        <v>40924</v>
      </c>
      <c r="C19" t="s">
        <v>218</v>
      </c>
    </row>
    <row r="20" spans="1:3" x14ac:dyDescent="0.2">
      <c r="A20" s="62">
        <v>40925</v>
      </c>
      <c r="C20" t="s">
        <v>219</v>
      </c>
    </row>
    <row r="21" spans="1:3" x14ac:dyDescent="0.2">
      <c r="A21" s="62">
        <v>40926</v>
      </c>
    </row>
    <row r="22" spans="1:3" x14ac:dyDescent="0.2">
      <c r="A22" s="62">
        <v>40927</v>
      </c>
    </row>
    <row r="23" spans="1:3" x14ac:dyDescent="0.2">
      <c r="A23" s="62">
        <v>40928</v>
      </c>
    </row>
    <row r="24" spans="1:3" x14ac:dyDescent="0.2">
      <c r="A24" s="62">
        <v>40929</v>
      </c>
    </row>
    <row r="25" spans="1:3" x14ac:dyDescent="0.2">
      <c r="A25" s="62">
        <v>40930</v>
      </c>
    </row>
    <row r="26" spans="1:3" x14ac:dyDescent="0.2">
      <c r="A26" s="62">
        <v>40931</v>
      </c>
    </row>
    <row r="27" spans="1:3" x14ac:dyDescent="0.2">
      <c r="A27" s="62">
        <v>40932</v>
      </c>
    </row>
    <row r="28" spans="1:3" x14ac:dyDescent="0.2">
      <c r="A28" s="62">
        <v>40933</v>
      </c>
    </row>
    <row r="29" spans="1:3" x14ac:dyDescent="0.2">
      <c r="A29" s="62">
        <v>40934</v>
      </c>
    </row>
    <row r="30" spans="1:3" x14ac:dyDescent="0.2">
      <c r="A30" s="62">
        <v>40935</v>
      </c>
    </row>
    <row r="31" spans="1:3" x14ac:dyDescent="0.2">
      <c r="A31" s="62">
        <v>40936</v>
      </c>
    </row>
    <row r="32" spans="1:3" x14ac:dyDescent="0.2">
      <c r="A32" s="62">
        <v>40937</v>
      </c>
    </row>
    <row r="33" spans="1:1" x14ac:dyDescent="0.2">
      <c r="A33" s="62">
        <v>40938</v>
      </c>
    </row>
    <row r="34" spans="1:1" x14ac:dyDescent="0.2">
      <c r="A34" s="62">
        <v>40939</v>
      </c>
    </row>
    <row r="35" spans="1:1" x14ac:dyDescent="0.2">
      <c r="A35" s="62">
        <v>40941</v>
      </c>
    </row>
    <row r="36" spans="1:1" x14ac:dyDescent="0.2">
      <c r="A36" s="62">
        <v>40942</v>
      </c>
    </row>
    <row r="37" spans="1:1" x14ac:dyDescent="0.2">
      <c r="A37" s="62">
        <v>40943</v>
      </c>
    </row>
    <row r="38" spans="1:1" x14ac:dyDescent="0.2">
      <c r="A38" s="62">
        <v>40944</v>
      </c>
    </row>
    <row r="39" spans="1:1" x14ac:dyDescent="0.2">
      <c r="A39" s="62">
        <v>40945</v>
      </c>
    </row>
    <row r="40" spans="1:1" x14ac:dyDescent="0.2">
      <c r="A40" s="62">
        <v>40946</v>
      </c>
    </row>
    <row r="41" spans="1:1" x14ac:dyDescent="0.2">
      <c r="A41" s="62">
        <v>40947</v>
      </c>
    </row>
    <row r="42" spans="1:1" x14ac:dyDescent="0.2">
      <c r="A42" s="62">
        <v>40948</v>
      </c>
    </row>
    <row r="43" spans="1:1" x14ac:dyDescent="0.2">
      <c r="A43" s="62">
        <v>40949</v>
      </c>
    </row>
    <row r="44" spans="1:1" x14ac:dyDescent="0.2">
      <c r="A44" s="62">
        <v>40950</v>
      </c>
    </row>
    <row r="45" spans="1:1" x14ac:dyDescent="0.2">
      <c r="A45" s="62">
        <v>40951</v>
      </c>
    </row>
    <row r="46" spans="1:1" x14ac:dyDescent="0.2">
      <c r="A46" s="62">
        <v>40952</v>
      </c>
    </row>
    <row r="47" spans="1:1" x14ac:dyDescent="0.2">
      <c r="A47" s="62">
        <v>40953</v>
      </c>
    </row>
    <row r="48" spans="1:1" x14ac:dyDescent="0.2">
      <c r="A48" s="62">
        <v>40954</v>
      </c>
    </row>
    <row r="49" spans="1:1" x14ac:dyDescent="0.2">
      <c r="A49" s="62">
        <v>40955</v>
      </c>
    </row>
    <row r="50" spans="1:1" x14ac:dyDescent="0.2">
      <c r="A50" s="62">
        <v>40956</v>
      </c>
    </row>
    <row r="51" spans="1:1" x14ac:dyDescent="0.2">
      <c r="A51" s="62">
        <v>40957</v>
      </c>
    </row>
    <row r="52" spans="1:1" x14ac:dyDescent="0.2">
      <c r="A52" s="62">
        <v>40958</v>
      </c>
    </row>
    <row r="53" spans="1:1" x14ac:dyDescent="0.2">
      <c r="A53" s="62">
        <v>40959</v>
      </c>
    </row>
    <row r="54" spans="1:1" x14ac:dyDescent="0.2">
      <c r="A54" s="62">
        <v>40960</v>
      </c>
    </row>
    <row r="55" spans="1:1" x14ac:dyDescent="0.2">
      <c r="A55" s="62">
        <v>40961</v>
      </c>
    </row>
    <row r="56" spans="1:1" x14ac:dyDescent="0.2">
      <c r="A56" s="62">
        <v>40962</v>
      </c>
    </row>
    <row r="57" spans="1:1" x14ac:dyDescent="0.2">
      <c r="A57" s="62">
        <v>40963</v>
      </c>
    </row>
    <row r="58" spans="1:1" x14ac:dyDescent="0.2">
      <c r="A58" s="62">
        <v>40964</v>
      </c>
    </row>
    <row r="59" spans="1:1" x14ac:dyDescent="0.2">
      <c r="A59" s="62">
        <v>40965</v>
      </c>
    </row>
    <row r="60" spans="1:1" x14ac:dyDescent="0.2">
      <c r="A60" s="62">
        <v>40966</v>
      </c>
    </row>
    <row r="61" spans="1:1" x14ac:dyDescent="0.2">
      <c r="A61" s="62">
        <v>40967</v>
      </c>
    </row>
    <row r="62" spans="1:1" x14ac:dyDescent="0.2">
      <c r="A62" s="62">
        <v>40968</v>
      </c>
    </row>
    <row r="63" spans="1:1" x14ac:dyDescent="0.2">
      <c r="A63" s="62">
        <v>40969</v>
      </c>
    </row>
    <row r="64" spans="1:1" x14ac:dyDescent="0.2">
      <c r="A64" s="62">
        <v>40970</v>
      </c>
    </row>
    <row r="65" spans="1:1" x14ac:dyDescent="0.2">
      <c r="A65" s="62">
        <v>40971</v>
      </c>
    </row>
    <row r="66" spans="1:1" x14ac:dyDescent="0.2">
      <c r="A66" s="62">
        <v>40972</v>
      </c>
    </row>
    <row r="67" spans="1:1" x14ac:dyDescent="0.2">
      <c r="A67" s="62">
        <v>40973</v>
      </c>
    </row>
    <row r="68" spans="1:1" x14ac:dyDescent="0.2">
      <c r="A68" s="62">
        <v>40974</v>
      </c>
    </row>
    <row r="69" spans="1:1" x14ac:dyDescent="0.2">
      <c r="A69" s="62">
        <v>40975</v>
      </c>
    </row>
    <row r="70" spans="1:1" x14ac:dyDescent="0.2">
      <c r="A70" s="62">
        <v>40976</v>
      </c>
    </row>
    <row r="71" spans="1:1" x14ac:dyDescent="0.2">
      <c r="A71" s="62">
        <v>40977</v>
      </c>
    </row>
    <row r="72" spans="1:1" x14ac:dyDescent="0.2">
      <c r="A72" s="62">
        <v>40978</v>
      </c>
    </row>
    <row r="73" spans="1:1" x14ac:dyDescent="0.2">
      <c r="A73" s="62">
        <v>40979</v>
      </c>
    </row>
    <row r="74" spans="1:1" x14ac:dyDescent="0.2">
      <c r="A74" s="62">
        <v>40980</v>
      </c>
    </row>
    <row r="75" spans="1:1" x14ac:dyDescent="0.2">
      <c r="A75" s="62">
        <v>40981</v>
      </c>
    </row>
    <row r="76" spans="1:1" x14ac:dyDescent="0.2">
      <c r="A76" s="62">
        <v>40982</v>
      </c>
    </row>
    <row r="77" spans="1:1" x14ac:dyDescent="0.2">
      <c r="A77" s="62">
        <v>40983</v>
      </c>
    </row>
    <row r="78" spans="1:1" x14ac:dyDescent="0.2">
      <c r="A78" s="62">
        <v>40984</v>
      </c>
    </row>
    <row r="79" spans="1:1" x14ac:dyDescent="0.2">
      <c r="A79" s="62">
        <v>40985</v>
      </c>
    </row>
    <row r="80" spans="1:1" x14ac:dyDescent="0.2">
      <c r="A80" s="62">
        <v>40986</v>
      </c>
    </row>
    <row r="81" spans="1:1" x14ac:dyDescent="0.2">
      <c r="A81" s="62">
        <v>40987</v>
      </c>
    </row>
    <row r="82" spans="1:1" x14ac:dyDescent="0.2">
      <c r="A82" s="62">
        <v>40988</v>
      </c>
    </row>
    <row r="83" spans="1:1" x14ac:dyDescent="0.2">
      <c r="A83" s="62">
        <v>40989</v>
      </c>
    </row>
    <row r="84" spans="1:1" x14ac:dyDescent="0.2">
      <c r="A84" s="62">
        <v>40990</v>
      </c>
    </row>
    <row r="85" spans="1:1" x14ac:dyDescent="0.2">
      <c r="A85" s="62">
        <v>40991</v>
      </c>
    </row>
    <row r="86" spans="1:1" x14ac:dyDescent="0.2">
      <c r="A86" s="62">
        <v>40992</v>
      </c>
    </row>
    <row r="87" spans="1:1" x14ac:dyDescent="0.2">
      <c r="A87" s="62">
        <v>40993</v>
      </c>
    </row>
    <row r="88" spans="1:1" x14ac:dyDescent="0.2">
      <c r="A88" s="62">
        <v>40994</v>
      </c>
    </row>
    <row r="89" spans="1:1" x14ac:dyDescent="0.2">
      <c r="A89" s="62">
        <v>40995</v>
      </c>
    </row>
    <row r="90" spans="1:1" x14ac:dyDescent="0.2">
      <c r="A90" s="62">
        <v>40996</v>
      </c>
    </row>
    <row r="91" spans="1:1" x14ac:dyDescent="0.2">
      <c r="A91" s="62">
        <v>40997</v>
      </c>
    </row>
    <row r="92" spans="1:1" x14ac:dyDescent="0.2">
      <c r="A92" s="62">
        <v>40998</v>
      </c>
    </row>
    <row r="93" spans="1:1" x14ac:dyDescent="0.2">
      <c r="A93" s="62">
        <v>40999</v>
      </c>
    </row>
    <row r="94" spans="1:1" x14ac:dyDescent="0.2">
      <c r="A94" s="62">
        <v>41000</v>
      </c>
    </row>
    <row r="95" spans="1:1" x14ac:dyDescent="0.2">
      <c r="A95" s="62">
        <v>41001</v>
      </c>
    </row>
    <row r="96" spans="1:1" x14ac:dyDescent="0.2">
      <c r="A96" s="62">
        <v>41002</v>
      </c>
    </row>
    <row r="97" spans="1:1" x14ac:dyDescent="0.2">
      <c r="A97" s="62">
        <v>41003</v>
      </c>
    </row>
    <row r="98" spans="1:1" x14ac:dyDescent="0.2">
      <c r="A98" s="62">
        <v>41004</v>
      </c>
    </row>
    <row r="99" spans="1:1" x14ac:dyDescent="0.2">
      <c r="A99" s="62">
        <v>41005</v>
      </c>
    </row>
    <row r="100" spans="1:1" x14ac:dyDescent="0.2">
      <c r="A100" s="62">
        <v>41006</v>
      </c>
    </row>
    <row r="101" spans="1:1" x14ac:dyDescent="0.2">
      <c r="A101" s="62">
        <v>41007</v>
      </c>
    </row>
    <row r="102" spans="1:1" x14ac:dyDescent="0.2">
      <c r="A102" s="62">
        <v>41008</v>
      </c>
    </row>
    <row r="103" spans="1:1" x14ac:dyDescent="0.2">
      <c r="A103" s="62">
        <v>41009</v>
      </c>
    </row>
    <row r="104" spans="1:1" x14ac:dyDescent="0.2">
      <c r="A104" s="62">
        <v>41010</v>
      </c>
    </row>
    <row r="105" spans="1:1" x14ac:dyDescent="0.2">
      <c r="A105" s="62">
        <v>41011</v>
      </c>
    </row>
    <row r="106" spans="1:1" x14ac:dyDescent="0.2">
      <c r="A106" s="62">
        <v>41012</v>
      </c>
    </row>
    <row r="107" spans="1:1" x14ac:dyDescent="0.2">
      <c r="A107" s="62">
        <v>41013</v>
      </c>
    </row>
    <row r="108" spans="1:1" x14ac:dyDescent="0.2">
      <c r="A108" s="62">
        <v>41014</v>
      </c>
    </row>
    <row r="109" spans="1:1" x14ac:dyDescent="0.2">
      <c r="A109" s="62">
        <v>41015</v>
      </c>
    </row>
    <row r="110" spans="1:1" x14ac:dyDescent="0.2">
      <c r="A110" s="62">
        <v>41016</v>
      </c>
    </row>
    <row r="111" spans="1:1" x14ac:dyDescent="0.2">
      <c r="A111" s="62">
        <v>41017</v>
      </c>
    </row>
    <row r="112" spans="1:1" x14ac:dyDescent="0.2">
      <c r="A112" s="62">
        <v>41018</v>
      </c>
    </row>
    <row r="113" spans="1:1" x14ac:dyDescent="0.2">
      <c r="A113" s="62">
        <v>41019</v>
      </c>
    </row>
    <row r="114" spans="1:1" x14ac:dyDescent="0.2">
      <c r="A114" s="62">
        <v>41020</v>
      </c>
    </row>
    <row r="115" spans="1:1" x14ac:dyDescent="0.2">
      <c r="A115" s="62">
        <v>41021</v>
      </c>
    </row>
    <row r="116" spans="1:1" x14ac:dyDescent="0.2">
      <c r="A116" s="62">
        <v>41022</v>
      </c>
    </row>
    <row r="117" spans="1:1" x14ac:dyDescent="0.2">
      <c r="A117" s="62">
        <v>41023</v>
      </c>
    </row>
    <row r="118" spans="1:1" x14ac:dyDescent="0.2">
      <c r="A118" s="62">
        <v>41024</v>
      </c>
    </row>
    <row r="119" spans="1:1" x14ac:dyDescent="0.2">
      <c r="A119" s="62">
        <v>41025</v>
      </c>
    </row>
    <row r="120" spans="1:1" x14ac:dyDescent="0.2">
      <c r="A120" s="62">
        <v>41026</v>
      </c>
    </row>
    <row r="121" spans="1:1" x14ac:dyDescent="0.2">
      <c r="A121" s="62">
        <v>41027</v>
      </c>
    </row>
    <row r="122" spans="1:1" x14ac:dyDescent="0.2">
      <c r="A122" s="62">
        <v>41028</v>
      </c>
    </row>
    <row r="123" spans="1:1" x14ac:dyDescent="0.2">
      <c r="A123" s="62">
        <v>41029</v>
      </c>
    </row>
    <row r="124" spans="1:1" x14ac:dyDescent="0.2">
      <c r="A124" s="62">
        <v>41030</v>
      </c>
    </row>
    <row r="125" spans="1:1" x14ac:dyDescent="0.2">
      <c r="A125" s="62">
        <v>41031</v>
      </c>
    </row>
    <row r="126" spans="1:1" x14ac:dyDescent="0.2">
      <c r="A126" s="62">
        <v>41032</v>
      </c>
    </row>
    <row r="127" spans="1:1" x14ac:dyDescent="0.2">
      <c r="A127" s="62">
        <v>41033</v>
      </c>
    </row>
    <row r="128" spans="1:1" x14ac:dyDescent="0.2">
      <c r="A128" s="62">
        <v>41034</v>
      </c>
    </row>
    <row r="129" spans="1:1" x14ac:dyDescent="0.2">
      <c r="A129" s="62">
        <v>41035</v>
      </c>
    </row>
    <row r="130" spans="1:1" x14ac:dyDescent="0.2">
      <c r="A130" s="62">
        <v>41036</v>
      </c>
    </row>
    <row r="131" spans="1:1" x14ac:dyDescent="0.2">
      <c r="A131" s="62">
        <v>41037</v>
      </c>
    </row>
    <row r="132" spans="1:1" x14ac:dyDescent="0.2">
      <c r="A132" s="62">
        <v>41038</v>
      </c>
    </row>
    <row r="133" spans="1:1" x14ac:dyDescent="0.2">
      <c r="A133" s="62">
        <v>41039</v>
      </c>
    </row>
    <row r="134" spans="1:1" x14ac:dyDescent="0.2">
      <c r="A134" s="62">
        <v>41040</v>
      </c>
    </row>
    <row r="135" spans="1:1" x14ac:dyDescent="0.2">
      <c r="A135" s="62">
        <v>41041</v>
      </c>
    </row>
    <row r="136" spans="1:1" x14ac:dyDescent="0.2">
      <c r="A136" s="62">
        <v>41042</v>
      </c>
    </row>
    <row r="137" spans="1:1" x14ac:dyDescent="0.2">
      <c r="A137" s="62">
        <v>41043</v>
      </c>
    </row>
    <row r="138" spans="1:1" x14ac:dyDescent="0.2">
      <c r="A138" s="62">
        <v>41044</v>
      </c>
    </row>
    <row r="139" spans="1:1" x14ac:dyDescent="0.2">
      <c r="A139" s="62">
        <v>41045</v>
      </c>
    </row>
    <row r="140" spans="1:1" x14ac:dyDescent="0.2">
      <c r="A140" s="62">
        <v>41046</v>
      </c>
    </row>
    <row r="141" spans="1:1" x14ac:dyDescent="0.2">
      <c r="A141" s="62">
        <v>41047</v>
      </c>
    </row>
    <row r="142" spans="1:1" x14ac:dyDescent="0.2">
      <c r="A142" s="62">
        <v>41048</v>
      </c>
    </row>
    <row r="143" spans="1:1" x14ac:dyDescent="0.2">
      <c r="A143" s="62">
        <v>41049</v>
      </c>
    </row>
    <row r="144" spans="1:1" x14ac:dyDescent="0.2">
      <c r="A144" s="62">
        <v>41050</v>
      </c>
    </row>
    <row r="145" spans="1:1" x14ac:dyDescent="0.2">
      <c r="A145" s="62">
        <v>41051</v>
      </c>
    </row>
    <row r="146" spans="1:1" x14ac:dyDescent="0.2">
      <c r="A146" s="62">
        <v>41052</v>
      </c>
    </row>
    <row r="147" spans="1:1" x14ac:dyDescent="0.2">
      <c r="A147" s="62">
        <v>41053</v>
      </c>
    </row>
    <row r="148" spans="1:1" x14ac:dyDescent="0.2">
      <c r="A148" s="62">
        <v>41054</v>
      </c>
    </row>
    <row r="149" spans="1:1" x14ac:dyDescent="0.2">
      <c r="A149" s="62">
        <v>41055</v>
      </c>
    </row>
    <row r="150" spans="1:1" x14ac:dyDescent="0.2">
      <c r="A150" s="62">
        <v>41056</v>
      </c>
    </row>
    <row r="151" spans="1:1" x14ac:dyDescent="0.2">
      <c r="A151" s="62">
        <v>41057</v>
      </c>
    </row>
    <row r="152" spans="1:1" x14ac:dyDescent="0.2">
      <c r="A152" s="62">
        <v>41058</v>
      </c>
    </row>
    <row r="153" spans="1:1" x14ac:dyDescent="0.2">
      <c r="A153" s="62">
        <v>41059</v>
      </c>
    </row>
    <row r="154" spans="1:1" x14ac:dyDescent="0.2">
      <c r="A154" s="62">
        <v>41060</v>
      </c>
    </row>
    <row r="155" spans="1:1" x14ac:dyDescent="0.2">
      <c r="A155" s="62">
        <v>41061</v>
      </c>
    </row>
    <row r="156" spans="1:1" x14ac:dyDescent="0.2">
      <c r="A156" s="62">
        <v>41062</v>
      </c>
    </row>
    <row r="157" spans="1:1" x14ac:dyDescent="0.2">
      <c r="A157" s="62">
        <v>41063</v>
      </c>
    </row>
    <row r="158" spans="1:1" x14ac:dyDescent="0.2">
      <c r="A158" s="62">
        <v>41064</v>
      </c>
    </row>
    <row r="159" spans="1:1" x14ac:dyDescent="0.2">
      <c r="A159" s="62">
        <v>41065</v>
      </c>
    </row>
    <row r="160" spans="1:1" x14ac:dyDescent="0.2">
      <c r="A160" s="62">
        <v>41066</v>
      </c>
    </row>
    <row r="161" spans="1:1" x14ac:dyDescent="0.2">
      <c r="A161" s="62">
        <v>41067</v>
      </c>
    </row>
    <row r="162" spans="1:1" x14ac:dyDescent="0.2">
      <c r="A162" s="62">
        <v>41068</v>
      </c>
    </row>
    <row r="163" spans="1:1" x14ac:dyDescent="0.2">
      <c r="A163" s="62">
        <v>41069</v>
      </c>
    </row>
    <row r="164" spans="1:1" x14ac:dyDescent="0.2">
      <c r="A164" s="62">
        <v>41070</v>
      </c>
    </row>
    <row r="165" spans="1:1" x14ac:dyDescent="0.2">
      <c r="A165" s="62">
        <v>41071</v>
      </c>
    </row>
    <row r="166" spans="1:1" x14ac:dyDescent="0.2">
      <c r="A166" s="62">
        <v>41072</v>
      </c>
    </row>
    <row r="167" spans="1:1" x14ac:dyDescent="0.2">
      <c r="A167" s="62">
        <v>41073</v>
      </c>
    </row>
    <row r="168" spans="1:1" x14ac:dyDescent="0.2">
      <c r="A168" s="62">
        <v>41074</v>
      </c>
    </row>
    <row r="169" spans="1:1" x14ac:dyDescent="0.2">
      <c r="A169" s="62">
        <v>41075</v>
      </c>
    </row>
    <row r="170" spans="1:1" x14ac:dyDescent="0.2">
      <c r="A170" s="62">
        <v>41076</v>
      </c>
    </row>
    <row r="171" spans="1:1" x14ac:dyDescent="0.2">
      <c r="A171" s="62">
        <v>41077</v>
      </c>
    </row>
    <row r="172" spans="1:1" x14ac:dyDescent="0.2">
      <c r="A172" s="62">
        <v>41078</v>
      </c>
    </row>
    <row r="173" spans="1:1" x14ac:dyDescent="0.2">
      <c r="A173" s="62">
        <v>41079</v>
      </c>
    </row>
    <row r="174" spans="1:1" x14ac:dyDescent="0.2">
      <c r="A174" s="62">
        <v>41080</v>
      </c>
    </row>
    <row r="175" spans="1:1" x14ac:dyDescent="0.2">
      <c r="A175" s="62">
        <v>41081</v>
      </c>
    </row>
    <row r="176" spans="1:1" x14ac:dyDescent="0.2">
      <c r="A176" s="62">
        <v>41082</v>
      </c>
    </row>
    <row r="177" spans="1:1" x14ac:dyDescent="0.2">
      <c r="A177" s="62">
        <v>41083</v>
      </c>
    </row>
    <row r="178" spans="1:1" x14ac:dyDescent="0.2">
      <c r="A178" s="62">
        <v>41084</v>
      </c>
    </row>
    <row r="179" spans="1:1" x14ac:dyDescent="0.2">
      <c r="A179" s="62">
        <v>41085</v>
      </c>
    </row>
    <row r="180" spans="1:1" x14ac:dyDescent="0.2">
      <c r="A180" s="62">
        <v>41086</v>
      </c>
    </row>
    <row r="181" spans="1:1" x14ac:dyDescent="0.2">
      <c r="A181" s="62">
        <v>41087</v>
      </c>
    </row>
    <row r="182" spans="1:1" x14ac:dyDescent="0.2">
      <c r="A182" s="62">
        <v>41088</v>
      </c>
    </row>
    <row r="183" spans="1:1" x14ac:dyDescent="0.2">
      <c r="A183" s="62">
        <v>41089</v>
      </c>
    </row>
    <row r="184" spans="1:1" x14ac:dyDescent="0.2">
      <c r="A184" s="62">
        <v>41090</v>
      </c>
    </row>
    <row r="185" spans="1:1" x14ac:dyDescent="0.2">
      <c r="A185" s="62">
        <v>41091</v>
      </c>
    </row>
    <row r="186" spans="1:1" x14ac:dyDescent="0.2">
      <c r="A186" s="62">
        <v>41092</v>
      </c>
    </row>
    <row r="187" spans="1:1" x14ac:dyDescent="0.2">
      <c r="A187" s="62">
        <v>41093</v>
      </c>
    </row>
    <row r="188" spans="1:1" x14ac:dyDescent="0.2">
      <c r="A188" s="62">
        <v>41094</v>
      </c>
    </row>
    <row r="189" spans="1:1" x14ac:dyDescent="0.2">
      <c r="A189" s="62">
        <v>41095</v>
      </c>
    </row>
    <row r="190" spans="1:1" x14ac:dyDescent="0.2">
      <c r="A190" s="62">
        <v>41096</v>
      </c>
    </row>
    <row r="191" spans="1:1" x14ac:dyDescent="0.2">
      <c r="A191" s="62">
        <v>41097</v>
      </c>
    </row>
    <row r="192" spans="1:1" x14ac:dyDescent="0.2">
      <c r="A192" s="62">
        <v>41098</v>
      </c>
    </row>
    <row r="193" spans="1:1" x14ac:dyDescent="0.2">
      <c r="A193" s="62">
        <v>41099</v>
      </c>
    </row>
    <row r="194" spans="1:1" x14ac:dyDescent="0.2">
      <c r="A194" s="62">
        <v>41100</v>
      </c>
    </row>
    <row r="195" spans="1:1" x14ac:dyDescent="0.2">
      <c r="A195" s="62">
        <v>41101</v>
      </c>
    </row>
    <row r="196" spans="1:1" x14ac:dyDescent="0.2">
      <c r="A196" s="62">
        <v>41102</v>
      </c>
    </row>
    <row r="197" spans="1:1" x14ac:dyDescent="0.2">
      <c r="A197" s="62">
        <v>41103</v>
      </c>
    </row>
    <row r="198" spans="1:1" x14ac:dyDescent="0.2">
      <c r="A198" s="62">
        <v>41104</v>
      </c>
    </row>
    <row r="199" spans="1:1" x14ac:dyDescent="0.2">
      <c r="A199" s="62">
        <v>41105</v>
      </c>
    </row>
    <row r="200" spans="1:1" x14ac:dyDescent="0.2">
      <c r="A200" s="62">
        <v>41106</v>
      </c>
    </row>
    <row r="201" spans="1:1" x14ac:dyDescent="0.2">
      <c r="A201" s="62">
        <v>41107</v>
      </c>
    </row>
    <row r="202" spans="1:1" x14ac:dyDescent="0.2">
      <c r="A202" s="62">
        <v>41108</v>
      </c>
    </row>
    <row r="203" spans="1:1" x14ac:dyDescent="0.2">
      <c r="A203" s="62">
        <v>41109</v>
      </c>
    </row>
    <row r="204" spans="1:1" x14ac:dyDescent="0.2">
      <c r="A204" s="62">
        <v>41110</v>
      </c>
    </row>
    <row r="205" spans="1:1" x14ac:dyDescent="0.2">
      <c r="A205" s="62">
        <v>41111</v>
      </c>
    </row>
    <row r="206" spans="1:1" x14ac:dyDescent="0.2">
      <c r="A206" s="62">
        <v>41112</v>
      </c>
    </row>
    <row r="207" spans="1:1" x14ac:dyDescent="0.2">
      <c r="A207" s="62">
        <v>41113</v>
      </c>
    </row>
    <row r="208" spans="1:1" x14ac:dyDescent="0.2">
      <c r="A208" s="62">
        <v>41114</v>
      </c>
    </row>
    <row r="209" spans="1:1" x14ac:dyDescent="0.2">
      <c r="A209" s="62">
        <v>41115</v>
      </c>
    </row>
    <row r="210" spans="1:1" x14ac:dyDescent="0.2">
      <c r="A210" s="62">
        <v>41116</v>
      </c>
    </row>
    <row r="211" spans="1:1" x14ac:dyDescent="0.2">
      <c r="A211" s="62">
        <v>41117</v>
      </c>
    </row>
    <row r="212" spans="1:1" x14ac:dyDescent="0.2">
      <c r="A212" s="62">
        <v>41118</v>
      </c>
    </row>
    <row r="213" spans="1:1" x14ac:dyDescent="0.2">
      <c r="A213" s="62">
        <v>41119</v>
      </c>
    </row>
    <row r="214" spans="1:1" x14ac:dyDescent="0.2">
      <c r="A214" s="62">
        <v>41120</v>
      </c>
    </row>
    <row r="215" spans="1:1" x14ac:dyDescent="0.2">
      <c r="A215" s="62">
        <v>41121</v>
      </c>
    </row>
    <row r="216" spans="1:1" x14ac:dyDescent="0.2">
      <c r="A216" s="62">
        <v>41122</v>
      </c>
    </row>
    <row r="217" spans="1:1" x14ac:dyDescent="0.2">
      <c r="A217" s="62">
        <v>41123</v>
      </c>
    </row>
    <row r="218" spans="1:1" x14ac:dyDescent="0.2">
      <c r="A218" s="62">
        <v>41124</v>
      </c>
    </row>
    <row r="219" spans="1:1" x14ac:dyDescent="0.2">
      <c r="A219" s="62">
        <v>41125</v>
      </c>
    </row>
    <row r="220" spans="1:1" x14ac:dyDescent="0.2">
      <c r="A220" s="62">
        <v>41126</v>
      </c>
    </row>
    <row r="221" spans="1:1" x14ac:dyDescent="0.2">
      <c r="A221" s="62">
        <v>41127</v>
      </c>
    </row>
    <row r="222" spans="1:1" x14ac:dyDescent="0.2">
      <c r="A222" s="62">
        <v>41128</v>
      </c>
    </row>
    <row r="223" spans="1:1" x14ac:dyDescent="0.2">
      <c r="A223" s="62">
        <v>41129</v>
      </c>
    </row>
    <row r="224" spans="1:1" x14ac:dyDescent="0.2">
      <c r="A224" s="62">
        <v>41130</v>
      </c>
    </row>
    <row r="225" spans="1:1" x14ac:dyDescent="0.2">
      <c r="A225" s="62">
        <v>41131</v>
      </c>
    </row>
    <row r="226" spans="1:1" x14ac:dyDescent="0.2">
      <c r="A226" s="62">
        <v>41132</v>
      </c>
    </row>
    <row r="227" spans="1:1" x14ac:dyDescent="0.2">
      <c r="A227" s="62">
        <v>41133</v>
      </c>
    </row>
    <row r="228" spans="1:1" x14ac:dyDescent="0.2">
      <c r="A228" s="62">
        <v>41134</v>
      </c>
    </row>
    <row r="229" spans="1:1" x14ac:dyDescent="0.2">
      <c r="A229" s="62">
        <v>41135</v>
      </c>
    </row>
    <row r="230" spans="1:1" x14ac:dyDescent="0.2">
      <c r="A230" s="62">
        <v>41136</v>
      </c>
    </row>
    <row r="231" spans="1:1" x14ac:dyDescent="0.2">
      <c r="A231" s="62">
        <v>41137</v>
      </c>
    </row>
    <row r="232" spans="1:1" x14ac:dyDescent="0.2">
      <c r="A232" s="62">
        <v>41138</v>
      </c>
    </row>
    <row r="233" spans="1:1" x14ac:dyDescent="0.2">
      <c r="A233" s="62">
        <v>41139</v>
      </c>
    </row>
    <row r="234" spans="1:1" x14ac:dyDescent="0.2">
      <c r="A234" s="62">
        <v>41140</v>
      </c>
    </row>
    <row r="235" spans="1:1" x14ac:dyDescent="0.2">
      <c r="A235" s="62">
        <v>41141</v>
      </c>
    </row>
    <row r="236" spans="1:1" x14ac:dyDescent="0.2">
      <c r="A236" s="62">
        <v>41142</v>
      </c>
    </row>
    <row r="237" spans="1:1" x14ac:dyDescent="0.2">
      <c r="A237" s="62">
        <v>41143</v>
      </c>
    </row>
    <row r="238" spans="1:1" x14ac:dyDescent="0.2">
      <c r="A238" s="62">
        <v>41144</v>
      </c>
    </row>
    <row r="239" spans="1:1" x14ac:dyDescent="0.2">
      <c r="A239" s="62">
        <v>41145</v>
      </c>
    </row>
    <row r="240" spans="1:1" x14ac:dyDescent="0.2">
      <c r="A240" s="62">
        <v>41146</v>
      </c>
    </row>
    <row r="241" spans="1:1" x14ac:dyDescent="0.2">
      <c r="A241" s="62">
        <v>41147</v>
      </c>
    </row>
    <row r="242" spans="1:1" x14ac:dyDescent="0.2">
      <c r="A242" s="62">
        <v>41148</v>
      </c>
    </row>
    <row r="243" spans="1:1" x14ac:dyDescent="0.2">
      <c r="A243" s="62">
        <v>41149</v>
      </c>
    </row>
    <row r="244" spans="1:1" x14ac:dyDescent="0.2">
      <c r="A244" s="62">
        <v>41150</v>
      </c>
    </row>
    <row r="245" spans="1:1" x14ac:dyDescent="0.2">
      <c r="A245" s="62">
        <v>41151</v>
      </c>
    </row>
    <row r="246" spans="1:1" x14ac:dyDescent="0.2">
      <c r="A246" s="62">
        <v>41152</v>
      </c>
    </row>
    <row r="247" spans="1:1" x14ac:dyDescent="0.2">
      <c r="A247" s="62">
        <v>41153</v>
      </c>
    </row>
    <row r="248" spans="1:1" x14ac:dyDescent="0.2">
      <c r="A248" s="62">
        <v>41154</v>
      </c>
    </row>
    <row r="249" spans="1:1" x14ac:dyDescent="0.2">
      <c r="A249" s="62">
        <v>41155</v>
      </c>
    </row>
    <row r="250" spans="1:1" x14ac:dyDescent="0.2">
      <c r="A250" s="62">
        <v>41156</v>
      </c>
    </row>
    <row r="251" spans="1:1" x14ac:dyDescent="0.2">
      <c r="A251" s="62">
        <v>41157</v>
      </c>
    </row>
    <row r="252" spans="1:1" x14ac:dyDescent="0.2">
      <c r="A252" s="62">
        <v>41158</v>
      </c>
    </row>
    <row r="253" spans="1:1" x14ac:dyDescent="0.2">
      <c r="A253" s="62">
        <v>41159</v>
      </c>
    </row>
    <row r="254" spans="1:1" x14ac:dyDescent="0.2">
      <c r="A254" s="62">
        <v>41160</v>
      </c>
    </row>
    <row r="255" spans="1:1" x14ac:dyDescent="0.2">
      <c r="A255" s="62">
        <v>41161</v>
      </c>
    </row>
    <row r="256" spans="1:1" x14ac:dyDescent="0.2">
      <c r="A256" s="62">
        <v>41162</v>
      </c>
    </row>
    <row r="257" spans="1:1" x14ac:dyDescent="0.2">
      <c r="A257" s="62">
        <v>41163</v>
      </c>
    </row>
    <row r="258" spans="1:1" x14ac:dyDescent="0.2">
      <c r="A258" s="62">
        <v>41164</v>
      </c>
    </row>
    <row r="259" spans="1:1" x14ac:dyDescent="0.2">
      <c r="A259" s="62">
        <v>41165</v>
      </c>
    </row>
    <row r="260" spans="1:1" x14ac:dyDescent="0.2">
      <c r="A260" s="62">
        <v>41166</v>
      </c>
    </row>
    <row r="261" spans="1:1" x14ac:dyDescent="0.2">
      <c r="A261" s="62">
        <v>41167</v>
      </c>
    </row>
    <row r="262" spans="1:1" x14ac:dyDescent="0.2">
      <c r="A262" s="62">
        <v>41168</v>
      </c>
    </row>
    <row r="263" spans="1:1" x14ac:dyDescent="0.2">
      <c r="A263" s="62">
        <v>41169</v>
      </c>
    </row>
    <row r="264" spans="1:1" x14ac:dyDescent="0.2">
      <c r="A264" s="62">
        <v>41170</v>
      </c>
    </row>
    <row r="265" spans="1:1" x14ac:dyDescent="0.2">
      <c r="A265" s="62">
        <v>41171</v>
      </c>
    </row>
    <row r="266" spans="1:1" x14ac:dyDescent="0.2">
      <c r="A266" s="62">
        <v>41172</v>
      </c>
    </row>
    <row r="267" spans="1:1" x14ac:dyDescent="0.2">
      <c r="A267" s="62">
        <v>41173</v>
      </c>
    </row>
    <row r="268" spans="1:1" x14ac:dyDescent="0.2">
      <c r="A268" s="62">
        <v>41174</v>
      </c>
    </row>
    <row r="269" spans="1:1" x14ac:dyDescent="0.2">
      <c r="A269" s="62">
        <v>41175</v>
      </c>
    </row>
    <row r="270" spans="1:1" x14ac:dyDescent="0.2">
      <c r="A270" s="62">
        <v>41176</v>
      </c>
    </row>
    <row r="271" spans="1:1" x14ac:dyDescent="0.2">
      <c r="A271" s="62">
        <v>41177</v>
      </c>
    </row>
    <row r="272" spans="1:1" x14ac:dyDescent="0.2">
      <c r="A272" s="62">
        <v>41178</v>
      </c>
    </row>
    <row r="273" spans="1:1" x14ac:dyDescent="0.2">
      <c r="A273" s="62">
        <v>41179</v>
      </c>
    </row>
    <row r="274" spans="1:1" x14ac:dyDescent="0.2">
      <c r="A274" s="62">
        <v>41180</v>
      </c>
    </row>
    <row r="275" spans="1:1" x14ac:dyDescent="0.2">
      <c r="A275" s="62">
        <v>41181</v>
      </c>
    </row>
    <row r="276" spans="1:1" x14ac:dyDescent="0.2">
      <c r="A276" s="62">
        <v>41182</v>
      </c>
    </row>
    <row r="277" spans="1:1" x14ac:dyDescent="0.2">
      <c r="A277" s="62">
        <v>41183</v>
      </c>
    </row>
    <row r="278" spans="1:1" x14ac:dyDescent="0.2">
      <c r="A278" s="62">
        <v>41184</v>
      </c>
    </row>
    <row r="279" spans="1:1" x14ac:dyDescent="0.2">
      <c r="A279" s="62">
        <v>41185</v>
      </c>
    </row>
    <row r="280" spans="1:1" x14ac:dyDescent="0.2">
      <c r="A280" s="62">
        <v>41186</v>
      </c>
    </row>
    <row r="281" spans="1:1" x14ac:dyDescent="0.2">
      <c r="A281" s="62">
        <v>41187</v>
      </c>
    </row>
    <row r="282" spans="1:1" x14ac:dyDescent="0.2">
      <c r="A282" s="62">
        <v>41188</v>
      </c>
    </row>
    <row r="283" spans="1:1" x14ac:dyDescent="0.2">
      <c r="A283" s="62">
        <v>41189</v>
      </c>
    </row>
    <row r="284" spans="1:1" x14ac:dyDescent="0.2">
      <c r="A284" s="62">
        <v>41190</v>
      </c>
    </row>
    <row r="285" spans="1:1" x14ac:dyDescent="0.2">
      <c r="A285" s="62">
        <v>41191</v>
      </c>
    </row>
    <row r="286" spans="1:1" x14ac:dyDescent="0.2">
      <c r="A286" s="62">
        <v>41192</v>
      </c>
    </row>
    <row r="287" spans="1:1" x14ac:dyDescent="0.2">
      <c r="A287" s="62">
        <v>41193</v>
      </c>
    </row>
    <row r="288" spans="1:1" x14ac:dyDescent="0.2">
      <c r="A288" s="62">
        <v>41194</v>
      </c>
    </row>
    <row r="289" spans="1:1" x14ac:dyDescent="0.2">
      <c r="A289" s="62">
        <v>41195</v>
      </c>
    </row>
    <row r="290" spans="1:1" x14ac:dyDescent="0.2">
      <c r="A290" s="62">
        <v>41196</v>
      </c>
    </row>
    <row r="291" spans="1:1" x14ac:dyDescent="0.2">
      <c r="A291" s="62">
        <v>41197</v>
      </c>
    </row>
    <row r="292" spans="1:1" x14ac:dyDescent="0.2">
      <c r="A292" s="62">
        <v>41198</v>
      </c>
    </row>
    <row r="293" spans="1:1" x14ac:dyDescent="0.2">
      <c r="A293" s="62">
        <v>41199</v>
      </c>
    </row>
    <row r="294" spans="1:1" x14ac:dyDescent="0.2">
      <c r="A294" s="62">
        <v>41200</v>
      </c>
    </row>
    <row r="295" spans="1:1" x14ac:dyDescent="0.2">
      <c r="A295" s="62">
        <v>41201</v>
      </c>
    </row>
    <row r="296" spans="1:1" x14ac:dyDescent="0.2">
      <c r="A296" s="62">
        <v>41202</v>
      </c>
    </row>
    <row r="297" spans="1:1" x14ac:dyDescent="0.2">
      <c r="A297" s="62">
        <v>41203</v>
      </c>
    </row>
    <row r="298" spans="1:1" x14ac:dyDescent="0.2">
      <c r="A298" s="62">
        <v>41204</v>
      </c>
    </row>
    <row r="299" spans="1:1" x14ac:dyDescent="0.2">
      <c r="A299" s="62">
        <v>41205</v>
      </c>
    </row>
    <row r="300" spans="1:1" x14ac:dyDescent="0.2">
      <c r="A300" s="62">
        <v>41206</v>
      </c>
    </row>
    <row r="301" spans="1:1" x14ac:dyDescent="0.2">
      <c r="A301" s="62">
        <v>41207</v>
      </c>
    </row>
    <row r="302" spans="1:1" x14ac:dyDescent="0.2">
      <c r="A302" s="62">
        <v>41208</v>
      </c>
    </row>
    <row r="303" spans="1:1" x14ac:dyDescent="0.2">
      <c r="A303" s="62">
        <v>41209</v>
      </c>
    </row>
    <row r="304" spans="1:1" x14ac:dyDescent="0.2">
      <c r="A304" s="62">
        <v>41210</v>
      </c>
    </row>
    <row r="305" spans="1:1" x14ac:dyDescent="0.2">
      <c r="A305" s="62">
        <v>41211</v>
      </c>
    </row>
    <row r="306" spans="1:1" x14ac:dyDescent="0.2">
      <c r="A306" s="62">
        <v>41212</v>
      </c>
    </row>
    <row r="307" spans="1:1" x14ac:dyDescent="0.2">
      <c r="A307" s="62">
        <v>41213</v>
      </c>
    </row>
    <row r="308" spans="1:1" x14ac:dyDescent="0.2">
      <c r="A308" s="62">
        <v>41214</v>
      </c>
    </row>
    <row r="309" spans="1:1" x14ac:dyDescent="0.2">
      <c r="A309" s="62">
        <v>41215</v>
      </c>
    </row>
    <row r="310" spans="1:1" x14ac:dyDescent="0.2">
      <c r="A310" s="62">
        <v>41216</v>
      </c>
    </row>
    <row r="311" spans="1:1" x14ac:dyDescent="0.2">
      <c r="A311" s="62">
        <v>41217</v>
      </c>
    </row>
    <row r="312" spans="1:1" x14ac:dyDescent="0.2">
      <c r="A312" s="62">
        <v>41218</v>
      </c>
    </row>
    <row r="313" spans="1:1" x14ac:dyDescent="0.2">
      <c r="A313" s="62">
        <v>41219</v>
      </c>
    </row>
    <row r="314" spans="1:1" x14ac:dyDescent="0.2">
      <c r="A314" s="62">
        <v>41220</v>
      </c>
    </row>
    <row r="315" spans="1:1" x14ac:dyDescent="0.2">
      <c r="A315" s="62">
        <v>41221</v>
      </c>
    </row>
    <row r="316" spans="1:1" x14ac:dyDescent="0.2">
      <c r="A316" s="62">
        <v>41222</v>
      </c>
    </row>
    <row r="317" spans="1:1" x14ac:dyDescent="0.2">
      <c r="A317" s="62">
        <v>41223</v>
      </c>
    </row>
    <row r="318" spans="1:1" x14ac:dyDescent="0.2">
      <c r="A318" s="62">
        <v>41224</v>
      </c>
    </row>
    <row r="319" spans="1:1" x14ac:dyDescent="0.2">
      <c r="A319" s="62">
        <v>41225</v>
      </c>
    </row>
    <row r="320" spans="1:1" x14ac:dyDescent="0.2">
      <c r="A320" s="62">
        <v>41226</v>
      </c>
    </row>
    <row r="321" spans="1:1" x14ac:dyDescent="0.2">
      <c r="A321" s="62">
        <v>41227</v>
      </c>
    </row>
    <row r="322" spans="1:1" x14ac:dyDescent="0.2">
      <c r="A322" s="62">
        <v>41228</v>
      </c>
    </row>
    <row r="323" spans="1:1" x14ac:dyDescent="0.2">
      <c r="A323" s="62">
        <v>41229</v>
      </c>
    </row>
    <row r="324" spans="1:1" x14ac:dyDescent="0.2">
      <c r="A324" s="62">
        <v>41230</v>
      </c>
    </row>
    <row r="325" spans="1:1" x14ac:dyDescent="0.2">
      <c r="A325" s="62">
        <v>41231</v>
      </c>
    </row>
    <row r="326" spans="1:1" x14ac:dyDescent="0.2">
      <c r="A326" s="62">
        <v>41232</v>
      </c>
    </row>
    <row r="327" spans="1:1" x14ac:dyDescent="0.2">
      <c r="A327" s="62">
        <v>41233</v>
      </c>
    </row>
    <row r="328" spans="1:1" x14ac:dyDescent="0.2">
      <c r="A328" s="62">
        <v>41234</v>
      </c>
    </row>
    <row r="329" spans="1:1" x14ac:dyDescent="0.2">
      <c r="A329" s="62">
        <v>41235</v>
      </c>
    </row>
    <row r="330" spans="1:1" x14ac:dyDescent="0.2">
      <c r="A330" s="62">
        <v>41236</v>
      </c>
    </row>
    <row r="331" spans="1:1" x14ac:dyDescent="0.2">
      <c r="A331" s="62">
        <v>41237</v>
      </c>
    </row>
    <row r="332" spans="1:1" x14ac:dyDescent="0.2">
      <c r="A332" s="62">
        <v>41238</v>
      </c>
    </row>
    <row r="333" spans="1:1" x14ac:dyDescent="0.2">
      <c r="A333" s="62">
        <v>41239</v>
      </c>
    </row>
    <row r="334" spans="1:1" x14ac:dyDescent="0.2">
      <c r="A334" s="62">
        <v>41240</v>
      </c>
    </row>
    <row r="335" spans="1:1" x14ac:dyDescent="0.2">
      <c r="A335" s="62">
        <v>41241</v>
      </c>
    </row>
    <row r="336" spans="1:1" x14ac:dyDescent="0.2">
      <c r="A336" s="62">
        <v>41242</v>
      </c>
    </row>
    <row r="337" spans="1:1" x14ac:dyDescent="0.2">
      <c r="A337" s="62">
        <v>41243</v>
      </c>
    </row>
    <row r="338" spans="1:1" x14ac:dyDescent="0.2">
      <c r="A338" s="62">
        <v>41244</v>
      </c>
    </row>
    <row r="339" spans="1:1" x14ac:dyDescent="0.2">
      <c r="A339" s="62">
        <v>41245</v>
      </c>
    </row>
    <row r="340" spans="1:1" x14ac:dyDescent="0.2">
      <c r="A340" s="62">
        <v>41246</v>
      </c>
    </row>
    <row r="341" spans="1:1" x14ac:dyDescent="0.2">
      <c r="A341" s="62">
        <v>41247</v>
      </c>
    </row>
    <row r="342" spans="1:1" x14ac:dyDescent="0.2">
      <c r="A342" s="62">
        <v>41248</v>
      </c>
    </row>
    <row r="343" spans="1:1" x14ac:dyDescent="0.2">
      <c r="A343" s="62">
        <v>41249</v>
      </c>
    </row>
    <row r="344" spans="1:1" x14ac:dyDescent="0.2">
      <c r="A344" s="62">
        <v>41250</v>
      </c>
    </row>
    <row r="345" spans="1:1" x14ac:dyDescent="0.2">
      <c r="A345" s="62">
        <v>41251</v>
      </c>
    </row>
    <row r="346" spans="1:1" x14ac:dyDescent="0.2">
      <c r="A346" s="62">
        <v>41252</v>
      </c>
    </row>
    <row r="347" spans="1:1" x14ac:dyDescent="0.2">
      <c r="A347" s="62">
        <v>41253</v>
      </c>
    </row>
    <row r="348" spans="1:1" x14ac:dyDescent="0.2">
      <c r="A348" s="62">
        <v>41254</v>
      </c>
    </row>
    <row r="349" spans="1:1" x14ac:dyDescent="0.2">
      <c r="A349" s="62">
        <v>41255</v>
      </c>
    </row>
    <row r="350" spans="1:1" x14ac:dyDescent="0.2">
      <c r="A350" s="62">
        <v>41256</v>
      </c>
    </row>
    <row r="351" spans="1:1" x14ac:dyDescent="0.2">
      <c r="A351" s="62">
        <v>41257</v>
      </c>
    </row>
    <row r="352" spans="1:1" x14ac:dyDescent="0.2">
      <c r="A352" s="62">
        <v>41258</v>
      </c>
    </row>
    <row r="353" spans="1:1" x14ac:dyDescent="0.2">
      <c r="A353" s="62">
        <v>41259</v>
      </c>
    </row>
    <row r="354" spans="1:1" x14ac:dyDescent="0.2">
      <c r="A354" s="62">
        <v>41260</v>
      </c>
    </row>
    <row r="355" spans="1:1" x14ac:dyDescent="0.2">
      <c r="A355" s="62">
        <v>41261</v>
      </c>
    </row>
    <row r="356" spans="1:1" x14ac:dyDescent="0.2">
      <c r="A356" s="62">
        <v>41262</v>
      </c>
    </row>
    <row r="357" spans="1:1" x14ac:dyDescent="0.2">
      <c r="A357" s="62">
        <v>41263</v>
      </c>
    </row>
    <row r="358" spans="1:1" x14ac:dyDescent="0.2">
      <c r="A358" s="62">
        <v>41264</v>
      </c>
    </row>
    <row r="359" spans="1:1" x14ac:dyDescent="0.2">
      <c r="A359" s="62">
        <v>41265</v>
      </c>
    </row>
    <row r="360" spans="1:1" x14ac:dyDescent="0.2">
      <c r="A360" s="62">
        <v>41266</v>
      </c>
    </row>
    <row r="361" spans="1:1" x14ac:dyDescent="0.2">
      <c r="A361" s="62">
        <v>41267</v>
      </c>
    </row>
    <row r="362" spans="1:1" x14ac:dyDescent="0.2">
      <c r="A362" s="62">
        <v>41268</v>
      </c>
    </row>
    <row r="363" spans="1:1" x14ac:dyDescent="0.2">
      <c r="A363" s="62">
        <v>41269</v>
      </c>
    </row>
    <row r="364" spans="1:1" x14ac:dyDescent="0.2">
      <c r="A364" s="62">
        <v>41270</v>
      </c>
    </row>
    <row r="365" spans="1:1" x14ac:dyDescent="0.2">
      <c r="A365" s="62">
        <v>41271</v>
      </c>
    </row>
    <row r="366" spans="1:1" x14ac:dyDescent="0.2">
      <c r="A366" s="62">
        <v>41272</v>
      </c>
    </row>
    <row r="367" spans="1:1" x14ac:dyDescent="0.2">
      <c r="A367" s="62">
        <v>41273</v>
      </c>
    </row>
    <row r="368" spans="1:1" x14ac:dyDescent="0.2">
      <c r="A368" s="62">
        <v>41274</v>
      </c>
    </row>
    <row r="369" spans="1:1" x14ac:dyDescent="0.2">
      <c r="A369" s="62">
        <v>41275</v>
      </c>
    </row>
    <row r="370" spans="1:1" x14ac:dyDescent="0.2">
      <c r="A370" s="62">
        <v>41276</v>
      </c>
    </row>
    <row r="371" spans="1:1" x14ac:dyDescent="0.2">
      <c r="A371" s="62">
        <v>41277</v>
      </c>
    </row>
    <row r="372" spans="1:1" x14ac:dyDescent="0.2">
      <c r="A372" s="62">
        <v>41278</v>
      </c>
    </row>
    <row r="373" spans="1:1" x14ac:dyDescent="0.2">
      <c r="A373" s="62">
        <v>41279</v>
      </c>
    </row>
    <row r="374" spans="1:1" x14ac:dyDescent="0.2">
      <c r="A374" s="62">
        <v>41280</v>
      </c>
    </row>
    <row r="375" spans="1:1" x14ac:dyDescent="0.2">
      <c r="A375" s="62">
        <v>41281</v>
      </c>
    </row>
    <row r="376" spans="1:1" x14ac:dyDescent="0.2">
      <c r="A376" s="62">
        <v>41282</v>
      </c>
    </row>
    <row r="377" spans="1:1" x14ac:dyDescent="0.2">
      <c r="A377" s="62">
        <v>41283</v>
      </c>
    </row>
    <row r="378" spans="1:1" x14ac:dyDescent="0.2">
      <c r="A378" s="62">
        <v>41284</v>
      </c>
    </row>
    <row r="379" spans="1:1" x14ac:dyDescent="0.2">
      <c r="A379" s="62">
        <v>41285</v>
      </c>
    </row>
    <row r="380" spans="1:1" x14ac:dyDescent="0.2">
      <c r="A380" s="62">
        <v>41286</v>
      </c>
    </row>
    <row r="381" spans="1:1" x14ac:dyDescent="0.2">
      <c r="A381" s="62">
        <v>41287</v>
      </c>
    </row>
    <row r="382" spans="1:1" x14ac:dyDescent="0.2">
      <c r="A382" s="62">
        <v>41288</v>
      </c>
    </row>
    <row r="383" spans="1:1" x14ac:dyDescent="0.2">
      <c r="A383" s="62">
        <v>41289</v>
      </c>
    </row>
    <row r="384" spans="1:1" x14ac:dyDescent="0.2">
      <c r="A384" s="62">
        <v>41290</v>
      </c>
    </row>
    <row r="385" spans="1:1" x14ac:dyDescent="0.2">
      <c r="A385" s="62">
        <v>41291</v>
      </c>
    </row>
    <row r="386" spans="1:1" x14ac:dyDescent="0.2">
      <c r="A386" s="62">
        <v>41292</v>
      </c>
    </row>
    <row r="387" spans="1:1" x14ac:dyDescent="0.2">
      <c r="A387" s="62">
        <v>41293</v>
      </c>
    </row>
    <row r="388" spans="1:1" x14ac:dyDescent="0.2">
      <c r="A388" s="62">
        <v>41294</v>
      </c>
    </row>
    <row r="389" spans="1:1" x14ac:dyDescent="0.2">
      <c r="A389" s="62">
        <v>41295</v>
      </c>
    </row>
    <row r="390" spans="1:1" x14ac:dyDescent="0.2">
      <c r="A390" s="62">
        <v>41296</v>
      </c>
    </row>
    <row r="391" spans="1:1" x14ac:dyDescent="0.2">
      <c r="A391" s="62">
        <v>41297</v>
      </c>
    </row>
    <row r="392" spans="1:1" x14ac:dyDescent="0.2">
      <c r="A392" s="62">
        <v>41298</v>
      </c>
    </row>
    <row r="393" spans="1:1" x14ac:dyDescent="0.2">
      <c r="A393" s="62">
        <v>41299</v>
      </c>
    </row>
    <row r="394" spans="1:1" x14ac:dyDescent="0.2">
      <c r="A394" s="62">
        <v>41300</v>
      </c>
    </row>
    <row r="395" spans="1:1" x14ac:dyDescent="0.2">
      <c r="A395" s="62">
        <v>41301</v>
      </c>
    </row>
    <row r="396" spans="1:1" x14ac:dyDescent="0.2">
      <c r="A396" s="62">
        <v>41302</v>
      </c>
    </row>
    <row r="397" spans="1:1" x14ac:dyDescent="0.2">
      <c r="A397" s="62">
        <v>41303</v>
      </c>
    </row>
    <row r="398" spans="1:1" x14ac:dyDescent="0.2">
      <c r="A398" s="62">
        <v>41304</v>
      </c>
    </row>
    <row r="399" spans="1:1" x14ac:dyDescent="0.2">
      <c r="A399" s="62">
        <v>41305</v>
      </c>
    </row>
    <row r="400" spans="1:1" x14ac:dyDescent="0.2">
      <c r="A400" s="62">
        <v>41306</v>
      </c>
    </row>
    <row r="401" spans="1:1" x14ac:dyDescent="0.2">
      <c r="A401" s="62">
        <v>41307</v>
      </c>
    </row>
    <row r="402" spans="1:1" x14ac:dyDescent="0.2">
      <c r="A402" s="62">
        <v>41308</v>
      </c>
    </row>
    <row r="403" spans="1:1" x14ac:dyDescent="0.2">
      <c r="A403" s="62">
        <v>41309</v>
      </c>
    </row>
    <row r="404" spans="1:1" x14ac:dyDescent="0.2">
      <c r="A404" s="62">
        <v>41310</v>
      </c>
    </row>
    <row r="405" spans="1:1" x14ac:dyDescent="0.2">
      <c r="A405" s="62">
        <v>41311</v>
      </c>
    </row>
    <row r="406" spans="1:1" x14ac:dyDescent="0.2">
      <c r="A406" s="62">
        <v>41312</v>
      </c>
    </row>
    <row r="407" spans="1:1" x14ac:dyDescent="0.2">
      <c r="A407" s="62">
        <v>41313</v>
      </c>
    </row>
    <row r="408" spans="1:1" x14ac:dyDescent="0.2">
      <c r="A408" s="62">
        <v>41314</v>
      </c>
    </row>
    <row r="409" spans="1:1" x14ac:dyDescent="0.2">
      <c r="A409" s="62">
        <v>41315</v>
      </c>
    </row>
    <row r="410" spans="1:1" x14ac:dyDescent="0.2">
      <c r="A410" s="62">
        <v>41316</v>
      </c>
    </row>
    <row r="411" spans="1:1" x14ac:dyDescent="0.2">
      <c r="A411" s="62">
        <v>41317</v>
      </c>
    </row>
    <row r="412" spans="1:1" x14ac:dyDescent="0.2">
      <c r="A412" s="62">
        <v>41318</v>
      </c>
    </row>
    <row r="413" spans="1:1" x14ac:dyDescent="0.2">
      <c r="A413" s="62">
        <v>41319</v>
      </c>
    </row>
    <row r="414" spans="1:1" x14ac:dyDescent="0.2">
      <c r="A414" s="62">
        <v>41320</v>
      </c>
    </row>
    <row r="415" spans="1:1" x14ac:dyDescent="0.2">
      <c r="A415" s="62">
        <v>41321</v>
      </c>
    </row>
    <row r="416" spans="1:1" x14ac:dyDescent="0.2">
      <c r="A416" s="62">
        <v>41322</v>
      </c>
    </row>
    <row r="417" spans="1:1" x14ac:dyDescent="0.2">
      <c r="A417" s="62">
        <v>41323</v>
      </c>
    </row>
    <row r="418" spans="1:1" x14ac:dyDescent="0.2">
      <c r="A418" s="62">
        <v>41324</v>
      </c>
    </row>
    <row r="419" spans="1:1" x14ac:dyDescent="0.2">
      <c r="A419" s="62">
        <v>41325</v>
      </c>
    </row>
    <row r="420" spans="1:1" x14ac:dyDescent="0.2">
      <c r="A420" s="62">
        <v>41326</v>
      </c>
    </row>
    <row r="421" spans="1:1" x14ac:dyDescent="0.2">
      <c r="A421" s="62">
        <v>41327</v>
      </c>
    </row>
    <row r="422" spans="1:1" x14ac:dyDescent="0.2">
      <c r="A422" s="62">
        <v>41328</v>
      </c>
    </row>
    <row r="423" spans="1:1" x14ac:dyDescent="0.2">
      <c r="A423" s="62">
        <v>41329</v>
      </c>
    </row>
    <row r="424" spans="1:1" x14ac:dyDescent="0.2">
      <c r="A424" s="62">
        <v>41330</v>
      </c>
    </row>
    <row r="425" spans="1:1" x14ac:dyDescent="0.2">
      <c r="A425" s="62">
        <v>41331</v>
      </c>
    </row>
    <row r="426" spans="1:1" x14ac:dyDescent="0.2">
      <c r="A426" s="62">
        <v>41332</v>
      </c>
    </row>
    <row r="427" spans="1:1" x14ac:dyDescent="0.2">
      <c r="A427" s="62">
        <v>41333</v>
      </c>
    </row>
    <row r="428" spans="1:1" x14ac:dyDescent="0.2">
      <c r="A428" s="62">
        <v>41334</v>
      </c>
    </row>
    <row r="429" spans="1:1" x14ac:dyDescent="0.2">
      <c r="A429" s="62">
        <v>41335</v>
      </c>
    </row>
    <row r="430" spans="1:1" x14ac:dyDescent="0.2">
      <c r="A430" s="62">
        <v>41336</v>
      </c>
    </row>
    <row r="431" spans="1:1" x14ac:dyDescent="0.2">
      <c r="A431" s="62">
        <v>41337</v>
      </c>
    </row>
    <row r="432" spans="1:1" x14ac:dyDescent="0.2">
      <c r="A432" s="62">
        <v>41338</v>
      </c>
    </row>
    <row r="433" spans="1:1" x14ac:dyDescent="0.2">
      <c r="A433" s="62">
        <v>41339</v>
      </c>
    </row>
    <row r="434" spans="1:1" x14ac:dyDescent="0.2">
      <c r="A434" s="62">
        <v>41340</v>
      </c>
    </row>
    <row r="435" spans="1:1" x14ac:dyDescent="0.2">
      <c r="A435" s="62">
        <v>41341</v>
      </c>
    </row>
    <row r="436" spans="1:1" x14ac:dyDescent="0.2">
      <c r="A436" s="62">
        <v>41342</v>
      </c>
    </row>
    <row r="437" spans="1:1" x14ac:dyDescent="0.2">
      <c r="A437" s="62">
        <v>41343</v>
      </c>
    </row>
    <row r="438" spans="1:1" x14ac:dyDescent="0.2">
      <c r="A438" s="62">
        <v>41344</v>
      </c>
    </row>
    <row r="439" spans="1:1" x14ac:dyDescent="0.2">
      <c r="A439" s="62">
        <v>41345</v>
      </c>
    </row>
    <row r="440" spans="1:1" x14ac:dyDescent="0.2">
      <c r="A440" s="62">
        <v>41346</v>
      </c>
    </row>
    <row r="441" spans="1:1" x14ac:dyDescent="0.2">
      <c r="A441" s="62">
        <v>41347</v>
      </c>
    </row>
    <row r="442" spans="1:1" x14ac:dyDescent="0.2">
      <c r="A442" s="62">
        <v>41348</v>
      </c>
    </row>
    <row r="443" spans="1:1" x14ac:dyDescent="0.2">
      <c r="A443" s="62">
        <v>41349</v>
      </c>
    </row>
    <row r="444" spans="1:1" x14ac:dyDescent="0.2">
      <c r="A444" s="62">
        <v>41350</v>
      </c>
    </row>
    <row r="445" spans="1:1" x14ac:dyDescent="0.2">
      <c r="A445" s="62">
        <v>41351</v>
      </c>
    </row>
    <row r="446" spans="1:1" x14ac:dyDescent="0.2">
      <c r="A446" s="62">
        <v>41352</v>
      </c>
    </row>
    <row r="447" spans="1:1" x14ac:dyDescent="0.2">
      <c r="A447" s="62">
        <v>41353</v>
      </c>
    </row>
    <row r="448" spans="1:1" x14ac:dyDescent="0.2">
      <c r="A448" s="62">
        <v>41354</v>
      </c>
    </row>
    <row r="449" spans="1:1" x14ac:dyDescent="0.2">
      <c r="A449" s="62">
        <v>41355</v>
      </c>
    </row>
    <row r="450" spans="1:1" x14ac:dyDescent="0.2">
      <c r="A450" s="62">
        <v>41356</v>
      </c>
    </row>
    <row r="451" spans="1:1" x14ac:dyDescent="0.2">
      <c r="A451" s="62">
        <v>41357</v>
      </c>
    </row>
    <row r="452" spans="1:1" x14ac:dyDescent="0.2">
      <c r="A452" s="62">
        <v>41358</v>
      </c>
    </row>
    <row r="453" spans="1:1" x14ac:dyDescent="0.2">
      <c r="A453" s="62">
        <v>41359</v>
      </c>
    </row>
    <row r="454" spans="1:1" x14ac:dyDescent="0.2">
      <c r="A454" s="62">
        <v>41360</v>
      </c>
    </row>
    <row r="455" spans="1:1" x14ac:dyDescent="0.2">
      <c r="A455" s="62">
        <v>41361</v>
      </c>
    </row>
    <row r="456" spans="1:1" x14ac:dyDescent="0.2">
      <c r="A456" s="62">
        <v>41362</v>
      </c>
    </row>
    <row r="457" spans="1:1" x14ac:dyDescent="0.2">
      <c r="A457" s="62">
        <v>41363</v>
      </c>
    </row>
    <row r="458" spans="1:1" x14ac:dyDescent="0.2">
      <c r="A458" s="62">
        <v>41364</v>
      </c>
    </row>
    <row r="459" spans="1:1" x14ac:dyDescent="0.2">
      <c r="A459" s="62">
        <v>41365</v>
      </c>
    </row>
    <row r="460" spans="1:1" x14ac:dyDescent="0.2">
      <c r="A460" s="62">
        <v>41366</v>
      </c>
    </row>
    <row r="461" spans="1:1" x14ac:dyDescent="0.2">
      <c r="A461" s="62">
        <v>41367</v>
      </c>
    </row>
    <row r="462" spans="1:1" x14ac:dyDescent="0.2">
      <c r="A462" s="62">
        <v>41368</v>
      </c>
    </row>
    <row r="463" spans="1:1" x14ac:dyDescent="0.2">
      <c r="A463" s="62">
        <v>41369</v>
      </c>
    </row>
    <row r="464" spans="1:1" x14ac:dyDescent="0.2">
      <c r="A464" s="62">
        <v>41370</v>
      </c>
    </row>
    <row r="465" spans="1:1" x14ac:dyDescent="0.2">
      <c r="A465" s="62">
        <v>41371</v>
      </c>
    </row>
    <row r="466" spans="1:1" x14ac:dyDescent="0.2">
      <c r="A466" s="62">
        <v>41372</v>
      </c>
    </row>
    <row r="467" spans="1:1" x14ac:dyDescent="0.2">
      <c r="A467" s="62">
        <v>41373</v>
      </c>
    </row>
    <row r="468" spans="1:1" x14ac:dyDescent="0.2">
      <c r="A468" s="62">
        <v>41374</v>
      </c>
    </row>
    <row r="469" spans="1:1" x14ac:dyDescent="0.2">
      <c r="A469" s="62">
        <v>41375</v>
      </c>
    </row>
    <row r="470" spans="1:1" x14ac:dyDescent="0.2">
      <c r="A470" s="62">
        <v>41376</v>
      </c>
    </row>
    <row r="471" spans="1:1" x14ac:dyDescent="0.2">
      <c r="A471" s="62">
        <v>41377</v>
      </c>
    </row>
    <row r="472" spans="1:1" x14ac:dyDescent="0.2">
      <c r="A472" s="62">
        <v>41378</v>
      </c>
    </row>
    <row r="473" spans="1:1" x14ac:dyDescent="0.2">
      <c r="A473" s="62">
        <v>41379</v>
      </c>
    </row>
    <row r="474" spans="1:1" x14ac:dyDescent="0.2">
      <c r="A474" s="62">
        <v>41380</v>
      </c>
    </row>
    <row r="475" spans="1:1" x14ac:dyDescent="0.2">
      <c r="A475" s="62">
        <v>41381</v>
      </c>
    </row>
    <row r="476" spans="1:1" x14ac:dyDescent="0.2">
      <c r="A476" s="62">
        <v>41382</v>
      </c>
    </row>
    <row r="477" spans="1:1" x14ac:dyDescent="0.2">
      <c r="A477" s="62">
        <v>41383</v>
      </c>
    </row>
    <row r="478" spans="1:1" x14ac:dyDescent="0.2">
      <c r="A478" s="62">
        <v>41384</v>
      </c>
    </row>
    <row r="479" spans="1:1" x14ac:dyDescent="0.2">
      <c r="A479" s="62">
        <v>41385</v>
      </c>
    </row>
    <row r="480" spans="1:1" x14ac:dyDescent="0.2">
      <c r="A480" s="62">
        <v>41386</v>
      </c>
    </row>
    <row r="481" spans="1:1" x14ac:dyDescent="0.2">
      <c r="A481" s="62">
        <v>41387</v>
      </c>
    </row>
    <row r="482" spans="1:1" x14ac:dyDescent="0.2">
      <c r="A482" s="62">
        <v>41388</v>
      </c>
    </row>
    <row r="483" spans="1:1" x14ac:dyDescent="0.2">
      <c r="A483" s="62">
        <v>41389</v>
      </c>
    </row>
    <row r="484" spans="1:1" x14ac:dyDescent="0.2">
      <c r="A484" s="62">
        <v>41390</v>
      </c>
    </row>
    <row r="485" spans="1:1" x14ac:dyDescent="0.2">
      <c r="A485" s="62">
        <v>41391</v>
      </c>
    </row>
    <row r="486" spans="1:1" x14ac:dyDescent="0.2">
      <c r="A486" s="62">
        <v>41392</v>
      </c>
    </row>
    <row r="487" spans="1:1" x14ac:dyDescent="0.2">
      <c r="A487" s="62">
        <v>41393</v>
      </c>
    </row>
    <row r="488" spans="1:1" x14ac:dyDescent="0.2">
      <c r="A488" s="62">
        <v>41394</v>
      </c>
    </row>
    <row r="489" spans="1:1" x14ac:dyDescent="0.2">
      <c r="A489" s="62">
        <v>41395</v>
      </c>
    </row>
    <row r="490" spans="1:1" x14ac:dyDescent="0.2">
      <c r="A490" s="62">
        <v>41396</v>
      </c>
    </row>
    <row r="491" spans="1:1" x14ac:dyDescent="0.2">
      <c r="A491" s="62">
        <v>41397</v>
      </c>
    </row>
    <row r="492" spans="1:1" x14ac:dyDescent="0.2">
      <c r="A492" s="62">
        <v>41398</v>
      </c>
    </row>
    <row r="493" spans="1:1" x14ac:dyDescent="0.2">
      <c r="A493" s="62">
        <v>41399</v>
      </c>
    </row>
    <row r="494" spans="1:1" x14ac:dyDescent="0.2">
      <c r="A494" s="62">
        <v>41400</v>
      </c>
    </row>
    <row r="495" spans="1:1" x14ac:dyDescent="0.2">
      <c r="A495" s="62">
        <v>41401</v>
      </c>
    </row>
    <row r="496" spans="1:1" x14ac:dyDescent="0.2">
      <c r="A496" s="62">
        <v>41402</v>
      </c>
    </row>
    <row r="497" spans="1:1" x14ac:dyDescent="0.2">
      <c r="A497" s="62">
        <v>41403</v>
      </c>
    </row>
    <row r="498" spans="1:1" x14ac:dyDescent="0.2">
      <c r="A498" s="62">
        <v>41404</v>
      </c>
    </row>
    <row r="499" spans="1:1" x14ac:dyDescent="0.2">
      <c r="A499" s="62">
        <v>41405</v>
      </c>
    </row>
    <row r="500" spans="1:1" x14ac:dyDescent="0.2">
      <c r="A500" s="62">
        <v>41406</v>
      </c>
    </row>
    <row r="501" spans="1:1" x14ac:dyDescent="0.2">
      <c r="A501" s="62">
        <v>41407</v>
      </c>
    </row>
    <row r="502" spans="1:1" x14ac:dyDescent="0.2">
      <c r="A502" s="62">
        <v>41408</v>
      </c>
    </row>
    <row r="503" spans="1:1" x14ac:dyDescent="0.2">
      <c r="A503" s="62">
        <v>41409</v>
      </c>
    </row>
    <row r="504" spans="1:1" x14ac:dyDescent="0.2">
      <c r="A504" s="62">
        <v>41410</v>
      </c>
    </row>
    <row r="505" spans="1:1" x14ac:dyDescent="0.2">
      <c r="A505" s="62">
        <v>41411</v>
      </c>
    </row>
    <row r="506" spans="1:1" x14ac:dyDescent="0.2">
      <c r="A506" s="62">
        <v>41412</v>
      </c>
    </row>
    <row r="507" spans="1:1" x14ac:dyDescent="0.2">
      <c r="A507" s="62">
        <v>41413</v>
      </c>
    </row>
    <row r="508" spans="1:1" x14ac:dyDescent="0.2">
      <c r="A508" s="62">
        <v>41414</v>
      </c>
    </row>
    <row r="509" spans="1:1" x14ac:dyDescent="0.2">
      <c r="A509" s="62">
        <v>41415</v>
      </c>
    </row>
    <row r="510" spans="1:1" x14ac:dyDescent="0.2">
      <c r="A510" s="62">
        <v>41416</v>
      </c>
    </row>
    <row r="511" spans="1:1" x14ac:dyDescent="0.2">
      <c r="A511" s="62">
        <v>41417</v>
      </c>
    </row>
    <row r="512" spans="1:1" x14ac:dyDescent="0.2">
      <c r="A512" s="62">
        <v>41418</v>
      </c>
    </row>
    <row r="513" spans="1:1" x14ac:dyDescent="0.2">
      <c r="A513" s="62">
        <v>41419</v>
      </c>
    </row>
    <row r="514" spans="1:1" x14ac:dyDescent="0.2">
      <c r="A514" s="62">
        <v>41420</v>
      </c>
    </row>
    <row r="515" spans="1:1" x14ac:dyDescent="0.2">
      <c r="A515" s="62">
        <v>41421</v>
      </c>
    </row>
    <row r="516" spans="1:1" x14ac:dyDescent="0.2">
      <c r="A516" s="62">
        <v>41422</v>
      </c>
    </row>
    <row r="517" spans="1:1" x14ac:dyDescent="0.2">
      <c r="A517" s="62">
        <v>41423</v>
      </c>
    </row>
    <row r="518" spans="1:1" x14ac:dyDescent="0.2">
      <c r="A518" s="62">
        <v>41424</v>
      </c>
    </row>
    <row r="519" spans="1:1" x14ac:dyDescent="0.2">
      <c r="A519" s="62">
        <v>41425</v>
      </c>
    </row>
    <row r="520" spans="1:1" x14ac:dyDescent="0.2">
      <c r="A520" s="62">
        <v>41426</v>
      </c>
    </row>
    <row r="521" spans="1:1" x14ac:dyDescent="0.2">
      <c r="A521" s="62">
        <v>41427</v>
      </c>
    </row>
    <row r="522" spans="1:1" x14ac:dyDescent="0.2">
      <c r="A522" s="62">
        <v>41428</v>
      </c>
    </row>
    <row r="523" spans="1:1" x14ac:dyDescent="0.2">
      <c r="A523" s="62">
        <v>41429</v>
      </c>
    </row>
    <row r="524" spans="1:1" x14ac:dyDescent="0.2">
      <c r="A524" s="62">
        <v>41430</v>
      </c>
    </row>
    <row r="525" spans="1:1" x14ac:dyDescent="0.2">
      <c r="A525" s="62">
        <v>41431</v>
      </c>
    </row>
    <row r="526" spans="1:1" x14ac:dyDescent="0.2">
      <c r="A526" s="62">
        <v>41432</v>
      </c>
    </row>
    <row r="527" spans="1:1" x14ac:dyDescent="0.2">
      <c r="A527" s="62">
        <v>41433</v>
      </c>
    </row>
    <row r="528" spans="1:1" x14ac:dyDescent="0.2">
      <c r="A528" s="62">
        <v>41434</v>
      </c>
    </row>
    <row r="529" spans="1:1" x14ac:dyDescent="0.2">
      <c r="A529" s="62">
        <v>41435</v>
      </c>
    </row>
    <row r="530" spans="1:1" x14ac:dyDescent="0.2">
      <c r="A530" s="62">
        <v>41436</v>
      </c>
    </row>
    <row r="531" spans="1:1" x14ac:dyDescent="0.2">
      <c r="A531" s="62">
        <v>41437</v>
      </c>
    </row>
    <row r="532" spans="1:1" x14ac:dyDescent="0.2">
      <c r="A532" s="62">
        <v>41438</v>
      </c>
    </row>
    <row r="533" spans="1:1" x14ac:dyDescent="0.2">
      <c r="A533" s="62">
        <v>41439</v>
      </c>
    </row>
    <row r="534" spans="1:1" x14ac:dyDescent="0.2">
      <c r="A534" s="62">
        <v>41440</v>
      </c>
    </row>
    <row r="535" spans="1:1" x14ac:dyDescent="0.2">
      <c r="A535" s="62">
        <v>41441</v>
      </c>
    </row>
    <row r="536" spans="1:1" x14ac:dyDescent="0.2">
      <c r="A536" s="62">
        <v>41442</v>
      </c>
    </row>
    <row r="537" spans="1:1" x14ac:dyDescent="0.2">
      <c r="A537" s="62">
        <v>41443</v>
      </c>
    </row>
    <row r="538" spans="1:1" x14ac:dyDescent="0.2">
      <c r="A538" s="62">
        <v>41444</v>
      </c>
    </row>
    <row r="539" spans="1:1" x14ac:dyDescent="0.2">
      <c r="A539" s="62">
        <v>41445</v>
      </c>
    </row>
    <row r="540" spans="1:1" x14ac:dyDescent="0.2">
      <c r="A540" s="62">
        <v>41446</v>
      </c>
    </row>
    <row r="541" spans="1:1" x14ac:dyDescent="0.2">
      <c r="A541" s="62">
        <v>41447</v>
      </c>
    </row>
    <row r="542" spans="1:1" x14ac:dyDescent="0.2">
      <c r="A542" s="62">
        <v>41448</v>
      </c>
    </row>
    <row r="543" spans="1:1" x14ac:dyDescent="0.2">
      <c r="A543" s="62">
        <v>41449</v>
      </c>
    </row>
    <row r="544" spans="1:1" x14ac:dyDescent="0.2">
      <c r="A544" s="62">
        <v>41450</v>
      </c>
    </row>
    <row r="545" spans="1:1" x14ac:dyDescent="0.2">
      <c r="A545" s="62">
        <v>41451</v>
      </c>
    </row>
    <row r="546" spans="1:1" x14ac:dyDescent="0.2">
      <c r="A546" s="62">
        <v>41452</v>
      </c>
    </row>
    <row r="547" spans="1:1" x14ac:dyDescent="0.2">
      <c r="A547" s="62">
        <v>41453</v>
      </c>
    </row>
    <row r="548" spans="1:1" x14ac:dyDescent="0.2">
      <c r="A548" s="62">
        <v>41454</v>
      </c>
    </row>
    <row r="549" spans="1:1" x14ac:dyDescent="0.2">
      <c r="A549" s="62">
        <v>41455</v>
      </c>
    </row>
    <row r="550" spans="1:1" x14ac:dyDescent="0.2">
      <c r="A550" s="62">
        <v>41456</v>
      </c>
    </row>
    <row r="551" spans="1:1" x14ac:dyDescent="0.2">
      <c r="A551" s="62">
        <v>41457</v>
      </c>
    </row>
    <row r="552" spans="1:1" x14ac:dyDescent="0.2">
      <c r="A552" s="62">
        <v>41458</v>
      </c>
    </row>
    <row r="553" spans="1:1" x14ac:dyDescent="0.2">
      <c r="A553" s="62">
        <v>41459</v>
      </c>
    </row>
    <row r="554" spans="1:1" x14ac:dyDescent="0.2">
      <c r="A554" s="62">
        <v>41460</v>
      </c>
    </row>
    <row r="555" spans="1:1" x14ac:dyDescent="0.2">
      <c r="A555" s="62">
        <v>41461</v>
      </c>
    </row>
    <row r="556" spans="1:1" x14ac:dyDescent="0.2">
      <c r="A556" s="62">
        <v>41462</v>
      </c>
    </row>
    <row r="557" spans="1:1" x14ac:dyDescent="0.2">
      <c r="A557" s="62">
        <v>41463</v>
      </c>
    </row>
    <row r="558" spans="1:1" x14ac:dyDescent="0.2">
      <c r="A558" s="62">
        <v>41464</v>
      </c>
    </row>
    <row r="559" spans="1:1" x14ac:dyDescent="0.2">
      <c r="A559" s="62">
        <v>41465</v>
      </c>
    </row>
    <row r="560" spans="1:1" x14ac:dyDescent="0.2">
      <c r="A560" s="62">
        <v>41466</v>
      </c>
    </row>
    <row r="561" spans="1:1" x14ac:dyDescent="0.2">
      <c r="A561" s="62">
        <v>41467</v>
      </c>
    </row>
    <row r="562" spans="1:1" x14ac:dyDescent="0.2">
      <c r="A562" s="62">
        <v>41468</v>
      </c>
    </row>
    <row r="563" spans="1:1" x14ac:dyDescent="0.2">
      <c r="A563" s="62">
        <v>41469</v>
      </c>
    </row>
    <row r="564" spans="1:1" x14ac:dyDescent="0.2">
      <c r="A564" s="62">
        <v>41470</v>
      </c>
    </row>
    <row r="565" spans="1:1" x14ac:dyDescent="0.2">
      <c r="A565" s="62">
        <v>41471</v>
      </c>
    </row>
    <row r="566" spans="1:1" x14ac:dyDescent="0.2">
      <c r="A566" s="62">
        <v>41472</v>
      </c>
    </row>
    <row r="567" spans="1:1" x14ac:dyDescent="0.2">
      <c r="A567" s="62">
        <v>41473</v>
      </c>
    </row>
    <row r="568" spans="1:1" x14ac:dyDescent="0.2">
      <c r="A568" s="62">
        <v>41474</v>
      </c>
    </row>
    <row r="569" spans="1:1" x14ac:dyDescent="0.2">
      <c r="A569" s="62">
        <v>41475</v>
      </c>
    </row>
    <row r="570" spans="1:1" x14ac:dyDescent="0.2">
      <c r="A570" s="62">
        <v>41476</v>
      </c>
    </row>
    <row r="571" spans="1:1" x14ac:dyDescent="0.2">
      <c r="A571" s="62">
        <v>41477</v>
      </c>
    </row>
    <row r="572" spans="1:1" x14ac:dyDescent="0.2">
      <c r="A572" s="62">
        <v>41478</v>
      </c>
    </row>
    <row r="573" spans="1:1" x14ac:dyDescent="0.2">
      <c r="A573" s="62">
        <v>41479</v>
      </c>
    </row>
    <row r="574" spans="1:1" x14ac:dyDescent="0.2">
      <c r="A574" s="62">
        <v>41480</v>
      </c>
    </row>
    <row r="575" spans="1:1" x14ac:dyDescent="0.2">
      <c r="A575" s="62">
        <v>41481</v>
      </c>
    </row>
    <row r="576" spans="1:1" x14ac:dyDescent="0.2">
      <c r="A576" s="62">
        <v>41482</v>
      </c>
    </row>
    <row r="577" spans="1:1" x14ac:dyDescent="0.2">
      <c r="A577" s="62">
        <v>41483</v>
      </c>
    </row>
    <row r="578" spans="1:1" x14ac:dyDescent="0.2">
      <c r="A578" s="62">
        <v>41484</v>
      </c>
    </row>
    <row r="579" spans="1:1" x14ac:dyDescent="0.2">
      <c r="A579" s="62">
        <v>41485</v>
      </c>
    </row>
    <row r="580" spans="1:1" x14ac:dyDescent="0.2">
      <c r="A580" s="62">
        <v>41486</v>
      </c>
    </row>
    <row r="581" spans="1:1" x14ac:dyDescent="0.2">
      <c r="A581" s="62">
        <v>41487</v>
      </c>
    </row>
    <row r="582" spans="1:1" x14ac:dyDescent="0.2">
      <c r="A582" s="62">
        <v>41488</v>
      </c>
    </row>
    <row r="583" spans="1:1" x14ac:dyDescent="0.2">
      <c r="A583" s="62">
        <v>41489</v>
      </c>
    </row>
    <row r="584" spans="1:1" x14ac:dyDescent="0.2">
      <c r="A584" s="62">
        <v>41490</v>
      </c>
    </row>
    <row r="585" spans="1:1" x14ac:dyDescent="0.2">
      <c r="A585" s="62">
        <v>41491</v>
      </c>
    </row>
    <row r="586" spans="1:1" x14ac:dyDescent="0.2">
      <c r="A586" s="62">
        <v>41492</v>
      </c>
    </row>
    <row r="587" spans="1:1" x14ac:dyDescent="0.2">
      <c r="A587" s="62">
        <v>41493</v>
      </c>
    </row>
    <row r="588" spans="1:1" x14ac:dyDescent="0.2">
      <c r="A588" s="62">
        <v>41494</v>
      </c>
    </row>
    <row r="589" spans="1:1" x14ac:dyDescent="0.2">
      <c r="A589" s="62">
        <v>41495</v>
      </c>
    </row>
    <row r="590" spans="1:1" x14ac:dyDescent="0.2">
      <c r="A590" s="62">
        <v>41496</v>
      </c>
    </row>
    <row r="591" spans="1:1" x14ac:dyDescent="0.2">
      <c r="A591" s="62">
        <v>41497</v>
      </c>
    </row>
    <row r="592" spans="1:1" x14ac:dyDescent="0.2">
      <c r="A592" s="62">
        <v>41498</v>
      </c>
    </row>
    <row r="593" spans="1:1" x14ac:dyDescent="0.2">
      <c r="A593" s="62">
        <v>41499</v>
      </c>
    </row>
    <row r="594" spans="1:1" x14ac:dyDescent="0.2">
      <c r="A594" s="62">
        <v>41500</v>
      </c>
    </row>
    <row r="595" spans="1:1" x14ac:dyDescent="0.2">
      <c r="A595" s="62">
        <v>41501</v>
      </c>
    </row>
    <row r="596" spans="1:1" x14ac:dyDescent="0.2">
      <c r="A596" s="62">
        <v>41502</v>
      </c>
    </row>
    <row r="597" spans="1:1" x14ac:dyDescent="0.2">
      <c r="A597" s="62">
        <v>41503</v>
      </c>
    </row>
    <row r="598" spans="1:1" x14ac:dyDescent="0.2">
      <c r="A598" s="62">
        <v>41504</v>
      </c>
    </row>
    <row r="599" spans="1:1" x14ac:dyDescent="0.2">
      <c r="A599" s="62">
        <v>41505</v>
      </c>
    </row>
    <row r="600" spans="1:1" x14ac:dyDescent="0.2">
      <c r="A600" s="62">
        <v>41506</v>
      </c>
    </row>
    <row r="601" spans="1:1" x14ac:dyDescent="0.2">
      <c r="A601" s="62">
        <v>41507</v>
      </c>
    </row>
    <row r="602" spans="1:1" x14ac:dyDescent="0.2">
      <c r="A602" s="62">
        <v>41508</v>
      </c>
    </row>
    <row r="603" spans="1:1" x14ac:dyDescent="0.2">
      <c r="A603" s="62">
        <v>41509</v>
      </c>
    </row>
    <row r="604" spans="1:1" x14ac:dyDescent="0.2">
      <c r="A604" s="62">
        <v>41510</v>
      </c>
    </row>
    <row r="605" spans="1:1" x14ac:dyDescent="0.2">
      <c r="A605" s="62">
        <v>41511</v>
      </c>
    </row>
    <row r="606" spans="1:1" x14ac:dyDescent="0.2">
      <c r="A606" s="62">
        <v>41512</v>
      </c>
    </row>
    <row r="607" spans="1:1" x14ac:dyDescent="0.2">
      <c r="A607" s="62">
        <v>41513</v>
      </c>
    </row>
    <row r="608" spans="1:1" x14ac:dyDescent="0.2">
      <c r="A608" s="62">
        <v>41514</v>
      </c>
    </row>
    <row r="609" spans="1:1" x14ac:dyDescent="0.2">
      <c r="A609" s="62">
        <v>41515</v>
      </c>
    </row>
    <row r="610" spans="1:1" x14ac:dyDescent="0.2">
      <c r="A610" s="62">
        <v>41516</v>
      </c>
    </row>
    <row r="611" spans="1:1" x14ac:dyDescent="0.2">
      <c r="A611" s="62">
        <v>41517</v>
      </c>
    </row>
    <row r="612" spans="1:1" x14ac:dyDescent="0.2">
      <c r="A612" s="62">
        <v>41518</v>
      </c>
    </row>
    <row r="613" spans="1:1" x14ac:dyDescent="0.2">
      <c r="A613" s="62">
        <v>41519</v>
      </c>
    </row>
    <row r="614" spans="1:1" x14ac:dyDescent="0.2">
      <c r="A614" s="62">
        <v>41520</v>
      </c>
    </row>
    <row r="615" spans="1:1" x14ac:dyDescent="0.2">
      <c r="A615" s="62">
        <v>41521</v>
      </c>
    </row>
    <row r="616" spans="1:1" x14ac:dyDescent="0.2">
      <c r="A616" s="62">
        <v>41522</v>
      </c>
    </row>
    <row r="617" spans="1:1" x14ac:dyDescent="0.2">
      <c r="A617" s="62">
        <v>41523</v>
      </c>
    </row>
    <row r="618" spans="1:1" x14ac:dyDescent="0.2">
      <c r="A618" s="62">
        <v>41524</v>
      </c>
    </row>
    <row r="619" spans="1:1" x14ac:dyDescent="0.2">
      <c r="A619" s="62">
        <v>41525</v>
      </c>
    </row>
    <row r="620" spans="1:1" x14ac:dyDescent="0.2">
      <c r="A620" s="62">
        <v>41526</v>
      </c>
    </row>
    <row r="621" spans="1:1" x14ac:dyDescent="0.2">
      <c r="A621" s="62">
        <v>41527</v>
      </c>
    </row>
    <row r="622" spans="1:1" x14ac:dyDescent="0.2">
      <c r="A622" s="62">
        <v>41528</v>
      </c>
    </row>
    <row r="623" spans="1:1" x14ac:dyDescent="0.2">
      <c r="A623" s="62">
        <v>41529</v>
      </c>
    </row>
    <row r="624" spans="1:1" x14ac:dyDescent="0.2">
      <c r="A624" s="62">
        <v>41530</v>
      </c>
    </row>
    <row r="625" spans="1:1" x14ac:dyDescent="0.2">
      <c r="A625" s="62">
        <v>41531</v>
      </c>
    </row>
    <row r="626" spans="1:1" x14ac:dyDescent="0.2">
      <c r="A626" s="62">
        <v>41532</v>
      </c>
    </row>
    <row r="627" spans="1:1" x14ac:dyDescent="0.2">
      <c r="A627" s="62">
        <v>41533</v>
      </c>
    </row>
    <row r="628" spans="1:1" x14ac:dyDescent="0.2">
      <c r="A628" s="62">
        <v>41534</v>
      </c>
    </row>
    <row r="629" spans="1:1" x14ac:dyDescent="0.2">
      <c r="A629" s="62">
        <v>41535</v>
      </c>
    </row>
    <row r="630" spans="1:1" x14ac:dyDescent="0.2">
      <c r="A630" s="62">
        <v>41536</v>
      </c>
    </row>
    <row r="631" spans="1:1" x14ac:dyDescent="0.2">
      <c r="A631" s="62">
        <v>41537</v>
      </c>
    </row>
    <row r="632" spans="1:1" x14ac:dyDescent="0.2">
      <c r="A632" s="62">
        <v>41538</v>
      </c>
    </row>
    <row r="633" spans="1:1" x14ac:dyDescent="0.2">
      <c r="A633" s="62">
        <v>41539</v>
      </c>
    </row>
    <row r="634" spans="1:1" x14ac:dyDescent="0.2">
      <c r="A634" s="62">
        <v>41540</v>
      </c>
    </row>
    <row r="635" spans="1:1" x14ac:dyDescent="0.2">
      <c r="A635" s="62">
        <v>41541</v>
      </c>
    </row>
    <row r="636" spans="1:1" x14ac:dyDescent="0.2">
      <c r="A636" s="62">
        <v>41542</v>
      </c>
    </row>
    <row r="637" spans="1:1" x14ac:dyDescent="0.2">
      <c r="A637" s="62">
        <v>41543</v>
      </c>
    </row>
    <row r="638" spans="1:1" x14ac:dyDescent="0.2">
      <c r="A638" s="62">
        <v>41544</v>
      </c>
    </row>
    <row r="639" spans="1:1" x14ac:dyDescent="0.2">
      <c r="A639" s="62">
        <v>41545</v>
      </c>
    </row>
    <row r="640" spans="1:1" x14ac:dyDescent="0.2">
      <c r="A640" s="62">
        <v>41546</v>
      </c>
    </row>
    <row r="641" spans="1:1" x14ac:dyDescent="0.2">
      <c r="A641" s="62">
        <v>41547</v>
      </c>
    </row>
    <row r="642" spans="1:1" x14ac:dyDescent="0.2">
      <c r="A642" s="62">
        <v>41548</v>
      </c>
    </row>
    <row r="643" spans="1:1" x14ac:dyDescent="0.2">
      <c r="A643" s="62">
        <v>41549</v>
      </c>
    </row>
    <row r="644" spans="1:1" x14ac:dyDescent="0.2">
      <c r="A644" s="62">
        <v>41550</v>
      </c>
    </row>
    <row r="645" spans="1:1" x14ac:dyDescent="0.2">
      <c r="A645" s="62">
        <v>41551</v>
      </c>
    </row>
    <row r="646" spans="1:1" x14ac:dyDescent="0.2">
      <c r="A646" s="62">
        <v>41552</v>
      </c>
    </row>
    <row r="647" spans="1:1" x14ac:dyDescent="0.2">
      <c r="A647" s="62">
        <v>41553</v>
      </c>
    </row>
    <row r="648" spans="1:1" x14ac:dyDescent="0.2">
      <c r="A648" s="62">
        <v>41554</v>
      </c>
    </row>
    <row r="649" spans="1:1" x14ac:dyDescent="0.2">
      <c r="A649" s="62">
        <v>41555</v>
      </c>
    </row>
    <row r="650" spans="1:1" x14ac:dyDescent="0.2">
      <c r="A650" s="62">
        <v>41556</v>
      </c>
    </row>
    <row r="651" spans="1:1" x14ac:dyDescent="0.2">
      <c r="A651" s="62">
        <v>41557</v>
      </c>
    </row>
    <row r="652" spans="1:1" x14ac:dyDescent="0.2">
      <c r="A652" s="62">
        <v>41558</v>
      </c>
    </row>
    <row r="653" spans="1:1" x14ac:dyDescent="0.2">
      <c r="A653" s="62">
        <v>41559</v>
      </c>
    </row>
    <row r="654" spans="1:1" x14ac:dyDescent="0.2">
      <c r="A654" s="62">
        <v>41560</v>
      </c>
    </row>
    <row r="655" spans="1:1" x14ac:dyDescent="0.2">
      <c r="A655" s="62">
        <v>41561</v>
      </c>
    </row>
    <row r="656" spans="1:1" x14ac:dyDescent="0.2">
      <c r="A656" s="62">
        <v>41562</v>
      </c>
    </row>
    <row r="657" spans="1:1" x14ac:dyDescent="0.2">
      <c r="A657" s="62">
        <v>41563</v>
      </c>
    </row>
    <row r="658" spans="1:1" x14ac:dyDescent="0.2">
      <c r="A658" s="62">
        <v>41564</v>
      </c>
    </row>
    <row r="659" spans="1:1" x14ac:dyDescent="0.2">
      <c r="A659" s="62">
        <v>41565</v>
      </c>
    </row>
    <row r="660" spans="1:1" x14ac:dyDescent="0.2">
      <c r="A660" s="62">
        <v>41566</v>
      </c>
    </row>
    <row r="661" spans="1:1" x14ac:dyDescent="0.2">
      <c r="A661" s="62">
        <v>41567</v>
      </c>
    </row>
    <row r="662" spans="1:1" x14ac:dyDescent="0.2">
      <c r="A662" s="62">
        <v>41568</v>
      </c>
    </row>
    <row r="663" spans="1:1" x14ac:dyDescent="0.2">
      <c r="A663" s="62">
        <v>41569</v>
      </c>
    </row>
    <row r="664" spans="1:1" x14ac:dyDescent="0.2">
      <c r="A664" s="62">
        <v>41570</v>
      </c>
    </row>
    <row r="665" spans="1:1" x14ac:dyDescent="0.2">
      <c r="A665" s="62">
        <v>41571</v>
      </c>
    </row>
    <row r="666" spans="1:1" x14ac:dyDescent="0.2">
      <c r="A666" s="62">
        <v>41572</v>
      </c>
    </row>
    <row r="667" spans="1:1" x14ac:dyDescent="0.2">
      <c r="A667" s="62">
        <v>41573</v>
      </c>
    </row>
    <row r="668" spans="1:1" x14ac:dyDescent="0.2">
      <c r="A668" s="62">
        <v>41574</v>
      </c>
    </row>
    <row r="669" spans="1:1" x14ac:dyDescent="0.2">
      <c r="A669" s="62">
        <v>41575</v>
      </c>
    </row>
    <row r="670" spans="1:1" x14ac:dyDescent="0.2">
      <c r="A670" s="62">
        <v>41576</v>
      </c>
    </row>
    <row r="671" spans="1:1" x14ac:dyDescent="0.2">
      <c r="A671" s="62">
        <v>41577</v>
      </c>
    </row>
    <row r="672" spans="1:1" x14ac:dyDescent="0.2">
      <c r="A672" s="62">
        <v>41578</v>
      </c>
    </row>
    <row r="673" spans="1:1" x14ac:dyDescent="0.2">
      <c r="A673" s="62">
        <v>41579</v>
      </c>
    </row>
    <row r="674" spans="1:1" x14ac:dyDescent="0.2">
      <c r="A674" s="62">
        <v>41580</v>
      </c>
    </row>
    <row r="675" spans="1:1" x14ac:dyDescent="0.2">
      <c r="A675" s="62">
        <v>41581</v>
      </c>
    </row>
    <row r="676" spans="1:1" x14ac:dyDescent="0.2">
      <c r="A676" s="62">
        <v>41582</v>
      </c>
    </row>
    <row r="677" spans="1:1" x14ac:dyDescent="0.2">
      <c r="A677" s="62">
        <v>41583</v>
      </c>
    </row>
    <row r="678" spans="1:1" x14ac:dyDescent="0.2">
      <c r="A678" s="62">
        <v>41584</v>
      </c>
    </row>
    <row r="679" spans="1:1" x14ac:dyDescent="0.2">
      <c r="A679" s="62">
        <v>41585</v>
      </c>
    </row>
    <row r="680" spans="1:1" x14ac:dyDescent="0.2">
      <c r="A680" s="62">
        <v>41586</v>
      </c>
    </row>
    <row r="681" spans="1:1" x14ac:dyDescent="0.2">
      <c r="A681" s="62">
        <v>41587</v>
      </c>
    </row>
    <row r="682" spans="1:1" x14ac:dyDescent="0.2">
      <c r="A682" s="62">
        <v>41588</v>
      </c>
    </row>
    <row r="683" spans="1:1" x14ac:dyDescent="0.2">
      <c r="A683" s="62">
        <v>41589</v>
      </c>
    </row>
    <row r="684" spans="1:1" x14ac:dyDescent="0.2">
      <c r="A684" s="62">
        <v>41590</v>
      </c>
    </row>
    <row r="685" spans="1:1" x14ac:dyDescent="0.2">
      <c r="A685" s="62">
        <v>41591</v>
      </c>
    </row>
    <row r="686" spans="1:1" x14ac:dyDescent="0.2">
      <c r="A686" s="62">
        <v>41592</v>
      </c>
    </row>
    <row r="687" spans="1:1" x14ac:dyDescent="0.2">
      <c r="A687" s="62">
        <v>41593</v>
      </c>
    </row>
    <row r="688" spans="1:1" x14ac:dyDescent="0.2">
      <c r="A688" s="62">
        <v>41594</v>
      </c>
    </row>
    <row r="689" spans="1:1" x14ac:dyDescent="0.2">
      <c r="A689" s="62">
        <v>41595</v>
      </c>
    </row>
    <row r="690" spans="1:1" x14ac:dyDescent="0.2">
      <c r="A690" s="62">
        <v>41596</v>
      </c>
    </row>
    <row r="691" spans="1:1" x14ac:dyDescent="0.2">
      <c r="A691" s="62">
        <v>41597</v>
      </c>
    </row>
    <row r="692" spans="1:1" x14ac:dyDescent="0.2">
      <c r="A692" s="62">
        <v>41598</v>
      </c>
    </row>
    <row r="693" spans="1:1" x14ac:dyDescent="0.2">
      <c r="A693" s="62">
        <v>41599</v>
      </c>
    </row>
    <row r="694" spans="1:1" x14ac:dyDescent="0.2">
      <c r="A694" s="62">
        <v>41600</v>
      </c>
    </row>
    <row r="695" spans="1:1" x14ac:dyDescent="0.2">
      <c r="A695" s="62">
        <v>41601</v>
      </c>
    </row>
    <row r="696" spans="1:1" x14ac:dyDescent="0.2">
      <c r="A696" s="62">
        <v>41602</v>
      </c>
    </row>
    <row r="697" spans="1:1" x14ac:dyDescent="0.2">
      <c r="A697" s="62">
        <v>41603</v>
      </c>
    </row>
    <row r="698" spans="1:1" x14ac:dyDescent="0.2">
      <c r="A698" s="62">
        <v>41604</v>
      </c>
    </row>
    <row r="699" spans="1:1" x14ac:dyDescent="0.2">
      <c r="A699" s="62">
        <v>41605</v>
      </c>
    </row>
    <row r="700" spans="1:1" x14ac:dyDescent="0.2">
      <c r="A700" s="62">
        <v>41606</v>
      </c>
    </row>
    <row r="701" spans="1:1" x14ac:dyDescent="0.2">
      <c r="A701" s="62">
        <v>41607</v>
      </c>
    </row>
    <row r="702" spans="1:1" x14ac:dyDescent="0.2">
      <c r="A702" s="62">
        <v>41608</v>
      </c>
    </row>
    <row r="703" spans="1:1" x14ac:dyDescent="0.2">
      <c r="A703" s="62">
        <v>41609</v>
      </c>
    </row>
    <row r="704" spans="1:1" x14ac:dyDescent="0.2">
      <c r="A704" s="62">
        <v>41610</v>
      </c>
    </row>
    <row r="705" spans="1:1" x14ac:dyDescent="0.2">
      <c r="A705" s="62">
        <v>41611</v>
      </c>
    </row>
    <row r="706" spans="1:1" x14ac:dyDescent="0.2">
      <c r="A706" s="62">
        <v>41612</v>
      </c>
    </row>
    <row r="707" spans="1:1" x14ac:dyDescent="0.2">
      <c r="A707" s="62">
        <v>41613</v>
      </c>
    </row>
    <row r="708" spans="1:1" x14ac:dyDescent="0.2">
      <c r="A708" s="62">
        <v>41614</v>
      </c>
    </row>
    <row r="709" spans="1:1" x14ac:dyDescent="0.2">
      <c r="A709" s="62">
        <v>41615</v>
      </c>
    </row>
    <row r="710" spans="1:1" x14ac:dyDescent="0.2">
      <c r="A710" s="62">
        <v>41616</v>
      </c>
    </row>
    <row r="711" spans="1:1" x14ac:dyDescent="0.2">
      <c r="A711" s="62">
        <v>41617</v>
      </c>
    </row>
    <row r="712" spans="1:1" x14ac:dyDescent="0.2">
      <c r="A712" s="62">
        <v>41618</v>
      </c>
    </row>
    <row r="713" spans="1:1" x14ac:dyDescent="0.2">
      <c r="A713" s="62">
        <v>41619</v>
      </c>
    </row>
    <row r="714" spans="1:1" x14ac:dyDescent="0.2">
      <c r="A714" s="62">
        <v>41620</v>
      </c>
    </row>
    <row r="715" spans="1:1" x14ac:dyDescent="0.2">
      <c r="A715" s="62">
        <v>41621</v>
      </c>
    </row>
    <row r="716" spans="1:1" x14ac:dyDescent="0.2">
      <c r="A716" s="62">
        <v>41622</v>
      </c>
    </row>
    <row r="717" spans="1:1" x14ac:dyDescent="0.2">
      <c r="A717" s="62">
        <v>41623</v>
      </c>
    </row>
    <row r="718" spans="1:1" x14ac:dyDescent="0.2">
      <c r="A718" s="62">
        <v>41624</v>
      </c>
    </row>
    <row r="719" spans="1:1" x14ac:dyDescent="0.2">
      <c r="A719" s="62">
        <v>41625</v>
      </c>
    </row>
    <row r="720" spans="1:1" x14ac:dyDescent="0.2">
      <c r="A720" s="62">
        <v>41626</v>
      </c>
    </row>
    <row r="721" spans="1:1" x14ac:dyDescent="0.2">
      <c r="A721" s="62">
        <v>41627</v>
      </c>
    </row>
    <row r="722" spans="1:1" x14ac:dyDescent="0.2">
      <c r="A722" s="62">
        <v>41628</v>
      </c>
    </row>
    <row r="723" spans="1:1" x14ac:dyDescent="0.2">
      <c r="A723" s="62">
        <v>41629</v>
      </c>
    </row>
    <row r="724" spans="1:1" x14ac:dyDescent="0.2">
      <c r="A724" s="62">
        <v>41630</v>
      </c>
    </row>
    <row r="725" spans="1:1" x14ac:dyDescent="0.2">
      <c r="A725" s="62">
        <v>41631</v>
      </c>
    </row>
    <row r="726" spans="1:1" x14ac:dyDescent="0.2">
      <c r="A726" s="62">
        <v>41632</v>
      </c>
    </row>
    <row r="727" spans="1:1" x14ac:dyDescent="0.2">
      <c r="A727" s="62">
        <v>41633</v>
      </c>
    </row>
    <row r="728" spans="1:1" x14ac:dyDescent="0.2">
      <c r="A728" s="62">
        <v>41634</v>
      </c>
    </row>
    <row r="729" spans="1:1" x14ac:dyDescent="0.2">
      <c r="A729" s="62">
        <v>41635</v>
      </c>
    </row>
    <row r="730" spans="1:1" x14ac:dyDescent="0.2">
      <c r="A730" s="62">
        <v>41636</v>
      </c>
    </row>
    <row r="731" spans="1:1" x14ac:dyDescent="0.2">
      <c r="A731" s="62">
        <v>41637</v>
      </c>
    </row>
    <row r="732" spans="1:1" x14ac:dyDescent="0.2">
      <c r="A732" s="62">
        <v>41638</v>
      </c>
    </row>
    <row r="733" spans="1:1" x14ac:dyDescent="0.2">
      <c r="A733" s="62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42"/>
  <sheetViews>
    <sheetView showGridLines="0" view="pageBreakPreview" topLeftCell="C1" zoomScale="70" zoomScaleSheetLayoutView="70" workbookViewId="0">
      <selection activeCell="C2" sqref="C2:D2"/>
    </sheetView>
  </sheetViews>
  <sheetFormatPr defaultRowHeight="15" x14ac:dyDescent="0.3"/>
  <cols>
    <col min="1" max="1" width="14.28515625" style="21" bestFit="1" customWidth="1"/>
    <col min="2" max="2" width="80" style="295" customWidth="1"/>
    <col min="3" max="3" width="16.5703125" style="21" customWidth="1"/>
    <col min="4" max="4" width="14.28515625" style="21" customWidth="1"/>
    <col min="5" max="5" width="0.42578125" style="19" customWidth="1"/>
    <col min="6" max="16384" width="9.140625" style="21"/>
  </cols>
  <sheetData>
    <row r="1" spans="1:12" s="6" customFormat="1" x14ac:dyDescent="0.3">
      <c r="A1" s="96" t="s">
        <v>275</v>
      </c>
      <c r="B1" s="291"/>
      <c r="C1" s="557" t="s">
        <v>110</v>
      </c>
      <c r="D1" s="557"/>
      <c r="E1" s="152"/>
    </row>
    <row r="2" spans="1:12" s="6" customFormat="1" x14ac:dyDescent="0.3">
      <c r="A2" s="98" t="s">
        <v>141</v>
      </c>
      <c r="B2" s="291"/>
      <c r="C2" s="555" t="s">
        <v>589</v>
      </c>
      <c r="D2" s="556"/>
      <c r="E2" s="152"/>
    </row>
    <row r="3" spans="1:12" s="6" customFormat="1" x14ac:dyDescent="0.3">
      <c r="A3" s="98"/>
      <c r="B3" s="291"/>
      <c r="C3" s="97"/>
      <c r="D3" s="97"/>
      <c r="E3" s="152"/>
    </row>
    <row r="4" spans="1:12" s="2" customFormat="1" x14ac:dyDescent="0.3">
      <c r="A4" s="99" t="str">
        <f>'ფორმა N2'!A4</f>
        <v>ანგარიშვალდებული პირის დასახელება:</v>
      </c>
      <c r="B4" s="292"/>
      <c r="C4" s="98"/>
      <c r="D4" s="98"/>
      <c r="E4" s="147"/>
      <c r="L4" s="6"/>
    </row>
    <row r="5" spans="1:12" s="2" customFormat="1" x14ac:dyDescent="0.3">
      <c r="A5" s="258" t="s">
        <v>472</v>
      </c>
      <c r="B5" s="102"/>
      <c r="C5" s="102"/>
      <c r="D5" s="102"/>
      <c r="E5" s="102"/>
      <c r="F5" s="102"/>
      <c r="G5" s="98"/>
    </row>
    <row r="6" spans="1:12" s="2" customFormat="1" x14ac:dyDescent="0.3">
      <c r="A6" s="99"/>
      <c r="B6" s="292"/>
      <c r="C6" s="98"/>
      <c r="D6" s="98"/>
      <c r="E6" s="147"/>
    </row>
    <row r="7" spans="1:12" s="6" customFormat="1" ht="18" x14ac:dyDescent="0.3">
      <c r="A7" s="122"/>
      <c r="B7" s="151"/>
      <c r="C7" s="100"/>
      <c r="D7" s="100"/>
      <c r="E7" s="152"/>
    </row>
    <row r="8" spans="1:12" s="6" customFormat="1" ht="30" x14ac:dyDescent="0.3">
      <c r="A8" s="143" t="s">
        <v>64</v>
      </c>
      <c r="B8" s="101" t="s">
        <v>252</v>
      </c>
      <c r="C8" s="101" t="s">
        <v>66</v>
      </c>
      <c r="D8" s="101" t="s">
        <v>67</v>
      </c>
      <c r="E8" s="152"/>
      <c r="F8" s="20"/>
    </row>
    <row r="9" spans="1:12" s="7" customFormat="1" x14ac:dyDescent="0.3">
      <c r="A9" s="278">
        <v>1</v>
      </c>
      <c r="B9" s="278" t="s">
        <v>65</v>
      </c>
      <c r="C9" s="107">
        <f>SUM(C10,C25)</f>
        <v>0</v>
      </c>
      <c r="D9" s="107">
        <f>SUM(D10,D25)</f>
        <v>0</v>
      </c>
      <c r="E9" s="152"/>
    </row>
    <row r="10" spans="1:12" s="7" customFormat="1" x14ac:dyDescent="0.3">
      <c r="A10" s="109">
        <v>1.1000000000000001</v>
      </c>
      <c r="B10" s="109" t="s">
        <v>80</v>
      </c>
      <c r="C10" s="107">
        <f>SUM(C11,C12,C15,C18,C24)</f>
        <v>0</v>
      </c>
      <c r="D10" s="107">
        <f>SUM(D11,D12,D15,D18,D23,D24)</f>
        <v>0</v>
      </c>
      <c r="E10" s="152"/>
    </row>
    <row r="11" spans="1:12" s="9" customFormat="1" ht="18" x14ac:dyDescent="0.3">
      <c r="A11" s="110" t="s">
        <v>30</v>
      </c>
      <c r="B11" s="110" t="s">
        <v>79</v>
      </c>
      <c r="C11" s="8"/>
      <c r="D11" s="8"/>
      <c r="E11" s="152"/>
    </row>
    <row r="12" spans="1:12" s="10" customFormat="1" x14ac:dyDescent="0.3">
      <c r="A12" s="110" t="s">
        <v>31</v>
      </c>
      <c r="B12" s="110" t="s">
        <v>314</v>
      </c>
      <c r="C12" s="144">
        <f>SUM(C13:C14)</f>
        <v>0</v>
      </c>
      <c r="D12" s="144">
        <f>SUM(D13:D14)</f>
        <v>0</v>
      </c>
      <c r="E12" s="152"/>
    </row>
    <row r="13" spans="1:12" s="3" customFormat="1" x14ac:dyDescent="0.3">
      <c r="A13" s="119" t="s">
        <v>81</v>
      </c>
      <c r="B13" s="119" t="s">
        <v>317</v>
      </c>
      <c r="C13" s="8"/>
      <c r="D13" s="8"/>
      <c r="E13" s="152"/>
    </row>
    <row r="14" spans="1:12" s="3" customFormat="1" x14ac:dyDescent="0.3">
      <c r="A14" s="119" t="s">
        <v>109</v>
      </c>
      <c r="B14" s="119" t="s">
        <v>97</v>
      </c>
      <c r="C14" s="8"/>
      <c r="D14" s="8"/>
      <c r="E14" s="152"/>
    </row>
    <row r="15" spans="1:12" s="3" customFormat="1" x14ac:dyDescent="0.3">
      <c r="A15" s="110" t="s">
        <v>82</v>
      </c>
      <c r="B15" s="110" t="s">
        <v>83</v>
      </c>
      <c r="C15" s="144">
        <f>SUM(C16:C17)</f>
        <v>0</v>
      </c>
      <c r="D15" s="144">
        <f>SUM(D16:D17)</f>
        <v>0</v>
      </c>
      <c r="E15" s="152"/>
    </row>
    <row r="16" spans="1:12" s="3" customFormat="1" x14ac:dyDescent="0.3">
      <c r="A16" s="119" t="s">
        <v>84</v>
      </c>
      <c r="B16" s="119" t="s">
        <v>86</v>
      </c>
      <c r="C16" s="8"/>
      <c r="D16" s="8"/>
      <c r="E16" s="152"/>
    </row>
    <row r="17" spans="1:5" s="3" customFormat="1" ht="30" x14ac:dyDescent="0.3">
      <c r="A17" s="119" t="s">
        <v>85</v>
      </c>
      <c r="B17" s="119" t="s">
        <v>111</v>
      </c>
      <c r="C17" s="8"/>
      <c r="D17" s="8"/>
      <c r="E17" s="152"/>
    </row>
    <row r="18" spans="1:5" s="3" customFormat="1" x14ac:dyDescent="0.3">
      <c r="A18" s="110" t="s">
        <v>87</v>
      </c>
      <c r="B18" s="110" t="s">
        <v>422</v>
      </c>
      <c r="C18" s="144">
        <f>SUM(C19:C22)</f>
        <v>0</v>
      </c>
      <c r="D18" s="144">
        <f>SUM(D19:D22)</f>
        <v>0</v>
      </c>
      <c r="E18" s="152"/>
    </row>
    <row r="19" spans="1:5" s="3" customFormat="1" x14ac:dyDescent="0.3">
      <c r="A19" s="119" t="s">
        <v>88</v>
      </c>
      <c r="B19" s="119" t="s">
        <v>89</v>
      </c>
      <c r="C19" s="8"/>
      <c r="D19" s="8"/>
      <c r="E19" s="152"/>
    </row>
    <row r="20" spans="1:5" s="3" customFormat="1" ht="30" x14ac:dyDescent="0.3">
      <c r="A20" s="119" t="s">
        <v>92</v>
      </c>
      <c r="B20" s="119" t="s">
        <v>90</v>
      </c>
      <c r="C20" s="8"/>
      <c r="D20" s="8"/>
      <c r="E20" s="152"/>
    </row>
    <row r="21" spans="1:5" s="3" customFormat="1" x14ac:dyDescent="0.3">
      <c r="A21" s="119" t="s">
        <v>93</v>
      </c>
      <c r="B21" s="119" t="s">
        <v>91</v>
      </c>
      <c r="C21" s="8"/>
      <c r="D21" s="8"/>
      <c r="E21" s="152"/>
    </row>
    <row r="22" spans="1:5" s="3" customFormat="1" x14ac:dyDescent="0.3">
      <c r="A22" s="119" t="s">
        <v>94</v>
      </c>
      <c r="B22" s="119" t="s">
        <v>448</v>
      </c>
      <c r="C22" s="8"/>
      <c r="D22" s="8"/>
      <c r="E22" s="152"/>
    </row>
    <row r="23" spans="1:5" s="3" customFormat="1" x14ac:dyDescent="0.3">
      <c r="A23" s="110" t="s">
        <v>95</v>
      </c>
      <c r="B23" s="110" t="s">
        <v>449</v>
      </c>
      <c r="C23" s="315"/>
      <c r="D23" s="8"/>
      <c r="E23" s="152"/>
    </row>
    <row r="24" spans="1:5" s="3" customFormat="1" x14ac:dyDescent="0.3">
      <c r="A24" s="110" t="s">
        <v>254</v>
      </c>
      <c r="B24" s="110" t="s">
        <v>455</v>
      </c>
      <c r="C24" s="8"/>
      <c r="D24" s="8"/>
      <c r="E24" s="152"/>
    </row>
    <row r="25" spans="1:5" s="3" customFormat="1" x14ac:dyDescent="0.3">
      <c r="A25" s="109">
        <v>1.2</v>
      </c>
      <c r="B25" s="278" t="s">
        <v>96</v>
      </c>
      <c r="C25" s="107">
        <f>SUM(C26,C30)</f>
        <v>0</v>
      </c>
      <c r="D25" s="107">
        <f>SUM(D26,D30)</f>
        <v>0</v>
      </c>
      <c r="E25" s="152"/>
    </row>
    <row r="26" spans="1:5" x14ac:dyDescent="0.3">
      <c r="A26" s="110" t="s">
        <v>32</v>
      </c>
      <c r="B26" s="110" t="s">
        <v>317</v>
      </c>
      <c r="C26" s="144">
        <f>SUM(C27:C29)</f>
        <v>0</v>
      </c>
      <c r="D26" s="144">
        <f>SUM(D27:D29)</f>
        <v>0</v>
      </c>
      <c r="E26" s="152"/>
    </row>
    <row r="27" spans="1:5" x14ac:dyDescent="0.3">
      <c r="A27" s="286" t="s">
        <v>98</v>
      </c>
      <c r="B27" s="119" t="s">
        <v>315</v>
      </c>
      <c r="C27" s="8"/>
      <c r="D27" s="8"/>
      <c r="E27" s="152"/>
    </row>
    <row r="28" spans="1:5" x14ac:dyDescent="0.3">
      <c r="A28" s="286" t="s">
        <v>99</v>
      </c>
      <c r="B28" s="119" t="s">
        <v>318</v>
      </c>
      <c r="C28" s="8"/>
      <c r="D28" s="8"/>
      <c r="E28" s="152"/>
    </row>
    <row r="29" spans="1:5" x14ac:dyDescent="0.3">
      <c r="A29" s="286" t="s">
        <v>458</v>
      </c>
      <c r="B29" s="119" t="s">
        <v>316</v>
      </c>
      <c r="C29" s="8"/>
      <c r="D29" s="8"/>
      <c r="E29" s="152"/>
    </row>
    <row r="30" spans="1:5" x14ac:dyDescent="0.3">
      <c r="A30" s="110" t="s">
        <v>33</v>
      </c>
      <c r="B30" s="313" t="s">
        <v>456</v>
      </c>
      <c r="C30" s="8"/>
      <c r="D30" s="8"/>
      <c r="E30" s="152"/>
    </row>
    <row r="31" spans="1:5" s="23" customFormat="1" ht="12.75" x14ac:dyDescent="0.2">
      <c r="B31" s="293"/>
    </row>
    <row r="32" spans="1:5" s="2" customFormat="1" x14ac:dyDescent="0.3">
      <c r="A32" s="1"/>
      <c r="B32" s="294"/>
      <c r="E32" s="5"/>
    </row>
    <row r="33" spans="1:9" s="2" customFormat="1" x14ac:dyDescent="0.3">
      <c r="B33" s="294"/>
      <c r="E33" s="5"/>
    </row>
    <row r="34" spans="1:9" x14ac:dyDescent="0.3">
      <c r="A34" s="1"/>
    </row>
    <row r="35" spans="1:9" x14ac:dyDescent="0.3">
      <c r="A35" s="2"/>
    </row>
    <row r="36" spans="1:9" s="2" customFormat="1" x14ac:dyDescent="0.3">
      <c r="A36" s="88" t="s">
        <v>107</v>
      </c>
      <c r="B36" s="294"/>
      <c r="E36" s="5"/>
    </row>
    <row r="37" spans="1:9" s="2" customFormat="1" x14ac:dyDescent="0.3">
      <c r="B37" s="294"/>
      <c r="E37"/>
      <c r="F37"/>
      <c r="G37"/>
      <c r="H37"/>
      <c r="I37"/>
    </row>
    <row r="38" spans="1:9" s="2" customFormat="1" x14ac:dyDescent="0.3">
      <c r="B38" s="294"/>
      <c r="D38" s="12"/>
      <c r="E38"/>
      <c r="F38"/>
      <c r="G38"/>
      <c r="H38"/>
      <c r="I38"/>
    </row>
    <row r="39" spans="1:9" s="2" customFormat="1" x14ac:dyDescent="0.3">
      <c r="A39"/>
      <c r="B39" s="296" t="s">
        <v>452</v>
      </c>
      <c r="D39" s="12"/>
      <c r="E39"/>
      <c r="F39"/>
      <c r="G39"/>
      <c r="H39"/>
      <c r="I39"/>
    </row>
    <row r="40" spans="1:9" s="2" customFormat="1" x14ac:dyDescent="0.3">
      <c r="A40"/>
      <c r="B40" s="294" t="s">
        <v>273</v>
      </c>
      <c r="D40" s="12"/>
      <c r="E40"/>
      <c r="F40"/>
      <c r="G40"/>
      <c r="H40"/>
      <c r="I40"/>
    </row>
    <row r="41" spans="1:9" customFormat="1" ht="12.75" x14ac:dyDescent="0.2">
      <c r="B41" s="297" t="s">
        <v>140</v>
      </c>
    </row>
    <row r="42" spans="1:9" customFormat="1" ht="12.75" x14ac:dyDescent="0.2">
      <c r="B42" s="298"/>
    </row>
  </sheetData>
  <mergeCells count="2">
    <mergeCell ref="C1:D1"/>
    <mergeCell ref="C2:D2"/>
  </mergeCells>
  <pageMargins left="0.11811023622047245" right="0.11811023622047245" top="0.59055118110236227" bottom="0.59055118110236227" header="0.15748031496062992" footer="0.15748031496062992"/>
  <pageSetup paperSize="9" scale="81" orientation="portrait" r:id="rId1"/>
  <headerFooter alignWithMargins="0"/>
  <colBreaks count="1" manualBreakCount="1">
    <brk id="5" max="47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8"/>
  <sheetViews>
    <sheetView showGridLines="0" view="pageBreakPreview" zoomScale="70" zoomScaleSheetLayoutView="70" workbookViewId="0">
      <selection activeCell="J26" sqref="J26"/>
    </sheetView>
  </sheetViews>
  <sheetFormatPr defaultRowHeight="15" x14ac:dyDescent="0.3"/>
  <cols>
    <col min="1" max="1" width="14.28515625" style="2" bestFit="1" customWidth="1"/>
    <col min="2" max="2" width="76.7109375" style="2" customWidth="1"/>
    <col min="3" max="3" width="15.14062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96" t="s">
        <v>410</v>
      </c>
      <c r="B1" s="276"/>
      <c r="C1" s="557" t="s">
        <v>110</v>
      </c>
      <c r="D1" s="557"/>
      <c r="E1" s="113"/>
    </row>
    <row r="2" spans="1:5" s="6" customFormat="1" x14ac:dyDescent="0.3">
      <c r="A2" s="96" t="s">
        <v>411</v>
      </c>
      <c r="B2" s="276"/>
      <c r="C2" s="555" t="s">
        <v>589</v>
      </c>
      <c r="D2" s="556"/>
      <c r="E2" s="113"/>
    </row>
    <row r="3" spans="1:5" s="6" customFormat="1" x14ac:dyDescent="0.3">
      <c r="A3" s="96" t="s">
        <v>412</v>
      </c>
      <c r="B3" s="276"/>
      <c r="C3" s="277"/>
      <c r="D3" s="277"/>
      <c r="E3" s="113"/>
    </row>
    <row r="4" spans="1:5" s="6" customFormat="1" x14ac:dyDescent="0.3">
      <c r="A4" s="98" t="s">
        <v>141</v>
      </c>
      <c r="B4" s="276"/>
      <c r="C4" s="277"/>
      <c r="D4" s="277"/>
      <c r="E4" s="113"/>
    </row>
    <row r="5" spans="1:5" s="6" customFormat="1" x14ac:dyDescent="0.3">
      <c r="A5" s="98"/>
      <c r="B5" s="276"/>
      <c r="C5" s="277"/>
      <c r="D5" s="277"/>
      <c r="E5" s="113"/>
    </row>
    <row r="6" spans="1:5" x14ac:dyDescent="0.3">
      <c r="A6" s="99" t="str">
        <f>'[1]ფორმა N2'!A4</f>
        <v>ანგარიშვალდებული პირის დასახელება:</v>
      </c>
      <c r="B6" s="99"/>
      <c r="C6" s="98"/>
      <c r="D6" s="98"/>
      <c r="E6" s="114"/>
    </row>
    <row r="7" spans="1:5" x14ac:dyDescent="0.3">
      <c r="A7" s="258" t="s">
        <v>472</v>
      </c>
      <c r="B7" s="102"/>
      <c r="C7" s="102"/>
      <c r="D7" s="103"/>
      <c r="E7" s="114"/>
    </row>
    <row r="8" spans="1:5" x14ac:dyDescent="0.3">
      <c r="A8" s="99"/>
      <c r="B8" s="99"/>
      <c r="C8" s="98"/>
      <c r="D8" s="98"/>
      <c r="E8" s="114"/>
    </row>
    <row r="9" spans="1:5" s="6" customFormat="1" x14ac:dyDescent="0.3">
      <c r="A9" s="276"/>
      <c r="B9" s="276"/>
      <c r="C9" s="100"/>
      <c r="D9" s="100"/>
      <c r="E9" s="113"/>
    </row>
    <row r="10" spans="1:5" s="6" customFormat="1" ht="30" x14ac:dyDescent="0.3">
      <c r="A10" s="111" t="s">
        <v>64</v>
      </c>
      <c r="B10" s="112" t="s">
        <v>11</v>
      </c>
      <c r="C10" s="101" t="s">
        <v>10</v>
      </c>
      <c r="D10" s="101" t="s">
        <v>9</v>
      </c>
      <c r="E10" s="113"/>
    </row>
    <row r="11" spans="1:5" s="7" customFormat="1" x14ac:dyDescent="0.2">
      <c r="A11" s="278">
        <v>1</v>
      </c>
      <c r="B11" s="278" t="s">
        <v>57</v>
      </c>
      <c r="C11" s="104">
        <f>SUM(C12,C15,C54,C57,C58,C59,C77)</f>
        <v>346614.19</v>
      </c>
      <c r="D11" s="104">
        <f>SUM(D12,D15,D54,D57,D58,D59,D65,D73,D74)</f>
        <v>400875.5</v>
      </c>
      <c r="E11" s="279"/>
    </row>
    <row r="12" spans="1:5" s="9" customFormat="1" ht="18" x14ac:dyDescent="0.2">
      <c r="A12" s="109">
        <v>1.1000000000000001</v>
      </c>
      <c r="B12" s="109" t="s">
        <v>58</v>
      </c>
      <c r="C12" s="105">
        <f>SUM(C13:C14)</f>
        <v>108475</v>
      </c>
      <c r="D12" s="105">
        <f>SUM(D13:D14)</f>
        <v>108475</v>
      </c>
      <c r="E12" s="115"/>
    </row>
    <row r="13" spans="1:5" s="10" customFormat="1" x14ac:dyDescent="0.2">
      <c r="A13" s="110" t="s">
        <v>30</v>
      </c>
      <c r="B13" s="110" t="s">
        <v>59</v>
      </c>
      <c r="C13" s="4">
        <v>92850</v>
      </c>
      <c r="D13" s="4">
        <v>92850</v>
      </c>
      <c r="E13" s="116"/>
    </row>
    <row r="14" spans="1:5" s="3" customFormat="1" x14ac:dyDescent="0.2">
      <c r="A14" s="110" t="s">
        <v>31</v>
      </c>
      <c r="B14" s="110" t="s">
        <v>0</v>
      </c>
      <c r="C14" s="4">
        <v>15625</v>
      </c>
      <c r="D14" s="4">
        <v>15625</v>
      </c>
      <c r="E14" s="117"/>
    </row>
    <row r="15" spans="1:5" s="7" customFormat="1" x14ac:dyDescent="0.2">
      <c r="A15" s="109">
        <v>1.2</v>
      </c>
      <c r="B15" s="109" t="s">
        <v>60</v>
      </c>
      <c r="C15" s="106">
        <f>SUM(C16,C19,C31,C32,C33,C34,C37,C38,C44:C48,C52,C53)</f>
        <v>208415.91999999998</v>
      </c>
      <c r="D15" s="106">
        <f>SUM(D16,D19,D31,D32,D33,D34,D37,D38,D44:D48,D52,D53)</f>
        <v>251705.75000000003</v>
      </c>
      <c r="E15" s="279"/>
    </row>
    <row r="16" spans="1:5" s="3" customFormat="1" x14ac:dyDescent="0.2">
      <c r="A16" s="110" t="s">
        <v>32</v>
      </c>
      <c r="B16" s="110" t="s">
        <v>1</v>
      </c>
      <c r="C16" s="105">
        <f>SUM(C17:C18)</f>
        <v>45292</v>
      </c>
      <c r="D16" s="105">
        <f>SUM(D17:D18)</f>
        <v>45292</v>
      </c>
      <c r="E16" s="117"/>
    </row>
    <row r="17" spans="1:6" s="3" customFormat="1" x14ac:dyDescent="0.2">
      <c r="A17" s="119" t="s">
        <v>98</v>
      </c>
      <c r="B17" s="119" t="s">
        <v>61</v>
      </c>
      <c r="C17" s="4">
        <v>33846</v>
      </c>
      <c r="D17" s="280">
        <v>33846</v>
      </c>
      <c r="E17" s="117"/>
    </row>
    <row r="18" spans="1:6" s="3" customFormat="1" x14ac:dyDescent="0.2">
      <c r="A18" s="119" t="s">
        <v>99</v>
      </c>
      <c r="B18" s="119" t="s">
        <v>62</v>
      </c>
      <c r="C18" s="4">
        <v>11446</v>
      </c>
      <c r="D18" s="280">
        <v>11446</v>
      </c>
      <c r="E18" s="117"/>
    </row>
    <row r="19" spans="1:6" s="3" customFormat="1" x14ac:dyDescent="0.2">
      <c r="A19" s="110" t="s">
        <v>33</v>
      </c>
      <c r="B19" s="110" t="s">
        <v>2</v>
      </c>
      <c r="C19" s="105">
        <f>SUM(C20:C25,C30)</f>
        <v>35027.74</v>
      </c>
      <c r="D19" s="105">
        <f>SUM(D20:D25,D30)</f>
        <v>33584.270000000004</v>
      </c>
      <c r="E19" s="281"/>
      <c r="F19" s="282"/>
    </row>
    <row r="20" spans="1:6" s="285" customFormat="1" ht="30" x14ac:dyDescent="0.2">
      <c r="A20" s="119" t="s">
        <v>12</v>
      </c>
      <c r="B20" s="119" t="s">
        <v>253</v>
      </c>
      <c r="C20" s="283">
        <v>4645.93</v>
      </c>
      <c r="D20" s="38">
        <v>4645.93</v>
      </c>
      <c r="E20" s="284"/>
    </row>
    <row r="21" spans="1:6" s="285" customFormat="1" x14ac:dyDescent="0.2">
      <c r="A21" s="119" t="s">
        <v>13</v>
      </c>
      <c r="B21" s="119" t="s">
        <v>14</v>
      </c>
      <c r="C21" s="283"/>
      <c r="D21" s="39"/>
      <c r="E21" s="284"/>
    </row>
    <row r="22" spans="1:6" s="285" customFormat="1" ht="30" x14ac:dyDescent="0.2">
      <c r="A22" s="119" t="s">
        <v>287</v>
      </c>
      <c r="B22" s="119" t="s">
        <v>22</v>
      </c>
      <c r="C22" s="283"/>
      <c r="D22" s="40"/>
      <c r="E22" s="284"/>
    </row>
    <row r="23" spans="1:6" s="285" customFormat="1" ht="16.5" customHeight="1" x14ac:dyDescent="0.2">
      <c r="A23" s="119" t="s">
        <v>288</v>
      </c>
      <c r="B23" s="119" t="s">
        <v>15</v>
      </c>
      <c r="C23" s="283">
        <v>13619</v>
      </c>
      <c r="D23" s="40">
        <v>12156.01</v>
      </c>
      <c r="E23" s="284"/>
    </row>
    <row r="24" spans="1:6" s="285" customFormat="1" ht="16.5" customHeight="1" x14ac:dyDescent="0.2">
      <c r="A24" s="119" t="s">
        <v>289</v>
      </c>
      <c r="B24" s="119" t="s">
        <v>16</v>
      </c>
      <c r="C24" s="283"/>
      <c r="D24" s="40"/>
      <c r="E24" s="284"/>
    </row>
    <row r="25" spans="1:6" s="285" customFormat="1" ht="16.5" customHeight="1" x14ac:dyDescent="0.2">
      <c r="A25" s="119" t="s">
        <v>290</v>
      </c>
      <c r="B25" s="119" t="s">
        <v>17</v>
      </c>
      <c r="C25" s="105">
        <f>SUM(C26:C29)</f>
        <v>2793.34</v>
      </c>
      <c r="D25" s="105">
        <f>SUM(D26:D29)</f>
        <v>2812.86</v>
      </c>
      <c r="E25" s="284"/>
    </row>
    <row r="26" spans="1:6" s="285" customFormat="1" ht="16.5" customHeight="1" x14ac:dyDescent="0.2">
      <c r="A26" s="286" t="s">
        <v>291</v>
      </c>
      <c r="B26" s="286" t="s">
        <v>18</v>
      </c>
      <c r="C26" s="283">
        <v>1463</v>
      </c>
      <c r="D26" s="40">
        <v>1425</v>
      </c>
      <c r="E26" s="284"/>
    </row>
    <row r="27" spans="1:6" s="285" customFormat="1" ht="16.5" customHeight="1" x14ac:dyDescent="0.2">
      <c r="A27" s="286" t="s">
        <v>292</v>
      </c>
      <c r="B27" s="286" t="s">
        <v>19</v>
      </c>
      <c r="C27" s="283">
        <v>43.4</v>
      </c>
      <c r="D27" s="40">
        <v>43.4</v>
      </c>
      <c r="E27" s="284"/>
    </row>
    <row r="28" spans="1:6" s="285" customFormat="1" ht="16.5" customHeight="1" x14ac:dyDescent="0.2">
      <c r="A28" s="286" t="s">
        <v>293</v>
      </c>
      <c r="B28" s="286" t="s">
        <v>20</v>
      </c>
      <c r="C28" s="283">
        <v>1196.25</v>
      </c>
      <c r="D28" s="40">
        <v>1253.77</v>
      </c>
      <c r="E28" s="284"/>
    </row>
    <row r="29" spans="1:6" s="285" customFormat="1" ht="16.5" customHeight="1" x14ac:dyDescent="0.2">
      <c r="A29" s="286" t="s">
        <v>294</v>
      </c>
      <c r="B29" s="286" t="s">
        <v>23</v>
      </c>
      <c r="C29" s="283">
        <v>90.69</v>
      </c>
      <c r="D29" s="41">
        <v>90.69</v>
      </c>
      <c r="E29" s="284"/>
    </row>
    <row r="30" spans="1:6" s="285" customFormat="1" ht="16.5" customHeight="1" x14ac:dyDescent="0.2">
      <c r="A30" s="119" t="s">
        <v>295</v>
      </c>
      <c r="B30" s="119" t="s">
        <v>21</v>
      </c>
      <c r="C30" s="283">
        <v>13969.47</v>
      </c>
      <c r="D30" s="41">
        <v>13969.47</v>
      </c>
      <c r="E30" s="284"/>
    </row>
    <row r="31" spans="1:6" s="3" customFormat="1" ht="16.5" customHeight="1" x14ac:dyDescent="0.2">
      <c r="A31" s="110" t="s">
        <v>34</v>
      </c>
      <c r="B31" s="110" t="s">
        <v>3</v>
      </c>
      <c r="C31" s="4">
        <v>16375</v>
      </c>
      <c r="D31" s="280">
        <v>16375</v>
      </c>
      <c r="E31" s="281"/>
    </row>
    <row r="32" spans="1:6" s="3" customFormat="1" ht="16.5" customHeight="1" x14ac:dyDescent="0.2">
      <c r="A32" s="110" t="s">
        <v>35</v>
      </c>
      <c r="B32" s="110" t="s">
        <v>4</v>
      </c>
      <c r="C32" s="4">
        <v>7536</v>
      </c>
      <c r="D32" s="280">
        <v>7536</v>
      </c>
      <c r="E32" s="117"/>
    </row>
    <row r="33" spans="1:5" s="3" customFormat="1" ht="16.5" customHeight="1" x14ac:dyDescent="0.2">
      <c r="A33" s="110" t="s">
        <v>36</v>
      </c>
      <c r="B33" s="110" t="s">
        <v>5</v>
      </c>
      <c r="C33" s="4"/>
      <c r="D33" s="280"/>
      <c r="E33" s="117"/>
    </row>
    <row r="34" spans="1:5" s="3" customFormat="1" x14ac:dyDescent="0.2">
      <c r="A34" s="110" t="s">
        <v>37</v>
      </c>
      <c r="B34" s="110" t="s">
        <v>63</v>
      </c>
      <c r="C34" s="105">
        <f>SUM(C35:C36)</f>
        <v>77169</v>
      </c>
      <c r="D34" s="105">
        <f>SUM(D35:D36)</f>
        <v>77186</v>
      </c>
      <c r="E34" s="117"/>
    </row>
    <row r="35" spans="1:5" s="3" customFormat="1" ht="16.5" customHeight="1" x14ac:dyDescent="0.2">
      <c r="A35" s="119" t="s">
        <v>296</v>
      </c>
      <c r="B35" s="119" t="s">
        <v>56</v>
      </c>
      <c r="C35" s="4">
        <v>75583</v>
      </c>
      <c r="D35" s="280">
        <v>75600</v>
      </c>
      <c r="E35" s="117"/>
    </row>
    <row r="36" spans="1:5" s="3" customFormat="1" ht="16.5" customHeight="1" x14ac:dyDescent="0.2">
      <c r="A36" s="119" t="s">
        <v>297</v>
      </c>
      <c r="B36" s="119" t="s">
        <v>55</v>
      </c>
      <c r="C36" s="4">
        <v>1586</v>
      </c>
      <c r="D36" s="280">
        <v>1586</v>
      </c>
      <c r="E36" s="117"/>
    </row>
    <row r="37" spans="1:5" s="3" customFormat="1" ht="16.5" customHeight="1" x14ac:dyDescent="0.2">
      <c r="A37" s="110" t="s">
        <v>38</v>
      </c>
      <c r="B37" s="110" t="s">
        <v>49</v>
      </c>
      <c r="C37" s="4"/>
      <c r="D37" s="280">
        <v>2337.89</v>
      </c>
      <c r="E37" s="117"/>
    </row>
    <row r="38" spans="1:5" s="3" customFormat="1" ht="16.5" customHeight="1" x14ac:dyDescent="0.2">
      <c r="A38" s="110" t="s">
        <v>39</v>
      </c>
      <c r="B38" s="110" t="s">
        <v>413</v>
      </c>
      <c r="C38" s="105">
        <f>SUM(C39:C43)</f>
        <v>0</v>
      </c>
      <c r="D38" s="105">
        <f>SUM(D39:D43)</f>
        <v>29055</v>
      </c>
      <c r="E38" s="117"/>
    </row>
    <row r="39" spans="1:5" s="3" customFormat="1" ht="16.5" customHeight="1" x14ac:dyDescent="0.2">
      <c r="A39" s="17" t="s">
        <v>359</v>
      </c>
      <c r="B39" s="17" t="s">
        <v>363</v>
      </c>
      <c r="C39" s="4"/>
      <c r="D39" s="280">
        <v>29055</v>
      </c>
      <c r="E39" s="117"/>
    </row>
    <row r="40" spans="1:5" s="3" customFormat="1" ht="16.5" customHeight="1" x14ac:dyDescent="0.2">
      <c r="A40" s="17" t="s">
        <v>360</v>
      </c>
      <c r="B40" s="17" t="s">
        <v>364</v>
      </c>
      <c r="C40" s="4"/>
      <c r="D40" s="280"/>
      <c r="E40" s="117"/>
    </row>
    <row r="41" spans="1:5" s="3" customFormat="1" ht="16.5" customHeight="1" x14ac:dyDescent="0.2">
      <c r="A41" s="17" t="s">
        <v>361</v>
      </c>
      <c r="B41" s="17" t="s">
        <v>367</v>
      </c>
      <c r="C41" s="4"/>
      <c r="D41" s="280"/>
      <c r="E41" s="117"/>
    </row>
    <row r="42" spans="1:5" s="3" customFormat="1" ht="16.5" customHeight="1" x14ac:dyDescent="0.2">
      <c r="A42" s="17" t="s">
        <v>366</v>
      </c>
      <c r="B42" s="17" t="s">
        <v>368</v>
      </c>
      <c r="C42" s="4"/>
      <c r="D42" s="280"/>
      <c r="E42" s="117"/>
    </row>
    <row r="43" spans="1:5" s="3" customFormat="1" ht="16.5" customHeight="1" x14ac:dyDescent="0.2">
      <c r="A43" s="17" t="s">
        <v>369</v>
      </c>
      <c r="B43" s="17" t="s">
        <v>365</v>
      </c>
      <c r="C43" s="4"/>
      <c r="D43" s="280"/>
      <c r="E43" s="117"/>
    </row>
    <row r="44" spans="1:5" s="3" customFormat="1" ht="30" x14ac:dyDescent="0.2">
      <c r="A44" s="110" t="s">
        <v>40</v>
      </c>
      <c r="B44" s="110" t="s">
        <v>28</v>
      </c>
      <c r="C44" s="4"/>
      <c r="D44" s="280"/>
      <c r="E44" s="117"/>
    </row>
    <row r="45" spans="1:5" s="3" customFormat="1" ht="16.5" customHeight="1" x14ac:dyDescent="0.2">
      <c r="A45" s="110" t="s">
        <v>41</v>
      </c>
      <c r="B45" s="110" t="s">
        <v>24</v>
      </c>
      <c r="C45" s="4"/>
      <c r="D45" s="280"/>
      <c r="E45" s="117"/>
    </row>
    <row r="46" spans="1:5" s="3" customFormat="1" ht="16.5" customHeight="1" x14ac:dyDescent="0.2">
      <c r="A46" s="110" t="s">
        <v>42</v>
      </c>
      <c r="B46" s="110" t="s">
        <v>25</v>
      </c>
      <c r="C46" s="4">
        <v>400</v>
      </c>
      <c r="D46" s="280">
        <v>400</v>
      </c>
      <c r="E46" s="117"/>
    </row>
    <row r="47" spans="1:5" s="3" customFormat="1" ht="16.5" customHeight="1" x14ac:dyDescent="0.2">
      <c r="A47" s="110" t="s">
        <v>43</v>
      </c>
      <c r="B47" s="110" t="s">
        <v>26</v>
      </c>
      <c r="C47" s="4"/>
      <c r="D47" s="280"/>
      <c r="E47" s="117"/>
    </row>
    <row r="48" spans="1:5" s="3" customFormat="1" ht="16.5" customHeight="1" x14ac:dyDescent="0.2">
      <c r="A48" s="110" t="s">
        <v>44</v>
      </c>
      <c r="B48" s="110" t="s">
        <v>414</v>
      </c>
      <c r="C48" s="105">
        <f>SUM(C49:C51)</f>
        <v>26616.18</v>
      </c>
      <c r="D48" s="105">
        <f>SUM(D49:D51)</f>
        <v>36083.589999999997</v>
      </c>
      <c r="E48" s="117"/>
    </row>
    <row r="49" spans="1:6" s="3" customFormat="1" ht="16.5" customHeight="1" x14ac:dyDescent="0.2">
      <c r="A49" s="119" t="s">
        <v>375</v>
      </c>
      <c r="B49" s="119" t="s">
        <v>378</v>
      </c>
      <c r="C49" s="4">
        <v>26616.18</v>
      </c>
      <c r="D49" s="280">
        <v>36083.589999999997</v>
      </c>
      <c r="E49" s="117"/>
    </row>
    <row r="50" spans="1:6" s="3" customFormat="1" ht="16.5" customHeight="1" x14ac:dyDescent="0.2">
      <c r="A50" s="119" t="s">
        <v>376</v>
      </c>
      <c r="B50" s="119" t="s">
        <v>377</v>
      </c>
      <c r="C50" s="4"/>
      <c r="D50" s="280"/>
      <c r="E50" s="117"/>
    </row>
    <row r="51" spans="1:6" s="3" customFormat="1" ht="16.5" customHeight="1" x14ac:dyDescent="0.2">
      <c r="A51" s="119" t="s">
        <v>379</v>
      </c>
      <c r="B51" s="119" t="s">
        <v>380</v>
      </c>
      <c r="C51" s="4"/>
      <c r="D51" s="280"/>
      <c r="E51" s="117"/>
    </row>
    <row r="52" spans="1:6" s="3" customFormat="1" x14ac:dyDescent="0.2">
      <c r="A52" s="110" t="s">
        <v>45</v>
      </c>
      <c r="B52" s="110" t="s">
        <v>29</v>
      </c>
      <c r="C52" s="4"/>
      <c r="D52" s="280"/>
      <c r="E52" s="117"/>
    </row>
    <row r="53" spans="1:6" s="3" customFormat="1" ht="16.5" customHeight="1" x14ac:dyDescent="0.2">
      <c r="A53" s="110" t="s">
        <v>46</v>
      </c>
      <c r="B53" s="110" t="s">
        <v>6</v>
      </c>
      <c r="C53" s="4"/>
      <c r="D53" s="280">
        <v>3856</v>
      </c>
      <c r="E53" s="281"/>
      <c r="F53" s="282"/>
    </row>
    <row r="54" spans="1:6" s="3" customFormat="1" ht="30" x14ac:dyDescent="0.2">
      <c r="A54" s="109">
        <v>1.3</v>
      </c>
      <c r="B54" s="109" t="s">
        <v>419</v>
      </c>
      <c r="C54" s="106">
        <f>SUM(C55:C56)</f>
        <v>0</v>
      </c>
      <c r="D54" s="106">
        <f>SUM(D55:D56)</f>
        <v>0</v>
      </c>
      <c r="E54" s="281"/>
      <c r="F54" s="282"/>
    </row>
    <row r="55" spans="1:6" s="3" customFormat="1" ht="30" x14ac:dyDescent="0.2">
      <c r="A55" s="110" t="s">
        <v>50</v>
      </c>
      <c r="B55" s="110" t="s">
        <v>48</v>
      </c>
      <c r="C55" s="4"/>
      <c r="D55" s="280"/>
      <c r="E55" s="281"/>
      <c r="F55" s="282"/>
    </row>
    <row r="56" spans="1:6" s="3" customFormat="1" ht="16.5" customHeight="1" x14ac:dyDescent="0.2">
      <c r="A56" s="110" t="s">
        <v>51</v>
      </c>
      <c r="B56" s="110" t="s">
        <v>47</v>
      </c>
      <c r="C56" s="4"/>
      <c r="D56" s="280"/>
      <c r="E56" s="281"/>
      <c r="F56" s="282"/>
    </row>
    <row r="57" spans="1:6" s="3" customFormat="1" x14ac:dyDescent="0.2">
      <c r="A57" s="109">
        <v>1.4</v>
      </c>
      <c r="B57" s="109" t="s">
        <v>421</v>
      </c>
      <c r="C57" s="4"/>
      <c r="D57" s="280"/>
      <c r="E57" s="281"/>
      <c r="F57" s="282"/>
    </row>
    <row r="58" spans="1:6" s="285" customFormat="1" x14ac:dyDescent="0.2">
      <c r="A58" s="109">
        <v>1.5</v>
      </c>
      <c r="B58" s="109" t="s">
        <v>7</v>
      </c>
      <c r="C58" s="283"/>
      <c r="D58" s="40"/>
      <c r="E58" s="284"/>
    </row>
    <row r="59" spans="1:6" s="285" customFormat="1" x14ac:dyDescent="0.3">
      <c r="A59" s="109">
        <v>1.6</v>
      </c>
      <c r="B59" s="45" t="s">
        <v>8</v>
      </c>
      <c r="C59" s="107">
        <f>SUM(C60:C64)</f>
        <v>29723.27</v>
      </c>
      <c r="D59" s="108">
        <f>SUM(D60:D64)</f>
        <v>29723.77</v>
      </c>
      <c r="E59" s="284"/>
    </row>
    <row r="60" spans="1:6" s="285" customFormat="1" x14ac:dyDescent="0.2">
      <c r="A60" s="110" t="s">
        <v>303</v>
      </c>
      <c r="B60" s="46" t="s">
        <v>52</v>
      </c>
      <c r="C60" s="283">
        <v>27723.27</v>
      </c>
      <c r="D60" s="40">
        <v>27723.77</v>
      </c>
      <c r="E60" s="284"/>
    </row>
    <row r="61" spans="1:6" s="285" customFormat="1" ht="30" x14ac:dyDescent="0.2">
      <c r="A61" s="110" t="s">
        <v>304</v>
      </c>
      <c r="B61" s="46" t="s">
        <v>54</v>
      </c>
      <c r="C61" s="283"/>
      <c r="D61" s="40"/>
      <c r="E61" s="284"/>
    </row>
    <row r="62" spans="1:6" s="285" customFormat="1" x14ac:dyDescent="0.2">
      <c r="A62" s="110" t="s">
        <v>305</v>
      </c>
      <c r="B62" s="46" t="s">
        <v>53</v>
      </c>
      <c r="C62" s="40"/>
      <c r="D62" s="40"/>
      <c r="E62" s="284"/>
    </row>
    <row r="63" spans="1:6" s="285" customFormat="1" x14ac:dyDescent="0.2">
      <c r="A63" s="110" t="s">
        <v>306</v>
      </c>
      <c r="B63" s="46" t="s">
        <v>633</v>
      </c>
      <c r="C63" s="283">
        <v>2000</v>
      </c>
      <c r="D63" s="40">
        <v>2000</v>
      </c>
      <c r="E63" s="284"/>
    </row>
    <row r="64" spans="1:6" s="285" customFormat="1" x14ac:dyDescent="0.2">
      <c r="A64" s="110" t="s">
        <v>342</v>
      </c>
      <c r="B64" s="46" t="s">
        <v>343</v>
      </c>
      <c r="C64" s="283"/>
      <c r="D64" s="40"/>
      <c r="E64" s="284"/>
    </row>
    <row r="65" spans="1:5" x14ac:dyDescent="0.3">
      <c r="A65" s="278">
        <v>2</v>
      </c>
      <c r="B65" s="278" t="s">
        <v>415</v>
      </c>
      <c r="C65" s="287"/>
      <c r="D65" s="107">
        <f>SUM(D66:D72)</f>
        <v>7728.49</v>
      </c>
      <c r="E65" s="118"/>
    </row>
    <row r="66" spans="1:5" x14ac:dyDescent="0.3">
      <c r="A66" s="120">
        <v>2.1</v>
      </c>
      <c r="B66" s="288" t="s">
        <v>100</v>
      </c>
      <c r="C66" s="289"/>
      <c r="D66" s="22"/>
      <c r="E66" s="118"/>
    </row>
    <row r="67" spans="1:5" x14ac:dyDescent="0.3">
      <c r="A67" s="120">
        <v>2.2000000000000002</v>
      </c>
      <c r="B67" s="288" t="s">
        <v>416</v>
      </c>
      <c r="C67" s="289"/>
      <c r="D67" s="22"/>
      <c r="E67" s="118"/>
    </row>
    <row r="68" spans="1:5" x14ac:dyDescent="0.3">
      <c r="A68" s="120">
        <v>2.2999999999999998</v>
      </c>
      <c r="B68" s="288" t="s">
        <v>104</v>
      </c>
      <c r="C68" s="289"/>
      <c r="D68" s="22"/>
      <c r="E68" s="118"/>
    </row>
    <row r="69" spans="1:5" x14ac:dyDescent="0.3">
      <c r="A69" s="120">
        <v>2.4</v>
      </c>
      <c r="B69" s="288" t="s">
        <v>103</v>
      </c>
      <c r="C69" s="289"/>
      <c r="D69" s="22"/>
      <c r="E69" s="118"/>
    </row>
    <row r="70" spans="1:5" x14ac:dyDescent="0.3">
      <c r="A70" s="120">
        <v>2.5</v>
      </c>
      <c r="B70" s="288" t="s">
        <v>417</v>
      </c>
      <c r="C70" s="289"/>
      <c r="D70" s="22"/>
      <c r="E70" s="118"/>
    </row>
    <row r="71" spans="1:5" x14ac:dyDescent="0.3">
      <c r="A71" s="120">
        <v>2.6</v>
      </c>
      <c r="B71" s="288" t="s">
        <v>101</v>
      </c>
      <c r="C71" s="289"/>
      <c r="D71" s="22">
        <v>7728.49</v>
      </c>
      <c r="E71" s="118"/>
    </row>
    <row r="72" spans="1:5" x14ac:dyDescent="0.3">
      <c r="A72" s="120">
        <v>2.7</v>
      </c>
      <c r="B72" s="288" t="s">
        <v>102</v>
      </c>
      <c r="C72" s="290"/>
      <c r="D72" s="22"/>
      <c r="E72" s="118"/>
    </row>
    <row r="73" spans="1:5" x14ac:dyDescent="0.3">
      <c r="A73" s="278">
        <v>3</v>
      </c>
      <c r="B73" s="278" t="s">
        <v>453</v>
      </c>
      <c r="C73" s="107"/>
      <c r="D73" s="22"/>
      <c r="E73" s="118"/>
    </row>
    <row r="74" spans="1:5" ht="18" x14ac:dyDescent="0.35">
      <c r="A74" s="278">
        <v>4</v>
      </c>
      <c r="B74" s="278" t="s">
        <v>255</v>
      </c>
      <c r="C74" s="107"/>
      <c r="D74" s="438">
        <f>SUM(D75:D76)</f>
        <v>3242.49</v>
      </c>
      <c r="E74" s="118"/>
    </row>
    <row r="75" spans="1:5" x14ac:dyDescent="0.3">
      <c r="A75" s="120">
        <v>4.0999999999999996</v>
      </c>
      <c r="B75" s="120" t="s">
        <v>256</v>
      </c>
      <c r="C75" s="289"/>
      <c r="D75" s="8">
        <v>3242.49</v>
      </c>
      <c r="E75" s="118"/>
    </row>
    <row r="76" spans="1:5" x14ac:dyDescent="0.3">
      <c r="A76" s="120">
        <v>4.2</v>
      </c>
      <c r="B76" s="120" t="s">
        <v>257</v>
      </c>
      <c r="C76" s="290"/>
      <c r="D76" s="8"/>
      <c r="E76" s="118"/>
    </row>
    <row r="77" spans="1:5" x14ac:dyDescent="0.3">
      <c r="A77" s="278">
        <v>5</v>
      </c>
      <c r="B77" s="278" t="s">
        <v>285</v>
      </c>
      <c r="C77" s="317"/>
      <c r="D77" s="290"/>
      <c r="E77" s="118"/>
    </row>
    <row r="78" spans="1:5" x14ac:dyDescent="0.3">
      <c r="B78" s="44"/>
    </row>
    <row r="79" spans="1:5" x14ac:dyDescent="0.3">
      <c r="E79" s="5"/>
    </row>
    <row r="80" spans="1:5" x14ac:dyDescent="0.3">
      <c r="B80" s="44"/>
    </row>
    <row r="81" spans="1:9" s="23" customFormat="1" ht="12.75" x14ac:dyDescent="0.2"/>
    <row r="82" spans="1:9" x14ac:dyDescent="0.3">
      <c r="A82" s="88" t="s">
        <v>107</v>
      </c>
      <c r="E82" s="5"/>
    </row>
    <row r="83" spans="1:9" x14ac:dyDescent="0.3">
      <c r="E83"/>
      <c r="F83"/>
      <c r="G83"/>
      <c r="H83"/>
      <c r="I83"/>
    </row>
    <row r="84" spans="1:9" x14ac:dyDescent="0.3">
      <c r="D84" s="12"/>
      <c r="E84"/>
      <c r="F84"/>
      <c r="G84"/>
      <c r="H84"/>
      <c r="I84"/>
    </row>
    <row r="85" spans="1:9" x14ac:dyDescent="0.3">
      <c r="A85"/>
      <c r="B85" s="88" t="s">
        <v>450</v>
      </c>
      <c r="D85" s="12"/>
      <c r="E85"/>
      <c r="F85"/>
      <c r="G85"/>
      <c r="H85"/>
      <c r="I85"/>
    </row>
    <row r="86" spans="1:9" x14ac:dyDescent="0.3">
      <c r="A86"/>
      <c r="B86" s="2" t="s">
        <v>451</v>
      </c>
      <c r="D86" s="12"/>
      <c r="E86"/>
      <c r="F86"/>
      <c r="G86"/>
      <c r="H86"/>
      <c r="I86"/>
    </row>
    <row r="87" spans="1:9" customFormat="1" ht="12.75" x14ac:dyDescent="0.2">
      <c r="B87" s="83" t="s">
        <v>140</v>
      </c>
    </row>
    <row r="88" spans="1:9" s="23" customFormat="1" ht="12.75" x14ac:dyDescent="0.2"/>
  </sheetData>
  <mergeCells count="2">
    <mergeCell ref="C1:D1"/>
    <mergeCell ref="C2:D2"/>
  </mergeCells>
  <pageMargins left="0" right="0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"/>
  <sheetViews>
    <sheetView showGridLines="0" view="pageBreakPreview" zoomScale="70" zoomScaleSheetLayoutView="70" workbookViewId="0">
      <selection activeCell="Q29" sqref="Q29"/>
    </sheetView>
  </sheetViews>
  <sheetFormatPr defaultRowHeight="15" x14ac:dyDescent="0.3"/>
  <cols>
    <col min="1" max="1" width="8.85546875" style="2" customWidth="1"/>
    <col min="2" max="2" width="88" style="2" customWidth="1"/>
    <col min="3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96" t="s">
        <v>332</v>
      </c>
      <c r="B1" s="99"/>
      <c r="C1" s="557" t="s">
        <v>110</v>
      </c>
      <c r="D1" s="557"/>
      <c r="E1" s="113"/>
    </row>
    <row r="2" spans="1:5" s="6" customFormat="1" x14ac:dyDescent="0.3">
      <c r="A2" s="96" t="s">
        <v>333</v>
      </c>
      <c r="B2" s="99"/>
      <c r="C2" s="555" t="s">
        <v>589</v>
      </c>
      <c r="D2" s="556"/>
      <c r="E2" s="113"/>
    </row>
    <row r="3" spans="1:5" s="6" customFormat="1" x14ac:dyDescent="0.3">
      <c r="A3" s="98" t="s">
        <v>141</v>
      </c>
      <c r="B3" s="96"/>
      <c r="C3" s="205"/>
      <c r="D3" s="205"/>
      <c r="E3" s="113"/>
    </row>
    <row r="4" spans="1:5" s="6" customFormat="1" x14ac:dyDescent="0.3">
      <c r="A4" s="98"/>
      <c r="B4" s="98"/>
      <c r="C4" s="205"/>
      <c r="D4" s="205"/>
      <c r="E4" s="113"/>
    </row>
    <row r="5" spans="1:5" x14ac:dyDescent="0.3">
      <c r="A5" s="99" t="str">
        <f>'ფორმა N2'!A4</f>
        <v>ანგარიშვალდებული პირის დასახელება:</v>
      </c>
      <c r="B5" s="99"/>
      <c r="C5" s="98"/>
      <c r="D5" s="98"/>
      <c r="E5" s="114"/>
    </row>
    <row r="6" spans="1:5" x14ac:dyDescent="0.3">
      <c r="A6" s="258" t="s">
        <v>472</v>
      </c>
      <c r="B6" s="102"/>
      <c r="C6" s="102"/>
      <c r="D6" s="103"/>
      <c r="E6" s="114"/>
    </row>
    <row r="7" spans="1:5" x14ac:dyDescent="0.3">
      <c r="A7" s="99"/>
      <c r="B7" s="99"/>
      <c r="C7" s="98"/>
      <c r="D7" s="98"/>
      <c r="E7" s="114"/>
    </row>
    <row r="8" spans="1:5" s="6" customFormat="1" x14ac:dyDescent="0.3">
      <c r="A8" s="204"/>
      <c r="B8" s="204"/>
      <c r="C8" s="100"/>
      <c r="D8" s="100"/>
      <c r="E8" s="113"/>
    </row>
    <row r="9" spans="1:5" s="6" customFormat="1" ht="30" x14ac:dyDescent="0.3">
      <c r="A9" s="111" t="s">
        <v>64</v>
      </c>
      <c r="B9" s="111" t="s">
        <v>338</v>
      </c>
      <c r="C9" s="101" t="s">
        <v>10</v>
      </c>
      <c r="D9" s="101" t="s">
        <v>9</v>
      </c>
      <c r="E9" s="113"/>
    </row>
    <row r="10" spans="1:5" s="9" customFormat="1" ht="18" x14ac:dyDescent="0.2">
      <c r="A10" s="120" t="s">
        <v>334</v>
      </c>
      <c r="B10" s="120"/>
      <c r="C10" s="4"/>
      <c r="D10" s="4"/>
      <c r="E10" s="115"/>
    </row>
    <row r="11" spans="1:5" s="10" customFormat="1" x14ac:dyDescent="0.2">
      <c r="A11" s="120" t="s">
        <v>335</v>
      </c>
      <c r="B11" s="120"/>
      <c r="C11" s="4"/>
      <c r="D11" s="4"/>
      <c r="E11" s="116"/>
    </row>
    <row r="12" spans="1:5" s="10" customFormat="1" x14ac:dyDescent="0.2">
      <c r="A12" s="109" t="s">
        <v>284</v>
      </c>
      <c r="B12" s="109"/>
      <c r="C12" s="4"/>
      <c r="D12" s="4"/>
      <c r="E12" s="116"/>
    </row>
    <row r="13" spans="1:5" s="10" customFormat="1" x14ac:dyDescent="0.2">
      <c r="A13" s="109" t="s">
        <v>284</v>
      </c>
      <c r="B13" s="109"/>
      <c r="C13" s="4"/>
      <c r="D13" s="4"/>
      <c r="E13" s="116"/>
    </row>
    <row r="14" spans="1:5" s="10" customFormat="1" x14ac:dyDescent="0.2">
      <c r="A14" s="109" t="s">
        <v>284</v>
      </c>
      <c r="B14" s="109"/>
      <c r="C14" s="4"/>
      <c r="D14" s="4"/>
      <c r="E14" s="116"/>
    </row>
    <row r="15" spans="1:5" s="10" customFormat="1" x14ac:dyDescent="0.2">
      <c r="A15" s="109" t="s">
        <v>284</v>
      </c>
      <c r="B15" s="109"/>
      <c r="C15" s="4"/>
      <c r="D15" s="4"/>
      <c r="E15" s="116"/>
    </row>
    <row r="16" spans="1:5" s="10" customFormat="1" x14ac:dyDescent="0.2">
      <c r="A16" s="109" t="s">
        <v>284</v>
      </c>
      <c r="B16" s="109"/>
      <c r="C16" s="4"/>
      <c r="D16" s="4"/>
      <c r="E16" s="116"/>
    </row>
    <row r="17" spans="1:5" s="10" customFormat="1" ht="17.25" customHeight="1" x14ac:dyDescent="0.2">
      <c r="A17" s="120" t="s">
        <v>336</v>
      </c>
      <c r="B17" s="109"/>
      <c r="C17" s="4"/>
      <c r="D17" s="4"/>
      <c r="E17" s="116"/>
    </row>
    <row r="18" spans="1:5" s="10" customFormat="1" ht="18" customHeight="1" x14ac:dyDescent="0.2">
      <c r="A18" s="120" t="s">
        <v>337</v>
      </c>
      <c r="B18" s="109"/>
      <c r="C18" s="4"/>
      <c r="D18" s="4"/>
      <c r="E18" s="116"/>
    </row>
    <row r="19" spans="1:5" s="10" customFormat="1" x14ac:dyDescent="0.2">
      <c r="A19" s="448">
        <v>1</v>
      </c>
      <c r="B19" s="109" t="s">
        <v>749</v>
      </c>
      <c r="C19" s="4"/>
      <c r="D19" s="4"/>
      <c r="E19" s="116"/>
    </row>
    <row r="20" spans="1:5" s="10" customFormat="1" x14ac:dyDescent="0.2">
      <c r="A20" s="448">
        <v>2</v>
      </c>
      <c r="B20" s="109"/>
      <c r="C20" s="4"/>
      <c r="D20" s="4"/>
      <c r="E20" s="116"/>
    </row>
    <row r="21" spans="1:5" s="10" customFormat="1" x14ac:dyDescent="0.2">
      <c r="A21" s="448">
        <v>3</v>
      </c>
      <c r="B21" s="109"/>
      <c r="C21" s="4"/>
      <c r="D21" s="4"/>
      <c r="E21" s="116"/>
    </row>
    <row r="22" spans="1:5" s="10" customFormat="1" x14ac:dyDescent="0.2">
      <c r="A22" s="448">
        <v>4</v>
      </c>
      <c r="B22" s="109"/>
      <c r="C22" s="4"/>
      <c r="D22" s="4"/>
      <c r="E22" s="116"/>
    </row>
    <row r="23" spans="1:5" s="10" customFormat="1" x14ac:dyDescent="0.2">
      <c r="A23" s="441"/>
      <c r="B23" s="109"/>
      <c r="C23" s="441"/>
      <c r="D23" s="422"/>
      <c r="E23" s="116"/>
    </row>
    <row r="24" spans="1:5" x14ac:dyDescent="0.3">
      <c r="A24" s="445">
        <v>5</v>
      </c>
      <c r="B24" s="446"/>
      <c r="C24" s="445"/>
      <c r="D24" s="445"/>
      <c r="E24" s="118"/>
    </row>
    <row r="25" spans="1:5" x14ac:dyDescent="0.3">
      <c r="A25" s="445">
        <v>6</v>
      </c>
      <c r="B25" s="446"/>
      <c r="C25" s="445"/>
      <c r="D25" s="445"/>
    </row>
    <row r="26" spans="1:5" x14ac:dyDescent="0.3">
      <c r="A26" s="445">
        <v>7</v>
      </c>
      <c r="B26" s="444"/>
      <c r="C26" s="445"/>
      <c r="D26" s="445"/>
      <c r="E26" s="5"/>
    </row>
    <row r="27" spans="1:5" x14ac:dyDescent="0.3">
      <c r="A27" s="445">
        <v>8</v>
      </c>
      <c r="B27" s="444"/>
      <c r="C27" s="445"/>
      <c r="D27" s="445"/>
    </row>
    <row r="28" spans="1:5" x14ac:dyDescent="0.3">
      <c r="A28" s="8"/>
      <c r="B28" s="443"/>
      <c r="C28" s="8"/>
      <c r="D28" s="8"/>
    </row>
    <row r="29" spans="1:5" x14ac:dyDescent="0.3">
      <c r="A29" s="8"/>
      <c r="B29" s="443"/>
      <c r="C29" s="8"/>
      <c r="D29" s="8"/>
    </row>
    <row r="30" spans="1:5" x14ac:dyDescent="0.3">
      <c r="A30" s="8"/>
      <c r="B30" s="442"/>
      <c r="C30" s="8"/>
      <c r="D30" s="8"/>
    </row>
    <row r="31" spans="1:5" s="23" customFormat="1" x14ac:dyDescent="0.3">
      <c r="A31" s="121"/>
      <c r="B31" s="121" t="s">
        <v>341</v>
      </c>
      <c r="C31" s="447">
        <f>SUM(C19:C30)</f>
        <v>0</v>
      </c>
      <c r="D31" s="447">
        <f>SUM(D10:D30)</f>
        <v>0</v>
      </c>
    </row>
    <row r="32" spans="1:5" x14ac:dyDescent="0.3">
      <c r="E32" s="5"/>
    </row>
    <row r="33" spans="1:9" x14ac:dyDescent="0.3">
      <c r="A33" s="299" t="s">
        <v>444</v>
      </c>
      <c r="E33"/>
      <c r="F33"/>
      <c r="G33"/>
      <c r="H33"/>
      <c r="I33"/>
    </row>
    <row r="34" spans="1:9" x14ac:dyDescent="0.3">
      <c r="A34" s="2" t="s">
        <v>445</v>
      </c>
      <c r="E34"/>
      <c r="F34"/>
      <c r="G34"/>
      <c r="H34"/>
      <c r="I34"/>
    </row>
    <row r="35" spans="1:9" x14ac:dyDescent="0.3">
      <c r="A35" s="439" t="s">
        <v>284</v>
      </c>
      <c r="B35" s="439"/>
      <c r="C35" s="440"/>
      <c r="D35" s="440"/>
      <c r="E35"/>
      <c r="F35"/>
      <c r="G35"/>
      <c r="H35"/>
      <c r="I35"/>
    </row>
    <row r="36" spans="1:9" x14ac:dyDescent="0.3">
      <c r="A36" s="251"/>
      <c r="E36"/>
      <c r="F36"/>
      <c r="G36"/>
      <c r="H36"/>
      <c r="I36"/>
    </row>
    <row r="37" spans="1:9" customFormat="1" x14ac:dyDescent="0.3">
      <c r="A37" s="251" t="s">
        <v>355</v>
      </c>
      <c r="B37" s="2"/>
      <c r="C37" s="2"/>
      <c r="D37" s="2"/>
    </row>
    <row r="38" spans="1:9" s="23" customFormat="1" ht="12.75" x14ac:dyDescent="0.2"/>
    <row r="39" spans="1:9" x14ac:dyDescent="0.3">
      <c r="A39" s="88" t="s">
        <v>107</v>
      </c>
    </row>
    <row r="41" spans="1:9" x14ac:dyDescent="0.3">
      <c r="D41" s="12"/>
    </row>
    <row r="42" spans="1:9" x14ac:dyDescent="0.3">
      <c r="A42" s="88"/>
      <c r="B42" s="88" t="s">
        <v>274</v>
      </c>
      <c r="D42" s="12"/>
    </row>
    <row r="43" spans="1:9" x14ac:dyDescent="0.3">
      <c r="B43" s="2" t="s">
        <v>273</v>
      </c>
      <c r="D43" s="12"/>
    </row>
    <row r="44" spans="1:9" x14ac:dyDescent="0.3">
      <c r="A44" s="83"/>
      <c r="B44" s="83" t="s">
        <v>140</v>
      </c>
      <c r="C44"/>
      <c r="D44"/>
    </row>
    <row r="45" spans="1:9" x14ac:dyDescent="0.3">
      <c r="A45" s="23"/>
      <c r="B45" s="23"/>
      <c r="C45" s="23"/>
      <c r="D45" s="23"/>
    </row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6"/>
  <sheetViews>
    <sheetView view="pageBreakPreview" zoomScale="70" zoomScaleSheetLayoutView="70" workbookViewId="0">
      <selection activeCell="B9" sqref="B9:I23"/>
    </sheetView>
  </sheetViews>
  <sheetFormatPr defaultRowHeight="12.75" x14ac:dyDescent="0.2"/>
  <cols>
    <col min="1" max="1" width="5.42578125" style="221" customWidth="1"/>
    <col min="2" max="2" width="20.85546875" style="221" customWidth="1"/>
    <col min="3" max="3" width="26" style="221" customWidth="1"/>
    <col min="4" max="4" width="17" style="221" customWidth="1"/>
    <col min="5" max="5" width="18.140625" style="221" customWidth="1"/>
    <col min="6" max="6" width="14.7109375" style="221" customWidth="1"/>
    <col min="7" max="7" width="15.5703125" style="221" customWidth="1"/>
    <col min="8" max="8" width="14.7109375" style="221" customWidth="1"/>
    <col min="9" max="9" width="29.7109375" style="221" customWidth="1"/>
    <col min="10" max="10" width="0" style="221" hidden="1" customWidth="1"/>
    <col min="11" max="16384" width="9.140625" style="221"/>
  </cols>
  <sheetData>
    <row r="1" spans="1:10" ht="15" x14ac:dyDescent="0.3">
      <c r="A1" s="96" t="s">
        <v>418</v>
      </c>
      <c r="B1" s="96"/>
      <c r="C1" s="99"/>
      <c r="D1" s="99"/>
      <c r="E1" s="99"/>
      <c r="F1" s="99"/>
      <c r="G1" s="263"/>
      <c r="H1" s="263"/>
      <c r="I1" s="557" t="s">
        <v>110</v>
      </c>
      <c r="J1" s="557"/>
    </row>
    <row r="2" spans="1:10" ht="15" x14ac:dyDescent="0.3">
      <c r="A2" s="98" t="s">
        <v>141</v>
      </c>
      <c r="B2" s="96"/>
      <c r="C2" s="99"/>
      <c r="D2" s="99"/>
      <c r="E2" s="99"/>
      <c r="F2" s="99"/>
      <c r="G2" s="263"/>
      <c r="H2" s="263"/>
      <c r="I2" s="555" t="s">
        <v>589</v>
      </c>
      <c r="J2" s="556"/>
    </row>
    <row r="3" spans="1:10" ht="15" x14ac:dyDescent="0.3">
      <c r="A3" s="98"/>
      <c r="B3" s="98"/>
      <c r="C3" s="96"/>
      <c r="D3" s="96"/>
      <c r="E3" s="96"/>
      <c r="F3" s="96"/>
      <c r="G3" s="207"/>
      <c r="H3" s="207"/>
      <c r="I3" s="263"/>
    </row>
    <row r="4" spans="1:10" ht="15" x14ac:dyDescent="0.3">
      <c r="A4" s="99" t="str">
        <f>'ფორმა N2'!A4</f>
        <v>ანგარიშვალდებული პირის დასახელება:</v>
      </c>
      <c r="B4" s="99"/>
      <c r="C4" s="99"/>
      <c r="D4" s="99"/>
      <c r="E4" s="99"/>
      <c r="F4" s="99"/>
      <c r="G4" s="98"/>
      <c r="H4" s="98"/>
      <c r="I4" s="98"/>
    </row>
    <row r="5" spans="1:10" ht="15" x14ac:dyDescent="0.3">
      <c r="A5" s="258" t="s">
        <v>472</v>
      </c>
      <c r="B5" s="102"/>
      <c r="C5" s="102"/>
      <c r="D5" s="102"/>
      <c r="E5" s="102"/>
      <c r="F5" s="102"/>
      <c r="G5" s="98"/>
      <c r="H5" s="103"/>
      <c r="I5" s="103"/>
    </row>
    <row r="6" spans="1:10" ht="15" x14ac:dyDescent="0.3">
      <c r="A6" s="99"/>
      <c r="B6" s="99"/>
      <c r="C6" s="99"/>
      <c r="D6" s="99"/>
      <c r="E6" s="99"/>
      <c r="F6" s="99"/>
      <c r="G6" s="98"/>
      <c r="H6" s="98"/>
      <c r="I6" s="98"/>
    </row>
    <row r="7" spans="1:10" ht="15" x14ac:dyDescent="0.2">
      <c r="A7" s="206"/>
      <c r="B7" s="206"/>
      <c r="C7" s="206"/>
      <c r="D7" s="257"/>
      <c r="E7" s="206"/>
      <c r="F7" s="206"/>
      <c r="G7" s="100"/>
      <c r="H7" s="100"/>
      <c r="I7" s="100"/>
    </row>
    <row r="8" spans="1:10" ht="45" x14ac:dyDescent="0.2">
      <c r="A8" s="112" t="s">
        <v>64</v>
      </c>
      <c r="B8" s="112" t="s">
        <v>344</v>
      </c>
      <c r="C8" s="112" t="s">
        <v>345</v>
      </c>
      <c r="D8" s="112" t="s">
        <v>230</v>
      </c>
      <c r="E8" s="112" t="s">
        <v>349</v>
      </c>
      <c r="F8" s="112" t="s">
        <v>353</v>
      </c>
      <c r="G8" s="101" t="s">
        <v>10</v>
      </c>
      <c r="H8" s="101" t="s">
        <v>9</v>
      </c>
      <c r="I8" s="101" t="s">
        <v>400</v>
      </c>
      <c r="J8" s="266" t="s">
        <v>352</v>
      </c>
    </row>
    <row r="9" spans="1:10" ht="15" x14ac:dyDescent="0.2">
      <c r="A9" s="120">
        <v>1</v>
      </c>
      <c r="B9" s="418" t="s">
        <v>490</v>
      </c>
      <c r="C9" s="418" t="s">
        <v>491</v>
      </c>
      <c r="D9" s="417" t="s">
        <v>492</v>
      </c>
      <c r="E9" s="418" t="s">
        <v>503</v>
      </c>
      <c r="F9" s="120" t="s">
        <v>352</v>
      </c>
      <c r="G9" s="4">
        <v>56875</v>
      </c>
      <c r="H9" s="4">
        <v>56875</v>
      </c>
      <c r="I9" s="4">
        <v>11375</v>
      </c>
      <c r="J9" s="266" t="s">
        <v>0</v>
      </c>
    </row>
    <row r="10" spans="1:10" ht="15" x14ac:dyDescent="0.2">
      <c r="A10" s="120">
        <v>2</v>
      </c>
      <c r="B10" s="418"/>
      <c r="C10" s="418"/>
      <c r="D10" s="417"/>
      <c r="E10" s="418"/>
      <c r="F10" s="120"/>
      <c r="G10" s="4"/>
      <c r="H10" s="4"/>
      <c r="I10" s="4"/>
    </row>
    <row r="11" spans="1:10" ht="15" x14ac:dyDescent="0.2">
      <c r="A11" s="120">
        <v>3</v>
      </c>
      <c r="B11" s="109" t="s">
        <v>493</v>
      </c>
      <c r="C11" s="109" t="s">
        <v>494</v>
      </c>
      <c r="D11" s="417" t="s">
        <v>496</v>
      </c>
      <c r="E11" s="109" t="s">
        <v>504</v>
      </c>
      <c r="F11" s="120" t="s">
        <v>352</v>
      </c>
      <c r="G11" s="4">
        <v>5762.5</v>
      </c>
      <c r="H11" s="4">
        <v>5762.5</v>
      </c>
      <c r="I11" s="4">
        <v>1152.5</v>
      </c>
    </row>
    <row r="12" spans="1:10" ht="15" x14ac:dyDescent="0.2">
      <c r="A12" s="120">
        <v>4</v>
      </c>
      <c r="B12" s="109" t="s">
        <v>493</v>
      </c>
      <c r="C12" s="109" t="s">
        <v>494</v>
      </c>
      <c r="D12" s="417" t="s">
        <v>561</v>
      </c>
      <c r="E12" s="109" t="s">
        <v>504</v>
      </c>
      <c r="F12" s="120" t="s">
        <v>0</v>
      </c>
      <c r="G12" s="4">
        <v>7250</v>
      </c>
      <c r="H12" s="4">
        <v>7250</v>
      </c>
      <c r="I12" s="4">
        <v>1450</v>
      </c>
    </row>
    <row r="13" spans="1:10" ht="15" x14ac:dyDescent="0.2">
      <c r="A13" s="120">
        <v>5</v>
      </c>
      <c r="B13" s="109" t="s">
        <v>495</v>
      </c>
      <c r="C13" s="109" t="s">
        <v>477</v>
      </c>
      <c r="D13" s="417" t="s">
        <v>478</v>
      </c>
      <c r="E13" s="109" t="s">
        <v>505</v>
      </c>
      <c r="F13" s="120" t="s">
        <v>352</v>
      </c>
      <c r="G13" s="4">
        <v>6337.5</v>
      </c>
      <c r="H13" s="4">
        <v>6337.5</v>
      </c>
      <c r="I13" s="4">
        <v>1267.5</v>
      </c>
    </row>
    <row r="14" spans="1:10" ht="15" x14ac:dyDescent="0.2">
      <c r="A14" s="120">
        <v>6</v>
      </c>
      <c r="B14" s="109" t="s">
        <v>497</v>
      </c>
      <c r="C14" s="109" t="s">
        <v>498</v>
      </c>
      <c r="D14" s="417" t="s">
        <v>499</v>
      </c>
      <c r="E14" s="109" t="s">
        <v>506</v>
      </c>
      <c r="F14" s="120" t="s">
        <v>352</v>
      </c>
      <c r="G14" s="4">
        <v>1400</v>
      </c>
      <c r="H14" s="4">
        <v>1400</v>
      </c>
      <c r="I14" s="4">
        <v>280</v>
      </c>
    </row>
    <row r="15" spans="1:10" ht="15" x14ac:dyDescent="0.2">
      <c r="A15" s="120">
        <v>7</v>
      </c>
      <c r="B15" s="109" t="s">
        <v>497</v>
      </c>
      <c r="C15" s="109" t="s">
        <v>498</v>
      </c>
      <c r="D15" s="417" t="s">
        <v>562</v>
      </c>
      <c r="E15" s="109" t="s">
        <v>506</v>
      </c>
      <c r="F15" s="120" t="s">
        <v>0</v>
      </c>
      <c r="G15" s="4">
        <v>1500</v>
      </c>
      <c r="H15" s="4">
        <v>1500</v>
      </c>
      <c r="I15" s="4">
        <v>300</v>
      </c>
    </row>
    <row r="16" spans="1:10" ht="15" x14ac:dyDescent="0.2">
      <c r="A16" s="120">
        <v>8</v>
      </c>
      <c r="B16" s="109" t="s">
        <v>500</v>
      </c>
      <c r="C16" s="109" t="s">
        <v>501</v>
      </c>
      <c r="D16" s="417" t="s">
        <v>502</v>
      </c>
      <c r="E16" s="109" t="s">
        <v>506</v>
      </c>
      <c r="F16" s="120" t="s">
        <v>352</v>
      </c>
      <c r="G16" s="4">
        <v>5200</v>
      </c>
      <c r="H16" s="4">
        <v>5200</v>
      </c>
      <c r="I16" s="4">
        <v>1040</v>
      </c>
    </row>
    <row r="17" spans="1:9" ht="15" x14ac:dyDescent="0.2">
      <c r="A17" s="120">
        <v>9</v>
      </c>
      <c r="B17" s="109" t="s">
        <v>500</v>
      </c>
      <c r="C17" s="109" t="s">
        <v>501</v>
      </c>
      <c r="D17" s="417" t="s">
        <v>569</v>
      </c>
      <c r="E17" s="109" t="s">
        <v>506</v>
      </c>
      <c r="F17" s="120" t="s">
        <v>0</v>
      </c>
      <c r="G17" s="4">
        <v>6500</v>
      </c>
      <c r="H17" s="4">
        <v>6500</v>
      </c>
      <c r="I17" s="4">
        <v>1300</v>
      </c>
    </row>
    <row r="18" spans="1:9" ht="15" x14ac:dyDescent="0.2">
      <c r="A18" s="120">
        <v>10</v>
      </c>
      <c r="B18" s="109" t="s">
        <v>555</v>
      </c>
      <c r="C18" s="109" t="s">
        <v>563</v>
      </c>
      <c r="D18" s="417" t="s">
        <v>579</v>
      </c>
      <c r="E18" s="109" t="s">
        <v>506</v>
      </c>
      <c r="F18" s="120" t="s">
        <v>0</v>
      </c>
      <c r="G18" s="4">
        <v>375</v>
      </c>
      <c r="H18" s="4">
        <v>375</v>
      </c>
      <c r="I18" s="4">
        <v>75</v>
      </c>
    </row>
    <row r="19" spans="1:9" ht="15" x14ac:dyDescent="0.2">
      <c r="A19" s="120">
        <v>11</v>
      </c>
      <c r="B19" s="109" t="s">
        <v>474</v>
      </c>
      <c r="C19" s="109" t="s">
        <v>564</v>
      </c>
      <c r="D19" s="417" t="s">
        <v>576</v>
      </c>
      <c r="E19" s="109" t="s">
        <v>506</v>
      </c>
      <c r="F19" s="120" t="s">
        <v>352</v>
      </c>
      <c r="G19" s="4">
        <v>1250</v>
      </c>
      <c r="H19" s="4">
        <v>1250</v>
      </c>
      <c r="I19" s="4">
        <v>250</v>
      </c>
    </row>
    <row r="20" spans="1:9" ht="15" x14ac:dyDescent="0.2">
      <c r="A20" s="120">
        <v>12</v>
      </c>
      <c r="B20" s="109" t="s">
        <v>565</v>
      </c>
      <c r="C20" s="109" t="s">
        <v>566</v>
      </c>
      <c r="D20" s="417" t="s">
        <v>575</v>
      </c>
      <c r="E20" s="109" t="s">
        <v>506</v>
      </c>
      <c r="F20" s="120" t="s">
        <v>352</v>
      </c>
      <c r="G20" s="4">
        <v>625</v>
      </c>
      <c r="H20" s="4">
        <v>625</v>
      </c>
      <c r="I20" s="4">
        <v>125</v>
      </c>
    </row>
    <row r="21" spans="1:9" ht="15" x14ac:dyDescent="0.2">
      <c r="A21" s="120">
        <v>13</v>
      </c>
      <c r="B21" s="109" t="s">
        <v>567</v>
      </c>
      <c r="C21" s="109" t="s">
        <v>568</v>
      </c>
      <c r="D21" s="417" t="s">
        <v>577</v>
      </c>
      <c r="E21" s="109" t="s">
        <v>506</v>
      </c>
      <c r="F21" s="120" t="s">
        <v>352</v>
      </c>
      <c r="G21" s="4">
        <v>2750</v>
      </c>
      <c r="H21" s="4">
        <v>2750</v>
      </c>
      <c r="I21" s="4">
        <v>550</v>
      </c>
    </row>
    <row r="22" spans="1:9" ht="15" x14ac:dyDescent="0.2">
      <c r="A22" s="120">
        <v>14</v>
      </c>
      <c r="B22" s="109" t="s">
        <v>570</v>
      </c>
      <c r="C22" s="109" t="s">
        <v>571</v>
      </c>
      <c r="D22" s="417" t="s">
        <v>578</v>
      </c>
      <c r="E22" s="109" t="s">
        <v>506</v>
      </c>
      <c r="F22" s="120" t="s">
        <v>352</v>
      </c>
      <c r="G22" s="4">
        <v>12500</v>
      </c>
      <c r="H22" s="4">
        <v>12500</v>
      </c>
      <c r="I22" s="4">
        <v>2500</v>
      </c>
    </row>
    <row r="23" spans="1:9" ht="15" x14ac:dyDescent="0.2">
      <c r="A23" s="120">
        <v>15</v>
      </c>
      <c r="B23" s="109" t="s">
        <v>572</v>
      </c>
      <c r="C23" s="109" t="s">
        <v>573</v>
      </c>
      <c r="D23" s="417" t="s">
        <v>574</v>
      </c>
      <c r="E23" s="109" t="s">
        <v>506</v>
      </c>
      <c r="F23" s="120" t="s">
        <v>352</v>
      </c>
      <c r="G23" s="4">
        <v>150</v>
      </c>
      <c r="H23" s="4">
        <v>150</v>
      </c>
      <c r="I23" s="4">
        <v>30</v>
      </c>
    </row>
    <row r="24" spans="1:9" ht="15" x14ac:dyDescent="0.2">
      <c r="A24" s="120">
        <v>16</v>
      </c>
      <c r="B24" s="109"/>
      <c r="C24" s="109"/>
      <c r="D24" s="417"/>
      <c r="E24" s="109"/>
      <c r="F24" s="120"/>
      <c r="G24" s="4"/>
      <c r="H24" s="4"/>
      <c r="I24" s="4"/>
    </row>
    <row r="25" spans="1:9" ht="15" x14ac:dyDescent="0.2">
      <c r="A25" s="120">
        <v>17</v>
      </c>
      <c r="B25" s="109"/>
      <c r="C25" s="109"/>
      <c r="D25" s="109"/>
      <c r="E25" s="109"/>
      <c r="F25" s="120"/>
      <c r="G25" s="4"/>
      <c r="H25" s="4"/>
      <c r="I25" s="4"/>
    </row>
    <row r="26" spans="1:9" ht="15" x14ac:dyDescent="0.2">
      <c r="A26" s="120">
        <v>18</v>
      </c>
      <c r="B26" s="109"/>
      <c r="C26" s="109"/>
      <c r="D26" s="109"/>
      <c r="E26" s="109"/>
      <c r="F26" s="120"/>
      <c r="G26" s="4"/>
      <c r="H26" s="4"/>
      <c r="I26" s="4"/>
    </row>
    <row r="27" spans="1:9" ht="15" x14ac:dyDescent="0.2">
      <c r="A27" s="120">
        <v>19</v>
      </c>
      <c r="B27" s="109"/>
      <c r="C27" s="109"/>
      <c r="D27" s="109"/>
      <c r="E27" s="109"/>
      <c r="F27" s="120"/>
      <c r="G27" s="4"/>
      <c r="H27" s="4"/>
      <c r="I27" s="4"/>
    </row>
    <row r="28" spans="1:9" ht="15" x14ac:dyDescent="0.2">
      <c r="A28" s="120">
        <v>20</v>
      </c>
      <c r="B28" s="109"/>
      <c r="C28" s="109"/>
      <c r="D28" s="109"/>
      <c r="E28" s="109"/>
      <c r="F28" s="120"/>
      <c r="G28" s="4"/>
      <c r="H28" s="4"/>
      <c r="I28" s="4"/>
    </row>
    <row r="29" spans="1:9" ht="15" x14ac:dyDescent="0.2">
      <c r="A29" s="120">
        <v>21</v>
      </c>
      <c r="B29" s="109"/>
      <c r="C29" s="109"/>
      <c r="D29" s="109"/>
      <c r="E29" s="109"/>
      <c r="F29" s="120"/>
      <c r="G29" s="4"/>
      <c r="H29" s="4"/>
      <c r="I29" s="4"/>
    </row>
    <row r="30" spans="1:9" ht="15" x14ac:dyDescent="0.2">
      <c r="A30" s="120">
        <v>22</v>
      </c>
      <c r="B30" s="109"/>
      <c r="C30" s="109"/>
      <c r="D30" s="109" t="s">
        <v>280</v>
      </c>
      <c r="E30" s="109"/>
      <c r="F30" s="120"/>
      <c r="G30" s="4"/>
      <c r="H30" s="4"/>
      <c r="I30" s="4"/>
    </row>
    <row r="31" spans="1:9" ht="15" x14ac:dyDescent="0.2">
      <c r="A31" s="120">
        <v>23</v>
      </c>
      <c r="B31" s="109"/>
      <c r="C31" s="109"/>
      <c r="D31" s="109"/>
      <c r="E31" s="109"/>
      <c r="F31" s="120"/>
      <c r="G31" s="4"/>
      <c r="H31" s="4"/>
      <c r="I31" s="4"/>
    </row>
    <row r="32" spans="1:9" ht="15" x14ac:dyDescent="0.2">
      <c r="A32" s="120">
        <v>24</v>
      </c>
      <c r="B32" s="109"/>
      <c r="C32" s="109"/>
      <c r="D32" s="109"/>
      <c r="E32" s="109"/>
      <c r="F32" s="120"/>
      <c r="G32" s="4"/>
      <c r="H32" s="4"/>
      <c r="I32" s="4"/>
    </row>
    <row r="33" spans="1:9" ht="15" x14ac:dyDescent="0.2">
      <c r="A33" s="109" t="s">
        <v>281</v>
      </c>
      <c r="B33" s="109"/>
      <c r="C33" s="109"/>
      <c r="D33" s="109"/>
      <c r="E33" s="109"/>
      <c r="F33" s="120"/>
      <c r="G33" s="4"/>
      <c r="H33" s="4"/>
      <c r="I33" s="4"/>
    </row>
    <row r="34" spans="1:9" ht="15" x14ac:dyDescent="0.3">
      <c r="A34" s="109"/>
      <c r="B34" s="121"/>
      <c r="C34" s="121"/>
      <c r="D34" s="121"/>
      <c r="E34" s="121"/>
      <c r="F34" s="109" t="s">
        <v>459</v>
      </c>
      <c r="G34" s="108">
        <f>SUM(G9:G33)</f>
        <v>108475</v>
      </c>
      <c r="H34" s="108">
        <f>SUM(H9:H33)</f>
        <v>108475</v>
      </c>
      <c r="I34" s="108">
        <f>SUM(I9:I33)</f>
        <v>21695</v>
      </c>
    </row>
    <row r="35" spans="1:9" ht="15" x14ac:dyDescent="0.3">
      <c r="A35" s="264"/>
      <c r="B35" s="264"/>
      <c r="C35" s="264"/>
      <c r="D35" s="264"/>
      <c r="E35" s="264"/>
      <c r="F35" s="264"/>
      <c r="G35" s="264"/>
      <c r="H35" s="220"/>
      <c r="I35" s="220"/>
    </row>
    <row r="36" spans="1:9" ht="15" x14ac:dyDescent="0.3">
      <c r="A36" s="265" t="s">
        <v>447</v>
      </c>
      <c r="B36" s="265"/>
      <c r="C36" s="264"/>
      <c r="D36" s="264"/>
      <c r="E36" s="264"/>
      <c r="F36" s="264"/>
      <c r="G36" s="264"/>
      <c r="H36" s="220"/>
      <c r="I36" s="220"/>
    </row>
    <row r="37" spans="1:9" ht="15" x14ac:dyDescent="0.3">
      <c r="A37" s="265"/>
      <c r="B37" s="265"/>
      <c r="C37" s="264"/>
      <c r="D37" s="264"/>
      <c r="E37" s="264"/>
      <c r="F37" s="264"/>
      <c r="G37" s="264"/>
      <c r="H37" s="220"/>
      <c r="I37" s="220"/>
    </row>
    <row r="38" spans="1:9" ht="15" x14ac:dyDescent="0.3">
      <c r="A38" s="265"/>
      <c r="B38" s="265" t="s">
        <v>547</v>
      </c>
      <c r="C38" s="220"/>
      <c r="D38" s="220"/>
      <c r="E38" s="220"/>
      <c r="F38" s="220"/>
      <c r="G38" s="220"/>
      <c r="H38" s="220"/>
      <c r="I38" s="220"/>
    </row>
    <row r="39" spans="1:9" ht="15" x14ac:dyDescent="0.3">
      <c r="A39" s="265"/>
      <c r="B39" s="265"/>
      <c r="C39" s="220"/>
      <c r="D39" s="220"/>
      <c r="E39" s="220"/>
      <c r="F39" s="220"/>
      <c r="G39" s="220"/>
      <c r="H39" s="220"/>
      <c r="I39" s="220"/>
    </row>
    <row r="40" spans="1:9" x14ac:dyDescent="0.2">
      <c r="A40" s="261"/>
      <c r="B40" s="261"/>
      <c r="C40" s="261"/>
      <c r="D40" s="261"/>
      <c r="E40" s="261"/>
      <c r="F40" s="261"/>
      <c r="G40" s="261"/>
      <c r="H40" s="261"/>
      <c r="I40" s="261"/>
    </row>
    <row r="41" spans="1:9" ht="15" x14ac:dyDescent="0.3">
      <c r="A41" s="226" t="s">
        <v>107</v>
      </c>
      <c r="B41" s="226"/>
      <c r="C41" s="220"/>
      <c r="D41" s="220"/>
      <c r="E41" s="220"/>
      <c r="F41" s="220"/>
      <c r="G41" s="220"/>
      <c r="H41" s="220"/>
      <c r="I41" s="220"/>
    </row>
    <row r="42" spans="1:9" ht="15" x14ac:dyDescent="0.3">
      <c r="A42" s="220"/>
      <c r="B42" s="220"/>
      <c r="C42" s="220"/>
      <c r="D42" s="220"/>
      <c r="E42" s="220"/>
      <c r="F42" s="220"/>
      <c r="G42" s="220"/>
      <c r="H42" s="220"/>
      <c r="I42" s="220"/>
    </row>
    <row r="43" spans="1:9" ht="15" x14ac:dyDescent="0.3">
      <c r="A43" s="220"/>
      <c r="B43" s="220"/>
      <c r="C43" s="220"/>
      <c r="D43" s="220"/>
      <c r="E43" s="224"/>
      <c r="F43" s="224"/>
      <c r="G43" s="224"/>
      <c r="H43" s="220"/>
      <c r="I43" s="220"/>
    </row>
    <row r="44" spans="1:9" ht="15" x14ac:dyDescent="0.3">
      <c r="A44" s="226"/>
      <c r="B44" s="226"/>
      <c r="C44" s="226" t="s">
        <v>399</v>
      </c>
      <c r="D44" s="226"/>
      <c r="E44" s="226"/>
      <c r="F44" s="226"/>
      <c r="G44" s="226"/>
      <c r="H44" s="220"/>
      <c r="I44" s="220"/>
    </row>
    <row r="45" spans="1:9" ht="15" x14ac:dyDescent="0.3">
      <c r="A45" s="220"/>
      <c r="B45" s="220"/>
      <c r="C45" s="220" t="s">
        <v>398</v>
      </c>
      <c r="D45" s="220"/>
      <c r="E45" s="220"/>
      <c r="F45" s="220"/>
      <c r="G45" s="220"/>
      <c r="H45" s="220"/>
      <c r="I45" s="220"/>
    </row>
    <row r="46" spans="1:9" x14ac:dyDescent="0.2">
      <c r="A46" s="228"/>
      <c r="B46" s="228"/>
      <c r="C46" s="228" t="s">
        <v>140</v>
      </c>
      <c r="D46" s="228"/>
      <c r="E46" s="228"/>
      <c r="F46" s="228"/>
      <c r="G46" s="228"/>
    </row>
  </sheetData>
  <mergeCells count="2">
    <mergeCell ref="I1:J1"/>
    <mergeCell ref="I2:J2"/>
  </mergeCells>
  <printOptions gridLines="1"/>
  <pageMargins left="0.23622047244094491" right="0.23622047244094491" top="0.74803149606299213" bottom="0.74803149606299213" header="0.31496062992125984" footer="0.31496062992125984"/>
  <pageSetup scale="72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3"/>
  <sheetViews>
    <sheetView view="pageBreakPreview" zoomScale="70" zoomScaleSheetLayoutView="70" workbookViewId="0">
      <selection activeCell="A15" sqref="A15:H16"/>
    </sheetView>
  </sheetViews>
  <sheetFormatPr defaultRowHeight="12.75" x14ac:dyDescent="0.2"/>
  <cols>
    <col min="1" max="1" width="17.42578125" customWidth="1"/>
    <col min="2" max="2" width="17.85546875" customWidth="1"/>
    <col min="3" max="3" width="19" customWidth="1"/>
    <col min="4" max="4" width="30" customWidth="1"/>
    <col min="5" max="5" width="36.5703125" customWidth="1"/>
    <col min="6" max="6" width="35.7109375" customWidth="1"/>
    <col min="7" max="7" width="16.140625" customWidth="1"/>
    <col min="8" max="8" width="12" customWidth="1"/>
    <col min="9" max="9" width="0.7109375" customWidth="1"/>
  </cols>
  <sheetData>
    <row r="1" spans="1:9" ht="15" x14ac:dyDescent="0.3">
      <c r="A1" s="96" t="s">
        <v>370</v>
      </c>
      <c r="B1" s="96" t="s">
        <v>370</v>
      </c>
      <c r="C1" s="99"/>
      <c r="D1" s="99"/>
      <c r="E1" s="99"/>
      <c r="F1" s="99" t="s">
        <v>551</v>
      </c>
      <c r="H1" s="557"/>
      <c r="I1" s="557"/>
    </row>
    <row r="2" spans="1:9" ht="15" x14ac:dyDescent="0.3">
      <c r="A2" s="98" t="s">
        <v>141</v>
      </c>
      <c r="B2" s="98" t="s">
        <v>141</v>
      </c>
      <c r="C2" s="99"/>
      <c r="D2" s="99"/>
      <c r="E2" s="99"/>
      <c r="F2" s="555" t="s">
        <v>589</v>
      </c>
      <c r="G2" s="556"/>
      <c r="H2" s="555"/>
      <c r="I2" s="555"/>
    </row>
    <row r="3" spans="1:9" ht="15" x14ac:dyDescent="0.3">
      <c r="A3" s="98"/>
      <c r="B3" s="98"/>
      <c r="C3" s="98"/>
      <c r="D3" s="98"/>
      <c r="E3" s="98"/>
      <c r="F3" s="98"/>
      <c r="G3" s="98"/>
      <c r="H3" s="416"/>
      <c r="I3" s="416"/>
    </row>
    <row r="4" spans="1:9" ht="15" x14ac:dyDescent="0.3">
      <c r="A4" s="99" t="str">
        <f>'ფორმა N2'!A4</f>
        <v>ანგარიშვალდებული პირის დასახელება:</v>
      </c>
      <c r="B4" s="99"/>
      <c r="C4" s="99"/>
      <c r="D4" s="99"/>
      <c r="E4" s="99"/>
      <c r="F4" s="99"/>
      <c r="G4" s="99"/>
      <c r="H4" s="98"/>
      <c r="I4" s="98"/>
    </row>
    <row r="5" spans="1:9" ht="15" x14ac:dyDescent="0.3">
      <c r="A5" s="258" t="s">
        <v>472</v>
      </c>
      <c r="B5" s="102"/>
      <c r="C5" s="102"/>
      <c r="D5" s="102"/>
      <c r="E5" s="102"/>
      <c r="F5" s="102"/>
      <c r="G5" s="98"/>
      <c r="H5" s="103"/>
      <c r="I5" s="103"/>
    </row>
    <row r="6" spans="1:9" ht="15" x14ac:dyDescent="0.3">
      <c r="A6" s="99"/>
      <c r="B6" s="99"/>
      <c r="C6" s="99"/>
      <c r="D6" s="99"/>
      <c r="E6" s="99"/>
      <c r="F6" s="99"/>
      <c r="G6" s="99"/>
      <c r="H6" s="98"/>
      <c r="I6" s="98"/>
    </row>
    <row r="7" spans="1:9" ht="15" x14ac:dyDescent="0.2">
      <c r="A7" s="206"/>
      <c r="B7" s="415"/>
      <c r="C7" s="415"/>
      <c r="D7" s="415"/>
      <c r="E7" s="415"/>
      <c r="F7" s="415"/>
      <c r="G7" s="415"/>
      <c r="H7" s="100"/>
      <c r="I7" s="100"/>
    </row>
    <row r="8" spans="1:9" ht="30" x14ac:dyDescent="0.2">
      <c r="A8" s="112" t="s">
        <v>344</v>
      </c>
      <c r="B8" s="112" t="s">
        <v>345</v>
      </c>
      <c r="C8" s="112" t="s">
        <v>230</v>
      </c>
      <c r="D8" s="112" t="s">
        <v>348</v>
      </c>
      <c r="E8" s="112" t="s">
        <v>347</v>
      </c>
      <c r="F8" s="112" t="s">
        <v>394</v>
      </c>
      <c r="G8" s="101" t="s">
        <v>10</v>
      </c>
      <c r="H8" s="101" t="s">
        <v>9</v>
      </c>
    </row>
    <row r="9" spans="1:9" ht="45.75" customHeight="1" x14ac:dyDescent="0.2">
      <c r="A9" s="418" t="s">
        <v>481</v>
      </c>
      <c r="B9" s="418" t="s">
        <v>507</v>
      </c>
      <c r="C9" s="451" t="s">
        <v>483</v>
      </c>
      <c r="D9" s="418" t="s">
        <v>508</v>
      </c>
      <c r="E9" s="418" t="s">
        <v>509</v>
      </c>
      <c r="F9" s="418" t="s">
        <v>634</v>
      </c>
      <c r="G9" s="4">
        <v>120</v>
      </c>
      <c r="H9" s="4"/>
    </row>
    <row r="10" spans="1:9" ht="32.25" customHeight="1" x14ac:dyDescent="0.3">
      <c r="A10" s="109" t="s">
        <v>497</v>
      </c>
      <c r="B10" s="109" t="s">
        <v>498</v>
      </c>
      <c r="C10" s="453" t="s">
        <v>499</v>
      </c>
      <c r="D10" s="418" t="s">
        <v>508</v>
      </c>
      <c r="E10" s="418" t="s">
        <v>509</v>
      </c>
      <c r="F10" s="418" t="s">
        <v>634</v>
      </c>
      <c r="G10" s="4">
        <v>120</v>
      </c>
      <c r="H10" s="4"/>
    </row>
    <row r="11" spans="1:9" ht="42" customHeight="1" x14ac:dyDescent="0.2">
      <c r="A11" s="109" t="s">
        <v>495</v>
      </c>
      <c r="B11" s="109" t="s">
        <v>477</v>
      </c>
      <c r="C11" s="451" t="s">
        <v>478</v>
      </c>
      <c r="D11" s="418" t="s">
        <v>508</v>
      </c>
      <c r="E11" s="418" t="s">
        <v>509</v>
      </c>
      <c r="F11" s="418" t="s">
        <v>634</v>
      </c>
      <c r="G11" s="4">
        <v>120</v>
      </c>
      <c r="H11" s="4"/>
    </row>
    <row r="12" spans="1:9" ht="40.5" customHeight="1" x14ac:dyDescent="0.3">
      <c r="A12" s="419" t="s">
        <v>500</v>
      </c>
      <c r="B12" s="419" t="s">
        <v>501</v>
      </c>
      <c r="C12" s="451" t="s">
        <v>483</v>
      </c>
      <c r="D12" s="418" t="s">
        <v>508</v>
      </c>
      <c r="E12" s="418" t="s">
        <v>509</v>
      </c>
      <c r="F12" s="418" t="s">
        <v>634</v>
      </c>
      <c r="G12" s="4">
        <v>120</v>
      </c>
      <c r="H12" s="4"/>
    </row>
    <row r="13" spans="1:9" ht="53.25" customHeight="1" x14ac:dyDescent="0.2">
      <c r="A13" s="418" t="s">
        <v>481</v>
      </c>
      <c r="B13" s="418" t="s">
        <v>507</v>
      </c>
      <c r="C13" s="451" t="s">
        <v>483</v>
      </c>
      <c r="D13" s="418" t="s">
        <v>508</v>
      </c>
      <c r="E13" s="109" t="s">
        <v>511</v>
      </c>
      <c r="F13" s="109" t="s">
        <v>635</v>
      </c>
      <c r="G13" s="4">
        <v>120</v>
      </c>
      <c r="H13" s="4"/>
    </row>
    <row r="14" spans="1:9" ht="35.25" customHeight="1" x14ac:dyDescent="0.3">
      <c r="A14" s="109" t="s">
        <v>497</v>
      </c>
      <c r="B14" s="109" t="s">
        <v>498</v>
      </c>
      <c r="C14" s="453" t="s">
        <v>499</v>
      </c>
      <c r="D14" s="418" t="s">
        <v>508</v>
      </c>
      <c r="E14" s="109" t="s">
        <v>511</v>
      </c>
      <c r="F14" s="109" t="s">
        <v>635</v>
      </c>
      <c r="G14" s="4">
        <v>120</v>
      </c>
      <c r="H14" s="4"/>
    </row>
    <row r="15" spans="1:9" ht="32.25" customHeight="1" x14ac:dyDescent="0.2">
      <c r="A15" s="109" t="s">
        <v>495</v>
      </c>
      <c r="B15" s="109" t="s">
        <v>477</v>
      </c>
      <c r="C15" s="451" t="s">
        <v>478</v>
      </c>
      <c r="D15" s="418" t="s">
        <v>508</v>
      </c>
      <c r="E15" s="109" t="s">
        <v>511</v>
      </c>
      <c r="F15" s="109" t="s">
        <v>635</v>
      </c>
      <c r="G15" s="4">
        <v>120</v>
      </c>
      <c r="H15" s="4"/>
    </row>
    <row r="16" spans="1:9" ht="33" customHeight="1" x14ac:dyDescent="0.2">
      <c r="A16" s="109" t="s">
        <v>490</v>
      </c>
      <c r="B16" s="109" t="s">
        <v>491</v>
      </c>
      <c r="C16" s="452" t="s">
        <v>492</v>
      </c>
      <c r="D16" s="418" t="s">
        <v>508</v>
      </c>
      <c r="E16" s="109" t="s">
        <v>511</v>
      </c>
      <c r="F16" s="109" t="s">
        <v>635</v>
      </c>
      <c r="G16" s="4">
        <v>120</v>
      </c>
      <c r="H16" s="4"/>
    </row>
    <row r="17" spans="1:8" ht="35.25" customHeight="1" x14ac:dyDescent="0.3">
      <c r="A17" s="419" t="s">
        <v>500</v>
      </c>
      <c r="B17" s="419" t="s">
        <v>501</v>
      </c>
      <c r="C17" s="451" t="s">
        <v>483</v>
      </c>
      <c r="D17" s="418" t="s">
        <v>508</v>
      </c>
      <c r="E17" s="109" t="s">
        <v>512</v>
      </c>
      <c r="F17" s="109" t="s">
        <v>637</v>
      </c>
      <c r="G17" s="4">
        <v>150</v>
      </c>
      <c r="H17" s="4"/>
    </row>
    <row r="18" spans="1:8" ht="35.25" customHeight="1" x14ac:dyDescent="0.3">
      <c r="A18" s="109" t="s">
        <v>497</v>
      </c>
      <c r="B18" s="109" t="s">
        <v>498</v>
      </c>
      <c r="C18" s="453" t="s">
        <v>499</v>
      </c>
      <c r="D18" s="418" t="s">
        <v>508</v>
      </c>
      <c r="E18" s="109" t="s">
        <v>512</v>
      </c>
      <c r="F18" s="109" t="s">
        <v>637</v>
      </c>
      <c r="G18" s="4">
        <v>150</v>
      </c>
      <c r="H18" s="4"/>
    </row>
    <row r="19" spans="1:8" ht="35.25" customHeight="1" x14ac:dyDescent="0.2">
      <c r="A19" s="109" t="s">
        <v>636</v>
      </c>
      <c r="B19" s="109" t="s">
        <v>571</v>
      </c>
      <c r="C19" s="451" t="s">
        <v>578</v>
      </c>
      <c r="D19" s="418" t="s">
        <v>508</v>
      </c>
      <c r="E19" s="109" t="s">
        <v>512</v>
      </c>
      <c r="F19" s="109" t="s">
        <v>637</v>
      </c>
      <c r="G19" s="4">
        <v>150</v>
      </c>
      <c r="H19" s="4"/>
    </row>
    <row r="20" spans="1:8" ht="34.5" customHeight="1" x14ac:dyDescent="0.2">
      <c r="A20" s="109" t="s">
        <v>490</v>
      </c>
      <c r="B20" s="109" t="s">
        <v>491</v>
      </c>
      <c r="C20" s="452" t="s">
        <v>492</v>
      </c>
      <c r="D20" s="418" t="s">
        <v>508</v>
      </c>
      <c r="E20" s="109" t="s">
        <v>513</v>
      </c>
      <c r="F20" s="109" t="s">
        <v>638</v>
      </c>
      <c r="G20" s="4">
        <v>150</v>
      </c>
      <c r="H20" s="4"/>
    </row>
    <row r="21" spans="1:8" ht="30" x14ac:dyDescent="0.2">
      <c r="A21" s="109" t="s">
        <v>481</v>
      </c>
      <c r="B21" s="109" t="s">
        <v>482</v>
      </c>
      <c r="C21" s="451" t="s">
        <v>483</v>
      </c>
      <c r="D21" s="418" t="s">
        <v>508</v>
      </c>
      <c r="E21" s="109" t="s">
        <v>513</v>
      </c>
      <c r="F21" s="109" t="s">
        <v>638</v>
      </c>
      <c r="G21" s="4">
        <v>150</v>
      </c>
      <c r="H21" s="4"/>
    </row>
    <row r="22" spans="1:8" ht="30" x14ac:dyDescent="0.2">
      <c r="A22" s="109" t="s">
        <v>495</v>
      </c>
      <c r="B22" s="109" t="s">
        <v>477</v>
      </c>
      <c r="C22" s="451" t="s">
        <v>478</v>
      </c>
      <c r="D22" s="418" t="s">
        <v>508</v>
      </c>
      <c r="E22" s="109" t="s">
        <v>513</v>
      </c>
      <c r="F22" s="109" t="s">
        <v>638</v>
      </c>
      <c r="G22" s="4">
        <v>150</v>
      </c>
      <c r="H22" s="4"/>
    </row>
    <row r="23" spans="1:8" ht="45" x14ac:dyDescent="0.3">
      <c r="A23" s="419" t="s">
        <v>500</v>
      </c>
      <c r="B23" s="419" t="s">
        <v>501</v>
      </c>
      <c r="C23" s="451" t="s">
        <v>483</v>
      </c>
      <c r="D23" s="418" t="s">
        <v>508</v>
      </c>
      <c r="E23" s="109" t="s">
        <v>514</v>
      </c>
      <c r="F23" s="109" t="s">
        <v>639</v>
      </c>
      <c r="G23" s="4">
        <v>200</v>
      </c>
      <c r="H23" s="4"/>
    </row>
    <row r="24" spans="1:8" ht="45" x14ac:dyDescent="0.3">
      <c r="A24" s="109" t="s">
        <v>497</v>
      </c>
      <c r="B24" s="109" t="s">
        <v>498</v>
      </c>
      <c r="C24" s="453" t="s">
        <v>499</v>
      </c>
      <c r="D24" s="418" t="s">
        <v>508</v>
      </c>
      <c r="E24" s="109" t="s">
        <v>514</v>
      </c>
      <c r="F24" s="109" t="s">
        <v>639</v>
      </c>
      <c r="G24" s="4">
        <v>200</v>
      </c>
      <c r="H24" s="4"/>
    </row>
    <row r="25" spans="1:8" ht="45" x14ac:dyDescent="0.2">
      <c r="A25" s="109" t="s">
        <v>636</v>
      </c>
      <c r="B25" s="109" t="s">
        <v>571</v>
      </c>
      <c r="C25" s="451" t="s">
        <v>578</v>
      </c>
      <c r="D25" s="418" t="s">
        <v>508</v>
      </c>
      <c r="E25" s="109" t="s">
        <v>514</v>
      </c>
      <c r="F25" s="109" t="s">
        <v>639</v>
      </c>
      <c r="G25" s="4">
        <v>200</v>
      </c>
      <c r="H25" s="4"/>
    </row>
    <row r="26" spans="1:8" ht="30" x14ac:dyDescent="0.2">
      <c r="A26" s="109" t="s">
        <v>495</v>
      </c>
      <c r="B26" s="109" t="s">
        <v>477</v>
      </c>
      <c r="C26" s="451" t="s">
        <v>478</v>
      </c>
      <c r="D26" s="418" t="s">
        <v>508</v>
      </c>
      <c r="E26" s="109" t="s">
        <v>640</v>
      </c>
      <c r="F26" s="109" t="s">
        <v>641</v>
      </c>
      <c r="G26" s="4">
        <v>100</v>
      </c>
      <c r="H26" s="4"/>
    </row>
    <row r="27" spans="1:8" ht="30" x14ac:dyDescent="0.2">
      <c r="A27" s="109" t="s">
        <v>481</v>
      </c>
      <c r="B27" s="109" t="s">
        <v>482</v>
      </c>
      <c r="C27" s="451" t="s">
        <v>483</v>
      </c>
      <c r="D27" s="418" t="s">
        <v>508</v>
      </c>
      <c r="E27" s="109" t="s">
        <v>640</v>
      </c>
      <c r="F27" s="109" t="s">
        <v>641</v>
      </c>
      <c r="G27" s="4">
        <v>100</v>
      </c>
      <c r="H27" s="4"/>
    </row>
    <row r="28" spans="1:8" ht="30" x14ac:dyDescent="0.2">
      <c r="A28" s="109" t="s">
        <v>490</v>
      </c>
      <c r="B28" s="109" t="s">
        <v>491</v>
      </c>
      <c r="C28" s="452" t="s">
        <v>492</v>
      </c>
      <c r="D28" s="418" t="s">
        <v>508</v>
      </c>
      <c r="E28" s="109" t="s">
        <v>640</v>
      </c>
      <c r="F28" s="109" t="s">
        <v>641</v>
      </c>
      <c r="G28" s="4">
        <v>100</v>
      </c>
      <c r="H28" s="4"/>
    </row>
    <row r="29" spans="1:8" ht="30" x14ac:dyDescent="0.3">
      <c r="A29" s="419" t="s">
        <v>500</v>
      </c>
      <c r="B29" s="419" t="s">
        <v>501</v>
      </c>
      <c r="C29" s="451" t="s">
        <v>483</v>
      </c>
      <c r="D29" s="418" t="s">
        <v>508</v>
      </c>
      <c r="E29" s="109" t="s">
        <v>517</v>
      </c>
      <c r="F29" s="109" t="s">
        <v>642</v>
      </c>
      <c r="G29" s="4">
        <v>200</v>
      </c>
      <c r="H29" s="4"/>
    </row>
    <row r="30" spans="1:8" ht="45" customHeight="1" x14ac:dyDescent="0.3">
      <c r="A30" s="109" t="s">
        <v>497</v>
      </c>
      <c r="B30" s="109" t="s">
        <v>498</v>
      </c>
      <c r="C30" s="453" t="s">
        <v>499</v>
      </c>
      <c r="D30" s="418" t="s">
        <v>508</v>
      </c>
      <c r="E30" s="109" t="s">
        <v>517</v>
      </c>
      <c r="F30" s="109" t="s">
        <v>642</v>
      </c>
      <c r="G30" s="4">
        <v>200</v>
      </c>
      <c r="H30" s="4"/>
    </row>
    <row r="31" spans="1:8" ht="51.75" customHeight="1" x14ac:dyDescent="0.2">
      <c r="A31" s="109" t="s">
        <v>636</v>
      </c>
      <c r="B31" s="109" t="s">
        <v>571</v>
      </c>
      <c r="C31" s="451" t="s">
        <v>578</v>
      </c>
      <c r="D31" s="418" t="s">
        <v>508</v>
      </c>
      <c r="E31" s="109" t="s">
        <v>517</v>
      </c>
      <c r="F31" s="109" t="s">
        <v>642</v>
      </c>
      <c r="G31" s="4">
        <v>200</v>
      </c>
      <c r="H31" s="4"/>
    </row>
    <row r="32" spans="1:8" ht="30" x14ac:dyDescent="0.2">
      <c r="A32" s="418" t="s">
        <v>481</v>
      </c>
      <c r="B32" s="418" t="s">
        <v>507</v>
      </c>
      <c r="C32" s="451" t="s">
        <v>483</v>
      </c>
      <c r="D32" s="418" t="s">
        <v>508</v>
      </c>
      <c r="E32" s="418" t="s">
        <v>509</v>
      </c>
      <c r="F32" s="418" t="s">
        <v>662</v>
      </c>
      <c r="G32" s="4"/>
      <c r="H32" s="4">
        <v>120</v>
      </c>
    </row>
    <row r="33" spans="1:8" ht="30" x14ac:dyDescent="0.3">
      <c r="A33" s="109" t="s">
        <v>497</v>
      </c>
      <c r="B33" s="109" t="s">
        <v>498</v>
      </c>
      <c r="C33" s="453" t="s">
        <v>499</v>
      </c>
      <c r="D33" s="418" t="s">
        <v>508</v>
      </c>
      <c r="E33" s="418" t="s">
        <v>509</v>
      </c>
      <c r="F33" s="418" t="s">
        <v>662</v>
      </c>
      <c r="G33" s="4"/>
      <c r="H33" s="4">
        <v>120</v>
      </c>
    </row>
    <row r="34" spans="1:8" ht="30" x14ac:dyDescent="0.2">
      <c r="A34" s="109" t="s">
        <v>495</v>
      </c>
      <c r="B34" s="109" t="s">
        <v>477</v>
      </c>
      <c r="C34" s="451" t="s">
        <v>478</v>
      </c>
      <c r="D34" s="418" t="s">
        <v>508</v>
      </c>
      <c r="E34" s="418" t="s">
        <v>509</v>
      </c>
      <c r="F34" s="418" t="s">
        <v>662</v>
      </c>
      <c r="G34" s="4"/>
      <c r="H34" s="4">
        <v>120</v>
      </c>
    </row>
    <row r="35" spans="1:8" ht="30" x14ac:dyDescent="0.3">
      <c r="A35" s="419" t="s">
        <v>500</v>
      </c>
      <c r="B35" s="419" t="s">
        <v>501</v>
      </c>
      <c r="C35" s="451" t="s">
        <v>483</v>
      </c>
      <c r="D35" s="418" t="s">
        <v>508</v>
      </c>
      <c r="E35" s="418" t="s">
        <v>509</v>
      </c>
      <c r="F35" s="418" t="s">
        <v>662</v>
      </c>
      <c r="G35" s="4"/>
      <c r="H35" s="4">
        <v>120</v>
      </c>
    </row>
    <row r="36" spans="1:8" ht="30" x14ac:dyDescent="0.2">
      <c r="A36" s="418" t="s">
        <v>481</v>
      </c>
      <c r="B36" s="418" t="s">
        <v>507</v>
      </c>
      <c r="C36" s="451" t="s">
        <v>483</v>
      </c>
      <c r="D36" s="418" t="s">
        <v>508</v>
      </c>
      <c r="E36" s="109" t="s">
        <v>511</v>
      </c>
      <c r="F36" s="418" t="s">
        <v>662</v>
      </c>
      <c r="G36" s="4"/>
      <c r="H36" s="4">
        <v>120</v>
      </c>
    </row>
    <row r="37" spans="1:8" ht="30" x14ac:dyDescent="0.3">
      <c r="A37" s="109" t="s">
        <v>497</v>
      </c>
      <c r="B37" s="109" t="s">
        <v>498</v>
      </c>
      <c r="C37" s="453" t="s">
        <v>499</v>
      </c>
      <c r="D37" s="418" t="s">
        <v>508</v>
      </c>
      <c r="E37" s="109" t="s">
        <v>511</v>
      </c>
      <c r="F37" s="418" t="s">
        <v>662</v>
      </c>
      <c r="G37" s="4"/>
      <c r="H37" s="4">
        <v>120</v>
      </c>
    </row>
    <row r="38" spans="1:8" ht="30" x14ac:dyDescent="0.2">
      <c r="A38" s="109" t="s">
        <v>495</v>
      </c>
      <c r="B38" s="109" t="s">
        <v>477</v>
      </c>
      <c r="C38" s="451" t="s">
        <v>478</v>
      </c>
      <c r="D38" s="418" t="s">
        <v>508</v>
      </c>
      <c r="E38" s="109" t="s">
        <v>511</v>
      </c>
      <c r="F38" s="418" t="s">
        <v>662</v>
      </c>
      <c r="G38" s="4"/>
      <c r="H38" s="4">
        <v>120</v>
      </c>
    </row>
    <row r="39" spans="1:8" ht="30" x14ac:dyDescent="0.2">
      <c r="A39" s="109" t="s">
        <v>490</v>
      </c>
      <c r="B39" s="109" t="s">
        <v>491</v>
      </c>
      <c r="C39" s="452" t="s">
        <v>492</v>
      </c>
      <c r="D39" s="418" t="s">
        <v>508</v>
      </c>
      <c r="E39" s="109" t="s">
        <v>511</v>
      </c>
      <c r="F39" s="418" t="s">
        <v>662</v>
      </c>
      <c r="G39" s="4"/>
      <c r="H39" s="4">
        <v>120</v>
      </c>
    </row>
    <row r="40" spans="1:8" ht="30" x14ac:dyDescent="0.3">
      <c r="A40" s="419" t="s">
        <v>500</v>
      </c>
      <c r="B40" s="419" t="s">
        <v>501</v>
      </c>
      <c r="C40" s="451" t="s">
        <v>483</v>
      </c>
      <c r="D40" s="418" t="s">
        <v>508</v>
      </c>
      <c r="E40" s="109" t="s">
        <v>512</v>
      </c>
      <c r="F40" s="418" t="s">
        <v>662</v>
      </c>
      <c r="G40" s="4"/>
      <c r="H40" s="4">
        <v>150</v>
      </c>
    </row>
    <row r="41" spans="1:8" ht="30" x14ac:dyDescent="0.3">
      <c r="A41" s="109" t="s">
        <v>497</v>
      </c>
      <c r="B41" s="109" t="s">
        <v>498</v>
      </c>
      <c r="C41" s="453" t="s">
        <v>499</v>
      </c>
      <c r="D41" s="418" t="s">
        <v>508</v>
      </c>
      <c r="E41" s="109" t="s">
        <v>512</v>
      </c>
      <c r="F41" s="418" t="s">
        <v>662</v>
      </c>
      <c r="G41" s="4"/>
      <c r="H41" s="4">
        <v>150</v>
      </c>
    </row>
    <row r="42" spans="1:8" ht="30" x14ac:dyDescent="0.2">
      <c r="A42" s="109" t="s">
        <v>636</v>
      </c>
      <c r="B42" s="109" t="s">
        <v>571</v>
      </c>
      <c r="C42" s="451" t="s">
        <v>578</v>
      </c>
      <c r="D42" s="418" t="s">
        <v>508</v>
      </c>
      <c r="E42" s="109" t="s">
        <v>512</v>
      </c>
      <c r="F42" s="418" t="s">
        <v>662</v>
      </c>
      <c r="G42" s="4"/>
      <c r="H42" s="4">
        <v>150</v>
      </c>
    </row>
    <row r="43" spans="1:8" ht="42" customHeight="1" x14ac:dyDescent="0.2">
      <c r="A43" s="109" t="s">
        <v>490</v>
      </c>
      <c r="B43" s="109" t="s">
        <v>491</v>
      </c>
      <c r="C43" s="452" t="s">
        <v>492</v>
      </c>
      <c r="D43" s="418" t="s">
        <v>508</v>
      </c>
      <c r="E43" s="109" t="s">
        <v>513</v>
      </c>
      <c r="F43" s="418" t="s">
        <v>662</v>
      </c>
      <c r="G43" s="4"/>
      <c r="H43" s="4">
        <v>150</v>
      </c>
    </row>
    <row r="44" spans="1:8" ht="30" x14ac:dyDescent="0.2">
      <c r="A44" s="109" t="s">
        <v>481</v>
      </c>
      <c r="B44" s="109" t="s">
        <v>482</v>
      </c>
      <c r="C44" s="451" t="s">
        <v>483</v>
      </c>
      <c r="D44" s="418" t="s">
        <v>508</v>
      </c>
      <c r="E44" s="109" t="s">
        <v>513</v>
      </c>
      <c r="F44" s="418" t="s">
        <v>662</v>
      </c>
      <c r="G44" s="4"/>
      <c r="H44" s="4">
        <v>150</v>
      </c>
    </row>
    <row r="45" spans="1:8" ht="30" x14ac:dyDescent="0.2">
      <c r="A45" s="109" t="s">
        <v>495</v>
      </c>
      <c r="B45" s="109" t="s">
        <v>477</v>
      </c>
      <c r="C45" s="451" t="s">
        <v>478</v>
      </c>
      <c r="D45" s="418" t="s">
        <v>508</v>
      </c>
      <c r="E45" s="109" t="s">
        <v>513</v>
      </c>
      <c r="F45" s="418" t="s">
        <v>662</v>
      </c>
      <c r="G45" s="4"/>
      <c r="H45" s="4">
        <v>150</v>
      </c>
    </row>
    <row r="46" spans="1:8" ht="45" x14ac:dyDescent="0.3">
      <c r="A46" s="419" t="s">
        <v>500</v>
      </c>
      <c r="B46" s="419" t="s">
        <v>501</v>
      </c>
      <c r="C46" s="451" t="s">
        <v>483</v>
      </c>
      <c r="D46" s="418" t="s">
        <v>508</v>
      </c>
      <c r="E46" s="109" t="s">
        <v>514</v>
      </c>
      <c r="F46" s="418" t="s">
        <v>662</v>
      </c>
      <c r="G46" s="4"/>
      <c r="H46" s="4">
        <v>200</v>
      </c>
    </row>
    <row r="47" spans="1:8" ht="45" x14ac:dyDescent="0.3">
      <c r="A47" s="109" t="s">
        <v>497</v>
      </c>
      <c r="B47" s="109" t="s">
        <v>498</v>
      </c>
      <c r="C47" s="453" t="s">
        <v>499</v>
      </c>
      <c r="D47" s="418" t="s">
        <v>508</v>
      </c>
      <c r="E47" s="109" t="s">
        <v>514</v>
      </c>
      <c r="F47" s="418" t="s">
        <v>662</v>
      </c>
      <c r="G47" s="4"/>
      <c r="H47" s="4">
        <v>200</v>
      </c>
    </row>
    <row r="48" spans="1:8" ht="45" x14ac:dyDescent="0.2">
      <c r="A48" s="109" t="s">
        <v>636</v>
      </c>
      <c r="B48" s="109" t="s">
        <v>571</v>
      </c>
      <c r="C48" s="451" t="s">
        <v>578</v>
      </c>
      <c r="D48" s="418" t="s">
        <v>508</v>
      </c>
      <c r="E48" s="109" t="s">
        <v>514</v>
      </c>
      <c r="F48" s="418" t="s">
        <v>662</v>
      </c>
      <c r="G48" s="4"/>
      <c r="H48" s="4">
        <v>200</v>
      </c>
    </row>
    <row r="49" spans="1:8" ht="30" x14ac:dyDescent="0.2">
      <c r="A49" s="109" t="s">
        <v>495</v>
      </c>
      <c r="B49" s="109" t="s">
        <v>477</v>
      </c>
      <c r="C49" s="451" t="s">
        <v>478</v>
      </c>
      <c r="D49" s="418" t="s">
        <v>508</v>
      </c>
      <c r="E49" s="109" t="s">
        <v>640</v>
      </c>
      <c r="F49" s="418" t="s">
        <v>662</v>
      </c>
      <c r="G49" s="4"/>
      <c r="H49" s="4">
        <v>100</v>
      </c>
    </row>
    <row r="50" spans="1:8" ht="30" x14ac:dyDescent="0.2">
      <c r="A50" s="109" t="s">
        <v>481</v>
      </c>
      <c r="B50" s="109" t="s">
        <v>482</v>
      </c>
      <c r="C50" s="451" t="s">
        <v>483</v>
      </c>
      <c r="D50" s="418" t="s">
        <v>508</v>
      </c>
      <c r="E50" s="109" t="s">
        <v>640</v>
      </c>
      <c r="F50" s="418" t="s">
        <v>662</v>
      </c>
      <c r="G50" s="4"/>
      <c r="H50" s="4">
        <v>100</v>
      </c>
    </row>
    <row r="51" spans="1:8" ht="30" x14ac:dyDescent="0.2">
      <c r="A51" s="109" t="s">
        <v>490</v>
      </c>
      <c r="B51" s="109" t="s">
        <v>491</v>
      </c>
      <c r="C51" s="452" t="s">
        <v>492</v>
      </c>
      <c r="D51" s="418" t="s">
        <v>508</v>
      </c>
      <c r="E51" s="109" t="s">
        <v>640</v>
      </c>
      <c r="F51" s="418" t="s">
        <v>662</v>
      </c>
      <c r="G51" s="4"/>
      <c r="H51" s="4">
        <v>100</v>
      </c>
    </row>
    <row r="52" spans="1:8" ht="30" x14ac:dyDescent="0.3">
      <c r="A52" s="419" t="s">
        <v>500</v>
      </c>
      <c r="B52" s="419" t="s">
        <v>501</v>
      </c>
      <c r="C52" s="451" t="s">
        <v>483</v>
      </c>
      <c r="D52" s="418" t="s">
        <v>508</v>
      </c>
      <c r="E52" s="109" t="s">
        <v>517</v>
      </c>
      <c r="F52" s="418" t="s">
        <v>662</v>
      </c>
      <c r="G52" s="4"/>
      <c r="H52" s="4">
        <v>200</v>
      </c>
    </row>
    <row r="53" spans="1:8" ht="30" x14ac:dyDescent="0.3">
      <c r="A53" s="109" t="s">
        <v>497</v>
      </c>
      <c r="B53" s="109" t="s">
        <v>498</v>
      </c>
      <c r="C53" s="453" t="s">
        <v>499</v>
      </c>
      <c r="D53" s="418" t="s">
        <v>508</v>
      </c>
      <c r="E53" s="109" t="s">
        <v>517</v>
      </c>
      <c r="F53" s="418" t="s">
        <v>662</v>
      </c>
      <c r="G53" s="4"/>
      <c r="H53" s="4">
        <v>40</v>
      </c>
    </row>
    <row r="54" spans="1:8" ht="30" x14ac:dyDescent="0.2">
      <c r="A54" s="109" t="s">
        <v>636</v>
      </c>
      <c r="B54" s="109" t="s">
        <v>571</v>
      </c>
      <c r="C54" s="451" t="s">
        <v>578</v>
      </c>
      <c r="D54" s="418" t="s">
        <v>508</v>
      </c>
      <c r="E54" s="109" t="s">
        <v>517</v>
      </c>
      <c r="F54" s="109" t="s">
        <v>609</v>
      </c>
      <c r="G54" s="4"/>
      <c r="H54" s="4">
        <v>200</v>
      </c>
    </row>
    <row r="55" spans="1:8" ht="30" x14ac:dyDescent="0.3">
      <c r="A55" s="109" t="s">
        <v>497</v>
      </c>
      <c r="B55" s="109" t="s">
        <v>498</v>
      </c>
      <c r="C55" s="453" t="s">
        <v>499</v>
      </c>
      <c r="D55" s="418" t="s">
        <v>508</v>
      </c>
      <c r="E55" s="109" t="s">
        <v>517</v>
      </c>
      <c r="F55" s="109" t="s">
        <v>609</v>
      </c>
      <c r="G55" s="4"/>
      <c r="H55" s="4">
        <v>200</v>
      </c>
    </row>
    <row r="56" spans="1:8" ht="30" x14ac:dyDescent="0.2">
      <c r="A56" s="109" t="s">
        <v>646</v>
      </c>
      <c r="B56" s="109" t="s">
        <v>647</v>
      </c>
      <c r="C56" s="536" t="s">
        <v>648</v>
      </c>
      <c r="D56" s="537" t="s">
        <v>649</v>
      </c>
      <c r="E56" s="537" t="s">
        <v>650</v>
      </c>
      <c r="F56" s="109" t="s">
        <v>609</v>
      </c>
      <c r="G56" s="538"/>
      <c r="H56" s="538">
        <v>220</v>
      </c>
    </row>
    <row r="57" spans="1:8" ht="30" x14ac:dyDescent="0.2">
      <c r="A57" s="109" t="s">
        <v>652</v>
      </c>
      <c r="B57" s="109" t="s">
        <v>653</v>
      </c>
      <c r="C57" s="536" t="s">
        <v>654</v>
      </c>
      <c r="D57" s="537" t="s">
        <v>649</v>
      </c>
      <c r="E57" s="537" t="s">
        <v>650</v>
      </c>
      <c r="F57" s="109" t="s">
        <v>609</v>
      </c>
      <c r="G57" s="538"/>
      <c r="H57" s="538">
        <v>220</v>
      </c>
    </row>
    <row r="58" spans="1:8" ht="30" x14ac:dyDescent="0.2">
      <c r="A58" s="109" t="s">
        <v>636</v>
      </c>
      <c r="B58" s="109" t="s">
        <v>571</v>
      </c>
      <c r="C58" s="536" t="s">
        <v>655</v>
      </c>
      <c r="D58" s="537" t="s">
        <v>649</v>
      </c>
      <c r="E58" s="537" t="s">
        <v>650</v>
      </c>
      <c r="F58" s="109" t="s">
        <v>609</v>
      </c>
      <c r="G58" s="538"/>
      <c r="H58" s="538">
        <v>180</v>
      </c>
    </row>
    <row r="59" spans="1:8" ht="30" x14ac:dyDescent="0.2">
      <c r="A59" s="109" t="s">
        <v>646</v>
      </c>
      <c r="B59" s="109" t="s">
        <v>647</v>
      </c>
      <c r="C59" s="536" t="s">
        <v>648</v>
      </c>
      <c r="D59" s="537" t="s">
        <v>649</v>
      </c>
      <c r="E59" s="537" t="s">
        <v>512</v>
      </c>
      <c r="F59" s="109" t="s">
        <v>609</v>
      </c>
      <c r="G59" s="538"/>
      <c r="H59" s="538">
        <v>155</v>
      </c>
    </row>
    <row r="60" spans="1:8" ht="30" x14ac:dyDescent="0.2">
      <c r="A60" s="109" t="s">
        <v>652</v>
      </c>
      <c r="B60" s="109" t="s">
        <v>653</v>
      </c>
      <c r="C60" s="536" t="s">
        <v>654</v>
      </c>
      <c r="D60" s="537" t="s">
        <v>649</v>
      </c>
      <c r="E60" s="537" t="s">
        <v>512</v>
      </c>
      <c r="F60" s="109" t="s">
        <v>609</v>
      </c>
      <c r="G60" s="538"/>
      <c r="H60" s="538">
        <v>155</v>
      </c>
    </row>
    <row r="61" spans="1:8" ht="30" x14ac:dyDescent="0.2">
      <c r="A61" s="109" t="s">
        <v>636</v>
      </c>
      <c r="B61" s="109" t="s">
        <v>571</v>
      </c>
      <c r="C61" s="536" t="s">
        <v>655</v>
      </c>
      <c r="D61" s="537" t="s">
        <v>649</v>
      </c>
      <c r="E61" s="537" t="s">
        <v>512</v>
      </c>
      <c r="F61" s="109" t="s">
        <v>609</v>
      </c>
      <c r="G61" s="538"/>
      <c r="H61" s="538">
        <v>155</v>
      </c>
    </row>
    <row r="62" spans="1:8" ht="45" x14ac:dyDescent="0.2">
      <c r="A62" s="109" t="s">
        <v>646</v>
      </c>
      <c r="B62" s="109" t="s">
        <v>647</v>
      </c>
      <c r="C62" s="536" t="s">
        <v>648</v>
      </c>
      <c r="D62" s="537" t="s">
        <v>649</v>
      </c>
      <c r="E62" s="109" t="s">
        <v>516</v>
      </c>
      <c r="F62" s="109" t="s">
        <v>609</v>
      </c>
      <c r="G62" s="538"/>
      <c r="H62" s="538">
        <v>250</v>
      </c>
    </row>
    <row r="63" spans="1:8" ht="45" x14ac:dyDescent="0.2">
      <c r="A63" s="109" t="s">
        <v>652</v>
      </c>
      <c r="B63" s="109" t="s">
        <v>653</v>
      </c>
      <c r="C63" s="536" t="s">
        <v>654</v>
      </c>
      <c r="D63" s="537" t="s">
        <v>649</v>
      </c>
      <c r="E63" s="109" t="s">
        <v>516</v>
      </c>
      <c r="F63" s="109" t="s">
        <v>609</v>
      </c>
      <c r="G63" s="538"/>
      <c r="H63" s="538">
        <v>250</v>
      </c>
    </row>
    <row r="64" spans="1:8" ht="45" x14ac:dyDescent="0.2">
      <c r="A64" s="109" t="s">
        <v>636</v>
      </c>
      <c r="B64" s="109" t="s">
        <v>571</v>
      </c>
      <c r="C64" s="536" t="s">
        <v>655</v>
      </c>
      <c r="D64" s="537" t="s">
        <v>649</v>
      </c>
      <c r="E64" s="109" t="s">
        <v>516</v>
      </c>
      <c r="F64" s="109" t="s">
        <v>609</v>
      </c>
      <c r="G64" s="538"/>
      <c r="H64" s="538">
        <v>250</v>
      </c>
    </row>
    <row r="65" spans="1:8" ht="30" x14ac:dyDescent="0.2">
      <c r="A65" s="109" t="s">
        <v>646</v>
      </c>
      <c r="B65" s="109" t="s">
        <v>647</v>
      </c>
      <c r="C65" s="536" t="s">
        <v>648</v>
      </c>
      <c r="D65" s="537" t="s">
        <v>649</v>
      </c>
      <c r="E65" s="109" t="s">
        <v>667</v>
      </c>
      <c r="F65" s="109" t="s">
        <v>609</v>
      </c>
      <c r="G65" s="538"/>
      <c r="H65" s="538">
        <v>255</v>
      </c>
    </row>
    <row r="66" spans="1:8" ht="30" x14ac:dyDescent="0.2">
      <c r="A66" s="109" t="s">
        <v>652</v>
      </c>
      <c r="B66" s="109" t="s">
        <v>653</v>
      </c>
      <c r="C66" s="536" t="s">
        <v>654</v>
      </c>
      <c r="D66" s="537" t="s">
        <v>649</v>
      </c>
      <c r="E66" s="109" t="s">
        <v>667</v>
      </c>
      <c r="F66" s="109" t="s">
        <v>609</v>
      </c>
      <c r="G66" s="538"/>
      <c r="H66" s="538">
        <v>255</v>
      </c>
    </row>
    <row r="67" spans="1:8" ht="30" x14ac:dyDescent="0.2">
      <c r="A67" s="109" t="s">
        <v>636</v>
      </c>
      <c r="B67" s="109" t="s">
        <v>571</v>
      </c>
      <c r="C67" s="536" t="s">
        <v>655</v>
      </c>
      <c r="D67" s="537" t="s">
        <v>649</v>
      </c>
      <c r="E67" s="109" t="s">
        <v>667</v>
      </c>
      <c r="F67" s="109" t="s">
        <v>609</v>
      </c>
      <c r="G67" s="538"/>
      <c r="H67" s="538">
        <v>255</v>
      </c>
    </row>
    <row r="68" spans="1:8" ht="30" x14ac:dyDescent="0.2">
      <c r="A68" s="109" t="s">
        <v>646</v>
      </c>
      <c r="B68" s="109" t="s">
        <v>647</v>
      </c>
      <c r="C68" s="536" t="s">
        <v>648</v>
      </c>
      <c r="D68" s="537" t="s">
        <v>649</v>
      </c>
      <c r="E68" s="537" t="s">
        <v>650</v>
      </c>
      <c r="F68" s="537" t="s">
        <v>663</v>
      </c>
      <c r="G68" s="538">
        <v>220</v>
      </c>
      <c r="H68" s="538"/>
    </row>
    <row r="69" spans="1:8" ht="30" x14ac:dyDescent="0.2">
      <c r="A69" s="109" t="s">
        <v>652</v>
      </c>
      <c r="B69" s="109" t="s">
        <v>653</v>
      </c>
      <c r="C69" s="536" t="s">
        <v>654</v>
      </c>
      <c r="D69" s="537" t="s">
        <v>649</v>
      </c>
      <c r="E69" s="537" t="s">
        <v>650</v>
      </c>
      <c r="F69" s="537" t="s">
        <v>663</v>
      </c>
      <c r="G69" s="538">
        <v>220</v>
      </c>
      <c r="H69" s="538"/>
    </row>
    <row r="70" spans="1:8" ht="30" x14ac:dyDescent="0.2">
      <c r="A70" s="109" t="s">
        <v>636</v>
      </c>
      <c r="B70" s="109" t="s">
        <v>571</v>
      </c>
      <c r="C70" s="536" t="s">
        <v>655</v>
      </c>
      <c r="D70" s="537" t="s">
        <v>649</v>
      </c>
      <c r="E70" s="537" t="s">
        <v>650</v>
      </c>
      <c r="F70" s="537" t="s">
        <v>663</v>
      </c>
      <c r="G70" s="538">
        <v>220</v>
      </c>
      <c r="H70" s="538"/>
    </row>
    <row r="71" spans="1:8" ht="30" x14ac:dyDescent="0.2">
      <c r="A71" s="109" t="s">
        <v>646</v>
      </c>
      <c r="B71" s="109" t="s">
        <v>647</v>
      </c>
      <c r="C71" s="536" t="s">
        <v>648</v>
      </c>
      <c r="D71" s="537" t="s">
        <v>649</v>
      </c>
      <c r="E71" s="537" t="s">
        <v>512</v>
      </c>
      <c r="F71" s="537" t="s">
        <v>664</v>
      </c>
      <c r="G71" s="538">
        <v>155</v>
      </c>
      <c r="H71" s="538"/>
    </row>
    <row r="72" spans="1:8" ht="30" x14ac:dyDescent="0.2">
      <c r="A72" s="109" t="s">
        <v>652</v>
      </c>
      <c r="B72" s="109" t="s">
        <v>653</v>
      </c>
      <c r="C72" s="536" t="s">
        <v>654</v>
      </c>
      <c r="D72" s="537" t="s">
        <v>649</v>
      </c>
      <c r="E72" s="537" t="s">
        <v>512</v>
      </c>
      <c r="F72" s="537" t="s">
        <v>664</v>
      </c>
      <c r="G72" s="538">
        <v>155</v>
      </c>
      <c r="H72" s="538"/>
    </row>
    <row r="73" spans="1:8" ht="30" x14ac:dyDescent="0.2">
      <c r="A73" s="109" t="s">
        <v>636</v>
      </c>
      <c r="B73" s="109" t="s">
        <v>571</v>
      </c>
      <c r="C73" s="536" t="s">
        <v>655</v>
      </c>
      <c r="D73" s="537" t="s">
        <v>649</v>
      </c>
      <c r="E73" s="537" t="s">
        <v>512</v>
      </c>
      <c r="F73" s="537" t="s">
        <v>664</v>
      </c>
      <c r="G73" s="538">
        <v>155</v>
      </c>
      <c r="H73" s="538"/>
    </row>
    <row r="74" spans="1:8" ht="45" x14ac:dyDescent="0.2">
      <c r="A74" s="109" t="s">
        <v>646</v>
      </c>
      <c r="B74" s="109" t="s">
        <v>647</v>
      </c>
      <c r="C74" s="536" t="s">
        <v>648</v>
      </c>
      <c r="D74" s="537" t="s">
        <v>649</v>
      </c>
      <c r="E74" s="109" t="s">
        <v>516</v>
      </c>
      <c r="F74" s="537" t="s">
        <v>665</v>
      </c>
      <c r="G74" s="538">
        <v>250</v>
      </c>
      <c r="H74" s="538"/>
    </row>
    <row r="75" spans="1:8" ht="45" x14ac:dyDescent="0.2">
      <c r="A75" s="109" t="s">
        <v>652</v>
      </c>
      <c r="B75" s="109" t="s">
        <v>653</v>
      </c>
      <c r="C75" s="536" t="s">
        <v>654</v>
      </c>
      <c r="D75" s="537" t="s">
        <v>649</v>
      </c>
      <c r="E75" s="109" t="s">
        <v>516</v>
      </c>
      <c r="F75" s="537" t="s">
        <v>665</v>
      </c>
      <c r="G75" s="538">
        <v>250</v>
      </c>
      <c r="H75" s="538"/>
    </row>
    <row r="76" spans="1:8" ht="45" x14ac:dyDescent="0.2">
      <c r="A76" s="109" t="s">
        <v>636</v>
      </c>
      <c r="B76" s="109" t="s">
        <v>571</v>
      </c>
      <c r="C76" s="536" t="s">
        <v>655</v>
      </c>
      <c r="D76" s="537" t="s">
        <v>649</v>
      </c>
      <c r="E76" s="109" t="s">
        <v>516</v>
      </c>
      <c r="F76" s="537" t="s">
        <v>665</v>
      </c>
      <c r="G76" s="538">
        <v>250</v>
      </c>
      <c r="H76" s="538"/>
    </row>
    <row r="77" spans="1:8" ht="30" x14ac:dyDescent="0.2">
      <c r="A77" s="109" t="s">
        <v>646</v>
      </c>
      <c r="B77" s="109" t="s">
        <v>647</v>
      </c>
      <c r="C77" s="536" t="s">
        <v>648</v>
      </c>
      <c r="D77" s="537" t="s">
        <v>649</v>
      </c>
      <c r="E77" s="109" t="s">
        <v>667</v>
      </c>
      <c r="F77" s="537" t="s">
        <v>666</v>
      </c>
      <c r="G77" s="538">
        <v>255</v>
      </c>
      <c r="H77" s="538"/>
    </row>
    <row r="78" spans="1:8" ht="30" x14ac:dyDescent="0.2">
      <c r="A78" s="109" t="s">
        <v>652</v>
      </c>
      <c r="B78" s="109" t="s">
        <v>653</v>
      </c>
      <c r="C78" s="536" t="s">
        <v>654</v>
      </c>
      <c r="D78" s="537" t="s">
        <v>649</v>
      </c>
      <c r="E78" s="109" t="s">
        <v>515</v>
      </c>
      <c r="F78" s="537" t="s">
        <v>666</v>
      </c>
      <c r="G78" s="538">
        <v>255</v>
      </c>
      <c r="H78" s="538"/>
    </row>
    <row r="79" spans="1:8" ht="30" x14ac:dyDescent="0.2">
      <c r="A79" s="109" t="s">
        <v>636</v>
      </c>
      <c r="B79" s="109" t="s">
        <v>571</v>
      </c>
      <c r="C79" s="536" t="s">
        <v>655</v>
      </c>
      <c r="D79" s="537" t="s">
        <v>649</v>
      </c>
      <c r="E79" s="109" t="s">
        <v>515</v>
      </c>
      <c r="F79" s="537" t="s">
        <v>666</v>
      </c>
      <c r="G79" s="538">
        <v>255</v>
      </c>
      <c r="H79" s="538"/>
    </row>
    <row r="80" spans="1:8" x14ac:dyDescent="0.2">
      <c r="A80" s="449"/>
      <c r="B80" s="449"/>
      <c r="C80" s="449"/>
      <c r="D80" s="449"/>
      <c r="E80" s="449"/>
      <c r="F80" s="449"/>
      <c r="G80" s="539"/>
      <c r="H80" s="539"/>
    </row>
    <row r="81" spans="1:8" ht="15" x14ac:dyDescent="0.2">
      <c r="A81" s="537" t="s">
        <v>490</v>
      </c>
      <c r="B81" s="537" t="s">
        <v>491</v>
      </c>
      <c r="C81" s="536" t="s">
        <v>492</v>
      </c>
      <c r="D81" s="537" t="s">
        <v>643</v>
      </c>
      <c r="E81" s="537" t="s">
        <v>550</v>
      </c>
      <c r="F81" s="537" t="s">
        <v>668</v>
      </c>
      <c r="G81" s="538"/>
      <c r="H81" s="538">
        <v>2059</v>
      </c>
    </row>
    <row r="82" spans="1:8" ht="15" x14ac:dyDescent="0.2">
      <c r="A82" s="537" t="s">
        <v>474</v>
      </c>
      <c r="B82" s="537" t="s">
        <v>475</v>
      </c>
      <c r="C82" s="536" t="s">
        <v>644</v>
      </c>
      <c r="D82" s="537" t="s">
        <v>643</v>
      </c>
      <c r="E82" s="537" t="s">
        <v>550</v>
      </c>
      <c r="F82" s="537" t="s">
        <v>669</v>
      </c>
      <c r="G82" s="538"/>
      <c r="H82" s="538">
        <v>1055</v>
      </c>
    </row>
    <row r="83" spans="1:8" ht="15" x14ac:dyDescent="0.2">
      <c r="A83" s="537" t="s">
        <v>490</v>
      </c>
      <c r="B83" s="537" t="s">
        <v>491</v>
      </c>
      <c r="C83" s="536" t="s">
        <v>492</v>
      </c>
      <c r="D83" s="537" t="s">
        <v>643</v>
      </c>
      <c r="E83" s="537" t="s">
        <v>550</v>
      </c>
      <c r="F83" s="537" t="s">
        <v>645</v>
      </c>
      <c r="G83" s="538">
        <v>2931</v>
      </c>
      <c r="H83" s="538"/>
    </row>
    <row r="84" spans="1:8" ht="15" x14ac:dyDescent="0.2">
      <c r="A84" s="537" t="s">
        <v>474</v>
      </c>
      <c r="B84" s="537" t="s">
        <v>475</v>
      </c>
      <c r="C84" s="536" t="s">
        <v>644</v>
      </c>
      <c r="D84" s="537" t="s">
        <v>643</v>
      </c>
      <c r="E84" s="537" t="s">
        <v>550</v>
      </c>
      <c r="F84" s="537" t="s">
        <v>645</v>
      </c>
      <c r="G84" s="538">
        <v>1055</v>
      </c>
      <c r="H84" s="538"/>
    </row>
    <row r="85" spans="1:8" ht="30" x14ac:dyDescent="0.2">
      <c r="A85" s="537" t="s">
        <v>646</v>
      </c>
      <c r="B85" s="537" t="s">
        <v>647</v>
      </c>
      <c r="C85" s="536" t="s">
        <v>648</v>
      </c>
      <c r="D85" s="537" t="s">
        <v>649</v>
      </c>
      <c r="E85" s="537" t="s">
        <v>650</v>
      </c>
      <c r="F85" s="537" t="s">
        <v>651</v>
      </c>
      <c r="G85" s="538">
        <v>160</v>
      </c>
      <c r="H85" s="538"/>
    </row>
    <row r="86" spans="1:8" ht="30" x14ac:dyDescent="0.2">
      <c r="A86" s="537" t="s">
        <v>652</v>
      </c>
      <c r="B86" s="537" t="s">
        <v>653</v>
      </c>
      <c r="C86" s="536" t="s">
        <v>654</v>
      </c>
      <c r="D86" s="537" t="s">
        <v>649</v>
      </c>
      <c r="E86" s="537" t="s">
        <v>650</v>
      </c>
      <c r="F86" s="537" t="s">
        <v>651</v>
      </c>
      <c r="G86" s="538">
        <v>160</v>
      </c>
      <c r="H86" s="538"/>
    </row>
    <row r="87" spans="1:8" ht="30" x14ac:dyDescent="0.2">
      <c r="A87" s="537" t="s">
        <v>636</v>
      </c>
      <c r="B87" s="537" t="s">
        <v>571</v>
      </c>
      <c r="C87" s="536" t="s">
        <v>655</v>
      </c>
      <c r="D87" s="537" t="s">
        <v>649</v>
      </c>
      <c r="E87" s="537" t="s">
        <v>650</v>
      </c>
      <c r="F87" s="537" t="s">
        <v>651</v>
      </c>
      <c r="G87" s="538">
        <v>160</v>
      </c>
      <c r="H87" s="538"/>
    </row>
    <row r="88" spans="1:8" ht="30" x14ac:dyDescent="0.2">
      <c r="A88" s="537" t="s">
        <v>646</v>
      </c>
      <c r="B88" s="537" t="s">
        <v>647</v>
      </c>
      <c r="C88" s="536" t="s">
        <v>648</v>
      </c>
      <c r="D88" s="537" t="s">
        <v>649</v>
      </c>
      <c r="E88" s="537" t="s">
        <v>512</v>
      </c>
      <c r="F88" s="537" t="s">
        <v>656</v>
      </c>
      <c r="G88" s="538">
        <v>140</v>
      </c>
      <c r="H88" s="538"/>
    </row>
    <row r="89" spans="1:8" ht="30" x14ac:dyDescent="0.2">
      <c r="A89" s="537" t="s">
        <v>652</v>
      </c>
      <c r="B89" s="537" t="s">
        <v>653</v>
      </c>
      <c r="C89" s="536" t="s">
        <v>654</v>
      </c>
      <c r="D89" s="537" t="s">
        <v>649</v>
      </c>
      <c r="E89" s="537" t="s">
        <v>512</v>
      </c>
      <c r="F89" s="537" t="s">
        <v>656</v>
      </c>
      <c r="G89" s="538">
        <v>140</v>
      </c>
      <c r="H89" s="538"/>
    </row>
    <row r="90" spans="1:8" ht="30" x14ac:dyDescent="0.2">
      <c r="A90" s="537" t="s">
        <v>636</v>
      </c>
      <c r="B90" s="537" t="s">
        <v>571</v>
      </c>
      <c r="C90" s="536" t="s">
        <v>655</v>
      </c>
      <c r="D90" s="537" t="s">
        <v>649</v>
      </c>
      <c r="E90" s="537" t="s">
        <v>512</v>
      </c>
      <c r="F90" s="537" t="s">
        <v>656</v>
      </c>
      <c r="G90" s="538">
        <v>145</v>
      </c>
      <c r="H90" s="538"/>
    </row>
    <row r="91" spans="1:8" ht="45" x14ac:dyDescent="0.2">
      <c r="A91" s="537" t="s">
        <v>646</v>
      </c>
      <c r="B91" s="537" t="s">
        <v>647</v>
      </c>
      <c r="C91" s="536" t="s">
        <v>648</v>
      </c>
      <c r="D91" s="537" t="s">
        <v>649</v>
      </c>
      <c r="E91" s="537" t="s">
        <v>514</v>
      </c>
      <c r="F91" s="537" t="s">
        <v>657</v>
      </c>
      <c r="G91" s="538">
        <v>333</v>
      </c>
      <c r="H91" s="538"/>
    </row>
    <row r="92" spans="1:8" ht="45" x14ac:dyDescent="0.2">
      <c r="A92" s="537" t="s">
        <v>652</v>
      </c>
      <c r="B92" s="537" t="s">
        <v>653</v>
      </c>
      <c r="C92" s="536" t="s">
        <v>654</v>
      </c>
      <c r="D92" s="537" t="s">
        <v>649</v>
      </c>
      <c r="E92" s="537" t="s">
        <v>514</v>
      </c>
      <c r="F92" s="537" t="s">
        <v>657</v>
      </c>
      <c r="G92" s="538">
        <v>333</v>
      </c>
      <c r="H92" s="538"/>
    </row>
    <row r="93" spans="1:8" ht="45" x14ac:dyDescent="0.2">
      <c r="A93" s="537" t="s">
        <v>636</v>
      </c>
      <c r="B93" s="537" t="s">
        <v>571</v>
      </c>
      <c r="C93" s="536" t="s">
        <v>655</v>
      </c>
      <c r="D93" s="537" t="s">
        <v>649</v>
      </c>
      <c r="E93" s="537" t="s">
        <v>514</v>
      </c>
      <c r="F93" s="537" t="s">
        <v>657</v>
      </c>
      <c r="G93" s="538">
        <v>333</v>
      </c>
      <c r="H93" s="538"/>
    </row>
    <row r="94" spans="1:8" ht="45" x14ac:dyDescent="0.2">
      <c r="A94" s="537" t="s">
        <v>646</v>
      </c>
      <c r="B94" s="537" t="s">
        <v>647</v>
      </c>
      <c r="C94" s="536" t="s">
        <v>648</v>
      </c>
      <c r="D94" s="537" t="s">
        <v>649</v>
      </c>
      <c r="E94" s="537" t="s">
        <v>658</v>
      </c>
      <c r="F94" s="537" t="s">
        <v>659</v>
      </c>
      <c r="G94" s="538">
        <v>240</v>
      </c>
      <c r="H94" s="538"/>
    </row>
    <row r="95" spans="1:8" ht="45" x14ac:dyDescent="0.2">
      <c r="A95" s="537" t="s">
        <v>652</v>
      </c>
      <c r="B95" s="537" t="s">
        <v>653</v>
      </c>
      <c r="C95" s="536" t="s">
        <v>654</v>
      </c>
      <c r="D95" s="537" t="s">
        <v>649</v>
      </c>
      <c r="E95" s="537" t="s">
        <v>658</v>
      </c>
      <c r="F95" s="537" t="s">
        <v>659</v>
      </c>
      <c r="G95" s="538">
        <v>240</v>
      </c>
      <c r="H95" s="538"/>
    </row>
    <row r="96" spans="1:8" ht="45" x14ac:dyDescent="0.2">
      <c r="A96" s="537" t="s">
        <v>636</v>
      </c>
      <c r="B96" s="537" t="s">
        <v>571</v>
      </c>
      <c r="C96" s="536" t="s">
        <v>655</v>
      </c>
      <c r="D96" s="537" t="s">
        <v>649</v>
      </c>
      <c r="E96" s="537" t="s">
        <v>658</v>
      </c>
      <c r="F96" s="537" t="s">
        <v>659</v>
      </c>
      <c r="G96" s="538">
        <v>240</v>
      </c>
      <c r="H96" s="538"/>
    </row>
    <row r="97" spans="1:8" x14ac:dyDescent="0.2">
      <c r="G97" s="420"/>
      <c r="H97" s="420"/>
    </row>
    <row r="98" spans="1:8" ht="30" x14ac:dyDescent="0.2">
      <c r="A98" s="537" t="s">
        <v>646</v>
      </c>
      <c r="B98" s="537" t="s">
        <v>647</v>
      </c>
      <c r="C98" s="536" t="s">
        <v>648</v>
      </c>
      <c r="D98" s="537" t="s">
        <v>649</v>
      </c>
      <c r="E98" s="537" t="s">
        <v>650</v>
      </c>
      <c r="F98" s="540">
        <v>41433</v>
      </c>
      <c r="G98" s="538"/>
      <c r="H98" s="538">
        <v>160</v>
      </c>
    </row>
    <row r="99" spans="1:8" ht="30" x14ac:dyDescent="0.2">
      <c r="A99" s="537" t="s">
        <v>652</v>
      </c>
      <c r="B99" s="537" t="s">
        <v>653</v>
      </c>
      <c r="C99" s="536" t="s">
        <v>654</v>
      </c>
      <c r="D99" s="537" t="s">
        <v>649</v>
      </c>
      <c r="E99" s="537" t="s">
        <v>650</v>
      </c>
      <c r="F99" s="540">
        <v>41433</v>
      </c>
      <c r="G99" s="538"/>
      <c r="H99" s="538">
        <v>160</v>
      </c>
    </row>
    <row r="100" spans="1:8" ht="30" x14ac:dyDescent="0.2">
      <c r="A100" s="537" t="s">
        <v>636</v>
      </c>
      <c r="B100" s="537" t="s">
        <v>571</v>
      </c>
      <c r="C100" s="536" t="s">
        <v>655</v>
      </c>
      <c r="D100" s="537" t="s">
        <v>649</v>
      </c>
      <c r="E100" s="537" t="s">
        <v>650</v>
      </c>
      <c r="F100" s="540">
        <v>41433</v>
      </c>
      <c r="G100" s="538"/>
      <c r="H100" s="538">
        <v>160</v>
      </c>
    </row>
    <row r="101" spans="1:8" ht="30" x14ac:dyDescent="0.2">
      <c r="A101" s="537" t="s">
        <v>646</v>
      </c>
      <c r="B101" s="537" t="s">
        <v>647</v>
      </c>
      <c r="C101" s="536" t="s">
        <v>648</v>
      </c>
      <c r="D101" s="537" t="s">
        <v>649</v>
      </c>
      <c r="E101" s="537" t="s">
        <v>512</v>
      </c>
      <c r="F101" s="540">
        <v>41433</v>
      </c>
      <c r="G101" s="538"/>
      <c r="H101" s="538">
        <v>140</v>
      </c>
    </row>
    <row r="102" spans="1:8" ht="30" x14ac:dyDescent="0.2">
      <c r="A102" s="537" t="s">
        <v>652</v>
      </c>
      <c r="B102" s="537" t="s">
        <v>653</v>
      </c>
      <c r="C102" s="536" t="s">
        <v>654</v>
      </c>
      <c r="D102" s="537" t="s">
        <v>649</v>
      </c>
      <c r="E102" s="537" t="s">
        <v>512</v>
      </c>
      <c r="F102" s="540">
        <v>41433</v>
      </c>
      <c r="G102" s="538"/>
      <c r="H102" s="538">
        <v>140</v>
      </c>
    </row>
    <row r="103" spans="1:8" ht="30" x14ac:dyDescent="0.2">
      <c r="A103" s="537" t="s">
        <v>636</v>
      </c>
      <c r="B103" s="537" t="s">
        <v>571</v>
      </c>
      <c r="C103" s="536" t="s">
        <v>655</v>
      </c>
      <c r="D103" s="537" t="s">
        <v>649</v>
      </c>
      <c r="E103" s="537" t="s">
        <v>512</v>
      </c>
      <c r="F103" s="540">
        <v>41433</v>
      </c>
      <c r="G103" s="538"/>
      <c r="H103" s="538">
        <v>145</v>
      </c>
    </row>
    <row r="104" spans="1:8" ht="45" x14ac:dyDescent="0.2">
      <c r="A104" s="537" t="s">
        <v>646</v>
      </c>
      <c r="B104" s="537" t="s">
        <v>647</v>
      </c>
      <c r="C104" s="536" t="s">
        <v>648</v>
      </c>
      <c r="D104" s="537" t="s">
        <v>649</v>
      </c>
      <c r="E104" s="537" t="s">
        <v>514</v>
      </c>
      <c r="F104" s="540">
        <v>41433</v>
      </c>
      <c r="G104" s="538"/>
      <c r="H104" s="538">
        <v>333</v>
      </c>
    </row>
    <row r="105" spans="1:8" ht="45" x14ac:dyDescent="0.2">
      <c r="A105" s="537" t="s">
        <v>652</v>
      </c>
      <c r="B105" s="537" t="s">
        <v>653</v>
      </c>
      <c r="C105" s="536" t="s">
        <v>654</v>
      </c>
      <c r="D105" s="537" t="s">
        <v>649</v>
      </c>
      <c r="E105" s="537" t="s">
        <v>514</v>
      </c>
      <c r="F105" s="540">
        <v>41433</v>
      </c>
      <c r="G105" s="538"/>
      <c r="H105" s="538">
        <v>333</v>
      </c>
    </row>
    <row r="106" spans="1:8" ht="45" x14ac:dyDescent="0.2">
      <c r="A106" s="537" t="s">
        <v>636</v>
      </c>
      <c r="B106" s="537" t="s">
        <v>571</v>
      </c>
      <c r="C106" s="536" t="s">
        <v>655</v>
      </c>
      <c r="D106" s="537" t="s">
        <v>649</v>
      </c>
      <c r="E106" s="537" t="s">
        <v>514</v>
      </c>
      <c r="F106" s="540">
        <v>41433</v>
      </c>
      <c r="G106" s="538"/>
      <c r="H106" s="538">
        <v>333</v>
      </c>
    </row>
    <row r="107" spans="1:8" ht="45" x14ac:dyDescent="0.2">
      <c r="A107" s="537" t="s">
        <v>646</v>
      </c>
      <c r="B107" s="537" t="s">
        <v>647</v>
      </c>
      <c r="C107" s="536" t="s">
        <v>648</v>
      </c>
      <c r="D107" s="537" t="s">
        <v>649</v>
      </c>
      <c r="E107" s="537" t="s">
        <v>658</v>
      </c>
      <c r="F107" s="540">
        <v>41433</v>
      </c>
      <c r="G107" s="538"/>
      <c r="H107" s="538">
        <v>240</v>
      </c>
    </row>
    <row r="108" spans="1:8" ht="45" x14ac:dyDescent="0.2">
      <c r="A108" s="537" t="s">
        <v>652</v>
      </c>
      <c r="B108" s="537" t="s">
        <v>653</v>
      </c>
      <c r="C108" s="536" t="s">
        <v>654</v>
      </c>
      <c r="D108" s="537" t="s">
        <v>649</v>
      </c>
      <c r="E108" s="537" t="s">
        <v>658</v>
      </c>
      <c r="F108" s="540">
        <v>41433</v>
      </c>
      <c r="G108" s="538"/>
      <c r="H108" s="538">
        <v>240</v>
      </c>
    </row>
    <row r="109" spans="1:8" ht="45" x14ac:dyDescent="0.2">
      <c r="A109" s="537" t="s">
        <v>636</v>
      </c>
      <c r="B109" s="537" t="s">
        <v>571</v>
      </c>
      <c r="C109" s="536" t="s">
        <v>655</v>
      </c>
      <c r="D109" s="537" t="s">
        <v>649</v>
      </c>
      <c r="E109" s="537" t="s">
        <v>658</v>
      </c>
      <c r="F109" s="540">
        <v>41433</v>
      </c>
      <c r="G109" s="538"/>
      <c r="H109" s="538">
        <v>240</v>
      </c>
    </row>
    <row r="110" spans="1:8" ht="15" x14ac:dyDescent="0.2">
      <c r="A110" s="537" t="s">
        <v>490</v>
      </c>
      <c r="B110" s="537" t="s">
        <v>491</v>
      </c>
      <c r="C110" s="536" t="s">
        <v>492</v>
      </c>
      <c r="D110" s="537" t="s">
        <v>643</v>
      </c>
      <c r="E110" s="537" t="s">
        <v>550</v>
      </c>
      <c r="F110" s="540">
        <v>41433</v>
      </c>
      <c r="G110" s="538"/>
      <c r="H110" s="538">
        <v>872</v>
      </c>
    </row>
    <row r="111" spans="1:8" x14ac:dyDescent="0.2">
      <c r="H111" s="420"/>
    </row>
    <row r="112" spans="1:8" ht="15" x14ac:dyDescent="0.2">
      <c r="A112" s="109" t="s">
        <v>510</v>
      </c>
      <c r="B112" s="109" t="s">
        <v>479</v>
      </c>
      <c r="C112" s="451" t="s">
        <v>480</v>
      </c>
      <c r="D112" s="109" t="s">
        <v>649</v>
      </c>
      <c r="E112" s="109" t="s">
        <v>670</v>
      </c>
      <c r="F112" s="109" t="s">
        <v>671</v>
      </c>
      <c r="G112" s="4">
        <v>346</v>
      </c>
      <c r="H112" s="449"/>
    </row>
    <row r="113" spans="1:8" ht="30" x14ac:dyDescent="0.2">
      <c r="A113" s="537" t="s">
        <v>646</v>
      </c>
      <c r="B113" s="537" t="s">
        <v>647</v>
      </c>
      <c r="C113" s="536" t="s">
        <v>648</v>
      </c>
      <c r="D113" s="537" t="s">
        <v>649</v>
      </c>
      <c r="E113" s="537" t="s">
        <v>660</v>
      </c>
      <c r="F113" s="537" t="s">
        <v>672</v>
      </c>
      <c r="G113" s="538">
        <v>180</v>
      </c>
      <c r="H113" s="538"/>
    </row>
    <row r="114" spans="1:8" ht="30" x14ac:dyDescent="0.2">
      <c r="A114" s="537" t="s">
        <v>652</v>
      </c>
      <c r="B114" s="537" t="s">
        <v>653</v>
      </c>
      <c r="C114" s="536" t="s">
        <v>654</v>
      </c>
      <c r="D114" s="537" t="s">
        <v>649</v>
      </c>
      <c r="E114" s="537" t="s">
        <v>660</v>
      </c>
      <c r="F114" s="537" t="s">
        <v>672</v>
      </c>
      <c r="G114" s="538">
        <v>180</v>
      </c>
      <c r="H114" s="538"/>
    </row>
    <row r="115" spans="1:8" ht="30" x14ac:dyDescent="0.2">
      <c r="A115" s="537" t="s">
        <v>636</v>
      </c>
      <c r="B115" s="537" t="s">
        <v>571</v>
      </c>
      <c r="C115" s="536" t="s">
        <v>655</v>
      </c>
      <c r="D115" s="537" t="s">
        <v>649</v>
      </c>
      <c r="E115" s="537" t="s">
        <v>660</v>
      </c>
      <c r="F115" s="537" t="s">
        <v>672</v>
      </c>
      <c r="G115" s="538">
        <v>180</v>
      </c>
      <c r="H115" s="538"/>
    </row>
    <row r="116" spans="1:8" ht="15" x14ac:dyDescent="0.2">
      <c r="A116" s="109" t="s">
        <v>510</v>
      </c>
      <c r="B116" s="109" t="s">
        <v>479</v>
      </c>
      <c r="C116" s="451" t="s">
        <v>480</v>
      </c>
      <c r="D116" s="109" t="s">
        <v>649</v>
      </c>
      <c r="E116" s="109" t="s">
        <v>670</v>
      </c>
      <c r="F116" s="109" t="s">
        <v>621</v>
      </c>
      <c r="G116" s="4"/>
      <c r="H116" s="538">
        <v>346</v>
      </c>
    </row>
    <row r="117" spans="1:8" ht="15" x14ac:dyDescent="0.2">
      <c r="A117" s="109" t="s">
        <v>510</v>
      </c>
      <c r="B117" s="109" t="s">
        <v>479</v>
      </c>
      <c r="C117" s="451" t="s">
        <v>743</v>
      </c>
      <c r="D117" s="109" t="s">
        <v>649</v>
      </c>
      <c r="E117" s="109" t="s">
        <v>670</v>
      </c>
      <c r="F117" s="109" t="s">
        <v>687</v>
      </c>
      <c r="G117" s="4"/>
      <c r="H117" s="538"/>
    </row>
    <row r="119" spans="1:8" ht="45" x14ac:dyDescent="0.2">
      <c r="A119" s="537" t="s">
        <v>490</v>
      </c>
      <c r="B119" s="537" t="s">
        <v>491</v>
      </c>
      <c r="C119" s="536" t="s">
        <v>492</v>
      </c>
      <c r="D119" s="537" t="s">
        <v>649</v>
      </c>
      <c r="E119" s="537" t="s">
        <v>658</v>
      </c>
      <c r="F119" s="537" t="s">
        <v>673</v>
      </c>
      <c r="G119" s="538">
        <v>500</v>
      </c>
      <c r="H119" s="538"/>
    </row>
    <row r="120" spans="1:8" ht="45" x14ac:dyDescent="0.2">
      <c r="A120" s="537" t="s">
        <v>495</v>
      </c>
      <c r="B120" s="537" t="s">
        <v>477</v>
      </c>
      <c r="C120" s="536" t="s">
        <v>478</v>
      </c>
      <c r="D120" s="537" t="s">
        <v>649</v>
      </c>
      <c r="E120" s="537" t="s">
        <v>658</v>
      </c>
      <c r="F120" s="537" t="s">
        <v>673</v>
      </c>
      <c r="G120" s="538">
        <v>180</v>
      </c>
      <c r="H120" s="538"/>
    </row>
    <row r="121" spans="1:8" ht="30" x14ac:dyDescent="0.2">
      <c r="A121" s="418" t="s">
        <v>481</v>
      </c>
      <c r="B121" s="418" t="s">
        <v>507</v>
      </c>
      <c r="C121" s="451" t="s">
        <v>483</v>
      </c>
      <c r="D121" s="537" t="s">
        <v>649</v>
      </c>
      <c r="E121" s="537" t="s">
        <v>660</v>
      </c>
      <c r="F121" s="537" t="s">
        <v>673</v>
      </c>
      <c r="G121" s="538">
        <v>500</v>
      </c>
      <c r="H121" s="538"/>
    </row>
    <row r="122" spans="1:8" ht="15" x14ac:dyDescent="0.2">
      <c r="A122" s="418" t="s">
        <v>582</v>
      </c>
      <c r="B122" s="418" t="s">
        <v>491</v>
      </c>
      <c r="C122" s="451" t="s">
        <v>674</v>
      </c>
      <c r="D122" s="418" t="s">
        <v>649</v>
      </c>
      <c r="E122" s="418" t="s">
        <v>675</v>
      </c>
      <c r="F122" s="418" t="s">
        <v>676</v>
      </c>
      <c r="G122" s="535">
        <v>2912.6</v>
      </c>
      <c r="H122" s="535">
        <v>2912.6</v>
      </c>
    </row>
    <row r="123" spans="1:8" ht="15" x14ac:dyDescent="0.2">
      <c r="A123" s="418" t="s">
        <v>510</v>
      </c>
      <c r="B123" s="418" t="s">
        <v>475</v>
      </c>
      <c r="C123" s="451" t="s">
        <v>677</v>
      </c>
      <c r="D123" s="418" t="s">
        <v>649</v>
      </c>
      <c r="E123" s="418" t="s">
        <v>675</v>
      </c>
      <c r="F123" s="418" t="s">
        <v>676</v>
      </c>
      <c r="G123" s="535">
        <v>1188.4000000000001</v>
      </c>
      <c r="H123" s="535">
        <v>1188</v>
      </c>
    </row>
    <row r="124" spans="1:8" ht="45" x14ac:dyDescent="0.2">
      <c r="A124" s="537" t="s">
        <v>646</v>
      </c>
      <c r="B124" s="537" t="s">
        <v>647</v>
      </c>
      <c r="C124" s="536" t="s">
        <v>648</v>
      </c>
      <c r="D124" s="537" t="s">
        <v>649</v>
      </c>
      <c r="E124" s="537" t="s">
        <v>678</v>
      </c>
      <c r="F124" s="537" t="s">
        <v>679</v>
      </c>
      <c r="G124" s="538">
        <v>245</v>
      </c>
      <c r="H124" s="538"/>
    </row>
    <row r="125" spans="1:8" ht="45" x14ac:dyDescent="0.2">
      <c r="A125" s="537" t="s">
        <v>652</v>
      </c>
      <c r="B125" s="537" t="s">
        <v>653</v>
      </c>
      <c r="C125" s="536" t="s">
        <v>654</v>
      </c>
      <c r="D125" s="537" t="s">
        <v>649</v>
      </c>
      <c r="E125" s="537" t="s">
        <v>678</v>
      </c>
      <c r="F125" s="537" t="s">
        <v>679</v>
      </c>
      <c r="G125" s="538">
        <v>245</v>
      </c>
      <c r="H125" s="538"/>
    </row>
    <row r="126" spans="1:8" ht="45" x14ac:dyDescent="0.2">
      <c r="A126" s="537" t="s">
        <v>636</v>
      </c>
      <c r="B126" s="537" t="s">
        <v>571</v>
      </c>
      <c r="C126" s="536" t="s">
        <v>655</v>
      </c>
      <c r="D126" s="537" t="s">
        <v>649</v>
      </c>
      <c r="E126" s="537" t="s">
        <v>678</v>
      </c>
      <c r="F126" s="537" t="s">
        <v>679</v>
      </c>
      <c r="G126" s="538">
        <v>245</v>
      </c>
      <c r="H126" s="538"/>
    </row>
    <row r="127" spans="1:8" ht="15" x14ac:dyDescent="0.2">
      <c r="A127" s="537" t="s">
        <v>646</v>
      </c>
      <c r="B127" s="537" t="s">
        <v>647</v>
      </c>
      <c r="C127" s="536" t="s">
        <v>648</v>
      </c>
      <c r="D127" s="537" t="s">
        <v>649</v>
      </c>
      <c r="E127" s="537" t="s">
        <v>680</v>
      </c>
      <c r="F127" s="537" t="s">
        <v>681</v>
      </c>
      <c r="G127" s="538">
        <v>150</v>
      </c>
      <c r="H127" s="538"/>
    </row>
    <row r="128" spans="1:8" ht="30" x14ac:dyDescent="0.2">
      <c r="A128" s="537" t="s">
        <v>652</v>
      </c>
      <c r="B128" s="537" t="s">
        <v>653</v>
      </c>
      <c r="C128" s="536" t="s">
        <v>654</v>
      </c>
      <c r="D128" s="537" t="s">
        <v>649</v>
      </c>
      <c r="E128" s="537" t="s">
        <v>680</v>
      </c>
      <c r="F128" s="537" t="s">
        <v>682</v>
      </c>
      <c r="G128" s="538">
        <v>150</v>
      </c>
      <c r="H128" s="538"/>
    </row>
    <row r="129" spans="1:8" ht="15" x14ac:dyDescent="0.2">
      <c r="A129" s="537" t="s">
        <v>636</v>
      </c>
      <c r="B129" s="537" t="s">
        <v>571</v>
      </c>
      <c r="C129" s="536" t="s">
        <v>655</v>
      </c>
      <c r="D129" s="537" t="s">
        <v>649</v>
      </c>
      <c r="E129" s="537" t="s">
        <v>680</v>
      </c>
      <c r="F129" s="537" t="s">
        <v>683</v>
      </c>
      <c r="G129" s="538">
        <v>150</v>
      </c>
      <c r="H129" s="538"/>
    </row>
    <row r="130" spans="1:8" ht="30" x14ac:dyDescent="0.2">
      <c r="A130" s="537" t="s">
        <v>646</v>
      </c>
      <c r="B130" s="537" t="s">
        <v>647</v>
      </c>
      <c r="C130" s="536" t="s">
        <v>648</v>
      </c>
      <c r="D130" s="537" t="s">
        <v>649</v>
      </c>
      <c r="E130" s="537" t="s">
        <v>512</v>
      </c>
      <c r="F130" s="540">
        <v>41518</v>
      </c>
      <c r="G130" s="538">
        <v>145</v>
      </c>
      <c r="H130" s="538"/>
    </row>
    <row r="131" spans="1:8" ht="30" x14ac:dyDescent="0.2">
      <c r="A131" s="537" t="s">
        <v>652</v>
      </c>
      <c r="B131" s="537" t="s">
        <v>653</v>
      </c>
      <c r="C131" s="536" t="s">
        <v>654</v>
      </c>
      <c r="D131" s="537" t="s">
        <v>649</v>
      </c>
      <c r="E131" s="537" t="s">
        <v>512</v>
      </c>
      <c r="F131" s="540">
        <v>41518</v>
      </c>
      <c r="G131" s="538">
        <v>145</v>
      </c>
      <c r="H131" s="538"/>
    </row>
    <row r="132" spans="1:8" ht="30" x14ac:dyDescent="0.2">
      <c r="A132" s="537" t="s">
        <v>636</v>
      </c>
      <c r="B132" s="537" t="s">
        <v>571</v>
      </c>
      <c r="C132" s="536" t="s">
        <v>655</v>
      </c>
      <c r="D132" s="537" t="s">
        <v>649</v>
      </c>
      <c r="E132" s="537" t="s">
        <v>512</v>
      </c>
      <c r="F132" s="540">
        <v>41518</v>
      </c>
      <c r="G132" s="538">
        <v>145</v>
      </c>
      <c r="H132" s="538"/>
    </row>
    <row r="133" spans="1:8" ht="45" x14ac:dyDescent="0.2">
      <c r="A133" s="537" t="s">
        <v>495</v>
      </c>
      <c r="B133" s="537" t="s">
        <v>477</v>
      </c>
      <c r="C133" s="536" t="s">
        <v>661</v>
      </c>
      <c r="D133" s="537" t="s">
        <v>649</v>
      </c>
      <c r="E133" s="537" t="s">
        <v>514</v>
      </c>
      <c r="F133" s="537" t="s">
        <v>679</v>
      </c>
      <c r="G133" s="538">
        <v>180</v>
      </c>
      <c r="H133" s="538"/>
    </row>
    <row r="134" spans="1:8" ht="45" x14ac:dyDescent="0.2">
      <c r="A134" s="537" t="s">
        <v>684</v>
      </c>
      <c r="B134" s="537" t="s">
        <v>501</v>
      </c>
      <c r="C134" s="536" t="s">
        <v>502</v>
      </c>
      <c r="D134" s="537" t="s">
        <v>649</v>
      </c>
      <c r="E134" s="537" t="s">
        <v>514</v>
      </c>
      <c r="F134" s="537" t="s">
        <v>679</v>
      </c>
      <c r="G134" s="538">
        <v>180</v>
      </c>
      <c r="H134" s="538"/>
    </row>
    <row r="135" spans="1:8" ht="45" x14ac:dyDescent="0.2">
      <c r="A135" s="418" t="s">
        <v>481</v>
      </c>
      <c r="B135" s="418" t="s">
        <v>507</v>
      </c>
      <c r="C135" s="451" t="s">
        <v>483</v>
      </c>
      <c r="D135" s="537" t="s">
        <v>649</v>
      </c>
      <c r="E135" s="537" t="s">
        <v>514</v>
      </c>
      <c r="F135" s="537" t="s">
        <v>679</v>
      </c>
      <c r="G135" s="538">
        <v>180</v>
      </c>
      <c r="H135" s="538"/>
    </row>
    <row r="136" spans="1:8" ht="45" x14ac:dyDescent="0.3">
      <c r="A136" s="109" t="s">
        <v>497</v>
      </c>
      <c r="B136" s="109" t="s">
        <v>498</v>
      </c>
      <c r="C136" s="453" t="s">
        <v>499</v>
      </c>
      <c r="D136" s="537" t="s">
        <v>649</v>
      </c>
      <c r="E136" s="537" t="s">
        <v>514</v>
      </c>
      <c r="F136" s="537" t="s">
        <v>679</v>
      </c>
      <c r="G136" s="538">
        <v>160</v>
      </c>
      <c r="H136" s="538"/>
    </row>
    <row r="138" spans="1:8" ht="30" x14ac:dyDescent="0.2">
      <c r="A138" s="537" t="s">
        <v>684</v>
      </c>
      <c r="B138" s="537" t="s">
        <v>501</v>
      </c>
      <c r="C138" s="536" t="s">
        <v>569</v>
      </c>
      <c r="D138" s="537" t="s">
        <v>649</v>
      </c>
      <c r="E138" s="537" t="s">
        <v>685</v>
      </c>
      <c r="F138" s="537" t="s">
        <v>681</v>
      </c>
      <c r="G138" s="538">
        <v>150</v>
      </c>
      <c r="H138" s="538"/>
    </row>
    <row r="139" spans="1:8" ht="30" x14ac:dyDescent="0.2">
      <c r="A139" s="537" t="s">
        <v>495</v>
      </c>
      <c r="B139" s="537" t="s">
        <v>477</v>
      </c>
      <c r="C139" s="536" t="s">
        <v>478</v>
      </c>
      <c r="D139" s="537" t="s">
        <v>649</v>
      </c>
      <c r="E139" s="537" t="s">
        <v>685</v>
      </c>
      <c r="F139" s="537" t="s">
        <v>681</v>
      </c>
      <c r="G139" s="538">
        <v>150</v>
      </c>
      <c r="H139" s="538"/>
    </row>
    <row r="140" spans="1:8" ht="30" x14ac:dyDescent="0.3">
      <c r="A140" s="109" t="s">
        <v>497</v>
      </c>
      <c r="B140" s="109" t="s">
        <v>498</v>
      </c>
      <c r="C140" s="453" t="s">
        <v>499</v>
      </c>
      <c r="D140" s="537" t="s">
        <v>649</v>
      </c>
      <c r="E140" s="537" t="s">
        <v>685</v>
      </c>
      <c r="F140" s="537" t="s">
        <v>682</v>
      </c>
      <c r="G140" s="538">
        <v>150</v>
      </c>
      <c r="H140" s="538"/>
    </row>
    <row r="141" spans="1:8" ht="30" x14ac:dyDescent="0.2">
      <c r="A141" s="537" t="s">
        <v>684</v>
      </c>
      <c r="B141" s="537" t="s">
        <v>501</v>
      </c>
      <c r="C141" s="536" t="s">
        <v>661</v>
      </c>
      <c r="D141" s="537" t="s">
        <v>649</v>
      </c>
      <c r="E141" s="537" t="s">
        <v>650</v>
      </c>
      <c r="F141" s="537" t="s">
        <v>686</v>
      </c>
      <c r="G141" s="538">
        <v>120</v>
      </c>
      <c r="H141" s="538"/>
    </row>
    <row r="142" spans="1:8" ht="30" x14ac:dyDescent="0.2">
      <c r="A142" s="537" t="s">
        <v>495</v>
      </c>
      <c r="B142" s="537" t="s">
        <v>477</v>
      </c>
      <c r="C142" s="536" t="s">
        <v>661</v>
      </c>
      <c r="D142" s="537" t="s">
        <v>649</v>
      </c>
      <c r="E142" s="537" t="s">
        <v>650</v>
      </c>
      <c r="F142" s="537" t="s">
        <v>686</v>
      </c>
      <c r="G142" s="538">
        <v>120</v>
      </c>
      <c r="H142" s="538"/>
    </row>
    <row r="143" spans="1:8" ht="30" x14ac:dyDescent="0.3">
      <c r="A143" s="109" t="s">
        <v>497</v>
      </c>
      <c r="B143" s="109" t="s">
        <v>498</v>
      </c>
      <c r="C143" s="453" t="s">
        <v>499</v>
      </c>
      <c r="D143" s="537" t="s">
        <v>649</v>
      </c>
      <c r="E143" s="537" t="s">
        <v>650</v>
      </c>
      <c r="F143" s="537" t="s">
        <v>686</v>
      </c>
      <c r="G143" s="538">
        <v>120</v>
      </c>
      <c r="H143" s="538"/>
    </row>
    <row r="145" spans="1:8" x14ac:dyDescent="0.2">
      <c r="G145" s="420"/>
      <c r="H145" s="420"/>
    </row>
    <row r="146" spans="1:8" ht="45" x14ac:dyDescent="0.2">
      <c r="A146" s="537" t="s">
        <v>490</v>
      </c>
      <c r="B146" s="537" t="s">
        <v>491</v>
      </c>
      <c r="C146" s="536" t="s">
        <v>492</v>
      </c>
      <c r="D146" s="537" t="s">
        <v>649</v>
      </c>
      <c r="E146" s="537" t="s">
        <v>658</v>
      </c>
      <c r="F146" s="540" t="s">
        <v>621</v>
      </c>
      <c r="G146" s="538"/>
      <c r="H146" s="538">
        <v>500</v>
      </c>
    </row>
    <row r="147" spans="1:8" ht="45" x14ac:dyDescent="0.2">
      <c r="A147" s="537" t="s">
        <v>495</v>
      </c>
      <c r="B147" s="537" t="s">
        <v>477</v>
      </c>
      <c r="C147" s="536" t="s">
        <v>478</v>
      </c>
      <c r="D147" s="537" t="s">
        <v>649</v>
      </c>
      <c r="E147" s="537" t="s">
        <v>658</v>
      </c>
      <c r="F147" s="540" t="s">
        <v>621</v>
      </c>
      <c r="G147" s="538"/>
      <c r="H147" s="538">
        <v>180</v>
      </c>
    </row>
    <row r="148" spans="1:8" ht="30" x14ac:dyDescent="0.2">
      <c r="A148" s="418" t="s">
        <v>481</v>
      </c>
      <c r="B148" s="418" t="s">
        <v>507</v>
      </c>
      <c r="C148" s="451" t="s">
        <v>483</v>
      </c>
      <c r="D148" s="537" t="s">
        <v>649</v>
      </c>
      <c r="E148" s="537" t="s">
        <v>660</v>
      </c>
      <c r="F148" s="540" t="s">
        <v>621</v>
      </c>
      <c r="G148" s="538"/>
      <c r="H148" s="538">
        <v>500</v>
      </c>
    </row>
    <row r="149" spans="1:8" ht="45" x14ac:dyDescent="0.2">
      <c r="A149" s="537" t="s">
        <v>646</v>
      </c>
      <c r="B149" s="537" t="s">
        <v>647</v>
      </c>
      <c r="C149" s="536" t="s">
        <v>648</v>
      </c>
      <c r="D149" s="537" t="s">
        <v>649</v>
      </c>
      <c r="E149" s="537" t="s">
        <v>678</v>
      </c>
      <c r="F149" s="540" t="s">
        <v>621</v>
      </c>
      <c r="G149" s="538"/>
      <c r="H149" s="538">
        <v>245</v>
      </c>
    </row>
    <row r="150" spans="1:8" ht="45" x14ac:dyDescent="0.2">
      <c r="A150" s="537" t="s">
        <v>652</v>
      </c>
      <c r="B150" s="537" t="s">
        <v>653</v>
      </c>
      <c r="C150" s="536" t="s">
        <v>654</v>
      </c>
      <c r="D150" s="537" t="s">
        <v>649</v>
      </c>
      <c r="E150" s="537" t="s">
        <v>678</v>
      </c>
      <c r="F150" s="540" t="s">
        <v>621</v>
      </c>
      <c r="G150" s="538"/>
      <c r="H150" s="538">
        <v>245</v>
      </c>
    </row>
    <row r="151" spans="1:8" ht="45" x14ac:dyDescent="0.2">
      <c r="A151" s="537" t="s">
        <v>636</v>
      </c>
      <c r="B151" s="537" t="s">
        <v>571</v>
      </c>
      <c r="C151" s="536" t="s">
        <v>655</v>
      </c>
      <c r="D151" s="537" t="s">
        <v>649</v>
      </c>
      <c r="E151" s="537" t="s">
        <v>678</v>
      </c>
      <c r="F151" s="540" t="s">
        <v>621</v>
      </c>
      <c r="G151" s="538"/>
      <c r="H151" s="538">
        <v>245</v>
      </c>
    </row>
    <row r="152" spans="1:8" ht="15" x14ac:dyDescent="0.2">
      <c r="A152" s="537" t="s">
        <v>646</v>
      </c>
      <c r="B152" s="537" t="s">
        <v>647</v>
      </c>
      <c r="C152" s="536" t="s">
        <v>648</v>
      </c>
      <c r="D152" s="537" t="s">
        <v>649</v>
      </c>
      <c r="E152" s="537" t="s">
        <v>680</v>
      </c>
      <c r="F152" s="540" t="s">
        <v>621</v>
      </c>
      <c r="G152" s="538"/>
      <c r="H152" s="538">
        <v>150</v>
      </c>
    </row>
    <row r="153" spans="1:8" ht="30" x14ac:dyDescent="0.2">
      <c r="A153" s="537" t="s">
        <v>652</v>
      </c>
      <c r="B153" s="537" t="s">
        <v>653</v>
      </c>
      <c r="C153" s="536" t="s">
        <v>654</v>
      </c>
      <c r="D153" s="537" t="s">
        <v>649</v>
      </c>
      <c r="E153" s="537" t="s">
        <v>680</v>
      </c>
      <c r="F153" s="540" t="s">
        <v>621</v>
      </c>
      <c r="G153" s="538"/>
      <c r="H153" s="538">
        <v>150</v>
      </c>
    </row>
    <row r="154" spans="1:8" ht="15" x14ac:dyDescent="0.2">
      <c r="A154" s="537" t="s">
        <v>636</v>
      </c>
      <c r="B154" s="537" t="s">
        <v>571</v>
      </c>
      <c r="C154" s="536" t="s">
        <v>655</v>
      </c>
      <c r="D154" s="537" t="s">
        <v>649</v>
      </c>
      <c r="E154" s="537" t="s">
        <v>680</v>
      </c>
      <c r="F154" s="540" t="s">
        <v>621</v>
      </c>
      <c r="G154" s="538"/>
      <c r="H154" s="538">
        <v>150</v>
      </c>
    </row>
    <row r="155" spans="1:8" ht="30" x14ac:dyDescent="0.2">
      <c r="A155" s="537" t="s">
        <v>646</v>
      </c>
      <c r="B155" s="537" t="s">
        <v>647</v>
      </c>
      <c r="C155" s="536" t="s">
        <v>648</v>
      </c>
      <c r="D155" s="537" t="s">
        <v>649</v>
      </c>
      <c r="E155" s="537" t="s">
        <v>512</v>
      </c>
      <c r="F155" s="540" t="s">
        <v>621</v>
      </c>
      <c r="G155" s="538"/>
      <c r="H155" s="538">
        <v>145</v>
      </c>
    </row>
    <row r="156" spans="1:8" ht="30" x14ac:dyDescent="0.2">
      <c r="A156" s="537" t="s">
        <v>652</v>
      </c>
      <c r="B156" s="537" t="s">
        <v>653</v>
      </c>
      <c r="C156" s="536" t="s">
        <v>654</v>
      </c>
      <c r="D156" s="537" t="s">
        <v>649</v>
      </c>
      <c r="E156" s="537" t="s">
        <v>512</v>
      </c>
      <c r="F156" s="540" t="s">
        <v>621</v>
      </c>
      <c r="G156" s="538"/>
      <c r="H156" s="538">
        <v>145</v>
      </c>
    </row>
    <row r="157" spans="1:8" ht="30" x14ac:dyDescent="0.2">
      <c r="A157" s="537" t="s">
        <v>636</v>
      </c>
      <c r="B157" s="537" t="s">
        <v>571</v>
      </c>
      <c r="C157" s="536" t="s">
        <v>655</v>
      </c>
      <c r="D157" s="537" t="s">
        <v>649</v>
      </c>
      <c r="E157" s="537" t="s">
        <v>512</v>
      </c>
      <c r="F157" s="540" t="s">
        <v>621</v>
      </c>
      <c r="G157" s="538"/>
      <c r="H157" s="538">
        <v>145</v>
      </c>
    </row>
    <row r="158" spans="1:8" ht="45" x14ac:dyDescent="0.2">
      <c r="A158" s="537" t="s">
        <v>495</v>
      </c>
      <c r="B158" s="537" t="s">
        <v>477</v>
      </c>
      <c r="C158" s="536" t="s">
        <v>661</v>
      </c>
      <c r="D158" s="537" t="s">
        <v>649</v>
      </c>
      <c r="E158" s="537" t="s">
        <v>514</v>
      </c>
      <c r="F158" s="540" t="s">
        <v>621</v>
      </c>
      <c r="G158" s="538"/>
      <c r="H158" s="538">
        <v>180</v>
      </c>
    </row>
    <row r="159" spans="1:8" ht="45" x14ac:dyDescent="0.2">
      <c r="A159" s="537" t="s">
        <v>684</v>
      </c>
      <c r="B159" s="537" t="s">
        <v>501</v>
      </c>
      <c r="C159" s="536" t="s">
        <v>502</v>
      </c>
      <c r="D159" s="537" t="s">
        <v>649</v>
      </c>
      <c r="E159" s="537" t="s">
        <v>514</v>
      </c>
      <c r="F159" s="540" t="s">
        <v>621</v>
      </c>
      <c r="G159" s="538"/>
      <c r="H159" s="538">
        <v>180</v>
      </c>
    </row>
    <row r="160" spans="1:8" ht="45" x14ac:dyDescent="0.2">
      <c r="A160" s="418" t="s">
        <v>481</v>
      </c>
      <c r="B160" s="418" t="s">
        <v>507</v>
      </c>
      <c r="C160" s="451" t="s">
        <v>483</v>
      </c>
      <c r="D160" s="537" t="s">
        <v>649</v>
      </c>
      <c r="E160" s="537" t="s">
        <v>514</v>
      </c>
      <c r="F160" s="540" t="s">
        <v>621</v>
      </c>
      <c r="G160" s="538"/>
      <c r="H160" s="538">
        <v>180</v>
      </c>
    </row>
    <row r="161" spans="1:8" ht="45" x14ac:dyDescent="0.3">
      <c r="A161" s="109" t="s">
        <v>497</v>
      </c>
      <c r="B161" s="109" t="s">
        <v>498</v>
      </c>
      <c r="C161" s="453" t="s">
        <v>499</v>
      </c>
      <c r="D161" s="537" t="s">
        <v>649</v>
      </c>
      <c r="E161" s="537" t="s">
        <v>514</v>
      </c>
      <c r="F161" s="540" t="s">
        <v>621</v>
      </c>
      <c r="G161" s="538"/>
      <c r="H161" s="538">
        <v>160</v>
      </c>
    </row>
    <row r="162" spans="1:8" ht="15" x14ac:dyDescent="0.25">
      <c r="A162" s="537"/>
      <c r="B162" s="537"/>
      <c r="C162" s="536"/>
      <c r="D162" s="537"/>
      <c r="E162" s="537"/>
      <c r="F162" s="540"/>
      <c r="G162" s="543"/>
      <c r="H162" s="543"/>
    </row>
    <row r="163" spans="1:8" x14ac:dyDescent="0.2">
      <c r="H163" s="420"/>
    </row>
    <row r="164" spans="1:8" ht="30" x14ac:dyDescent="0.2">
      <c r="A164" s="537" t="s">
        <v>684</v>
      </c>
      <c r="B164" s="537" t="s">
        <v>501</v>
      </c>
      <c r="C164" s="536" t="s">
        <v>569</v>
      </c>
      <c r="D164" s="537" t="s">
        <v>649</v>
      </c>
      <c r="E164" s="537" t="s">
        <v>685</v>
      </c>
      <c r="F164" s="537" t="s">
        <v>688</v>
      </c>
      <c r="G164" s="538"/>
      <c r="H164" s="538">
        <v>150</v>
      </c>
    </row>
    <row r="165" spans="1:8" ht="30" x14ac:dyDescent="0.2">
      <c r="A165" s="537" t="s">
        <v>495</v>
      </c>
      <c r="B165" s="537" t="s">
        <v>477</v>
      </c>
      <c r="C165" s="536" t="s">
        <v>478</v>
      </c>
      <c r="D165" s="537" t="s">
        <v>649</v>
      </c>
      <c r="E165" s="537" t="s">
        <v>685</v>
      </c>
      <c r="F165" s="537" t="s">
        <v>688</v>
      </c>
      <c r="G165" s="538"/>
      <c r="H165" s="538">
        <v>150</v>
      </c>
    </row>
    <row r="166" spans="1:8" ht="30" x14ac:dyDescent="0.3">
      <c r="A166" s="109" t="s">
        <v>497</v>
      </c>
      <c r="B166" s="109" t="s">
        <v>498</v>
      </c>
      <c r="C166" s="453" t="s">
        <v>499</v>
      </c>
      <c r="D166" s="537" t="s">
        <v>649</v>
      </c>
      <c r="E166" s="537" t="s">
        <v>685</v>
      </c>
      <c r="F166" s="537" t="s">
        <v>688</v>
      </c>
      <c r="G166" s="538"/>
      <c r="H166" s="538">
        <v>150</v>
      </c>
    </row>
    <row r="167" spans="1:8" ht="30" x14ac:dyDescent="0.2">
      <c r="A167" s="537" t="s">
        <v>684</v>
      </c>
      <c r="B167" s="537" t="s">
        <v>501</v>
      </c>
      <c r="C167" s="536" t="s">
        <v>661</v>
      </c>
      <c r="D167" s="537" t="s">
        <v>649</v>
      </c>
      <c r="E167" s="537" t="s">
        <v>650</v>
      </c>
      <c r="F167" s="537" t="s">
        <v>688</v>
      </c>
      <c r="G167" s="538"/>
      <c r="H167" s="538">
        <v>120</v>
      </c>
    </row>
    <row r="168" spans="1:8" ht="30" x14ac:dyDescent="0.2">
      <c r="A168" s="537" t="s">
        <v>495</v>
      </c>
      <c r="B168" s="537" t="s">
        <v>477</v>
      </c>
      <c r="C168" s="536" t="s">
        <v>661</v>
      </c>
      <c r="D168" s="537" t="s">
        <v>649</v>
      </c>
      <c r="E168" s="537" t="s">
        <v>650</v>
      </c>
      <c r="F168" s="537" t="s">
        <v>688</v>
      </c>
      <c r="G168" s="538"/>
      <c r="H168" s="538">
        <v>120</v>
      </c>
    </row>
    <row r="169" spans="1:8" ht="30" x14ac:dyDescent="0.3">
      <c r="A169" s="109" t="s">
        <v>497</v>
      </c>
      <c r="B169" s="109" t="s">
        <v>498</v>
      </c>
      <c r="C169" s="453" t="s">
        <v>499</v>
      </c>
      <c r="D169" s="537" t="s">
        <v>649</v>
      </c>
      <c r="E169" s="537" t="s">
        <v>650</v>
      </c>
      <c r="F169" s="537" t="s">
        <v>688</v>
      </c>
      <c r="G169" s="538"/>
      <c r="H169" s="538">
        <v>120</v>
      </c>
    </row>
    <row r="170" spans="1:8" ht="15" x14ac:dyDescent="0.25">
      <c r="A170" s="537" t="s">
        <v>490</v>
      </c>
      <c r="B170" s="537" t="s">
        <v>491</v>
      </c>
      <c r="C170" s="536" t="s">
        <v>492</v>
      </c>
      <c r="D170" s="537" t="s">
        <v>649</v>
      </c>
      <c r="E170" s="537" t="s">
        <v>680</v>
      </c>
      <c r="F170" s="537" t="s">
        <v>688</v>
      </c>
      <c r="G170" s="543"/>
      <c r="H170" s="543">
        <v>400</v>
      </c>
    </row>
    <row r="171" spans="1:8" ht="15" x14ac:dyDescent="0.25">
      <c r="A171" s="537" t="s">
        <v>495</v>
      </c>
      <c r="B171" s="537" t="s">
        <v>477</v>
      </c>
      <c r="C171" s="536" t="s">
        <v>478</v>
      </c>
      <c r="D171" s="537" t="s">
        <v>649</v>
      </c>
      <c r="E171" s="537" t="s">
        <v>680</v>
      </c>
      <c r="F171" s="537" t="s">
        <v>688</v>
      </c>
      <c r="G171" s="543"/>
      <c r="H171" s="543">
        <v>80</v>
      </c>
    </row>
    <row r="172" spans="1:8" ht="15" x14ac:dyDescent="0.25">
      <c r="A172" s="537" t="s">
        <v>481</v>
      </c>
      <c r="B172" s="537" t="s">
        <v>507</v>
      </c>
      <c r="C172" s="536" t="s">
        <v>483</v>
      </c>
      <c r="D172" s="537" t="s">
        <v>649</v>
      </c>
      <c r="E172" s="537" t="s">
        <v>680</v>
      </c>
      <c r="F172" s="537" t="s">
        <v>688</v>
      </c>
      <c r="G172" s="543"/>
      <c r="H172" s="543">
        <v>150</v>
      </c>
    </row>
    <row r="173" spans="1:8" ht="15" x14ac:dyDescent="0.25">
      <c r="A173" s="537" t="s">
        <v>490</v>
      </c>
      <c r="B173" s="537" t="s">
        <v>491</v>
      </c>
      <c r="C173" s="536" t="s">
        <v>492</v>
      </c>
      <c r="D173" s="537" t="s">
        <v>649</v>
      </c>
      <c r="E173" s="537" t="s">
        <v>680</v>
      </c>
      <c r="F173" s="540">
        <v>41283</v>
      </c>
      <c r="G173" s="543">
        <v>200</v>
      </c>
      <c r="H173" s="543"/>
    </row>
    <row r="174" spans="1:8" ht="15" x14ac:dyDescent="0.25">
      <c r="A174" s="537" t="s">
        <v>495</v>
      </c>
      <c r="B174" s="537" t="s">
        <v>477</v>
      </c>
      <c r="C174" s="536" t="s">
        <v>478</v>
      </c>
      <c r="D174" s="537" t="s">
        <v>649</v>
      </c>
      <c r="E174" s="537" t="s">
        <v>680</v>
      </c>
      <c r="F174" s="540">
        <v>41283</v>
      </c>
      <c r="G174" s="543">
        <v>80</v>
      </c>
      <c r="H174" s="543"/>
    </row>
    <row r="175" spans="1:8" ht="15" x14ac:dyDescent="0.25">
      <c r="A175" s="537" t="s">
        <v>481</v>
      </c>
      <c r="B175" s="537" t="s">
        <v>507</v>
      </c>
      <c r="C175" s="536" t="s">
        <v>483</v>
      </c>
      <c r="D175" s="537" t="s">
        <v>649</v>
      </c>
      <c r="E175" s="537" t="s">
        <v>680</v>
      </c>
      <c r="F175" s="540">
        <v>41283</v>
      </c>
      <c r="G175" s="543">
        <v>150</v>
      </c>
      <c r="H175" s="543"/>
    </row>
    <row r="176" spans="1:8" ht="15" x14ac:dyDescent="0.3">
      <c r="A176" s="121"/>
      <c r="B176" s="121"/>
      <c r="C176" s="451"/>
      <c r="D176" s="418"/>
      <c r="E176" s="109"/>
      <c r="F176" s="120"/>
      <c r="G176" s="455"/>
      <c r="H176" s="455"/>
    </row>
    <row r="177" spans="1:8" ht="30" x14ac:dyDescent="0.2">
      <c r="A177" s="109" t="s">
        <v>646</v>
      </c>
      <c r="B177" s="109" t="s">
        <v>647</v>
      </c>
      <c r="C177" s="452" t="s">
        <v>648</v>
      </c>
      <c r="D177" s="109" t="s">
        <v>649</v>
      </c>
      <c r="E177" s="418" t="s">
        <v>650</v>
      </c>
      <c r="F177" s="109" t="s">
        <v>689</v>
      </c>
      <c r="G177" s="535">
        <v>180</v>
      </c>
      <c r="H177" s="535">
        <v>190</v>
      </c>
    </row>
    <row r="178" spans="1:8" ht="30" x14ac:dyDescent="0.2">
      <c r="A178" s="109" t="s">
        <v>652</v>
      </c>
      <c r="B178" s="109" t="s">
        <v>653</v>
      </c>
      <c r="C178" s="452" t="s">
        <v>654</v>
      </c>
      <c r="D178" s="109" t="s">
        <v>649</v>
      </c>
      <c r="E178" s="418" t="s">
        <v>650</v>
      </c>
      <c r="F178" s="109" t="s">
        <v>689</v>
      </c>
      <c r="G178" s="535">
        <v>180</v>
      </c>
      <c r="H178" s="535">
        <v>190</v>
      </c>
    </row>
    <row r="179" spans="1:8" ht="30" x14ac:dyDescent="0.2">
      <c r="A179" s="109" t="s">
        <v>636</v>
      </c>
      <c r="B179" s="109" t="s">
        <v>571</v>
      </c>
      <c r="C179" s="452" t="s">
        <v>655</v>
      </c>
      <c r="D179" s="109" t="s">
        <v>649</v>
      </c>
      <c r="E179" s="418" t="s">
        <v>650</v>
      </c>
      <c r="F179" s="109" t="s">
        <v>689</v>
      </c>
      <c r="G179" s="535">
        <v>180</v>
      </c>
      <c r="H179" s="535">
        <v>190</v>
      </c>
    </row>
    <row r="180" spans="1:8" ht="30" x14ac:dyDescent="0.2">
      <c r="A180" s="109" t="s">
        <v>652</v>
      </c>
      <c r="B180" s="109" t="s">
        <v>653</v>
      </c>
      <c r="C180" s="452" t="s">
        <v>654</v>
      </c>
      <c r="D180" s="109" t="s">
        <v>649</v>
      </c>
      <c r="E180" s="418" t="s">
        <v>680</v>
      </c>
      <c r="F180" s="534" t="s">
        <v>690</v>
      </c>
      <c r="G180" s="535">
        <v>120</v>
      </c>
      <c r="H180" s="535">
        <v>120</v>
      </c>
    </row>
    <row r="181" spans="1:8" ht="15" x14ac:dyDescent="0.2">
      <c r="A181" s="109" t="s">
        <v>636</v>
      </c>
      <c r="B181" s="109" t="s">
        <v>571</v>
      </c>
      <c r="C181" s="452" t="s">
        <v>655</v>
      </c>
      <c r="D181" s="109" t="s">
        <v>649</v>
      </c>
      <c r="E181" s="418" t="s">
        <v>680</v>
      </c>
      <c r="F181" s="534" t="s">
        <v>690</v>
      </c>
      <c r="G181" s="535">
        <v>120</v>
      </c>
      <c r="H181" s="535">
        <v>120</v>
      </c>
    </row>
    <row r="182" spans="1:8" ht="15" x14ac:dyDescent="0.2">
      <c r="A182" s="109" t="s">
        <v>646</v>
      </c>
      <c r="B182" s="109" t="s">
        <v>647</v>
      </c>
      <c r="C182" s="452" t="s">
        <v>648</v>
      </c>
      <c r="D182" s="109" t="s">
        <v>649</v>
      </c>
      <c r="E182" s="418" t="s">
        <v>680</v>
      </c>
      <c r="F182" s="534" t="s">
        <v>690</v>
      </c>
      <c r="G182" s="535">
        <v>120</v>
      </c>
      <c r="H182" s="535">
        <v>120</v>
      </c>
    </row>
    <row r="183" spans="1:8" ht="30" x14ac:dyDescent="0.2">
      <c r="A183" s="109" t="s">
        <v>652</v>
      </c>
      <c r="B183" s="109" t="s">
        <v>653</v>
      </c>
      <c r="C183" s="452" t="s">
        <v>654</v>
      </c>
      <c r="D183" s="109" t="s">
        <v>649</v>
      </c>
      <c r="E183" s="418" t="s">
        <v>691</v>
      </c>
      <c r="F183" s="534" t="s">
        <v>692</v>
      </c>
      <c r="G183" s="535">
        <v>120</v>
      </c>
      <c r="H183" s="535">
        <v>120</v>
      </c>
    </row>
    <row r="184" spans="1:8" ht="15" x14ac:dyDescent="0.2">
      <c r="A184" s="109" t="s">
        <v>636</v>
      </c>
      <c r="B184" s="109" t="s">
        <v>571</v>
      </c>
      <c r="C184" s="452" t="s">
        <v>655</v>
      </c>
      <c r="D184" s="109" t="s">
        <v>649</v>
      </c>
      <c r="E184" s="418" t="s">
        <v>691</v>
      </c>
      <c r="F184" s="534" t="s">
        <v>692</v>
      </c>
      <c r="G184" s="535">
        <v>120</v>
      </c>
      <c r="H184" s="535">
        <v>120</v>
      </c>
    </row>
    <row r="185" spans="1:8" ht="15" x14ac:dyDescent="0.2">
      <c r="A185" s="109" t="s">
        <v>646</v>
      </c>
      <c r="B185" s="109" t="s">
        <v>647</v>
      </c>
      <c r="C185" s="452" t="s">
        <v>648</v>
      </c>
      <c r="D185" s="109" t="s">
        <v>649</v>
      </c>
      <c r="E185" s="418" t="s">
        <v>691</v>
      </c>
      <c r="F185" s="534" t="s">
        <v>692</v>
      </c>
      <c r="G185" s="535">
        <v>120</v>
      </c>
      <c r="H185" s="535">
        <v>120</v>
      </c>
    </row>
    <row r="186" spans="1:8" ht="45" x14ac:dyDescent="0.2">
      <c r="A186" s="109" t="s">
        <v>652</v>
      </c>
      <c r="B186" s="109" t="s">
        <v>653</v>
      </c>
      <c r="C186" s="452" t="s">
        <v>654</v>
      </c>
      <c r="D186" s="109" t="s">
        <v>649</v>
      </c>
      <c r="E186" s="418" t="s">
        <v>693</v>
      </c>
      <c r="F186" s="541" t="s">
        <v>694</v>
      </c>
      <c r="G186" s="535">
        <v>280</v>
      </c>
      <c r="H186" s="535">
        <v>280</v>
      </c>
    </row>
    <row r="187" spans="1:8" ht="45" x14ac:dyDescent="0.2">
      <c r="A187" s="109" t="s">
        <v>636</v>
      </c>
      <c r="B187" s="109" t="s">
        <v>571</v>
      </c>
      <c r="C187" s="452" t="s">
        <v>655</v>
      </c>
      <c r="D187" s="109" t="s">
        <v>649</v>
      </c>
      <c r="E187" s="418" t="s">
        <v>693</v>
      </c>
      <c r="F187" s="541" t="s">
        <v>694</v>
      </c>
      <c r="G187" s="535">
        <v>280</v>
      </c>
      <c r="H187" s="535">
        <v>280</v>
      </c>
    </row>
    <row r="188" spans="1:8" ht="45" x14ac:dyDescent="0.2">
      <c r="A188" s="109" t="s">
        <v>646</v>
      </c>
      <c r="B188" s="109" t="s">
        <v>647</v>
      </c>
      <c r="C188" s="452" t="s">
        <v>648</v>
      </c>
      <c r="D188" s="109" t="s">
        <v>649</v>
      </c>
      <c r="E188" s="418" t="s">
        <v>693</v>
      </c>
      <c r="F188" s="541" t="s">
        <v>694</v>
      </c>
      <c r="G188" s="535">
        <v>280</v>
      </c>
      <c r="H188" s="535">
        <v>280</v>
      </c>
    </row>
    <row r="189" spans="1:8" ht="30" x14ac:dyDescent="0.2">
      <c r="A189" s="109" t="s">
        <v>652</v>
      </c>
      <c r="B189" s="109" t="s">
        <v>653</v>
      </c>
      <c r="C189" s="452" t="s">
        <v>654</v>
      </c>
      <c r="D189" s="109" t="s">
        <v>649</v>
      </c>
      <c r="E189" s="418" t="s">
        <v>695</v>
      </c>
      <c r="F189" s="450" t="s">
        <v>696</v>
      </c>
      <c r="G189" s="535">
        <v>250</v>
      </c>
      <c r="H189" s="535">
        <v>250</v>
      </c>
    </row>
    <row r="190" spans="1:8" ht="30" x14ac:dyDescent="0.2">
      <c r="A190" s="109" t="s">
        <v>636</v>
      </c>
      <c r="B190" s="109" t="s">
        <v>571</v>
      </c>
      <c r="C190" s="452" t="s">
        <v>655</v>
      </c>
      <c r="D190" s="109" t="s">
        <v>649</v>
      </c>
      <c r="E190" s="418" t="s">
        <v>695</v>
      </c>
      <c r="F190" s="450" t="s">
        <v>696</v>
      </c>
      <c r="G190" s="535">
        <v>250</v>
      </c>
      <c r="H190" s="535">
        <v>250</v>
      </c>
    </row>
    <row r="191" spans="1:8" ht="30" x14ac:dyDescent="0.2">
      <c r="A191" s="109" t="s">
        <v>646</v>
      </c>
      <c r="B191" s="109" t="s">
        <v>647</v>
      </c>
      <c r="C191" s="452" t="s">
        <v>648</v>
      </c>
      <c r="D191" s="109" t="s">
        <v>649</v>
      </c>
      <c r="E191" s="418" t="s">
        <v>695</v>
      </c>
      <c r="F191" s="450" t="s">
        <v>696</v>
      </c>
      <c r="G191" s="535">
        <v>250</v>
      </c>
      <c r="H191" s="535">
        <v>250</v>
      </c>
    </row>
    <row r="192" spans="1:8" ht="15" x14ac:dyDescent="0.2">
      <c r="A192" s="109" t="s">
        <v>495</v>
      </c>
      <c r="B192" s="109" t="s">
        <v>477</v>
      </c>
      <c r="C192" s="452" t="s">
        <v>661</v>
      </c>
      <c r="D192" s="109" t="s">
        <v>649</v>
      </c>
      <c r="E192" s="545" t="s">
        <v>697</v>
      </c>
      <c r="F192" s="109" t="s">
        <v>689</v>
      </c>
      <c r="G192" s="535">
        <v>120</v>
      </c>
      <c r="H192" s="535">
        <v>120</v>
      </c>
    </row>
    <row r="193" spans="1:8" ht="15" x14ac:dyDescent="0.2">
      <c r="A193" s="418" t="s">
        <v>684</v>
      </c>
      <c r="B193" s="418" t="s">
        <v>501</v>
      </c>
      <c r="C193" s="452" t="s">
        <v>502</v>
      </c>
      <c r="D193" s="109" t="s">
        <v>649</v>
      </c>
      <c r="E193" s="545" t="s">
        <v>697</v>
      </c>
      <c r="F193" s="109" t="s">
        <v>689</v>
      </c>
      <c r="G193" s="535">
        <v>120</v>
      </c>
      <c r="H193" s="535">
        <v>120</v>
      </c>
    </row>
    <row r="194" spans="1:8" ht="30" x14ac:dyDescent="0.2">
      <c r="A194" s="418" t="s">
        <v>684</v>
      </c>
      <c r="B194" s="418" t="s">
        <v>501</v>
      </c>
      <c r="C194" s="452" t="s">
        <v>569</v>
      </c>
      <c r="D194" s="109" t="s">
        <v>649</v>
      </c>
      <c r="E194" s="418" t="s">
        <v>709</v>
      </c>
      <c r="F194" s="534" t="s">
        <v>690</v>
      </c>
      <c r="G194" s="535">
        <v>150</v>
      </c>
      <c r="H194" s="535">
        <v>150</v>
      </c>
    </row>
    <row r="195" spans="1:8" ht="30" x14ac:dyDescent="0.2">
      <c r="A195" s="109" t="s">
        <v>495</v>
      </c>
      <c r="B195" s="109" t="s">
        <v>477</v>
      </c>
      <c r="C195" s="452" t="s">
        <v>478</v>
      </c>
      <c r="D195" s="109" t="s">
        <v>649</v>
      </c>
      <c r="E195" s="418" t="s">
        <v>709</v>
      </c>
      <c r="F195" s="534" t="s">
        <v>690</v>
      </c>
      <c r="G195" s="535">
        <v>150</v>
      </c>
      <c r="H195" s="535">
        <v>150</v>
      </c>
    </row>
    <row r="196" spans="1:8" ht="30" x14ac:dyDescent="0.2">
      <c r="A196" s="418" t="s">
        <v>684</v>
      </c>
      <c r="B196" s="418" t="s">
        <v>501</v>
      </c>
      <c r="C196" s="452" t="s">
        <v>661</v>
      </c>
      <c r="D196" s="109" t="s">
        <v>649</v>
      </c>
      <c r="E196" s="418" t="s">
        <v>709</v>
      </c>
      <c r="F196" s="534" t="s">
        <v>692</v>
      </c>
      <c r="G196" s="535">
        <v>150</v>
      </c>
      <c r="H196" s="535">
        <v>150</v>
      </c>
    </row>
    <row r="197" spans="1:8" ht="30" x14ac:dyDescent="0.2">
      <c r="A197" s="109" t="s">
        <v>495</v>
      </c>
      <c r="B197" s="109" t="s">
        <v>477</v>
      </c>
      <c r="C197" s="452" t="s">
        <v>661</v>
      </c>
      <c r="D197" s="109" t="s">
        <v>649</v>
      </c>
      <c r="E197" s="418" t="s">
        <v>709</v>
      </c>
      <c r="F197" s="534" t="s">
        <v>692</v>
      </c>
      <c r="G197" s="535">
        <v>150</v>
      </c>
      <c r="H197" s="535">
        <v>150</v>
      </c>
    </row>
    <row r="198" spans="1:8" ht="45" x14ac:dyDescent="0.2">
      <c r="A198" s="109" t="s">
        <v>495</v>
      </c>
      <c r="B198" s="109" t="s">
        <v>477</v>
      </c>
      <c r="C198" s="452" t="s">
        <v>661</v>
      </c>
      <c r="D198" s="109" t="s">
        <v>649</v>
      </c>
      <c r="E198" s="418" t="s">
        <v>700</v>
      </c>
      <c r="F198" s="541" t="s">
        <v>694</v>
      </c>
      <c r="G198" s="535">
        <v>205</v>
      </c>
      <c r="H198" s="535">
        <v>205</v>
      </c>
    </row>
    <row r="199" spans="1:8" ht="45" x14ac:dyDescent="0.2">
      <c r="A199" s="418" t="s">
        <v>684</v>
      </c>
      <c r="B199" s="418" t="s">
        <v>501</v>
      </c>
      <c r="C199" s="452" t="s">
        <v>661</v>
      </c>
      <c r="D199" s="109" t="s">
        <v>649</v>
      </c>
      <c r="E199" s="418" t="s">
        <v>700</v>
      </c>
      <c r="F199" s="541" t="s">
        <v>694</v>
      </c>
      <c r="G199" s="535">
        <v>205</v>
      </c>
      <c r="H199" s="535">
        <v>205</v>
      </c>
    </row>
    <row r="200" spans="1:8" ht="45" x14ac:dyDescent="0.2">
      <c r="A200" s="537" t="s">
        <v>490</v>
      </c>
      <c r="B200" s="537" t="s">
        <v>491</v>
      </c>
      <c r="C200" s="536" t="s">
        <v>492</v>
      </c>
      <c r="D200" s="537" t="s">
        <v>649</v>
      </c>
      <c r="E200" s="418" t="s">
        <v>700</v>
      </c>
      <c r="F200" s="541" t="s">
        <v>707</v>
      </c>
      <c r="G200" s="535">
        <v>500</v>
      </c>
      <c r="H200" s="535">
        <v>500</v>
      </c>
    </row>
    <row r="201" spans="1:8" ht="45" x14ac:dyDescent="0.2">
      <c r="A201" s="537" t="s">
        <v>481</v>
      </c>
      <c r="B201" s="537" t="s">
        <v>507</v>
      </c>
      <c r="C201" s="536" t="s">
        <v>483</v>
      </c>
      <c r="D201" s="537" t="s">
        <v>649</v>
      </c>
      <c r="E201" s="418" t="s">
        <v>700</v>
      </c>
      <c r="F201" s="541" t="s">
        <v>708</v>
      </c>
      <c r="G201" s="535">
        <v>500</v>
      </c>
      <c r="H201" s="535">
        <v>500</v>
      </c>
    </row>
    <row r="202" spans="1:8" x14ac:dyDescent="0.2">
      <c r="A202" s="449"/>
      <c r="B202" s="449"/>
      <c r="C202" s="449"/>
      <c r="D202" s="449"/>
      <c r="E202" s="449"/>
      <c r="F202" s="449"/>
      <c r="G202" s="449"/>
      <c r="H202" s="449"/>
    </row>
    <row r="203" spans="1:8" ht="15" x14ac:dyDescent="0.2">
      <c r="A203" s="109" t="s">
        <v>495</v>
      </c>
      <c r="B203" s="109" t="s">
        <v>477</v>
      </c>
      <c r="C203" s="452" t="s">
        <v>661</v>
      </c>
      <c r="D203" s="109" t="s">
        <v>649</v>
      </c>
      <c r="E203" s="418" t="s">
        <v>701</v>
      </c>
      <c r="F203" s="418" t="s">
        <v>702</v>
      </c>
      <c r="G203" s="535">
        <v>120</v>
      </c>
      <c r="H203" s="535">
        <v>120</v>
      </c>
    </row>
    <row r="204" spans="1:8" ht="15" x14ac:dyDescent="0.2">
      <c r="A204" s="418" t="s">
        <v>684</v>
      </c>
      <c r="B204" s="418" t="s">
        <v>501</v>
      </c>
      <c r="C204" s="452" t="s">
        <v>661</v>
      </c>
      <c r="D204" s="109" t="s">
        <v>649</v>
      </c>
      <c r="E204" s="418" t="s">
        <v>701</v>
      </c>
      <c r="F204" s="418" t="s">
        <v>703</v>
      </c>
      <c r="G204" s="535">
        <v>120</v>
      </c>
      <c r="H204" s="535">
        <v>120</v>
      </c>
    </row>
    <row r="205" spans="1:8" ht="15" x14ac:dyDescent="0.2">
      <c r="A205" s="109" t="s">
        <v>495</v>
      </c>
      <c r="B205" s="109" t="s">
        <v>477</v>
      </c>
      <c r="C205" s="452" t="s">
        <v>661</v>
      </c>
      <c r="D205" s="109" t="s">
        <v>649</v>
      </c>
      <c r="E205" s="418" t="s">
        <v>704</v>
      </c>
      <c r="F205" s="542">
        <v>41537</v>
      </c>
      <c r="G205" s="535">
        <v>90</v>
      </c>
      <c r="H205" s="535">
        <v>90</v>
      </c>
    </row>
    <row r="206" spans="1:8" ht="15" x14ac:dyDescent="0.2">
      <c r="A206" s="418" t="s">
        <v>684</v>
      </c>
      <c r="B206" s="418" t="s">
        <v>501</v>
      </c>
      <c r="C206" s="452" t="s">
        <v>661</v>
      </c>
      <c r="D206" s="109" t="s">
        <v>649</v>
      </c>
      <c r="E206" s="418" t="s">
        <v>704</v>
      </c>
      <c r="F206" s="542">
        <v>41537</v>
      </c>
      <c r="G206" s="535">
        <v>90</v>
      </c>
      <c r="H206" s="535">
        <v>90</v>
      </c>
    </row>
    <row r="207" spans="1:8" ht="15" x14ac:dyDescent="0.2">
      <c r="A207" s="109" t="s">
        <v>495</v>
      </c>
      <c r="B207" s="109" t="s">
        <v>477</v>
      </c>
      <c r="C207" s="452" t="s">
        <v>661</v>
      </c>
      <c r="D207" s="109" t="s">
        <v>649</v>
      </c>
      <c r="E207" s="418" t="s">
        <v>705</v>
      </c>
      <c r="F207" s="418" t="s">
        <v>706</v>
      </c>
      <c r="G207" s="535">
        <v>120</v>
      </c>
      <c r="H207" s="535">
        <v>120</v>
      </c>
    </row>
    <row r="208" spans="1:8" ht="15" x14ac:dyDescent="0.2">
      <c r="A208" s="418" t="s">
        <v>684</v>
      </c>
      <c r="B208" s="418" t="s">
        <v>501</v>
      </c>
      <c r="C208" s="452" t="s">
        <v>661</v>
      </c>
      <c r="D208" s="109" t="s">
        <v>649</v>
      </c>
      <c r="E208" s="418" t="s">
        <v>704</v>
      </c>
      <c r="F208" s="542">
        <v>41537</v>
      </c>
      <c r="G208" s="535">
        <v>120</v>
      </c>
      <c r="H208" s="535">
        <v>120</v>
      </c>
    </row>
    <row r="209" spans="1:8" x14ac:dyDescent="0.2">
      <c r="A209" s="545"/>
      <c r="B209" s="545"/>
      <c r="C209" s="545"/>
      <c r="D209" s="545"/>
      <c r="E209" s="545"/>
      <c r="F209" s="545"/>
      <c r="G209" s="454"/>
      <c r="H209" s="454"/>
    </row>
    <row r="210" spans="1:8" ht="30" x14ac:dyDescent="0.2">
      <c r="A210" s="109" t="s">
        <v>646</v>
      </c>
      <c r="B210" s="109" t="s">
        <v>647</v>
      </c>
      <c r="C210" s="452" t="s">
        <v>648</v>
      </c>
      <c r="D210" s="109" t="s">
        <v>649</v>
      </c>
      <c r="E210" s="418" t="s">
        <v>650</v>
      </c>
      <c r="F210" s="109" t="s">
        <v>710</v>
      </c>
      <c r="G210" s="535">
        <v>130</v>
      </c>
      <c r="H210" s="535">
        <v>130</v>
      </c>
    </row>
    <row r="211" spans="1:8" ht="30" x14ac:dyDescent="0.2">
      <c r="A211" s="109" t="s">
        <v>652</v>
      </c>
      <c r="B211" s="109" t="s">
        <v>653</v>
      </c>
      <c r="C211" s="452" t="s">
        <v>654</v>
      </c>
      <c r="D211" s="109" t="s">
        <v>649</v>
      </c>
      <c r="E211" s="418" t="s">
        <v>650</v>
      </c>
      <c r="F211" s="109" t="s">
        <v>710</v>
      </c>
      <c r="G211" s="535">
        <v>130</v>
      </c>
      <c r="H211" s="535">
        <v>130</v>
      </c>
    </row>
    <row r="212" spans="1:8" ht="30" x14ac:dyDescent="0.2">
      <c r="A212" s="109" t="s">
        <v>636</v>
      </c>
      <c r="B212" s="109" t="s">
        <v>571</v>
      </c>
      <c r="C212" s="452" t="s">
        <v>655</v>
      </c>
      <c r="D212" s="109" t="s">
        <v>649</v>
      </c>
      <c r="E212" s="418" t="s">
        <v>650</v>
      </c>
      <c r="F212" s="109" t="s">
        <v>710</v>
      </c>
      <c r="G212" s="535">
        <v>130</v>
      </c>
      <c r="H212" s="535">
        <v>130</v>
      </c>
    </row>
    <row r="213" spans="1:8" ht="30" x14ac:dyDescent="0.2">
      <c r="A213" s="109" t="s">
        <v>652</v>
      </c>
      <c r="B213" s="109" t="s">
        <v>653</v>
      </c>
      <c r="C213" s="452" t="s">
        <v>654</v>
      </c>
      <c r="D213" s="109" t="s">
        <v>649</v>
      </c>
      <c r="E213" s="418" t="s">
        <v>680</v>
      </c>
      <c r="F213" s="534" t="s">
        <v>711</v>
      </c>
      <c r="G213" s="535">
        <v>150</v>
      </c>
      <c r="H213" s="535">
        <v>150</v>
      </c>
    </row>
    <row r="214" spans="1:8" ht="15" x14ac:dyDescent="0.2">
      <c r="A214" s="109" t="s">
        <v>636</v>
      </c>
      <c r="B214" s="109" t="s">
        <v>571</v>
      </c>
      <c r="C214" s="452" t="s">
        <v>655</v>
      </c>
      <c r="D214" s="109" t="s">
        <v>649</v>
      </c>
      <c r="E214" s="418" t="s">
        <v>680</v>
      </c>
      <c r="F214" s="534" t="s">
        <v>711</v>
      </c>
      <c r="G214" s="535">
        <v>150</v>
      </c>
      <c r="H214" s="535">
        <v>150</v>
      </c>
    </row>
    <row r="215" spans="1:8" ht="15" x14ac:dyDescent="0.2">
      <c r="A215" s="109" t="s">
        <v>646</v>
      </c>
      <c r="B215" s="109" t="s">
        <v>647</v>
      </c>
      <c r="C215" s="452" t="s">
        <v>648</v>
      </c>
      <c r="D215" s="109" t="s">
        <v>649</v>
      </c>
      <c r="E215" s="418" t="s">
        <v>680</v>
      </c>
      <c r="F215" s="534" t="s">
        <v>711</v>
      </c>
      <c r="G215" s="535">
        <v>150</v>
      </c>
      <c r="H215" s="535">
        <v>150</v>
      </c>
    </row>
    <row r="216" spans="1:8" ht="30" x14ac:dyDescent="0.2">
      <c r="A216" s="109" t="s">
        <v>652</v>
      </c>
      <c r="B216" s="109" t="s">
        <v>653</v>
      </c>
      <c r="C216" s="452" t="s">
        <v>654</v>
      </c>
      <c r="D216" s="109" t="s">
        <v>649</v>
      </c>
      <c r="E216" s="418" t="s">
        <v>691</v>
      </c>
      <c r="F216" s="534" t="s">
        <v>712</v>
      </c>
      <c r="G216" s="535">
        <v>150</v>
      </c>
      <c r="H216" s="535">
        <v>150</v>
      </c>
    </row>
    <row r="217" spans="1:8" ht="15" x14ac:dyDescent="0.2">
      <c r="A217" s="109" t="s">
        <v>636</v>
      </c>
      <c r="B217" s="109" t="s">
        <v>571</v>
      </c>
      <c r="C217" s="452" t="s">
        <v>655</v>
      </c>
      <c r="D217" s="109" t="s">
        <v>649</v>
      </c>
      <c r="E217" s="418" t="s">
        <v>691</v>
      </c>
      <c r="F217" s="534" t="s">
        <v>712</v>
      </c>
      <c r="G217" s="535">
        <v>150</v>
      </c>
      <c r="H217" s="535">
        <v>150</v>
      </c>
    </row>
    <row r="218" spans="1:8" ht="15" x14ac:dyDescent="0.2">
      <c r="A218" s="109" t="s">
        <v>646</v>
      </c>
      <c r="B218" s="109" t="s">
        <v>647</v>
      </c>
      <c r="C218" s="452" t="s">
        <v>648</v>
      </c>
      <c r="D218" s="109" t="s">
        <v>649</v>
      </c>
      <c r="E218" s="418" t="s">
        <v>691</v>
      </c>
      <c r="F218" s="534" t="s">
        <v>712</v>
      </c>
      <c r="G218" s="535">
        <v>150</v>
      </c>
      <c r="H218" s="535">
        <v>150</v>
      </c>
    </row>
    <row r="219" spans="1:8" ht="45" x14ac:dyDescent="0.2">
      <c r="A219" s="109" t="s">
        <v>652</v>
      </c>
      <c r="B219" s="109" t="s">
        <v>653</v>
      </c>
      <c r="C219" s="452" t="s">
        <v>654</v>
      </c>
      <c r="D219" s="109" t="s">
        <v>649</v>
      </c>
      <c r="E219" s="418" t="s">
        <v>693</v>
      </c>
      <c r="F219" s="541" t="s">
        <v>713</v>
      </c>
      <c r="G219" s="535">
        <v>220</v>
      </c>
      <c r="H219" s="535">
        <v>220</v>
      </c>
    </row>
    <row r="220" spans="1:8" ht="45" x14ac:dyDescent="0.2">
      <c r="A220" s="109" t="s">
        <v>636</v>
      </c>
      <c r="B220" s="109" t="s">
        <v>571</v>
      </c>
      <c r="C220" s="452" t="s">
        <v>655</v>
      </c>
      <c r="D220" s="109" t="s">
        <v>649</v>
      </c>
      <c r="E220" s="418" t="s">
        <v>693</v>
      </c>
      <c r="F220" s="541" t="s">
        <v>713</v>
      </c>
      <c r="G220" s="535">
        <v>220</v>
      </c>
      <c r="H220" s="535">
        <v>220</v>
      </c>
    </row>
    <row r="221" spans="1:8" ht="45" x14ac:dyDescent="0.2">
      <c r="A221" s="109" t="s">
        <v>646</v>
      </c>
      <c r="B221" s="109" t="s">
        <v>647</v>
      </c>
      <c r="C221" s="452" t="s">
        <v>648</v>
      </c>
      <c r="D221" s="109" t="s">
        <v>649</v>
      </c>
      <c r="E221" s="418" t="s">
        <v>693</v>
      </c>
      <c r="F221" s="541" t="s">
        <v>713</v>
      </c>
      <c r="G221" s="535">
        <v>220</v>
      </c>
      <c r="H221" s="535">
        <v>220</v>
      </c>
    </row>
    <row r="222" spans="1:8" ht="30" x14ac:dyDescent="0.2">
      <c r="A222" s="109" t="s">
        <v>652</v>
      </c>
      <c r="B222" s="109" t="s">
        <v>653</v>
      </c>
      <c r="C222" s="452" t="s">
        <v>654</v>
      </c>
      <c r="D222" s="109" t="s">
        <v>649</v>
      </c>
      <c r="E222" s="418" t="s">
        <v>695</v>
      </c>
      <c r="F222" s="450" t="s">
        <v>714</v>
      </c>
      <c r="G222" s="535">
        <v>260</v>
      </c>
      <c r="H222" s="535">
        <v>260</v>
      </c>
    </row>
    <row r="223" spans="1:8" ht="30" x14ac:dyDescent="0.2">
      <c r="A223" s="109" t="s">
        <v>636</v>
      </c>
      <c r="B223" s="109" t="s">
        <v>571</v>
      </c>
      <c r="C223" s="452" t="s">
        <v>655</v>
      </c>
      <c r="D223" s="109" t="s">
        <v>649</v>
      </c>
      <c r="E223" s="418" t="s">
        <v>695</v>
      </c>
      <c r="F223" s="450" t="s">
        <v>714</v>
      </c>
      <c r="G223" s="535">
        <v>260</v>
      </c>
      <c r="H223" s="535">
        <v>260</v>
      </c>
    </row>
    <row r="224" spans="1:8" ht="30" x14ac:dyDescent="0.2">
      <c r="A224" s="109" t="s">
        <v>646</v>
      </c>
      <c r="B224" s="109" t="s">
        <v>647</v>
      </c>
      <c r="C224" s="452" t="s">
        <v>648</v>
      </c>
      <c r="D224" s="109" t="s">
        <v>649</v>
      </c>
      <c r="E224" s="418" t="s">
        <v>695</v>
      </c>
      <c r="F224" s="450" t="s">
        <v>714</v>
      </c>
      <c r="G224" s="535">
        <v>260</v>
      </c>
      <c r="H224" s="535">
        <v>260</v>
      </c>
    </row>
    <row r="225" spans="1:8" ht="15" x14ac:dyDescent="0.2">
      <c r="A225" s="109" t="s">
        <v>495</v>
      </c>
      <c r="B225" s="109" t="s">
        <v>477</v>
      </c>
      <c r="C225" s="452" t="s">
        <v>661</v>
      </c>
      <c r="D225" s="109" t="s">
        <v>649</v>
      </c>
      <c r="E225" s="545" t="s">
        <v>697</v>
      </c>
      <c r="F225" s="109" t="s">
        <v>710</v>
      </c>
      <c r="G225" s="535">
        <v>100</v>
      </c>
      <c r="H225" s="535">
        <v>100</v>
      </c>
    </row>
    <row r="226" spans="1:8" ht="15" x14ac:dyDescent="0.2">
      <c r="A226" s="418" t="s">
        <v>684</v>
      </c>
      <c r="B226" s="418" t="s">
        <v>501</v>
      </c>
      <c r="C226" s="452" t="s">
        <v>502</v>
      </c>
      <c r="D226" s="109" t="s">
        <v>649</v>
      </c>
      <c r="E226" s="545" t="s">
        <v>697</v>
      </c>
      <c r="F226" s="109" t="s">
        <v>710</v>
      </c>
      <c r="G226" s="535">
        <v>100</v>
      </c>
      <c r="H226" s="535">
        <v>100</v>
      </c>
    </row>
    <row r="227" spans="1:8" ht="15" x14ac:dyDescent="0.2">
      <c r="A227" s="418" t="s">
        <v>684</v>
      </c>
      <c r="B227" s="418" t="s">
        <v>501</v>
      </c>
      <c r="C227" s="452" t="s">
        <v>569</v>
      </c>
      <c r="D227" s="109" t="s">
        <v>649</v>
      </c>
      <c r="E227" s="418" t="s">
        <v>698</v>
      </c>
      <c r="F227" s="534" t="s">
        <v>711</v>
      </c>
      <c r="G227" s="535">
        <v>80</v>
      </c>
      <c r="H227" s="535">
        <v>80</v>
      </c>
    </row>
    <row r="228" spans="1:8" ht="15" x14ac:dyDescent="0.2">
      <c r="A228" s="109" t="s">
        <v>495</v>
      </c>
      <c r="B228" s="109" t="s">
        <v>477</v>
      </c>
      <c r="C228" s="452" t="s">
        <v>478</v>
      </c>
      <c r="D228" s="109" t="s">
        <v>649</v>
      </c>
      <c r="E228" s="418" t="s">
        <v>698</v>
      </c>
      <c r="F228" s="534" t="s">
        <v>711</v>
      </c>
      <c r="G228" s="535">
        <v>80</v>
      </c>
      <c r="H228" s="535">
        <v>80</v>
      </c>
    </row>
    <row r="229" spans="1:8" ht="15" x14ac:dyDescent="0.2">
      <c r="A229" s="418" t="s">
        <v>684</v>
      </c>
      <c r="B229" s="418" t="s">
        <v>501</v>
      </c>
      <c r="C229" s="452" t="s">
        <v>661</v>
      </c>
      <c r="D229" s="109" t="s">
        <v>649</v>
      </c>
      <c r="E229" s="418" t="s">
        <v>699</v>
      </c>
      <c r="F229" s="534" t="s">
        <v>712</v>
      </c>
      <c r="G229" s="535">
        <v>80</v>
      </c>
      <c r="H229" s="535">
        <v>80</v>
      </c>
    </row>
    <row r="230" spans="1:8" ht="15" x14ac:dyDescent="0.2">
      <c r="A230" s="109" t="s">
        <v>495</v>
      </c>
      <c r="B230" s="109" t="s">
        <v>477</v>
      </c>
      <c r="C230" s="452" t="s">
        <v>661</v>
      </c>
      <c r="D230" s="109" t="s">
        <v>649</v>
      </c>
      <c r="E230" s="418" t="s">
        <v>699</v>
      </c>
      <c r="F230" s="534" t="s">
        <v>712</v>
      </c>
      <c r="G230" s="535">
        <v>80</v>
      </c>
      <c r="H230" s="535">
        <v>80</v>
      </c>
    </row>
    <row r="231" spans="1:8" ht="45" x14ac:dyDescent="0.2">
      <c r="A231" s="109" t="s">
        <v>495</v>
      </c>
      <c r="B231" s="109" t="s">
        <v>477</v>
      </c>
      <c r="C231" s="452" t="s">
        <v>661</v>
      </c>
      <c r="D231" s="109" t="s">
        <v>649</v>
      </c>
      <c r="E231" s="418" t="s">
        <v>700</v>
      </c>
      <c r="F231" s="541" t="s">
        <v>713</v>
      </c>
      <c r="G231" s="535">
        <v>150</v>
      </c>
      <c r="H231" s="535">
        <v>150</v>
      </c>
    </row>
    <row r="232" spans="1:8" ht="45" x14ac:dyDescent="0.2">
      <c r="A232" s="418" t="s">
        <v>684</v>
      </c>
      <c r="B232" s="418" t="s">
        <v>501</v>
      </c>
      <c r="C232" s="452" t="s">
        <v>661</v>
      </c>
      <c r="D232" s="109" t="s">
        <v>649</v>
      </c>
      <c r="E232" s="418" t="s">
        <v>700</v>
      </c>
      <c r="F232" s="541" t="s">
        <v>713</v>
      </c>
      <c r="G232" s="535">
        <v>150</v>
      </c>
      <c r="H232" s="535">
        <v>150</v>
      </c>
    </row>
    <row r="233" spans="1:8" ht="45" x14ac:dyDescent="0.2">
      <c r="A233" s="537" t="s">
        <v>490</v>
      </c>
      <c r="B233" s="537" t="s">
        <v>491</v>
      </c>
      <c r="C233" s="536" t="s">
        <v>492</v>
      </c>
      <c r="D233" s="537" t="s">
        <v>649</v>
      </c>
      <c r="E233" s="418" t="s">
        <v>700</v>
      </c>
      <c r="F233" s="541" t="s">
        <v>718</v>
      </c>
      <c r="G233" s="535">
        <v>500</v>
      </c>
      <c r="H233" s="535">
        <v>800</v>
      </c>
    </row>
    <row r="234" spans="1:8" ht="45" x14ac:dyDescent="0.2">
      <c r="A234" s="537" t="s">
        <v>481</v>
      </c>
      <c r="B234" s="537" t="s">
        <v>507</v>
      </c>
      <c r="C234" s="536" t="s">
        <v>483</v>
      </c>
      <c r="D234" s="537" t="s">
        <v>649</v>
      </c>
      <c r="E234" s="418" t="s">
        <v>700</v>
      </c>
      <c r="F234" s="541" t="s">
        <v>719</v>
      </c>
      <c r="G234" s="535">
        <v>300</v>
      </c>
      <c r="H234" s="535">
        <v>300</v>
      </c>
    </row>
    <row r="235" spans="1:8" x14ac:dyDescent="0.2">
      <c r="A235" s="545"/>
      <c r="B235" s="545"/>
      <c r="C235" s="545"/>
      <c r="D235" s="545"/>
      <c r="E235" s="545"/>
      <c r="F235" s="545"/>
      <c r="G235" s="545"/>
      <c r="H235" s="545"/>
    </row>
    <row r="236" spans="1:8" ht="15" x14ac:dyDescent="0.2">
      <c r="A236" s="109" t="s">
        <v>495</v>
      </c>
      <c r="B236" s="109" t="s">
        <v>477</v>
      </c>
      <c r="C236" s="452" t="s">
        <v>661</v>
      </c>
      <c r="D236" s="109" t="s">
        <v>649</v>
      </c>
      <c r="E236" s="418" t="s">
        <v>701</v>
      </c>
      <c r="F236" s="418" t="s">
        <v>715</v>
      </c>
      <c r="G236" s="535">
        <v>150</v>
      </c>
      <c r="H236" s="535">
        <v>150</v>
      </c>
    </row>
    <row r="237" spans="1:8" ht="15" x14ac:dyDescent="0.2">
      <c r="A237" s="418" t="s">
        <v>684</v>
      </c>
      <c r="B237" s="418" t="s">
        <v>501</v>
      </c>
      <c r="C237" s="452" t="s">
        <v>661</v>
      </c>
      <c r="D237" s="109" t="s">
        <v>649</v>
      </c>
      <c r="E237" s="418" t="s">
        <v>701</v>
      </c>
      <c r="F237" s="418" t="s">
        <v>715</v>
      </c>
      <c r="G237" s="535">
        <v>150</v>
      </c>
      <c r="H237" s="535">
        <v>150</v>
      </c>
    </row>
    <row r="238" spans="1:8" ht="15" x14ac:dyDescent="0.2">
      <c r="A238" s="109" t="s">
        <v>495</v>
      </c>
      <c r="B238" s="109" t="s">
        <v>477</v>
      </c>
      <c r="C238" s="452" t="s">
        <v>661</v>
      </c>
      <c r="D238" s="109" t="s">
        <v>649</v>
      </c>
      <c r="E238" s="418" t="s">
        <v>704</v>
      </c>
      <c r="F238" s="542">
        <v>41558</v>
      </c>
      <c r="G238" s="535">
        <v>55</v>
      </c>
      <c r="H238" s="535">
        <v>55</v>
      </c>
    </row>
    <row r="239" spans="1:8" ht="15" x14ac:dyDescent="0.2">
      <c r="A239" s="418" t="s">
        <v>684</v>
      </c>
      <c r="B239" s="418" t="s">
        <v>501</v>
      </c>
      <c r="C239" s="452" t="s">
        <v>661</v>
      </c>
      <c r="D239" s="109" t="s">
        <v>649</v>
      </c>
      <c r="E239" s="418" t="s">
        <v>704</v>
      </c>
      <c r="F239" s="542" t="s">
        <v>716</v>
      </c>
      <c r="G239" s="535">
        <v>55</v>
      </c>
      <c r="H239" s="535">
        <v>55</v>
      </c>
    </row>
    <row r="240" spans="1:8" ht="15" x14ac:dyDescent="0.2">
      <c r="A240" s="109" t="s">
        <v>495</v>
      </c>
      <c r="B240" s="109" t="s">
        <v>477</v>
      </c>
      <c r="C240" s="452" t="s">
        <v>661</v>
      </c>
      <c r="D240" s="109" t="s">
        <v>649</v>
      </c>
      <c r="E240" s="418" t="s">
        <v>705</v>
      </c>
      <c r="F240" s="418" t="s">
        <v>717</v>
      </c>
      <c r="G240" s="535">
        <v>120</v>
      </c>
      <c r="H240" s="535">
        <v>120</v>
      </c>
    </row>
    <row r="241" spans="1:8" ht="15" x14ac:dyDescent="0.2">
      <c r="A241" s="418" t="s">
        <v>684</v>
      </c>
      <c r="B241" s="418" t="s">
        <v>501</v>
      </c>
      <c r="C241" s="452" t="s">
        <v>661</v>
      </c>
      <c r="D241" s="109" t="s">
        <v>649</v>
      </c>
      <c r="E241" s="418" t="s">
        <v>705</v>
      </c>
      <c r="F241" s="418" t="s">
        <v>717</v>
      </c>
      <c r="G241" s="535">
        <v>120</v>
      </c>
      <c r="H241" s="535">
        <v>120</v>
      </c>
    </row>
    <row r="242" spans="1:8" ht="15" x14ac:dyDescent="0.2">
      <c r="A242" s="109" t="s">
        <v>646</v>
      </c>
      <c r="B242" s="109" t="s">
        <v>647</v>
      </c>
      <c r="C242" s="452" t="s">
        <v>648</v>
      </c>
      <c r="D242" s="109" t="s">
        <v>649</v>
      </c>
      <c r="E242" s="450" t="s">
        <v>697</v>
      </c>
      <c r="F242" s="546" t="s">
        <v>720</v>
      </c>
      <c r="G242" s="535">
        <v>200</v>
      </c>
      <c r="H242" s="535">
        <v>200</v>
      </c>
    </row>
    <row r="243" spans="1:8" ht="30" x14ac:dyDescent="0.2">
      <c r="A243" s="109" t="s">
        <v>652</v>
      </c>
      <c r="B243" s="109" t="s">
        <v>653</v>
      </c>
      <c r="C243" s="452" t="s">
        <v>654</v>
      </c>
      <c r="D243" s="109" t="s">
        <v>649</v>
      </c>
      <c r="E243" s="450" t="s">
        <v>697</v>
      </c>
      <c r="F243" s="546" t="s">
        <v>720</v>
      </c>
      <c r="G243" s="535">
        <v>200</v>
      </c>
      <c r="H243" s="535">
        <v>200</v>
      </c>
    </row>
    <row r="244" spans="1:8" ht="15" x14ac:dyDescent="0.2">
      <c r="A244" s="109" t="s">
        <v>636</v>
      </c>
      <c r="B244" s="109" t="s">
        <v>571</v>
      </c>
      <c r="C244" s="452" t="s">
        <v>655</v>
      </c>
      <c r="D244" s="109" t="s">
        <v>649</v>
      </c>
      <c r="E244" s="545" t="s">
        <v>697</v>
      </c>
      <c r="F244" s="546" t="s">
        <v>720</v>
      </c>
      <c r="G244" s="535">
        <v>200</v>
      </c>
      <c r="H244" s="535">
        <v>200</v>
      </c>
    </row>
    <row r="245" spans="1:8" ht="30" x14ac:dyDescent="0.2">
      <c r="A245" s="109" t="s">
        <v>652</v>
      </c>
      <c r="B245" s="109" t="s">
        <v>653</v>
      </c>
      <c r="C245" s="452" t="s">
        <v>654</v>
      </c>
      <c r="D245" s="109" t="s">
        <v>649</v>
      </c>
      <c r="E245" s="418" t="s">
        <v>721</v>
      </c>
      <c r="F245" s="547" t="s">
        <v>722</v>
      </c>
      <c r="G245" s="535">
        <v>150</v>
      </c>
      <c r="H245" s="535">
        <v>150</v>
      </c>
    </row>
    <row r="246" spans="1:8" ht="30" x14ac:dyDescent="0.2">
      <c r="A246" s="109" t="s">
        <v>636</v>
      </c>
      <c r="B246" s="109" t="s">
        <v>571</v>
      </c>
      <c r="C246" s="452" t="s">
        <v>655</v>
      </c>
      <c r="D246" s="109" t="s">
        <v>649</v>
      </c>
      <c r="E246" s="418" t="s">
        <v>721</v>
      </c>
      <c r="F246" s="547" t="s">
        <v>722</v>
      </c>
      <c r="G246" s="535">
        <v>150</v>
      </c>
      <c r="H246" s="535">
        <v>150</v>
      </c>
    </row>
    <row r="247" spans="1:8" ht="30" x14ac:dyDescent="0.2">
      <c r="A247" s="109" t="s">
        <v>646</v>
      </c>
      <c r="B247" s="109" t="s">
        <v>647</v>
      </c>
      <c r="C247" s="452" t="s">
        <v>648</v>
      </c>
      <c r="D247" s="109" t="s">
        <v>649</v>
      </c>
      <c r="E247" s="418" t="s">
        <v>721</v>
      </c>
      <c r="F247" s="547" t="s">
        <v>722</v>
      </c>
      <c r="G247" s="535">
        <v>150</v>
      </c>
      <c r="H247" s="535">
        <v>150</v>
      </c>
    </row>
    <row r="248" spans="1:8" ht="30" x14ac:dyDescent="0.2">
      <c r="A248" s="109" t="s">
        <v>652</v>
      </c>
      <c r="B248" s="109" t="s">
        <v>653</v>
      </c>
      <c r="C248" s="452" t="s">
        <v>654</v>
      </c>
      <c r="D248" s="109" t="s">
        <v>649</v>
      </c>
      <c r="E248" s="418" t="s">
        <v>691</v>
      </c>
      <c r="F248" s="548" t="s">
        <v>723</v>
      </c>
      <c r="G248" s="535">
        <v>100</v>
      </c>
      <c r="H248" s="535">
        <v>100</v>
      </c>
    </row>
    <row r="249" spans="1:8" ht="15" x14ac:dyDescent="0.2">
      <c r="A249" s="109" t="s">
        <v>636</v>
      </c>
      <c r="B249" s="109" t="s">
        <v>571</v>
      </c>
      <c r="C249" s="452" t="s">
        <v>655</v>
      </c>
      <c r="D249" s="109" t="s">
        <v>649</v>
      </c>
      <c r="E249" s="418" t="s">
        <v>691</v>
      </c>
      <c r="F249" s="548" t="s">
        <v>723</v>
      </c>
      <c r="G249" s="535">
        <v>100</v>
      </c>
      <c r="H249" s="535">
        <v>100</v>
      </c>
    </row>
    <row r="250" spans="1:8" ht="15" x14ac:dyDescent="0.2">
      <c r="A250" s="109" t="s">
        <v>646</v>
      </c>
      <c r="B250" s="109" t="s">
        <v>647</v>
      </c>
      <c r="C250" s="452" t="s">
        <v>648</v>
      </c>
      <c r="D250" s="109" t="s">
        <v>649</v>
      </c>
      <c r="E250" s="418" t="s">
        <v>691</v>
      </c>
      <c r="F250" s="548" t="s">
        <v>723</v>
      </c>
      <c r="G250" s="535">
        <v>100</v>
      </c>
      <c r="H250" s="535">
        <v>100</v>
      </c>
    </row>
    <row r="251" spans="1:8" ht="30" x14ac:dyDescent="0.2">
      <c r="A251" s="109" t="s">
        <v>652</v>
      </c>
      <c r="B251" s="109" t="s">
        <v>653</v>
      </c>
      <c r="C251" s="452" t="s">
        <v>654</v>
      </c>
      <c r="D251" s="109" t="s">
        <v>649</v>
      </c>
      <c r="E251" s="418" t="s">
        <v>704</v>
      </c>
      <c r="F251" s="549">
        <v>41569</v>
      </c>
      <c r="G251" s="535">
        <v>50</v>
      </c>
      <c r="H251" s="535">
        <v>50</v>
      </c>
    </row>
    <row r="252" spans="1:8" ht="15" x14ac:dyDescent="0.2">
      <c r="A252" s="109" t="s">
        <v>636</v>
      </c>
      <c r="B252" s="109" t="s">
        <v>571</v>
      </c>
      <c r="C252" s="452" t="s">
        <v>655</v>
      </c>
      <c r="D252" s="109" t="s">
        <v>649</v>
      </c>
      <c r="E252" s="418" t="s">
        <v>704</v>
      </c>
      <c r="F252" s="549">
        <v>41569</v>
      </c>
      <c r="G252" s="535">
        <v>50</v>
      </c>
      <c r="H252" s="535">
        <v>50</v>
      </c>
    </row>
    <row r="253" spans="1:8" ht="15" x14ac:dyDescent="0.2">
      <c r="A253" s="109" t="s">
        <v>646</v>
      </c>
      <c r="B253" s="109" t="s">
        <v>647</v>
      </c>
      <c r="C253" s="452" t="s">
        <v>648</v>
      </c>
      <c r="D253" s="109" t="s">
        <v>649</v>
      </c>
      <c r="E253" s="418" t="s">
        <v>704</v>
      </c>
      <c r="F253" s="549">
        <v>41569</v>
      </c>
      <c r="G253" s="535">
        <v>50</v>
      </c>
      <c r="H253" s="535">
        <v>50</v>
      </c>
    </row>
    <row r="254" spans="1:8" ht="30" x14ac:dyDescent="0.2">
      <c r="A254" s="109" t="s">
        <v>652</v>
      </c>
      <c r="B254" s="109" t="s">
        <v>653</v>
      </c>
      <c r="C254" s="452" t="s">
        <v>654</v>
      </c>
      <c r="D254" s="109" t="s">
        <v>649</v>
      </c>
      <c r="E254" s="418" t="s">
        <v>724</v>
      </c>
      <c r="F254" s="547" t="s">
        <v>725</v>
      </c>
      <c r="G254" s="535">
        <v>200</v>
      </c>
      <c r="H254" s="535">
        <v>250</v>
      </c>
    </row>
    <row r="255" spans="1:8" ht="30" x14ac:dyDescent="0.2">
      <c r="A255" s="109" t="s">
        <v>636</v>
      </c>
      <c r="B255" s="109" t="s">
        <v>571</v>
      </c>
      <c r="C255" s="452" t="s">
        <v>655</v>
      </c>
      <c r="D255" s="109" t="s">
        <v>649</v>
      </c>
      <c r="E255" s="418" t="s">
        <v>724</v>
      </c>
      <c r="F255" s="547" t="s">
        <v>726</v>
      </c>
      <c r="G255" s="535">
        <v>200</v>
      </c>
      <c r="H255" s="535">
        <v>250</v>
      </c>
    </row>
    <row r="256" spans="1:8" ht="30" x14ac:dyDescent="0.2">
      <c r="A256" s="109" t="s">
        <v>646</v>
      </c>
      <c r="B256" s="109" t="s">
        <v>647</v>
      </c>
      <c r="C256" s="452" t="s">
        <v>648</v>
      </c>
      <c r="D256" s="109" t="s">
        <v>649</v>
      </c>
      <c r="E256" s="418" t="s">
        <v>724</v>
      </c>
      <c r="F256" s="547" t="s">
        <v>727</v>
      </c>
      <c r="G256" s="535">
        <v>200</v>
      </c>
      <c r="H256" s="535">
        <v>250</v>
      </c>
    </row>
    <row r="257" spans="1:8" ht="30" x14ac:dyDescent="0.2">
      <c r="A257" s="418" t="s">
        <v>728</v>
      </c>
      <c r="B257" s="418" t="s">
        <v>729</v>
      </c>
      <c r="C257" s="452" t="s">
        <v>730</v>
      </c>
      <c r="D257" s="109" t="s">
        <v>649</v>
      </c>
      <c r="E257" s="418" t="s">
        <v>695</v>
      </c>
      <c r="F257" s="448" t="s">
        <v>731</v>
      </c>
      <c r="G257" s="4">
        <v>260</v>
      </c>
      <c r="H257" s="4">
        <v>300</v>
      </c>
    </row>
    <row r="258" spans="1:8" ht="30" x14ac:dyDescent="0.2">
      <c r="A258" s="418" t="s">
        <v>481</v>
      </c>
      <c r="B258" s="418" t="s">
        <v>482</v>
      </c>
      <c r="C258" s="452" t="s">
        <v>483</v>
      </c>
      <c r="D258" s="109" t="s">
        <v>649</v>
      </c>
      <c r="E258" s="418" t="s">
        <v>695</v>
      </c>
      <c r="F258" s="448" t="s">
        <v>731</v>
      </c>
      <c r="G258" s="4">
        <v>260</v>
      </c>
      <c r="H258" s="4">
        <v>300</v>
      </c>
    </row>
    <row r="259" spans="1:8" ht="30" x14ac:dyDescent="0.2">
      <c r="A259" s="109" t="s">
        <v>495</v>
      </c>
      <c r="B259" s="109" t="s">
        <v>477</v>
      </c>
      <c r="C259" s="452" t="s">
        <v>661</v>
      </c>
      <c r="D259" s="109" t="s">
        <v>649</v>
      </c>
      <c r="E259" s="418" t="s">
        <v>695</v>
      </c>
      <c r="F259" s="448" t="s">
        <v>731</v>
      </c>
      <c r="G259" s="4">
        <v>260</v>
      </c>
      <c r="H259" s="4">
        <v>300</v>
      </c>
    </row>
    <row r="260" spans="1:8" ht="45" x14ac:dyDescent="0.2">
      <c r="A260" s="418" t="s">
        <v>728</v>
      </c>
      <c r="B260" s="418" t="s">
        <v>729</v>
      </c>
      <c r="C260" s="452" t="s">
        <v>730</v>
      </c>
      <c r="D260" s="109" t="s">
        <v>649</v>
      </c>
      <c r="E260" s="418" t="s">
        <v>700</v>
      </c>
      <c r="F260" s="448" t="s">
        <v>732</v>
      </c>
      <c r="G260" s="4">
        <v>260</v>
      </c>
      <c r="H260" s="4">
        <v>300</v>
      </c>
    </row>
    <row r="261" spans="1:8" ht="45" x14ac:dyDescent="0.2">
      <c r="A261" s="418" t="s">
        <v>481</v>
      </c>
      <c r="B261" s="418" t="s">
        <v>482</v>
      </c>
      <c r="C261" s="452" t="s">
        <v>483</v>
      </c>
      <c r="D261" s="109" t="s">
        <v>649</v>
      </c>
      <c r="E261" s="418" t="s">
        <v>700</v>
      </c>
      <c r="F261" s="448" t="s">
        <v>732</v>
      </c>
      <c r="G261" s="4">
        <v>250</v>
      </c>
      <c r="H261" s="4">
        <v>250</v>
      </c>
    </row>
    <row r="262" spans="1:8" ht="45" x14ac:dyDescent="0.2">
      <c r="A262" s="109" t="s">
        <v>495</v>
      </c>
      <c r="B262" s="109" t="s">
        <v>477</v>
      </c>
      <c r="C262" s="452" t="s">
        <v>661</v>
      </c>
      <c r="D262" s="109" t="s">
        <v>649</v>
      </c>
      <c r="E262" s="418" t="s">
        <v>700</v>
      </c>
      <c r="F262" s="448" t="s">
        <v>732</v>
      </c>
      <c r="G262" s="4">
        <v>250</v>
      </c>
      <c r="H262" s="4">
        <v>250</v>
      </c>
    </row>
    <row r="263" spans="1:8" ht="30" x14ac:dyDescent="0.2">
      <c r="A263" s="418" t="s">
        <v>728</v>
      </c>
      <c r="B263" s="418" t="s">
        <v>729</v>
      </c>
      <c r="C263" s="452" t="s">
        <v>730</v>
      </c>
      <c r="D263" s="109" t="s">
        <v>649</v>
      </c>
      <c r="E263" s="418" t="s">
        <v>650</v>
      </c>
      <c r="F263" s="448" t="s">
        <v>733</v>
      </c>
      <c r="G263" s="4">
        <v>200</v>
      </c>
      <c r="H263" s="4">
        <v>200</v>
      </c>
    </row>
    <row r="264" spans="1:8" ht="30" x14ac:dyDescent="0.2">
      <c r="A264" s="418" t="s">
        <v>481</v>
      </c>
      <c r="B264" s="418" t="s">
        <v>482</v>
      </c>
      <c r="C264" s="452" t="s">
        <v>483</v>
      </c>
      <c r="D264" s="109" t="s">
        <v>649</v>
      </c>
      <c r="E264" s="418" t="s">
        <v>650</v>
      </c>
      <c r="F264" s="448" t="s">
        <v>733</v>
      </c>
      <c r="G264" s="4">
        <v>200</v>
      </c>
      <c r="H264" s="4">
        <v>200</v>
      </c>
    </row>
    <row r="265" spans="1:8" ht="30" x14ac:dyDescent="0.2">
      <c r="A265" s="109" t="s">
        <v>495</v>
      </c>
      <c r="B265" s="109" t="s">
        <v>477</v>
      </c>
      <c r="C265" s="452" t="s">
        <v>661</v>
      </c>
      <c r="D265" s="109" t="s">
        <v>649</v>
      </c>
      <c r="E265" s="418" t="s">
        <v>650</v>
      </c>
      <c r="F265" s="448" t="s">
        <v>733</v>
      </c>
      <c r="G265" s="4">
        <v>200</v>
      </c>
      <c r="H265" s="4">
        <v>200</v>
      </c>
    </row>
    <row r="266" spans="1:8" ht="15" x14ac:dyDescent="0.2">
      <c r="A266" s="418"/>
      <c r="B266" s="418"/>
      <c r="C266" s="417"/>
      <c r="D266" s="109"/>
      <c r="E266" s="532"/>
      <c r="F266" s="544"/>
      <c r="G266" s="533"/>
      <c r="H266" s="533"/>
    </row>
    <row r="267" spans="1:8" ht="30" x14ac:dyDescent="0.2">
      <c r="A267" s="537" t="s">
        <v>490</v>
      </c>
      <c r="B267" s="537" t="s">
        <v>491</v>
      </c>
      <c r="C267" s="536" t="s">
        <v>492</v>
      </c>
      <c r="D267" s="537" t="s">
        <v>649</v>
      </c>
      <c r="E267" s="418" t="s">
        <v>721</v>
      </c>
      <c r="F267" s="448" t="s">
        <v>733</v>
      </c>
      <c r="G267" s="535">
        <v>750</v>
      </c>
      <c r="H267" s="535">
        <v>450</v>
      </c>
    </row>
    <row r="268" spans="1:8" ht="30" x14ac:dyDescent="0.2">
      <c r="A268" s="537" t="s">
        <v>481</v>
      </c>
      <c r="B268" s="537" t="s">
        <v>507</v>
      </c>
      <c r="C268" s="536" t="s">
        <v>483</v>
      </c>
      <c r="D268" s="537" t="s">
        <v>649</v>
      </c>
      <c r="E268" s="418" t="s">
        <v>721</v>
      </c>
      <c r="F268" s="448" t="s">
        <v>733</v>
      </c>
      <c r="G268" s="535">
        <v>300</v>
      </c>
      <c r="H268" s="535">
        <v>300</v>
      </c>
    </row>
    <row r="269" spans="1:8" ht="15" x14ac:dyDescent="0.2">
      <c r="A269" s="418"/>
      <c r="B269" s="418"/>
      <c r="C269" s="451"/>
      <c r="D269" s="418"/>
      <c r="E269" s="418"/>
      <c r="F269" s="418"/>
      <c r="G269" s="535"/>
      <c r="H269" s="535"/>
    </row>
    <row r="271" spans="1:8" ht="30" x14ac:dyDescent="0.2">
      <c r="A271" s="109" t="s">
        <v>646</v>
      </c>
      <c r="B271" s="109" t="s">
        <v>647</v>
      </c>
      <c r="C271" s="452" t="s">
        <v>648</v>
      </c>
      <c r="D271" s="109" t="s">
        <v>649</v>
      </c>
      <c r="E271" s="418" t="s">
        <v>650</v>
      </c>
      <c r="F271" s="109" t="s">
        <v>735</v>
      </c>
      <c r="G271" s="535">
        <v>130</v>
      </c>
      <c r="H271" s="535">
        <v>130</v>
      </c>
    </row>
    <row r="272" spans="1:8" ht="30" x14ac:dyDescent="0.2">
      <c r="A272" s="109" t="s">
        <v>652</v>
      </c>
      <c r="B272" s="109" t="s">
        <v>653</v>
      </c>
      <c r="C272" s="452" t="s">
        <v>654</v>
      </c>
      <c r="D272" s="109" t="s">
        <v>649</v>
      </c>
      <c r="E272" s="418" t="s">
        <v>650</v>
      </c>
      <c r="F272" s="109" t="s">
        <v>735</v>
      </c>
      <c r="G272" s="535">
        <v>130</v>
      </c>
      <c r="H272" s="535">
        <v>130</v>
      </c>
    </row>
    <row r="273" spans="1:8" ht="30" x14ac:dyDescent="0.2">
      <c r="A273" s="109" t="s">
        <v>636</v>
      </c>
      <c r="B273" s="109" t="s">
        <v>571</v>
      </c>
      <c r="C273" s="452" t="s">
        <v>655</v>
      </c>
      <c r="D273" s="109" t="s">
        <v>649</v>
      </c>
      <c r="E273" s="418" t="s">
        <v>650</v>
      </c>
      <c r="F273" s="109" t="s">
        <v>735</v>
      </c>
      <c r="G273" s="535">
        <v>130</v>
      </c>
      <c r="H273" s="535">
        <v>130</v>
      </c>
    </row>
    <row r="274" spans="1:8" ht="30" x14ac:dyDescent="0.2">
      <c r="A274" s="109" t="s">
        <v>652</v>
      </c>
      <c r="B274" s="109" t="s">
        <v>653</v>
      </c>
      <c r="C274" s="452" t="s">
        <v>654</v>
      </c>
      <c r="D274" s="109" t="s">
        <v>649</v>
      </c>
      <c r="E274" s="418" t="s">
        <v>680</v>
      </c>
      <c r="F274" s="534" t="s">
        <v>736</v>
      </c>
      <c r="G274" s="535">
        <v>150</v>
      </c>
      <c r="H274" s="535">
        <v>150</v>
      </c>
    </row>
    <row r="275" spans="1:8" ht="15" x14ac:dyDescent="0.2">
      <c r="A275" s="109" t="s">
        <v>636</v>
      </c>
      <c r="B275" s="109" t="s">
        <v>571</v>
      </c>
      <c r="C275" s="452" t="s">
        <v>655</v>
      </c>
      <c r="D275" s="109" t="s">
        <v>649</v>
      </c>
      <c r="E275" s="418" t="s">
        <v>680</v>
      </c>
      <c r="F275" s="534" t="s">
        <v>736</v>
      </c>
      <c r="G275" s="535">
        <v>150</v>
      </c>
      <c r="H275" s="535">
        <v>150</v>
      </c>
    </row>
    <row r="276" spans="1:8" ht="15" x14ac:dyDescent="0.2">
      <c r="A276" s="109" t="s">
        <v>646</v>
      </c>
      <c r="B276" s="109" t="s">
        <v>647</v>
      </c>
      <c r="C276" s="452" t="s">
        <v>648</v>
      </c>
      <c r="D276" s="109" t="s">
        <v>649</v>
      </c>
      <c r="E276" s="418" t="s">
        <v>680</v>
      </c>
      <c r="F276" s="534" t="s">
        <v>736</v>
      </c>
      <c r="G276" s="535">
        <v>150</v>
      </c>
      <c r="H276" s="535">
        <v>150</v>
      </c>
    </row>
    <row r="277" spans="1:8" ht="30" x14ac:dyDescent="0.2">
      <c r="A277" s="109" t="s">
        <v>652</v>
      </c>
      <c r="B277" s="109" t="s">
        <v>653</v>
      </c>
      <c r="C277" s="452" t="s">
        <v>654</v>
      </c>
      <c r="D277" s="109" t="s">
        <v>649</v>
      </c>
      <c r="E277" s="418" t="s">
        <v>691</v>
      </c>
      <c r="F277" s="534" t="s">
        <v>737</v>
      </c>
      <c r="G277" s="535">
        <v>150</v>
      </c>
      <c r="H277" s="535">
        <v>150</v>
      </c>
    </row>
    <row r="278" spans="1:8" ht="15" x14ac:dyDescent="0.2">
      <c r="A278" s="109" t="s">
        <v>636</v>
      </c>
      <c r="B278" s="109" t="s">
        <v>571</v>
      </c>
      <c r="C278" s="452" t="s">
        <v>655</v>
      </c>
      <c r="D278" s="109" t="s">
        <v>649</v>
      </c>
      <c r="E278" s="418" t="s">
        <v>691</v>
      </c>
      <c r="F278" s="534" t="s">
        <v>737</v>
      </c>
      <c r="G278" s="535">
        <v>150</v>
      </c>
      <c r="H278" s="535">
        <v>150</v>
      </c>
    </row>
    <row r="279" spans="1:8" ht="15" x14ac:dyDescent="0.2">
      <c r="A279" s="109" t="s">
        <v>646</v>
      </c>
      <c r="B279" s="109" t="s">
        <v>647</v>
      </c>
      <c r="C279" s="452" t="s">
        <v>648</v>
      </c>
      <c r="D279" s="109" t="s">
        <v>649</v>
      </c>
      <c r="E279" s="418" t="s">
        <v>691</v>
      </c>
      <c r="F279" s="534" t="s">
        <v>737</v>
      </c>
      <c r="G279" s="535">
        <v>150</v>
      </c>
      <c r="H279" s="535">
        <v>150</v>
      </c>
    </row>
    <row r="280" spans="1:8" ht="45" x14ac:dyDescent="0.2">
      <c r="A280" s="109" t="s">
        <v>652</v>
      </c>
      <c r="B280" s="109" t="s">
        <v>653</v>
      </c>
      <c r="C280" s="452" t="s">
        <v>654</v>
      </c>
      <c r="D280" s="109" t="s">
        <v>649</v>
      </c>
      <c r="E280" s="418" t="s">
        <v>693</v>
      </c>
      <c r="F280" s="541" t="s">
        <v>738</v>
      </c>
      <c r="G280" s="535">
        <v>220</v>
      </c>
      <c r="H280" s="535">
        <v>220</v>
      </c>
    </row>
    <row r="281" spans="1:8" ht="45" x14ac:dyDescent="0.2">
      <c r="A281" s="109" t="s">
        <v>636</v>
      </c>
      <c r="B281" s="109" t="s">
        <v>571</v>
      </c>
      <c r="C281" s="452" t="s">
        <v>655</v>
      </c>
      <c r="D281" s="109" t="s">
        <v>649</v>
      </c>
      <c r="E281" s="418" t="s">
        <v>693</v>
      </c>
      <c r="F281" s="541" t="s">
        <v>738</v>
      </c>
      <c r="G281" s="535">
        <v>220</v>
      </c>
      <c r="H281" s="535">
        <v>220</v>
      </c>
    </row>
    <row r="282" spans="1:8" ht="45" x14ac:dyDescent="0.2">
      <c r="A282" s="109" t="s">
        <v>646</v>
      </c>
      <c r="B282" s="109" t="s">
        <v>647</v>
      </c>
      <c r="C282" s="452" t="s">
        <v>648</v>
      </c>
      <c r="D282" s="109" t="s">
        <v>649</v>
      </c>
      <c r="E282" s="418" t="s">
        <v>693</v>
      </c>
      <c r="F282" s="541" t="s">
        <v>738</v>
      </c>
      <c r="G282" s="535">
        <v>220</v>
      </c>
      <c r="H282" s="535">
        <v>220</v>
      </c>
    </row>
    <row r="283" spans="1:8" ht="30" x14ac:dyDescent="0.2">
      <c r="A283" s="109" t="s">
        <v>652</v>
      </c>
      <c r="B283" s="109" t="s">
        <v>653</v>
      </c>
      <c r="C283" s="452" t="s">
        <v>654</v>
      </c>
      <c r="D283" s="109" t="s">
        <v>649</v>
      </c>
      <c r="E283" s="418" t="s">
        <v>695</v>
      </c>
      <c r="F283" s="450" t="s">
        <v>739</v>
      </c>
      <c r="G283" s="535">
        <v>260</v>
      </c>
      <c r="H283" s="535">
        <v>260</v>
      </c>
    </row>
    <row r="284" spans="1:8" ht="30" x14ac:dyDescent="0.2">
      <c r="A284" s="109" t="s">
        <v>636</v>
      </c>
      <c r="B284" s="109" t="s">
        <v>571</v>
      </c>
      <c r="C284" s="452" t="s">
        <v>655</v>
      </c>
      <c r="D284" s="109" t="s">
        <v>649</v>
      </c>
      <c r="E284" s="418" t="s">
        <v>695</v>
      </c>
      <c r="F284" s="450" t="s">
        <v>739</v>
      </c>
      <c r="G284" s="535">
        <v>260</v>
      </c>
      <c r="H284" s="535">
        <v>260</v>
      </c>
    </row>
    <row r="285" spans="1:8" ht="30" x14ac:dyDescent="0.2">
      <c r="A285" s="109" t="s">
        <v>646</v>
      </c>
      <c r="B285" s="109" t="s">
        <v>647</v>
      </c>
      <c r="C285" s="452" t="s">
        <v>648</v>
      </c>
      <c r="D285" s="109" t="s">
        <v>649</v>
      </c>
      <c r="E285" s="418" t="s">
        <v>695</v>
      </c>
      <c r="F285" s="450" t="s">
        <v>739</v>
      </c>
      <c r="G285" s="535">
        <v>260</v>
      </c>
      <c r="H285" s="535">
        <v>260</v>
      </c>
    </row>
    <row r="286" spans="1:8" ht="15" x14ac:dyDescent="0.2">
      <c r="A286" s="109" t="s">
        <v>495</v>
      </c>
      <c r="B286" s="109" t="s">
        <v>477</v>
      </c>
      <c r="C286" s="452" t="s">
        <v>661</v>
      </c>
      <c r="D286" s="109" t="s">
        <v>649</v>
      </c>
      <c r="E286" s="545" t="s">
        <v>697</v>
      </c>
      <c r="F286" s="109" t="s">
        <v>740</v>
      </c>
      <c r="G286" s="535">
        <v>100</v>
      </c>
      <c r="H286" s="535">
        <v>100</v>
      </c>
    </row>
    <row r="287" spans="1:8" ht="15" x14ac:dyDescent="0.2">
      <c r="A287" s="418" t="s">
        <v>684</v>
      </c>
      <c r="B287" s="418" t="s">
        <v>501</v>
      </c>
      <c r="C287" s="452" t="s">
        <v>502</v>
      </c>
      <c r="D287" s="109" t="s">
        <v>649</v>
      </c>
      <c r="E287" s="545" t="s">
        <v>697</v>
      </c>
      <c r="F287" s="109" t="s">
        <v>740</v>
      </c>
      <c r="G287" s="535">
        <v>100</v>
      </c>
      <c r="H287" s="535">
        <v>100</v>
      </c>
    </row>
    <row r="288" spans="1:8" ht="15" x14ac:dyDescent="0.2">
      <c r="A288" s="418" t="s">
        <v>684</v>
      </c>
      <c r="B288" s="418" t="s">
        <v>501</v>
      </c>
      <c r="C288" s="452" t="s">
        <v>569</v>
      </c>
      <c r="D288" s="109" t="s">
        <v>649</v>
      </c>
      <c r="E288" s="418" t="s">
        <v>698</v>
      </c>
      <c r="F288" s="534" t="s">
        <v>741</v>
      </c>
      <c r="G288" s="535">
        <v>80</v>
      </c>
      <c r="H288" s="535">
        <v>80</v>
      </c>
    </row>
    <row r="289" spans="1:8" ht="15" x14ac:dyDescent="0.2">
      <c r="A289" s="109" t="s">
        <v>495</v>
      </c>
      <c r="B289" s="109" t="s">
        <v>477</v>
      </c>
      <c r="C289" s="452" t="s">
        <v>478</v>
      </c>
      <c r="D289" s="109" t="s">
        <v>649</v>
      </c>
      <c r="E289" s="418" t="s">
        <v>698</v>
      </c>
      <c r="F289" s="534" t="s">
        <v>741</v>
      </c>
      <c r="G289" s="535">
        <v>80</v>
      </c>
      <c r="H289" s="535">
        <v>80</v>
      </c>
    </row>
    <row r="290" spans="1:8" ht="15" x14ac:dyDescent="0.2">
      <c r="A290" s="418" t="s">
        <v>684</v>
      </c>
      <c r="B290" s="418" t="s">
        <v>501</v>
      </c>
      <c r="C290" s="452" t="s">
        <v>661</v>
      </c>
      <c r="D290" s="109" t="s">
        <v>649</v>
      </c>
      <c r="E290" s="418" t="s">
        <v>699</v>
      </c>
      <c r="F290" s="534" t="s">
        <v>742</v>
      </c>
      <c r="G290" s="535">
        <v>80</v>
      </c>
      <c r="H290" s="535">
        <v>80</v>
      </c>
    </row>
    <row r="291" spans="1:8" ht="15" x14ac:dyDescent="0.2">
      <c r="A291" s="109" t="s">
        <v>495</v>
      </c>
      <c r="B291" s="109" t="s">
        <v>477</v>
      </c>
      <c r="C291" s="452" t="s">
        <v>661</v>
      </c>
      <c r="D291" s="109" t="s">
        <v>649</v>
      </c>
      <c r="E291" s="418" t="s">
        <v>699</v>
      </c>
      <c r="F291" s="534" t="s">
        <v>742</v>
      </c>
      <c r="G291" s="535">
        <v>80</v>
      </c>
      <c r="H291" s="535">
        <v>80</v>
      </c>
    </row>
    <row r="292" spans="1:8" ht="45" x14ac:dyDescent="0.2">
      <c r="A292" s="109" t="s">
        <v>495</v>
      </c>
      <c r="B292" s="109" t="s">
        <v>477</v>
      </c>
      <c r="C292" s="452" t="s">
        <v>661</v>
      </c>
      <c r="D292" s="109" t="s">
        <v>649</v>
      </c>
      <c r="E292" s="418" t="s">
        <v>700</v>
      </c>
      <c r="F292" s="541" t="s">
        <v>734</v>
      </c>
      <c r="G292" s="535">
        <v>150</v>
      </c>
      <c r="H292" s="535">
        <v>150</v>
      </c>
    </row>
    <row r="293" spans="1:8" ht="45" x14ac:dyDescent="0.2">
      <c r="A293" s="418" t="s">
        <v>684</v>
      </c>
      <c r="B293" s="418" t="s">
        <v>501</v>
      </c>
      <c r="C293" s="452" t="s">
        <v>661</v>
      </c>
      <c r="D293" s="109" t="s">
        <v>649</v>
      </c>
      <c r="E293" s="418" t="s">
        <v>700</v>
      </c>
      <c r="F293" s="541" t="s">
        <v>734</v>
      </c>
      <c r="G293" s="535">
        <v>150</v>
      </c>
      <c r="H293" s="535">
        <v>150</v>
      </c>
    </row>
    <row r="294" spans="1:8" ht="15" x14ac:dyDescent="0.2">
      <c r="A294" s="537" t="s">
        <v>490</v>
      </c>
      <c r="B294" s="537" t="s">
        <v>491</v>
      </c>
      <c r="C294" s="536" t="s">
        <v>492</v>
      </c>
      <c r="D294" s="537" t="s">
        <v>649</v>
      </c>
      <c r="E294" s="418" t="s">
        <v>744</v>
      </c>
      <c r="F294" s="541" t="s">
        <v>745</v>
      </c>
      <c r="G294" s="535">
        <v>1578</v>
      </c>
      <c r="H294" s="535">
        <v>1578</v>
      </c>
    </row>
    <row r="295" spans="1:8" ht="15" x14ac:dyDescent="0.3">
      <c r="A295" s="537" t="s">
        <v>474</v>
      </c>
      <c r="B295" s="537" t="s">
        <v>491</v>
      </c>
      <c r="C295" s="550" t="s">
        <v>748</v>
      </c>
      <c r="D295" s="537" t="s">
        <v>649</v>
      </c>
      <c r="E295" s="418" t="s">
        <v>746</v>
      </c>
      <c r="F295" s="541" t="s">
        <v>747</v>
      </c>
      <c r="G295" s="535">
        <v>1777</v>
      </c>
      <c r="H295" s="535">
        <v>1777</v>
      </c>
    </row>
    <row r="296" spans="1:8" ht="15" x14ac:dyDescent="0.2">
      <c r="B296" s="545"/>
      <c r="C296" s="545"/>
      <c r="D296" s="537"/>
      <c r="E296" s="545"/>
      <c r="F296" s="545"/>
      <c r="G296" s="545"/>
      <c r="H296" s="545"/>
    </row>
    <row r="297" spans="1:8" ht="15" x14ac:dyDescent="0.2">
      <c r="A297" s="109"/>
      <c r="B297" s="109"/>
      <c r="C297" s="452"/>
      <c r="D297" s="109"/>
      <c r="E297" s="418"/>
      <c r="F297" s="418"/>
      <c r="G297" s="535">
        <f ca="1">SUM(G9:G298)</f>
        <v>45292</v>
      </c>
      <c r="H297" s="535">
        <f ca="1">SUM(H9:H309)</f>
        <v>45291.6</v>
      </c>
    </row>
    <row r="298" spans="1:8" ht="15" x14ac:dyDescent="0.2">
      <c r="A298" s="418"/>
      <c r="B298" s="418"/>
      <c r="C298" s="452"/>
      <c r="D298" s="109"/>
      <c r="E298" s="418"/>
      <c r="F298" s="418"/>
    </row>
    <row r="309" spans="1:8" ht="15" x14ac:dyDescent="0.3">
      <c r="A309" s="265" t="s">
        <v>354</v>
      </c>
      <c r="B309" s="264"/>
      <c r="C309" s="264"/>
      <c r="D309" s="264"/>
      <c r="E309" s="264"/>
      <c r="G309" s="551"/>
      <c r="H309" s="551"/>
    </row>
    <row r="310" spans="1:8" ht="15" x14ac:dyDescent="0.3">
      <c r="A310" s="265" t="s">
        <v>357</v>
      </c>
      <c r="B310" s="264"/>
      <c r="C310" s="264"/>
      <c r="D310" s="264"/>
      <c r="E310" s="264"/>
      <c r="G310" s="551"/>
      <c r="H310" s="91"/>
    </row>
    <row r="311" spans="1:8" ht="15" x14ac:dyDescent="0.3">
      <c r="D311" s="220"/>
      <c r="E311" s="220"/>
      <c r="G311" s="551"/>
      <c r="H311" s="551"/>
    </row>
    <row r="312" spans="1:8" ht="15" x14ac:dyDescent="0.3">
      <c r="D312" s="220"/>
      <c r="E312" s="220"/>
      <c r="G312" s="91"/>
      <c r="H312" s="551"/>
    </row>
    <row r="313" spans="1:8" ht="15" x14ac:dyDescent="0.2">
      <c r="D313" s="261"/>
      <c r="E313" s="261"/>
      <c r="G313" s="91"/>
      <c r="H313" s="551"/>
    </row>
    <row r="314" spans="1:8" ht="15" x14ac:dyDescent="0.3">
      <c r="A314" s="226" t="s">
        <v>107</v>
      </c>
      <c r="B314" s="220"/>
      <c r="C314" s="220"/>
      <c r="D314" s="220"/>
      <c r="E314" s="220"/>
      <c r="G314" s="91"/>
      <c r="H314" s="440"/>
    </row>
    <row r="315" spans="1:8" ht="15" x14ac:dyDescent="0.3">
      <c r="A315" s="220"/>
      <c r="B315" s="220"/>
      <c r="C315" s="220"/>
      <c r="D315" s="220"/>
      <c r="E315" s="220"/>
      <c r="G315" s="91"/>
      <c r="H315" s="440"/>
    </row>
    <row r="316" spans="1:8" ht="15" x14ac:dyDescent="0.3">
      <c r="A316" s="220"/>
      <c r="B316" s="220"/>
      <c r="C316" s="220"/>
      <c r="D316" s="220"/>
      <c r="E316" s="220"/>
      <c r="G316" s="91"/>
      <c r="H316" s="440"/>
    </row>
    <row r="317" spans="1:8" ht="15" x14ac:dyDescent="0.3">
      <c r="A317" s="226"/>
      <c r="B317" s="226" t="s">
        <v>274</v>
      </c>
      <c r="C317" s="226"/>
      <c r="D317" s="226"/>
      <c r="E317" s="226"/>
      <c r="G317" s="91"/>
      <c r="H317" s="440"/>
    </row>
    <row r="318" spans="1:8" x14ac:dyDescent="0.2">
      <c r="G318" s="91"/>
      <c r="H318" s="91"/>
    </row>
    <row r="319" spans="1:8" x14ac:dyDescent="0.2">
      <c r="H319" s="420"/>
    </row>
    <row r="323" spans="1:8" x14ac:dyDescent="0.2">
      <c r="H323" s="420"/>
    </row>
    <row r="324" spans="1:8" x14ac:dyDescent="0.2">
      <c r="A324" s="228"/>
      <c r="B324" s="228" t="s">
        <v>140</v>
      </c>
      <c r="C324" s="228"/>
      <c r="D324" s="228"/>
      <c r="E324" s="228"/>
    </row>
    <row r="332" spans="1:8" x14ac:dyDescent="0.2">
      <c r="G332" s="545"/>
      <c r="H332" s="454"/>
    </row>
    <row r="333" spans="1:8" x14ac:dyDescent="0.2">
      <c r="H333" s="420"/>
    </row>
  </sheetData>
  <mergeCells count="3">
    <mergeCell ref="H1:I1"/>
    <mergeCell ref="H2:I2"/>
    <mergeCell ref="F2:G2"/>
  </mergeCells>
  <printOptions gridLines="1"/>
  <pageMargins left="0" right="0" top="0.74803149606299213" bottom="0.74803149606299213" header="0.31496062992125984" footer="0.31496062992125984"/>
  <pageSetup scale="56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6"/>
  <sheetViews>
    <sheetView view="pageBreakPreview" zoomScale="70" zoomScaleSheetLayoutView="70" workbookViewId="0">
      <selection activeCell="G2" sqref="G2:H2"/>
    </sheetView>
  </sheetViews>
  <sheetFormatPr defaultRowHeight="12.75" x14ac:dyDescent="0.2"/>
  <cols>
    <col min="1" max="1" width="5.42578125" style="221" customWidth="1"/>
    <col min="2" max="2" width="13.140625" style="221" customWidth="1"/>
    <col min="3" max="3" width="15.140625" style="221" customWidth="1"/>
    <col min="4" max="4" width="18" style="221" customWidth="1"/>
    <col min="5" max="5" width="20.5703125" style="221" customWidth="1"/>
    <col min="6" max="6" width="21.28515625" style="221" customWidth="1"/>
    <col min="7" max="7" width="15.140625" style="221" customWidth="1"/>
    <col min="8" max="8" width="15.5703125" style="221" customWidth="1"/>
    <col min="9" max="9" width="13.42578125" style="221" customWidth="1"/>
    <col min="10" max="10" width="0" style="221" hidden="1" customWidth="1"/>
    <col min="11" max="16384" width="9.140625" style="221"/>
  </cols>
  <sheetData>
    <row r="1" spans="1:10" ht="15" x14ac:dyDescent="0.3">
      <c r="A1" s="96" t="s">
        <v>470</v>
      </c>
      <c r="B1" s="96"/>
      <c r="C1" s="99"/>
      <c r="D1" s="99"/>
      <c r="E1" s="99"/>
      <c r="F1" s="99"/>
      <c r="G1" s="557" t="s">
        <v>110</v>
      </c>
      <c r="H1" s="557"/>
    </row>
    <row r="2" spans="1:10" ht="15" x14ac:dyDescent="0.3">
      <c r="A2" s="98" t="s">
        <v>141</v>
      </c>
      <c r="B2" s="96"/>
      <c r="C2" s="99"/>
      <c r="D2" s="99"/>
      <c r="E2" s="99"/>
      <c r="F2" s="99"/>
      <c r="G2" s="555" t="s">
        <v>589</v>
      </c>
      <c r="H2" s="556"/>
    </row>
    <row r="3" spans="1:10" ht="15" x14ac:dyDescent="0.3">
      <c r="A3" s="98"/>
      <c r="B3" s="98"/>
      <c r="C3" s="98"/>
      <c r="D3" s="98"/>
      <c r="E3" s="98"/>
      <c r="F3" s="98"/>
      <c r="G3" s="255"/>
      <c r="H3" s="255"/>
    </row>
    <row r="4" spans="1:10" ht="15" x14ac:dyDescent="0.3">
      <c r="A4" s="99" t="str">
        <f>'ფორმა N2'!A4</f>
        <v>ანგარიშვალდებული პირის დასახელება:</v>
      </c>
      <c r="B4" s="99"/>
      <c r="C4" s="99"/>
      <c r="D4" s="99"/>
      <c r="E4" s="99"/>
      <c r="F4" s="99"/>
      <c r="G4" s="98"/>
      <c r="H4" s="98"/>
    </row>
    <row r="5" spans="1:10" ht="15" x14ac:dyDescent="0.3">
      <c r="A5" s="258" t="s">
        <v>472</v>
      </c>
      <c r="B5" s="102"/>
      <c r="C5" s="102"/>
      <c r="D5" s="102"/>
      <c r="E5" s="102"/>
      <c r="F5" s="102"/>
      <c r="G5" s="103"/>
      <c r="H5" s="103"/>
    </row>
    <row r="6" spans="1:10" ht="15" x14ac:dyDescent="0.3">
      <c r="A6" s="99"/>
      <c r="B6" s="99"/>
      <c r="C6" s="99"/>
      <c r="D6" s="99"/>
      <c r="E6" s="99"/>
      <c r="F6" s="99"/>
      <c r="G6" s="98"/>
      <c r="H6" s="98"/>
    </row>
    <row r="7" spans="1:10" ht="15" x14ac:dyDescent="0.2">
      <c r="A7" s="254"/>
      <c r="B7" s="254"/>
      <c r="C7" s="254"/>
      <c r="D7" s="257"/>
      <c r="E7" s="254"/>
      <c r="F7" s="254"/>
      <c r="G7" s="100"/>
      <c r="H7" s="100"/>
    </row>
    <row r="8" spans="1:10" ht="30" x14ac:dyDescent="0.2">
      <c r="A8" s="112" t="s">
        <v>64</v>
      </c>
      <c r="B8" s="112" t="s">
        <v>344</v>
      </c>
      <c r="C8" s="112" t="s">
        <v>345</v>
      </c>
      <c r="D8" s="112" t="s">
        <v>230</v>
      </c>
      <c r="E8" s="112" t="s">
        <v>353</v>
      </c>
      <c r="F8" s="112" t="s">
        <v>346</v>
      </c>
      <c r="G8" s="101" t="s">
        <v>10</v>
      </c>
      <c r="H8" s="101" t="s">
        <v>9</v>
      </c>
      <c r="J8" s="266" t="s">
        <v>352</v>
      </c>
    </row>
    <row r="9" spans="1:10" ht="15" x14ac:dyDescent="0.2">
      <c r="A9" s="120"/>
      <c r="B9" s="120"/>
      <c r="C9" s="120"/>
      <c r="D9" s="120"/>
      <c r="E9" s="120"/>
      <c r="F9" s="120"/>
      <c r="G9" s="4"/>
      <c r="H9" s="4"/>
      <c r="J9" s="266" t="s">
        <v>0</v>
      </c>
    </row>
    <row r="10" spans="1:10" ht="15" x14ac:dyDescent="0.2">
      <c r="A10" s="120"/>
      <c r="B10" s="120"/>
      <c r="C10" s="120"/>
      <c r="D10" s="120"/>
      <c r="E10" s="120"/>
      <c r="F10" s="120"/>
      <c r="G10" s="4"/>
      <c r="H10" s="4"/>
    </row>
    <row r="11" spans="1:10" ht="15" x14ac:dyDescent="0.2">
      <c r="A11" s="109"/>
      <c r="B11" s="109"/>
      <c r="C11" s="109"/>
      <c r="D11" s="109"/>
      <c r="E11" s="109"/>
      <c r="F11" s="109"/>
      <c r="G11" s="4"/>
      <c r="H11" s="4"/>
    </row>
    <row r="12" spans="1:10" ht="15" x14ac:dyDescent="0.2">
      <c r="A12" s="109"/>
      <c r="B12" s="109"/>
      <c r="C12" s="109"/>
      <c r="D12" s="109"/>
      <c r="E12" s="109"/>
      <c r="F12" s="109"/>
      <c r="G12" s="4"/>
      <c r="H12" s="4"/>
    </row>
    <row r="13" spans="1:10" ht="15" x14ac:dyDescent="0.2">
      <c r="A13" s="109"/>
      <c r="B13" s="109"/>
      <c r="C13" s="109"/>
      <c r="D13" s="109"/>
      <c r="E13" s="109"/>
      <c r="F13" s="109"/>
      <c r="G13" s="4"/>
      <c r="H13" s="4"/>
    </row>
    <row r="14" spans="1:10" ht="15" x14ac:dyDescent="0.2">
      <c r="A14" s="109"/>
      <c r="B14" s="109"/>
      <c r="C14" s="109"/>
      <c r="D14" s="109"/>
      <c r="E14" s="109"/>
      <c r="F14" s="109"/>
      <c r="G14" s="4"/>
      <c r="H14" s="4"/>
    </row>
    <row r="15" spans="1:10" ht="15" x14ac:dyDescent="0.2">
      <c r="A15" s="109"/>
      <c r="B15" s="109"/>
      <c r="C15" s="109"/>
      <c r="D15" s="109"/>
      <c r="E15" s="109"/>
      <c r="F15" s="109"/>
      <c r="G15" s="4"/>
      <c r="H15" s="4"/>
    </row>
    <row r="16" spans="1:10" ht="15" x14ac:dyDescent="0.2">
      <c r="A16" s="109"/>
      <c r="B16" s="109"/>
      <c r="C16" s="109"/>
      <c r="D16" s="109"/>
      <c r="E16" s="109"/>
      <c r="F16" s="109"/>
      <c r="G16" s="4"/>
      <c r="H16" s="4"/>
    </row>
    <row r="17" spans="1:8" ht="15" x14ac:dyDescent="0.2">
      <c r="A17" s="109"/>
      <c r="B17" s="109"/>
      <c r="C17" s="109"/>
      <c r="D17" s="109"/>
      <c r="E17" s="109"/>
      <c r="F17" s="109"/>
      <c r="G17" s="4"/>
      <c r="H17" s="4"/>
    </row>
    <row r="18" spans="1:8" ht="15" x14ac:dyDescent="0.2">
      <c r="A18" s="109"/>
      <c r="B18" s="109"/>
      <c r="C18" s="109"/>
      <c r="D18" s="109"/>
      <c r="E18" s="109"/>
      <c r="F18" s="109"/>
      <c r="G18" s="4"/>
      <c r="H18" s="4"/>
    </row>
    <row r="19" spans="1:8" ht="15" x14ac:dyDescent="0.2">
      <c r="A19" s="109"/>
      <c r="B19" s="109"/>
      <c r="C19" s="109"/>
      <c r="D19" s="109"/>
      <c r="E19" s="109"/>
      <c r="F19" s="109"/>
      <c r="G19" s="4"/>
      <c r="H19" s="4"/>
    </row>
    <row r="20" spans="1:8" ht="15" x14ac:dyDescent="0.2">
      <c r="A20" s="109"/>
      <c r="B20" s="109"/>
      <c r="C20" s="109"/>
      <c r="D20" s="109"/>
      <c r="E20" s="109"/>
      <c r="F20" s="109"/>
      <c r="G20" s="4"/>
      <c r="H20" s="4"/>
    </row>
    <row r="21" spans="1:8" ht="15" x14ac:dyDescent="0.2">
      <c r="A21" s="109"/>
      <c r="B21" s="109"/>
      <c r="C21" s="109"/>
      <c r="D21" s="109"/>
      <c r="E21" s="109"/>
      <c r="F21" s="109"/>
      <c r="G21" s="4"/>
      <c r="H21" s="4"/>
    </row>
    <row r="22" spans="1:8" ht="15" x14ac:dyDescent="0.2">
      <c r="A22" s="109"/>
      <c r="B22" s="109"/>
      <c r="C22" s="109"/>
      <c r="D22" s="109"/>
      <c r="E22" s="109"/>
      <c r="F22" s="109"/>
      <c r="G22" s="4"/>
      <c r="H22" s="4"/>
    </row>
    <row r="23" spans="1:8" ht="15" x14ac:dyDescent="0.2">
      <c r="A23" s="109"/>
      <c r="B23" s="109"/>
      <c r="C23" s="109"/>
      <c r="D23" s="109"/>
      <c r="E23" s="109"/>
      <c r="F23" s="109"/>
      <c r="G23" s="4"/>
      <c r="H23" s="4"/>
    </row>
    <row r="24" spans="1:8" ht="15" x14ac:dyDescent="0.2">
      <c r="A24" s="109"/>
      <c r="B24" s="109"/>
      <c r="C24" s="109"/>
      <c r="D24" s="109"/>
      <c r="E24" s="109"/>
      <c r="F24" s="109"/>
      <c r="G24" s="4"/>
      <c r="H24" s="4"/>
    </row>
    <row r="25" spans="1:8" ht="15" x14ac:dyDescent="0.2">
      <c r="A25" s="109"/>
      <c r="B25" s="109"/>
      <c r="C25" s="109"/>
      <c r="D25" s="109"/>
      <c r="E25" s="109"/>
      <c r="F25" s="109"/>
      <c r="G25" s="4"/>
      <c r="H25" s="4"/>
    </row>
    <row r="26" spans="1:8" ht="15" x14ac:dyDescent="0.2">
      <c r="A26" s="109"/>
      <c r="B26" s="109"/>
      <c r="C26" s="109"/>
      <c r="D26" s="109"/>
      <c r="E26" s="109"/>
      <c r="F26" s="109"/>
      <c r="G26" s="4"/>
      <c r="H26" s="4"/>
    </row>
    <row r="27" spans="1:8" ht="15" x14ac:dyDescent="0.2">
      <c r="A27" s="109"/>
      <c r="B27" s="109"/>
      <c r="C27" s="109"/>
      <c r="D27" s="109"/>
      <c r="E27" s="109"/>
      <c r="F27" s="109"/>
      <c r="G27" s="4"/>
      <c r="H27" s="4"/>
    </row>
    <row r="28" spans="1:8" ht="15" x14ac:dyDescent="0.2">
      <c r="A28" s="109"/>
      <c r="B28" s="109"/>
      <c r="C28" s="109"/>
      <c r="D28" s="109"/>
      <c r="E28" s="109"/>
      <c r="F28" s="109"/>
      <c r="G28" s="4"/>
      <c r="H28" s="4"/>
    </row>
    <row r="29" spans="1:8" ht="15" x14ac:dyDescent="0.2">
      <c r="A29" s="109"/>
      <c r="B29" s="109"/>
      <c r="C29" s="109"/>
      <c r="D29" s="109"/>
      <c r="E29" s="109"/>
      <c r="F29" s="109"/>
      <c r="G29" s="4"/>
      <c r="H29" s="4"/>
    </row>
    <row r="30" spans="1:8" ht="15" x14ac:dyDescent="0.2">
      <c r="A30" s="109"/>
      <c r="B30" s="109"/>
      <c r="C30" s="109"/>
      <c r="D30" s="109"/>
      <c r="E30" s="109"/>
      <c r="F30" s="109"/>
      <c r="G30" s="4"/>
      <c r="H30" s="4"/>
    </row>
    <row r="31" spans="1:8" ht="15" x14ac:dyDescent="0.2">
      <c r="A31" s="109"/>
      <c r="B31" s="109"/>
      <c r="C31" s="109"/>
      <c r="D31" s="109"/>
      <c r="E31" s="109"/>
      <c r="F31" s="109"/>
      <c r="G31" s="4"/>
      <c r="H31" s="4"/>
    </row>
    <row r="32" spans="1:8" ht="15" x14ac:dyDescent="0.2">
      <c r="A32" s="109"/>
      <c r="B32" s="109"/>
      <c r="C32" s="109"/>
      <c r="D32" s="109"/>
      <c r="E32" s="109"/>
      <c r="F32" s="109"/>
      <c r="G32" s="4"/>
      <c r="H32" s="4"/>
    </row>
    <row r="33" spans="1:9" ht="15" x14ac:dyDescent="0.2">
      <c r="A33" s="109"/>
      <c r="B33" s="109"/>
      <c r="C33" s="109"/>
      <c r="D33" s="109"/>
      <c r="E33" s="109"/>
      <c r="F33" s="109"/>
      <c r="G33" s="4"/>
      <c r="H33" s="4"/>
    </row>
    <row r="34" spans="1:9" ht="15" x14ac:dyDescent="0.3">
      <c r="A34" s="109"/>
      <c r="B34" s="121"/>
      <c r="C34" s="121"/>
      <c r="D34" s="121"/>
      <c r="E34" s="121"/>
      <c r="F34" s="121" t="s">
        <v>351</v>
      </c>
      <c r="G34" s="108">
        <f>SUM(G9:G33)</f>
        <v>0</v>
      </c>
      <c r="H34" s="108">
        <f>SUM(H9:H33)</f>
        <v>0</v>
      </c>
    </row>
    <row r="35" spans="1:9" ht="15" x14ac:dyDescent="0.3">
      <c r="A35" s="264"/>
      <c r="B35" s="264"/>
      <c r="C35" s="264"/>
      <c r="D35" s="264"/>
      <c r="E35" s="264"/>
      <c r="F35" s="264"/>
      <c r="G35" s="264"/>
      <c r="H35" s="220"/>
      <c r="I35" s="220"/>
    </row>
    <row r="36" spans="1:9" ht="15" x14ac:dyDescent="0.3">
      <c r="A36" s="265" t="s">
        <v>405</v>
      </c>
      <c r="B36" s="265"/>
      <c r="C36" s="264"/>
      <c r="D36" s="264"/>
      <c r="E36" s="264"/>
      <c r="F36" s="264"/>
      <c r="G36" s="264"/>
      <c r="H36" s="220"/>
      <c r="I36" s="220"/>
    </row>
    <row r="37" spans="1:9" ht="15" x14ac:dyDescent="0.3">
      <c r="A37" s="265" t="s">
        <v>350</v>
      </c>
      <c r="B37" s="265"/>
      <c r="C37" s="264"/>
      <c r="D37" s="264"/>
      <c r="E37" s="264"/>
      <c r="F37" s="264"/>
      <c r="G37" s="264"/>
      <c r="H37" s="220"/>
      <c r="I37" s="220"/>
    </row>
    <row r="38" spans="1:9" ht="15" x14ac:dyDescent="0.3">
      <c r="A38" s="265"/>
      <c r="B38" s="265"/>
      <c r="C38" s="220"/>
      <c r="D38" s="220"/>
      <c r="E38" s="220"/>
      <c r="F38" s="220"/>
      <c r="G38" s="220"/>
      <c r="H38" s="220"/>
      <c r="I38" s="220"/>
    </row>
    <row r="39" spans="1:9" ht="15" x14ac:dyDescent="0.3">
      <c r="A39" s="265"/>
      <c r="B39" s="265"/>
      <c r="C39" s="220"/>
      <c r="D39" s="220"/>
      <c r="E39" s="220"/>
      <c r="F39" s="220"/>
      <c r="G39" s="220"/>
      <c r="H39" s="220"/>
      <c r="I39" s="220"/>
    </row>
    <row r="40" spans="1:9" x14ac:dyDescent="0.2">
      <c r="A40" s="261"/>
      <c r="B40" s="261"/>
      <c r="C40" s="261"/>
      <c r="D40" s="261"/>
      <c r="E40" s="261"/>
      <c r="F40" s="261"/>
      <c r="G40" s="261"/>
      <c r="H40" s="261"/>
      <c r="I40" s="261"/>
    </row>
    <row r="41" spans="1:9" ht="15" x14ac:dyDescent="0.3">
      <c r="A41" s="226" t="s">
        <v>107</v>
      </c>
      <c r="B41" s="226"/>
      <c r="C41" s="220"/>
      <c r="D41" s="220"/>
      <c r="E41" s="220"/>
      <c r="F41" s="220"/>
      <c r="G41" s="220"/>
      <c r="H41" s="220"/>
      <c r="I41" s="220"/>
    </row>
    <row r="42" spans="1:9" ht="15" x14ac:dyDescent="0.3">
      <c r="A42" s="220"/>
      <c r="B42" s="220"/>
      <c r="C42" s="220"/>
      <c r="D42" s="220"/>
      <c r="E42" s="220"/>
      <c r="F42" s="220"/>
      <c r="G42" s="220"/>
      <c r="H42" s="220"/>
      <c r="I42" s="220"/>
    </row>
    <row r="43" spans="1:9" ht="15" x14ac:dyDescent="0.3">
      <c r="A43" s="220"/>
      <c r="B43" s="220"/>
      <c r="C43" s="220"/>
      <c r="D43" s="220"/>
      <c r="E43" s="220"/>
      <c r="F43" s="220"/>
      <c r="G43" s="220"/>
      <c r="H43" s="220"/>
      <c r="I43" s="227"/>
    </row>
    <row r="44" spans="1:9" ht="15" x14ac:dyDescent="0.3">
      <c r="A44" s="226"/>
      <c r="B44" s="226"/>
      <c r="C44" s="226" t="s">
        <v>436</v>
      </c>
      <c r="D44" s="226"/>
      <c r="E44" s="264"/>
      <c r="F44" s="226"/>
      <c r="G44" s="226"/>
      <c r="H44" s="220"/>
      <c r="I44" s="227"/>
    </row>
    <row r="45" spans="1:9" ht="15" x14ac:dyDescent="0.3">
      <c r="A45" s="220"/>
      <c r="B45" s="220"/>
      <c r="C45" s="220" t="s">
        <v>273</v>
      </c>
      <c r="D45" s="220"/>
      <c r="E45" s="220"/>
      <c r="F45" s="220"/>
      <c r="G45" s="220"/>
      <c r="H45" s="220"/>
      <c r="I45" s="227"/>
    </row>
    <row r="46" spans="1:9" x14ac:dyDescent="0.2">
      <c r="A46" s="228"/>
      <c r="B46" s="228"/>
      <c r="C46" s="228" t="s">
        <v>140</v>
      </c>
      <c r="D46" s="228"/>
      <c r="E46" s="228"/>
      <c r="F46" s="228"/>
      <c r="G46" s="228"/>
    </row>
  </sheetData>
  <mergeCells count="2">
    <mergeCell ref="G1:H1"/>
    <mergeCell ref="G2:H2"/>
  </mergeCells>
  <printOptions gridLines="1"/>
  <pageMargins left="0.25" right="0.25" top="0.75" bottom="0.75" header="0.3" footer="0.3"/>
  <pageSetup scale="83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L93"/>
  <sheetViews>
    <sheetView showGridLines="0" view="pageBreakPreview" zoomScale="70" zoomScaleSheetLayoutView="70" workbookViewId="0">
      <selection activeCell="C44" sqref="C44"/>
    </sheetView>
  </sheetViews>
  <sheetFormatPr defaultRowHeight="15" x14ac:dyDescent="0.3"/>
  <cols>
    <col min="1" max="1" width="14.28515625" style="21" customWidth="1"/>
    <col min="2" max="2" width="71.7109375" style="21" customWidth="1"/>
    <col min="3" max="3" width="14.85546875" style="21" customWidth="1"/>
    <col min="4" max="4" width="13.28515625" style="21" customWidth="1"/>
    <col min="5" max="5" width="0.7109375" style="21" customWidth="1"/>
    <col min="6" max="16384" width="9.140625" style="21"/>
  </cols>
  <sheetData>
    <row r="1" spans="1:12" x14ac:dyDescent="0.3">
      <c r="A1" s="96" t="s">
        <v>308</v>
      </c>
      <c r="B1" s="153"/>
      <c r="C1" s="557" t="s">
        <v>110</v>
      </c>
      <c r="D1" s="557"/>
      <c r="E1" s="190"/>
    </row>
    <row r="2" spans="1:12" x14ac:dyDescent="0.3">
      <c r="A2" s="98" t="s">
        <v>141</v>
      </c>
      <c r="B2" s="153"/>
      <c r="C2" s="555" t="s">
        <v>589</v>
      </c>
      <c r="D2" s="556"/>
      <c r="E2" s="190"/>
    </row>
    <row r="3" spans="1:12" x14ac:dyDescent="0.3">
      <c r="A3" s="98"/>
      <c r="B3" s="153"/>
      <c r="C3" s="97"/>
      <c r="D3" s="97"/>
      <c r="E3" s="190"/>
    </row>
    <row r="4" spans="1:12" s="2" customFormat="1" x14ac:dyDescent="0.3">
      <c r="A4" s="99" t="str">
        <f>'ფორმა N2'!A4</f>
        <v>ანგარიშვალდებული პირის დასახელება:</v>
      </c>
      <c r="B4" s="99"/>
      <c r="C4" s="98"/>
      <c r="D4" s="98"/>
      <c r="E4" s="147"/>
      <c r="L4" s="21"/>
    </row>
    <row r="5" spans="1:12" s="2" customFormat="1" x14ac:dyDescent="0.3">
      <c r="A5" s="258" t="s">
        <v>472</v>
      </c>
      <c r="B5" s="102"/>
      <c r="C5" s="102"/>
      <c r="D5" s="102"/>
      <c r="E5" s="102"/>
      <c r="F5" s="102"/>
      <c r="G5" s="98"/>
    </row>
    <row r="6" spans="1:12" s="2" customFormat="1" x14ac:dyDescent="0.3">
      <c r="A6" s="99"/>
      <c r="B6" s="99"/>
      <c r="C6" s="98"/>
      <c r="D6" s="98"/>
      <c r="E6" s="147"/>
    </row>
    <row r="7" spans="1:12" s="6" customFormat="1" x14ac:dyDescent="0.3">
      <c r="A7" s="122"/>
      <c r="B7" s="122"/>
      <c r="C7" s="100"/>
      <c r="D7" s="100"/>
      <c r="E7" s="191"/>
    </row>
    <row r="8" spans="1:12" s="6" customFormat="1" ht="30" x14ac:dyDescent="0.3">
      <c r="A8" s="143" t="s">
        <v>64</v>
      </c>
      <c r="B8" s="101" t="s">
        <v>11</v>
      </c>
      <c r="C8" s="101" t="s">
        <v>10</v>
      </c>
      <c r="D8" s="101" t="s">
        <v>9</v>
      </c>
      <c r="E8" s="191"/>
    </row>
    <row r="9" spans="1:12" s="9" customFormat="1" ht="18" x14ac:dyDescent="0.2">
      <c r="A9" s="13">
        <v>1</v>
      </c>
      <c r="B9" s="13" t="s">
        <v>57</v>
      </c>
      <c r="C9" s="104">
        <f>SUM(C10,C13,C52,C55,C56,C57,C74,C75)</f>
        <v>0</v>
      </c>
      <c r="D9" s="104">
        <f>SUM(D10,D13,D52,D55,D56,D57,D63,D70,D71,D75)</f>
        <v>0</v>
      </c>
      <c r="E9" s="192"/>
    </row>
    <row r="10" spans="1:12" s="9" customFormat="1" ht="18" x14ac:dyDescent="0.2">
      <c r="A10" s="14">
        <v>1.1000000000000001</v>
      </c>
      <c r="B10" s="14" t="s">
        <v>58</v>
      </c>
      <c r="C10" s="106">
        <f>SUM(C11:C12)</f>
        <v>0</v>
      </c>
      <c r="D10" s="106">
        <f>SUM(D11:D12)</f>
        <v>0</v>
      </c>
      <c r="E10" s="192"/>
    </row>
    <row r="11" spans="1:12" s="9" customFormat="1" ht="16.5" customHeight="1" x14ac:dyDescent="0.2">
      <c r="A11" s="16" t="s">
        <v>30</v>
      </c>
      <c r="B11" s="16" t="s">
        <v>59</v>
      </c>
      <c r="C11" s="33"/>
      <c r="D11" s="34"/>
      <c r="E11" s="192"/>
    </row>
    <row r="12" spans="1:12" ht="16.5" customHeight="1" x14ac:dyDescent="0.3">
      <c r="A12" s="16" t="s">
        <v>31</v>
      </c>
      <c r="B12" s="16" t="s">
        <v>0</v>
      </c>
      <c r="C12" s="33"/>
      <c r="D12" s="34"/>
      <c r="E12" s="190"/>
    </row>
    <row r="13" spans="1:12" x14ac:dyDescent="0.3">
      <c r="A13" s="14">
        <v>1.2</v>
      </c>
      <c r="B13" s="14" t="s">
        <v>60</v>
      </c>
      <c r="C13" s="106">
        <f>SUM(C14,C17,C29:C32,C35,C36,C42,C43,C44,C45,C46,C50,C51)</f>
        <v>0</v>
      </c>
      <c r="D13" s="106">
        <f>SUM(D14,D17,D29:D32,D35,D36,D42,D43,D44,D45,D46,D50,D51)</f>
        <v>0</v>
      </c>
      <c r="E13" s="190"/>
    </row>
    <row r="14" spans="1:12" x14ac:dyDescent="0.3">
      <c r="A14" s="16" t="s">
        <v>32</v>
      </c>
      <c r="B14" s="16" t="s">
        <v>1</v>
      </c>
      <c r="C14" s="105">
        <f>SUM(C15:C16)</f>
        <v>0</v>
      </c>
      <c r="D14" s="105">
        <f>SUM(D15:D16)</f>
        <v>0</v>
      </c>
      <c r="E14" s="190"/>
    </row>
    <row r="15" spans="1:12" ht="17.25" customHeight="1" x14ac:dyDescent="0.3">
      <c r="A15" s="17" t="s">
        <v>98</v>
      </c>
      <c r="B15" s="17" t="s">
        <v>61</v>
      </c>
      <c r="C15" s="35"/>
      <c r="D15" s="36"/>
      <c r="E15" s="190"/>
    </row>
    <row r="16" spans="1:12" ht="17.25" customHeight="1" x14ac:dyDescent="0.3">
      <c r="A16" s="17" t="s">
        <v>99</v>
      </c>
      <c r="B16" s="17" t="s">
        <v>62</v>
      </c>
      <c r="C16" s="35"/>
      <c r="D16" s="36"/>
      <c r="E16" s="190"/>
    </row>
    <row r="17" spans="1:5" x14ac:dyDescent="0.3">
      <c r="A17" s="16" t="s">
        <v>33</v>
      </c>
      <c r="B17" s="16" t="s">
        <v>2</v>
      </c>
      <c r="C17" s="105">
        <f>SUM(C18:C23,C28)</f>
        <v>0</v>
      </c>
      <c r="D17" s="105">
        <f>SUM(D18:D23,D28)</f>
        <v>0</v>
      </c>
      <c r="E17" s="190"/>
    </row>
    <row r="18" spans="1:5" ht="30" x14ac:dyDescent="0.3">
      <c r="A18" s="17" t="s">
        <v>12</v>
      </c>
      <c r="B18" s="17" t="s">
        <v>253</v>
      </c>
      <c r="C18" s="37"/>
      <c r="D18" s="38"/>
      <c r="E18" s="190"/>
    </row>
    <row r="19" spans="1:5" x14ac:dyDescent="0.3">
      <c r="A19" s="17" t="s">
        <v>13</v>
      </c>
      <c r="B19" s="17" t="s">
        <v>14</v>
      </c>
      <c r="C19" s="37"/>
      <c r="D19" s="39"/>
      <c r="E19" s="190"/>
    </row>
    <row r="20" spans="1:5" ht="30" x14ac:dyDescent="0.3">
      <c r="A20" s="17" t="s">
        <v>287</v>
      </c>
      <c r="B20" s="17" t="s">
        <v>22</v>
      </c>
      <c r="C20" s="37"/>
      <c r="D20" s="40"/>
      <c r="E20" s="190"/>
    </row>
    <row r="21" spans="1:5" x14ac:dyDescent="0.3">
      <c r="A21" s="17" t="s">
        <v>288</v>
      </c>
      <c r="B21" s="17" t="s">
        <v>15</v>
      </c>
      <c r="C21" s="37"/>
      <c r="D21" s="40"/>
      <c r="E21" s="190"/>
    </row>
    <row r="22" spans="1:5" x14ac:dyDescent="0.3">
      <c r="A22" s="17" t="s">
        <v>289</v>
      </c>
      <c r="B22" s="17" t="s">
        <v>16</v>
      </c>
      <c r="C22" s="37"/>
      <c r="D22" s="40"/>
      <c r="E22" s="190"/>
    </row>
    <row r="23" spans="1:5" x14ac:dyDescent="0.3">
      <c r="A23" s="17" t="s">
        <v>290</v>
      </c>
      <c r="B23" s="17" t="s">
        <v>17</v>
      </c>
      <c r="C23" s="156">
        <f>SUM(C24:C27)</f>
        <v>0</v>
      </c>
      <c r="D23" s="156">
        <f>SUM(D24:D27)</f>
        <v>0</v>
      </c>
      <c r="E23" s="190"/>
    </row>
    <row r="24" spans="1:5" ht="16.5" customHeight="1" x14ac:dyDescent="0.3">
      <c r="A24" s="18" t="s">
        <v>291</v>
      </c>
      <c r="B24" s="18" t="s">
        <v>18</v>
      </c>
      <c r="C24" s="37"/>
      <c r="D24" s="40"/>
      <c r="E24" s="190"/>
    </row>
    <row r="25" spans="1:5" ht="16.5" customHeight="1" x14ac:dyDescent="0.3">
      <c r="A25" s="18" t="s">
        <v>292</v>
      </c>
      <c r="B25" s="18" t="s">
        <v>19</v>
      </c>
      <c r="C25" s="37"/>
      <c r="D25" s="40"/>
      <c r="E25" s="190"/>
    </row>
    <row r="26" spans="1:5" ht="16.5" customHeight="1" x14ac:dyDescent="0.3">
      <c r="A26" s="18" t="s">
        <v>293</v>
      </c>
      <c r="B26" s="18" t="s">
        <v>20</v>
      </c>
      <c r="C26" s="37"/>
      <c r="D26" s="40"/>
      <c r="E26" s="190"/>
    </row>
    <row r="27" spans="1:5" ht="16.5" customHeight="1" x14ac:dyDescent="0.3">
      <c r="A27" s="18" t="s">
        <v>294</v>
      </c>
      <c r="B27" s="18" t="s">
        <v>23</v>
      </c>
      <c r="C27" s="37"/>
      <c r="D27" s="41"/>
      <c r="E27" s="190"/>
    </row>
    <row r="28" spans="1:5" x14ac:dyDescent="0.3">
      <c r="A28" s="17" t="s">
        <v>295</v>
      </c>
      <c r="B28" s="17" t="s">
        <v>21</v>
      </c>
      <c r="C28" s="37"/>
      <c r="D28" s="41"/>
      <c r="E28" s="190"/>
    </row>
    <row r="29" spans="1:5" x14ac:dyDescent="0.3">
      <c r="A29" s="16" t="s">
        <v>34</v>
      </c>
      <c r="B29" s="16" t="s">
        <v>3</v>
      </c>
      <c r="C29" s="33"/>
      <c r="D29" s="34"/>
      <c r="E29" s="190"/>
    </row>
    <row r="30" spans="1:5" x14ac:dyDescent="0.3">
      <c r="A30" s="16" t="s">
        <v>35</v>
      </c>
      <c r="B30" s="16" t="s">
        <v>4</v>
      </c>
      <c r="C30" s="33"/>
      <c r="D30" s="34"/>
      <c r="E30" s="190"/>
    </row>
    <row r="31" spans="1:5" x14ac:dyDescent="0.3">
      <c r="A31" s="16" t="s">
        <v>36</v>
      </c>
      <c r="B31" s="16" t="s">
        <v>5</v>
      </c>
      <c r="C31" s="33"/>
      <c r="D31" s="34"/>
      <c r="E31" s="190"/>
    </row>
    <row r="32" spans="1:5" ht="30" x14ac:dyDescent="0.3">
      <c r="A32" s="16" t="s">
        <v>37</v>
      </c>
      <c r="B32" s="16" t="s">
        <v>63</v>
      </c>
      <c r="C32" s="105">
        <f>SUM(C33:C34)</f>
        <v>0</v>
      </c>
      <c r="D32" s="105">
        <f>SUM(D33:D34)</f>
        <v>0</v>
      </c>
      <c r="E32" s="190"/>
    </row>
    <row r="33" spans="1:5" x14ac:dyDescent="0.3">
      <c r="A33" s="17" t="s">
        <v>296</v>
      </c>
      <c r="B33" s="17" t="s">
        <v>56</v>
      </c>
      <c r="C33" s="33"/>
      <c r="D33" s="34"/>
      <c r="E33" s="190"/>
    </row>
    <row r="34" spans="1:5" x14ac:dyDescent="0.3">
      <c r="A34" s="17" t="s">
        <v>297</v>
      </c>
      <c r="B34" s="17" t="s">
        <v>55</v>
      </c>
      <c r="C34" s="33"/>
      <c r="D34" s="34"/>
      <c r="E34" s="190"/>
    </row>
    <row r="35" spans="1:5" x14ac:dyDescent="0.3">
      <c r="A35" s="16" t="s">
        <v>38</v>
      </c>
      <c r="B35" s="16" t="s">
        <v>49</v>
      </c>
      <c r="C35" s="33"/>
      <c r="D35" s="34"/>
      <c r="E35" s="190"/>
    </row>
    <row r="36" spans="1:5" x14ac:dyDescent="0.3">
      <c r="A36" s="16" t="s">
        <v>39</v>
      </c>
      <c r="B36" s="16" t="s">
        <v>362</v>
      </c>
      <c r="C36" s="105">
        <f>SUM(C37:C41)</f>
        <v>0</v>
      </c>
      <c r="D36" s="105">
        <f>SUM(D37:D41)</f>
        <v>0</v>
      </c>
      <c r="E36" s="190"/>
    </row>
    <row r="37" spans="1:5" x14ac:dyDescent="0.3">
      <c r="A37" s="17" t="s">
        <v>359</v>
      </c>
      <c r="B37" s="17" t="s">
        <v>363</v>
      </c>
      <c r="C37" s="33"/>
      <c r="D37" s="33"/>
      <c r="E37" s="190"/>
    </row>
    <row r="38" spans="1:5" x14ac:dyDescent="0.3">
      <c r="A38" s="17" t="s">
        <v>360</v>
      </c>
      <c r="B38" s="17" t="s">
        <v>364</v>
      </c>
      <c r="C38" s="33"/>
      <c r="D38" s="33"/>
      <c r="E38" s="190"/>
    </row>
    <row r="39" spans="1:5" x14ac:dyDescent="0.3">
      <c r="A39" s="17" t="s">
        <v>361</v>
      </c>
      <c r="B39" s="17" t="s">
        <v>367</v>
      </c>
      <c r="C39" s="33"/>
      <c r="D39" s="34"/>
      <c r="E39" s="190"/>
    </row>
    <row r="40" spans="1:5" x14ac:dyDescent="0.3">
      <c r="A40" s="17" t="s">
        <v>366</v>
      </c>
      <c r="B40" s="17" t="s">
        <v>368</v>
      </c>
      <c r="C40" s="33"/>
      <c r="D40" s="34"/>
      <c r="E40" s="190"/>
    </row>
    <row r="41" spans="1:5" x14ac:dyDescent="0.3">
      <c r="A41" s="17" t="s">
        <v>369</v>
      </c>
      <c r="B41" s="17" t="s">
        <v>365</v>
      </c>
      <c r="C41" s="33"/>
      <c r="D41" s="34"/>
      <c r="E41" s="190"/>
    </row>
    <row r="42" spans="1:5" ht="30" x14ac:dyDescent="0.3">
      <c r="A42" s="16" t="s">
        <v>40</v>
      </c>
      <c r="B42" s="16" t="s">
        <v>28</v>
      </c>
      <c r="C42" s="33"/>
      <c r="D42" s="34"/>
      <c r="E42" s="190"/>
    </row>
    <row r="43" spans="1:5" x14ac:dyDescent="0.3">
      <c r="A43" s="16" t="s">
        <v>41</v>
      </c>
      <c r="B43" s="16" t="s">
        <v>24</v>
      </c>
      <c r="C43" s="33"/>
      <c r="D43" s="34"/>
      <c r="E43" s="190"/>
    </row>
    <row r="44" spans="1:5" x14ac:dyDescent="0.3">
      <c r="A44" s="16" t="s">
        <v>42</v>
      </c>
      <c r="B44" s="16" t="s">
        <v>25</v>
      </c>
      <c r="C44" s="33"/>
      <c r="D44" s="34"/>
      <c r="E44" s="190"/>
    </row>
    <row r="45" spans="1:5" x14ac:dyDescent="0.3">
      <c r="A45" s="16" t="s">
        <v>43</v>
      </c>
      <c r="B45" s="16" t="s">
        <v>26</v>
      </c>
      <c r="C45" s="33"/>
      <c r="D45" s="34"/>
      <c r="E45" s="190"/>
    </row>
    <row r="46" spans="1:5" x14ac:dyDescent="0.3">
      <c r="A46" s="16" t="s">
        <v>44</v>
      </c>
      <c r="B46" s="16" t="s">
        <v>302</v>
      </c>
      <c r="C46" s="105">
        <f>SUM(C47:C49)</f>
        <v>0</v>
      </c>
      <c r="D46" s="105">
        <f>SUM(D47:D49)</f>
        <v>0</v>
      </c>
      <c r="E46" s="190"/>
    </row>
    <row r="47" spans="1:5" x14ac:dyDescent="0.3">
      <c r="A47" s="119" t="s">
        <v>375</v>
      </c>
      <c r="B47" s="119" t="s">
        <v>378</v>
      </c>
      <c r="C47" s="33"/>
      <c r="D47" s="34"/>
      <c r="E47" s="190"/>
    </row>
    <row r="48" spans="1:5" x14ac:dyDescent="0.3">
      <c r="A48" s="119" t="s">
        <v>376</v>
      </c>
      <c r="B48" s="119" t="s">
        <v>377</v>
      </c>
      <c r="C48" s="33"/>
      <c r="D48" s="34"/>
      <c r="E48" s="190"/>
    </row>
    <row r="49" spans="1:5" x14ac:dyDescent="0.3">
      <c r="A49" s="119" t="s">
        <v>379</v>
      </c>
      <c r="B49" s="119" t="s">
        <v>380</v>
      </c>
      <c r="C49" s="33"/>
      <c r="D49" s="34"/>
      <c r="E49" s="190"/>
    </row>
    <row r="50" spans="1:5" ht="26.25" customHeight="1" x14ac:dyDescent="0.3">
      <c r="A50" s="16" t="s">
        <v>45</v>
      </c>
      <c r="B50" s="16" t="s">
        <v>29</v>
      </c>
      <c r="C50" s="33"/>
      <c r="D50" s="34"/>
      <c r="E50" s="190"/>
    </row>
    <row r="51" spans="1:5" x14ac:dyDescent="0.3">
      <c r="A51" s="16" t="s">
        <v>46</v>
      </c>
      <c r="B51" s="16" t="s">
        <v>6</v>
      </c>
      <c r="C51" s="33"/>
      <c r="D51" s="34"/>
      <c r="E51" s="190"/>
    </row>
    <row r="52" spans="1:5" ht="30" x14ac:dyDescent="0.3">
      <c r="A52" s="14">
        <v>1.3</v>
      </c>
      <c r="B52" s="109" t="s">
        <v>419</v>
      </c>
      <c r="C52" s="106">
        <f>SUM(C53:C54)</f>
        <v>0</v>
      </c>
      <c r="D52" s="106">
        <f>SUM(D53:D54)</f>
        <v>0</v>
      </c>
      <c r="E52" s="190"/>
    </row>
    <row r="53" spans="1:5" ht="30" x14ac:dyDescent="0.3">
      <c r="A53" s="16" t="s">
        <v>50</v>
      </c>
      <c r="B53" s="16" t="s">
        <v>48</v>
      </c>
      <c r="C53" s="33"/>
      <c r="D53" s="34"/>
      <c r="E53" s="190"/>
    </row>
    <row r="54" spans="1:5" x14ac:dyDescent="0.3">
      <c r="A54" s="16" t="s">
        <v>51</v>
      </c>
      <c r="B54" s="16" t="s">
        <v>47</v>
      </c>
      <c r="C54" s="33"/>
      <c r="D54" s="34"/>
      <c r="E54" s="190"/>
    </row>
    <row r="55" spans="1:5" x14ac:dyDescent="0.3">
      <c r="A55" s="14">
        <v>1.4</v>
      </c>
      <c r="B55" s="14" t="s">
        <v>421</v>
      </c>
      <c r="C55" s="33"/>
      <c r="D55" s="34"/>
      <c r="E55" s="190"/>
    </row>
    <row r="56" spans="1:5" x14ac:dyDescent="0.3">
      <c r="A56" s="14">
        <v>1.5</v>
      </c>
      <c r="B56" s="14" t="s">
        <v>7</v>
      </c>
      <c r="C56" s="37"/>
      <c r="D56" s="40"/>
      <c r="E56" s="190"/>
    </row>
    <row r="57" spans="1:5" x14ac:dyDescent="0.3">
      <c r="A57" s="14">
        <v>1.6</v>
      </c>
      <c r="B57" s="45" t="s">
        <v>8</v>
      </c>
      <c r="C57" s="106">
        <f>SUM(C58:C62)</f>
        <v>0</v>
      </c>
      <c r="D57" s="106">
        <f>SUM(D58:D62)</f>
        <v>0</v>
      </c>
      <c r="E57" s="190"/>
    </row>
    <row r="58" spans="1:5" x14ac:dyDescent="0.3">
      <c r="A58" s="16" t="s">
        <v>303</v>
      </c>
      <c r="B58" s="46" t="s">
        <v>52</v>
      </c>
      <c r="C58" s="37"/>
      <c r="D58" s="40"/>
      <c r="E58" s="190"/>
    </row>
    <row r="59" spans="1:5" ht="30" x14ac:dyDescent="0.3">
      <c r="A59" s="16" t="s">
        <v>304</v>
      </c>
      <c r="B59" s="46" t="s">
        <v>54</v>
      </c>
      <c r="C59" s="37"/>
      <c r="D59" s="40"/>
      <c r="E59" s="190"/>
    </row>
    <row r="60" spans="1:5" x14ac:dyDescent="0.3">
      <c r="A60" s="16" t="s">
        <v>305</v>
      </c>
      <c r="B60" s="46" t="s">
        <v>53</v>
      </c>
      <c r="C60" s="40"/>
      <c r="D60" s="40"/>
      <c r="E60" s="190"/>
    </row>
    <row r="61" spans="1:5" x14ac:dyDescent="0.3">
      <c r="A61" s="16" t="s">
        <v>306</v>
      </c>
      <c r="B61" s="46" t="s">
        <v>27</v>
      </c>
      <c r="C61" s="37"/>
      <c r="D61" s="40"/>
      <c r="E61" s="190"/>
    </row>
    <row r="62" spans="1:5" x14ac:dyDescent="0.3">
      <c r="A62" s="16" t="s">
        <v>342</v>
      </c>
      <c r="B62" s="252" t="s">
        <v>343</v>
      </c>
      <c r="C62" s="37"/>
      <c r="D62" s="253"/>
      <c r="E62" s="190"/>
    </row>
    <row r="63" spans="1:5" x14ac:dyDescent="0.3">
      <c r="A63" s="13">
        <v>2</v>
      </c>
      <c r="B63" s="47" t="s">
        <v>106</v>
      </c>
      <c r="C63" s="320"/>
      <c r="D63" s="157">
        <f>SUM(D64:D69)</f>
        <v>0</v>
      </c>
      <c r="E63" s="190"/>
    </row>
    <row r="64" spans="1:5" x14ac:dyDescent="0.3">
      <c r="A64" s="15">
        <v>2.1</v>
      </c>
      <c r="B64" s="48" t="s">
        <v>100</v>
      </c>
      <c r="C64" s="320"/>
      <c r="D64" s="42"/>
      <c r="E64" s="190"/>
    </row>
    <row r="65" spans="1:5" x14ac:dyDescent="0.3">
      <c r="A65" s="15">
        <v>2.2000000000000002</v>
      </c>
      <c r="B65" s="48" t="s">
        <v>104</v>
      </c>
      <c r="C65" s="322"/>
      <c r="D65" s="43"/>
      <c r="E65" s="190"/>
    </row>
    <row r="66" spans="1:5" x14ac:dyDescent="0.3">
      <c r="A66" s="15">
        <v>2.2999999999999998</v>
      </c>
      <c r="B66" s="48" t="s">
        <v>103</v>
      </c>
      <c r="C66" s="322"/>
      <c r="D66" s="43"/>
      <c r="E66" s="190"/>
    </row>
    <row r="67" spans="1:5" x14ac:dyDescent="0.3">
      <c r="A67" s="15">
        <v>2.4</v>
      </c>
      <c r="B67" s="48" t="s">
        <v>105</v>
      </c>
      <c r="C67" s="322"/>
      <c r="D67" s="43"/>
      <c r="E67" s="190"/>
    </row>
    <row r="68" spans="1:5" x14ac:dyDescent="0.3">
      <c r="A68" s="15">
        <v>2.5</v>
      </c>
      <c r="B68" s="48" t="s">
        <v>101</v>
      </c>
      <c r="C68" s="322"/>
      <c r="D68" s="43"/>
      <c r="E68" s="190"/>
    </row>
    <row r="69" spans="1:5" x14ac:dyDescent="0.3">
      <c r="A69" s="15">
        <v>2.6</v>
      </c>
      <c r="B69" s="48" t="s">
        <v>102</v>
      </c>
      <c r="C69" s="322"/>
      <c r="D69" s="43"/>
      <c r="E69" s="190"/>
    </row>
    <row r="70" spans="1:5" s="2" customFormat="1" x14ac:dyDescent="0.3">
      <c r="A70" s="13">
        <v>3</v>
      </c>
      <c r="B70" s="318" t="s">
        <v>453</v>
      </c>
      <c r="C70" s="321"/>
      <c r="D70" s="319"/>
      <c r="E70" s="142"/>
    </row>
    <row r="71" spans="1:5" s="2" customFormat="1" x14ac:dyDescent="0.3">
      <c r="A71" s="13">
        <v>4</v>
      </c>
      <c r="B71" s="13" t="s">
        <v>255</v>
      </c>
      <c r="C71" s="321">
        <f>SUM(C72:C73)</f>
        <v>0</v>
      </c>
      <c r="D71" s="107">
        <f>SUM(D72:D73)</f>
        <v>0</v>
      </c>
      <c r="E71" s="142"/>
    </row>
    <row r="72" spans="1:5" s="2" customFormat="1" x14ac:dyDescent="0.3">
      <c r="A72" s="15">
        <v>4.0999999999999996</v>
      </c>
      <c r="B72" s="15" t="s">
        <v>256</v>
      </c>
      <c r="C72" s="8"/>
      <c r="D72" s="8"/>
      <c r="E72" s="142"/>
    </row>
    <row r="73" spans="1:5" s="2" customFormat="1" x14ac:dyDescent="0.3">
      <c r="A73" s="15">
        <v>4.2</v>
      </c>
      <c r="B73" s="15" t="s">
        <v>257</v>
      </c>
      <c r="C73" s="8"/>
      <c r="D73" s="8"/>
      <c r="E73" s="142"/>
    </row>
    <row r="74" spans="1:5" s="2" customFormat="1" x14ac:dyDescent="0.3">
      <c r="A74" s="13">
        <v>5</v>
      </c>
      <c r="B74" s="316" t="s">
        <v>285</v>
      </c>
      <c r="C74" s="8"/>
      <c r="D74" s="107"/>
      <c r="E74" s="142"/>
    </row>
    <row r="75" spans="1:5" s="2" customFormat="1" ht="30" x14ac:dyDescent="0.3">
      <c r="A75" s="13">
        <v>6</v>
      </c>
      <c r="B75" s="316" t="s">
        <v>464</v>
      </c>
      <c r="C75" s="106">
        <f>SUM(C76:C81)</f>
        <v>0</v>
      </c>
      <c r="D75" s="106">
        <f>SUM(D76:D81)</f>
        <v>0</v>
      </c>
      <c r="E75" s="142"/>
    </row>
    <row r="76" spans="1:5" s="2" customFormat="1" x14ac:dyDescent="0.3">
      <c r="A76" s="15">
        <v>6.1</v>
      </c>
      <c r="B76" s="15" t="s">
        <v>68</v>
      </c>
      <c r="C76" s="8"/>
      <c r="D76" s="8"/>
      <c r="E76" s="142"/>
    </row>
    <row r="77" spans="1:5" s="2" customFormat="1" x14ac:dyDescent="0.3">
      <c r="A77" s="15">
        <v>6.2</v>
      </c>
      <c r="B77" s="15" t="s">
        <v>74</v>
      </c>
      <c r="C77" s="8"/>
      <c r="D77" s="8"/>
      <c r="E77" s="142"/>
    </row>
    <row r="78" spans="1:5" s="2" customFormat="1" x14ac:dyDescent="0.3">
      <c r="A78" s="15">
        <v>6.3</v>
      </c>
      <c r="B78" s="15" t="s">
        <v>69</v>
      </c>
      <c r="C78" s="8"/>
      <c r="D78" s="8"/>
      <c r="E78" s="142"/>
    </row>
    <row r="79" spans="1:5" s="2" customFormat="1" x14ac:dyDescent="0.3">
      <c r="A79" s="15">
        <v>6.4</v>
      </c>
      <c r="B79" s="15" t="s">
        <v>465</v>
      </c>
      <c r="C79" s="8"/>
      <c r="D79" s="8"/>
      <c r="E79" s="142"/>
    </row>
    <row r="80" spans="1:5" s="2" customFormat="1" x14ac:dyDescent="0.3">
      <c r="A80" s="15">
        <v>6.5</v>
      </c>
      <c r="B80" s="15" t="s">
        <v>466</v>
      </c>
      <c r="C80" s="8"/>
      <c r="D80" s="8"/>
      <c r="E80" s="142"/>
    </row>
    <row r="81" spans="1:9" s="2" customFormat="1" x14ac:dyDescent="0.3">
      <c r="A81" s="15">
        <v>6.6</v>
      </c>
      <c r="B81" s="15" t="s">
        <v>8</v>
      </c>
      <c r="C81" s="8"/>
      <c r="D81" s="8"/>
      <c r="E81" s="142"/>
    </row>
    <row r="82" spans="1:9" s="23" customFormat="1" ht="12.75" x14ac:dyDescent="0.2"/>
    <row r="83" spans="1:9" s="23" customFormat="1" ht="12.75" x14ac:dyDescent="0.2"/>
    <row r="84" spans="1:9" s="23" customFormat="1" ht="12.75" x14ac:dyDescent="0.2"/>
    <row r="85" spans="1:9" s="2" customFormat="1" x14ac:dyDescent="0.3">
      <c r="A85" s="88" t="s">
        <v>107</v>
      </c>
      <c r="E85" s="5"/>
    </row>
    <row r="86" spans="1:9" s="2" customFormat="1" x14ac:dyDescent="0.3">
      <c r="E86"/>
      <c r="F86"/>
      <c r="G86"/>
      <c r="H86"/>
      <c r="I86"/>
    </row>
    <row r="87" spans="1:9" s="2" customFormat="1" x14ac:dyDescent="0.3">
      <c r="D87" s="12"/>
      <c r="E87"/>
      <c r="F87"/>
      <c r="G87"/>
      <c r="H87"/>
      <c r="I87"/>
    </row>
    <row r="88" spans="1:9" s="2" customFormat="1" x14ac:dyDescent="0.3">
      <c r="A88"/>
      <c r="B88" s="88" t="s">
        <v>274</v>
      </c>
      <c r="D88" s="12"/>
      <c r="E88"/>
      <c r="F88"/>
      <c r="G88"/>
      <c r="H88"/>
      <c r="I88"/>
    </row>
    <row r="89" spans="1:9" s="2" customFormat="1" x14ac:dyDescent="0.3">
      <c r="A89"/>
      <c r="B89" s="2" t="s">
        <v>273</v>
      </c>
      <c r="D89" s="12"/>
      <c r="E89"/>
      <c r="F89"/>
      <c r="G89"/>
      <c r="H89"/>
      <c r="I89"/>
    </row>
    <row r="90" spans="1:9" customFormat="1" ht="12.75" x14ac:dyDescent="0.2">
      <c r="B90" s="83" t="s">
        <v>140</v>
      </c>
    </row>
    <row r="91" spans="1:9" s="2" customFormat="1" x14ac:dyDescent="0.3">
      <c r="A91" s="11"/>
    </row>
    <row r="92" spans="1:9" s="23" customFormat="1" ht="12.75" x14ac:dyDescent="0.2"/>
    <row r="93" spans="1:9" s="23" customFormat="1" ht="12.75" x14ac:dyDescent="0.2"/>
  </sheetData>
  <mergeCells count="2">
    <mergeCell ref="C1:D1"/>
    <mergeCell ref="C2:D2"/>
  </mergeCells>
  <printOptions gridLines="1"/>
  <pageMargins left="0.59055118110236227" right="0" top="0.98425196850393704" bottom="0.98425196850393704" header="0.51181102362204722" footer="0.51181102362204722"/>
  <pageSetup paperSize="9" scale="75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19</vt:i4>
      </vt:variant>
    </vt:vector>
  </HeadingPairs>
  <TitlesOfParts>
    <vt:vector size="44" baseType="lpstr">
      <vt:lpstr>ფორმა N1</vt:lpstr>
      <vt:lpstr>ფორმა N2</vt:lpstr>
      <vt:lpstr>ფორმა N3</vt:lpstr>
      <vt:lpstr>ფორმა N4</vt:lpstr>
      <vt:lpstr>ფორმა N4.1</vt:lpstr>
      <vt:lpstr>ფორმა 4.2</vt:lpstr>
      <vt:lpstr>ფორმა N4.3</vt:lpstr>
      <vt:lpstr>ფორმა 4.4</vt:lpstr>
      <vt:lpstr>ფორმა N5</vt:lpstr>
      <vt:lpstr>ფორმა N5.1</vt:lpstr>
      <vt:lpstr>ფორმა N6</vt:lpstr>
      <vt:lpstr>ფორმა N6.1</vt:lpstr>
      <vt:lpstr>ფორმა N7</vt:lpstr>
      <vt:lpstr>ფორმა N8</vt:lpstr>
      <vt:lpstr>ფორმა N 8.1</vt:lpstr>
      <vt:lpstr>ფორმა N9</vt:lpstr>
      <vt:lpstr>ფორმა N9.1</vt:lpstr>
      <vt:lpstr>ფორმა N9.2</vt:lpstr>
      <vt:lpstr>ფორმა 9.3</vt:lpstr>
      <vt:lpstr>ფორმა 9.4</vt:lpstr>
      <vt:lpstr>ფორმა 9.5</vt:lpstr>
      <vt:lpstr>ფორმა 9.6</vt:lpstr>
      <vt:lpstr>ფორმა N 9.7</vt:lpstr>
      <vt:lpstr>ფორმა N9.7.1</vt:lpstr>
      <vt:lpstr>Sheet1</vt:lpstr>
      <vt:lpstr>'ფორმა 4.4'!Print_Area</vt:lpstr>
      <vt:lpstr>'ფორმა 9.4'!Print_Area</vt:lpstr>
      <vt:lpstr>'ფორმა 9.5'!Print_Area</vt:lpstr>
      <vt:lpstr>'ფორმა 9.6'!Print_Area</vt:lpstr>
      <vt:lpstr>'ფორმა N 8.1'!Print_Area</vt:lpstr>
      <vt:lpstr>'ფორმა N 9.7'!Print_Area</vt:lpstr>
      <vt:lpstr>'ფორმა N1'!Print_Area</vt:lpstr>
      <vt:lpstr>'ფორმა N2'!Print_Area</vt:lpstr>
      <vt:lpstr>'ფორმა N3'!Print_Area</vt:lpstr>
      <vt:lpstr>'ფორმა N4'!Print_Area</vt:lpstr>
      <vt:lpstr>'ფორმა N4.1'!Print_Area</vt:lpstr>
      <vt:lpstr>'ფორმა N4.3'!Print_Area</vt:lpstr>
      <vt:lpstr>'ფორმა N5'!Print_Area</vt:lpstr>
      <vt:lpstr>'ფორმა N6'!Print_Area</vt:lpstr>
      <vt:lpstr>'ფორმა N7'!Print_Area</vt:lpstr>
      <vt:lpstr>'ფორმა N9'!Print_Area</vt:lpstr>
      <vt:lpstr>'ფორმა N9.1'!Print_Area</vt:lpstr>
      <vt:lpstr>'ფორმა N9.2'!Print_Area</vt:lpstr>
      <vt:lpstr>'ფორმა N9.7.1'!Print_Area</vt:lpstr>
    </vt:vector>
  </TitlesOfParts>
  <Company>ccg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Nino</cp:lastModifiedBy>
  <cp:lastPrinted>2015-01-28T11:18:46Z</cp:lastPrinted>
  <dcterms:created xsi:type="dcterms:W3CDTF">2011-12-27T13:20:18Z</dcterms:created>
  <dcterms:modified xsi:type="dcterms:W3CDTF">2016-03-30T11:25:47Z</dcterms:modified>
</cp:coreProperties>
</file>