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firstSheet="6" activeTab="19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</sheets>
  <externalReferences>
    <externalReference r:id="rId22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9.7'!$A$1:$I$37</definedName>
    <definedName name="_xlnm.Print_Area" localSheetId="0">'ფორმა N1'!$A$1:$M$103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A4" i="35" l="1"/>
  <c r="A4" i="18"/>
  <c r="A4" i="7"/>
  <c r="D75" i="8"/>
  <c r="C75" i="8"/>
  <c r="I27" i="35" l="1"/>
  <c r="D26" i="7" l="1"/>
  <c r="C26" i="7"/>
  <c r="D26" i="3"/>
  <c r="C26" i="3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l="1"/>
  <c r="C9" i="7" s="1"/>
  <c r="D10" i="7"/>
  <c r="D9" i="7" s="1"/>
  <c r="C46" i="8" l="1"/>
  <c r="H39" i="10" l="1"/>
  <c r="H36" i="10" s="1"/>
  <c r="H32" i="10"/>
  <c r="H24" i="10"/>
  <c r="H19" i="10"/>
  <c r="H17" i="10" s="1"/>
  <c r="H14" i="10"/>
  <c r="A5" i="39" l="1"/>
  <c r="A4" i="39"/>
  <c r="D14" i="8"/>
  <c r="D46" i="8"/>
  <c r="D36" i="8"/>
  <c r="H34" i="34" l="1"/>
  <c r="G34" i="34"/>
  <c r="A4" i="34"/>
  <c r="A5" i="33" l="1"/>
  <c r="A4" i="33"/>
  <c r="A5" i="32"/>
  <c r="A4" i="32"/>
  <c r="H34" i="30" l="1"/>
  <c r="G34" i="30"/>
  <c r="A4" i="30"/>
  <c r="H34" i="29"/>
  <c r="G34" i="29"/>
  <c r="A4" i="29"/>
  <c r="D57" i="8" l="1"/>
  <c r="C57" i="8"/>
  <c r="D25" i="27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5" i="3" l="1"/>
  <c r="D52" i="8" l="1"/>
  <c r="C52" i="8"/>
  <c r="H10" i="10" l="1"/>
  <c r="H9" i="10" s="1"/>
  <c r="A5" i="17" l="1"/>
  <c r="A5" i="10"/>
  <c r="A5" i="9"/>
  <c r="A5" i="12"/>
  <c r="A5" i="8"/>
  <c r="A5" i="7"/>
  <c r="A5" i="16"/>
  <c r="C64" i="12" l="1"/>
  <c r="D64" i="12"/>
  <c r="D10" i="8"/>
  <c r="C10" i="8"/>
  <c r="A4" i="17" l="1"/>
  <c r="A4" i="16"/>
  <c r="A4" i="10"/>
  <c r="A4" i="9"/>
  <c r="A4" i="12"/>
  <c r="A4" i="8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63" i="8"/>
  <c r="D32" i="8"/>
  <c r="D23" i="8"/>
  <c r="D17" i="8" s="1"/>
  <c r="C23" i="8"/>
  <c r="C17" i="8" s="1"/>
  <c r="C14" i="8"/>
  <c r="D18" i="3"/>
  <c r="C18" i="3"/>
  <c r="D15" i="3"/>
  <c r="C15" i="3"/>
  <c r="C10" i="3" s="1"/>
  <c r="D12" i="3"/>
  <c r="C13" i="8" l="1"/>
  <c r="C9" i="8" s="1"/>
  <c r="D13" i="8"/>
  <c r="D9" i="8" s="1"/>
  <c r="C25" i="3"/>
  <c r="D10" i="3"/>
  <c r="B9" i="10"/>
  <c r="D10" i="12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<sst xmlns="http://schemas.openxmlformats.org/spreadsheetml/2006/main" count="1363" uniqueCount="774">
  <si>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</si>
  <si>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</si>
  <si>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</si>
  <si>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</si>
  <si>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</si>
  <si>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</si>
  <si>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</si>
  <si>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</si>
  <si>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</si>
  <si>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</si>
  <si>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</si>
  <si>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</si>
  <si>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</si>
  <si>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</si>
  <si>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</si>
  <si>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</si>
  <si>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</si>
  <si>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</si>
  <si>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</si>
  <si>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</si>
  <si>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</si>
  <si>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</si>
  <si>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</si>
  <si>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</si>
  <si>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</si>
  <si>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</si>
  <si>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</si>
  <si>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</si>
  <si>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</si>
  <si>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</si>
  <si>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</si>
  <si>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</si>
  <si>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</si>
  <si>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</si>
  <si>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</si>
  <si>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</si>
  <si>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</si>
  <si>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</si>
  <si>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</si>
  <si>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</si>
  <si>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</si>
  <si>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</si>
  <si>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</si>
  <si>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</si>
  <si>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</si>
  <si>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</si>
  <si>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</si>
  <si>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</si>
  <si>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</si>
  <si>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</si>
  <si>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</si>
  <si>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</si>
  <si>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</si>
  <si>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</si>
  <si>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</si>
  <si>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</si>
  <si>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</si>
  <si>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</si>
  <si>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</si>
  <si>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</si>
  <si>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</si>
  <si>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</si>
  <si>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</si>
  <si>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</si>
  <si>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</si>
  <si>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</si>
  <si>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</si>
  <si>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</si>
  <si>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</si>
  <si>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</si>
  <si>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</si>
  <si>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</si>
  <si>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</si>
  <si>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</si>
  <si>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</si>
  <si>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</si>
  <si>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</si>
  <si>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</si>
  <si>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</si>
  <si>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</si>
  <si>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</si>
  <si>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</si>
  <si>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</si>
  <si>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</si>
  <si>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</si>
  <si>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</si>
  <si>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</si>
  <si>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</si>
  <si>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</si>
  <si>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</si>
  <si>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</si>
  <si>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</si>
  <si>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</si>
  <si>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</si>
  <si>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</si>
  <si>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</si>
  <si>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</si>
  <si>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</si>
  <si>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</si>
  <si>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</si>
  <si>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</si>
  <si>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</si>
  <si>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</si>
  <si>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</si>
  <si>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</si>
  <si>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</si>
  <si>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</si>
  <si>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</si>
  <si>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</si>
  <si>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</si>
  <si>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</si>
  <si>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</si>
  <si>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</si>
  <si>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</si>
  <si>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</si>
  <si>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</si>
  <si>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</si>
  <si>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</si>
  <si>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</si>
  <si>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</si>
  <si>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</si>
  <si>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</si>
  <si>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</si>
  <si>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</si>
  <si>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</si>
  <si>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</si>
  <si>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</si>
  <si>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</si>
  <si>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</si>
  <si>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</si>
  <si>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</si>
  <si>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</si>
  <si>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</si>
  <si>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</si>
  <si>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</si>
  <si>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</si>
  <si>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</si>
  <si>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</si>
  <si>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</si>
  <si>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</si>
  <si>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</si>
  <si>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</si>
  <si>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</si>
  <si>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</si>
  <si>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</si>
  <si>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</si>
  <si>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</si>
  <si>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</si>
  <si>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</si>
  <si>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</si>
  <si>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</si>
  <si>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</si>
  <si>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</si>
  <si>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</si>
  <si>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</si>
  <si>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</si>
  <si>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</si>
  <si>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</si>
  <si>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</si>
  <si>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</si>
  <si>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</si>
  <si>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</si>
  <si>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</si>
  <si>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</si>
  <si>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</si>
  <si>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</si>
  <si>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</si>
  <si>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</si>
  <si>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</si>
  <si>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</si>
  <si>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</si>
  <si>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</si>
  <si>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</si>
  <si>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</si>
  <si>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</si>
  <si>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</si>
  <si>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</si>
  <si>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</si>
  <si>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</si>
  <si>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</si>
  <si>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</si>
  <si>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</si>
  <si>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</si>
  <si>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</si>
  <si>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</si>
  <si>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</si>
  <si>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</si>
  <si>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</si>
  <si>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</si>
  <si>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</si>
  <si>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</si>
  <si>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</si>
  <si>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</si>
  <si>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</si>
  <si>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</si>
  <si>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</si>
  <si>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</si>
  <si>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</si>
  <si>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</si>
  <si>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</si>
  <si>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</si>
  <si>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</si>
  <si>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</si>
  <si>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</si>
  <si>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</si>
  <si>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</si>
  <si>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</si>
  <si>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</si>
  <si>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</si>
  <si>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</si>
  <si>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</si>
  <si>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</si>
  <si>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</si>
  <si>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</si>
  <si>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</si>
  <si>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</si>
  <si>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</si>
  <si>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</si>
  <si>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</si>
  <si>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</si>
  <si>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</si>
  <si>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</si>
  <si>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</si>
  <si>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</si>
  <si>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</si>
  <si>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</si>
  <si>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</si>
  <si>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</si>
  <si>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</si>
  <si>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</si>
  <si>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</si>
  <si>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</si>
  <si>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</si>
  <si>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</si>
  <si>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</si>
  <si>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</si>
  <si>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</si>
  <si>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</si>
  <si>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</si>
  <si>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</si>
  <si>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</si>
  <si>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</si>
  <si>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</si>
  <si>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</si>
  <si>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</si>
  <si>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</si>
  <si>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</si>
  <si>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</si>
  <si>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</si>
  <si>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</si>
  <si>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</si>
  <si>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</si>
  <si>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</si>
  <si>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</si>
  <si>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</si>
  <si>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</si>
  <si>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</si>
  <si>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</si>
  <si>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</si>
  <si>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</si>
  <si>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</si>
  <si>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</si>
  <si>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</si>
  <si>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</si>
  <si>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</si>
  <si>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</si>
  <si>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</si>
  <si>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</si>
  <si>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</si>
  <si>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</si>
  <si>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</si>
  <si>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</si>
  <si>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</si>
  <si>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</si>
  <si>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</si>
  <si>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</si>
  <si>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</si>
  <si>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</si>
  <si>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</si>
  <si>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</si>
  <si>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</si>
  <si>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</si>
  <si>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</si>
  <si>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</si>
  <si>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</si>
  <si>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</si>
  <si>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</si>
  <si>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</si>
  <si>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</si>
  <si>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</si>
  <si>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</si>
  <si>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</si>
  <si>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</si>
  <si>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</si>
  <si>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</si>
  <si>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</si>
  <si>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</si>
  <si>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</si>
  <si>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</si>
  <si>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</si>
  <si>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</si>
  <si>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</si>
  <si>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</si>
  <si>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</si>
  <si>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</si>
  <si>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</si>
  <si>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</si>
  <si>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</si>
  <si>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</si>
  <si>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</si>
  <si>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</si>
  <si>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</si>
  <si>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</si>
  <si>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</si>
  <si>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</si>
  <si>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</si>
  <si>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</si>
  <si>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</si>
  <si>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</si>
  <si>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</si>
  <si>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</si>
  <si>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</si>
  <si>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</si>
  <si>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</si>
  <si>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</si>
  <si>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</si>
  <si>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</si>
  <si>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</si>
  <si>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</si>
  <si>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</si>
  <si>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</si>
  <si>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</si>
  <si>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</si>
  <si>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</si>
  <si>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</si>
  <si>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</si>
  <si>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</si>
  <si>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</si>
  <si>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</si>
  <si>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</si>
  <si>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</si>
  <si>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</si>
  <si>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</si>
  <si>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</si>
  <si>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</si>
  <si>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</si>
  <si>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</si>
  <si>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</si>
  <si>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</si>
  <si>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</si>
  <si>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</si>
  <si>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</si>
  <si>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</si>
  <si>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</si>
  <si>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</si>
  <si>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</si>
  <si>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</si>
  <si>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</si>
  <si>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</si>
  <si>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</si>
  <si>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</si>
  <si>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</si>
  <si>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</si>
  <si>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</si>
  <si>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</si>
  <si>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</si>
  <si>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</si>
  <si>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</si>
  <si>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</si>
  <si>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</si>
  <si>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</si>
  <si>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</si>
  <si>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</si>
  <si>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</si>
  <si>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</si>
  <si>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</si>
  <si>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</si>
  <si>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</si>
  <si>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</si>
  <si>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</si>
  <si>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</si>
  <si>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</si>
  <si>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</si>
  <si>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</si>
  <si>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</si>
  <si>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</si>
  <si>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</si>
  <si>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</si>
  <si>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</si>
  <si>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</si>
  <si>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</si>
  <si>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</si>
  <si>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</si>
  <si>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</si>
  <si>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</si>
  <si>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</si>
  <si>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</si>
  <si>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</si>
  <si>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</si>
  <si>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</si>
  <si>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</si>
  <si>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</si>
  <si>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</si>
  <si>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</si>
  <si>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</si>
  <si>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</si>
  <si>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</si>
  <si>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</si>
  <si>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</si>
  <si>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</si>
  <si>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</si>
  <si>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</si>
  <si>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</si>
  <si>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</si>
  <si>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</si>
  <si>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</si>
  <si>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</si>
  <si>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</si>
  <si>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</si>
  <si>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</si>
  <si>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</si>
  <si>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</si>
  <si>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</si>
  <si>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</si>
  <si>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</si>
  <si>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</si>
  <si>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</si>
  <si>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</si>
  <si>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</si>
  <si>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</si>
  <si>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</si>
  <si>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</si>
  <si>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</si>
  <si>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</si>
  <si>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</si>
  <si>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</si>
  <si>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</si>
  <si>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</si>
  <si>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</si>
  <si>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</si>
  <si>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</si>
  <si>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</si>
  <si>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</si>
  <si>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</si>
  <si>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</si>
  <si>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</si>
  <si>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</si>
  <si>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</si>
  <si>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</si>
  <si>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</si>
  <si>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ამაშუკელი</t>
  </si>
  <si>
    <t xml:space="preserve">ციფურიშვილი </t>
  </si>
  <si>
    <t>გასვიანი</t>
  </si>
  <si>
    <t>აბაშიძე</t>
  </si>
  <si>
    <t>ხუციშვილი</t>
  </si>
  <si>
    <t>ბოლქვაძე</t>
  </si>
  <si>
    <t>თარაშვილი</t>
  </si>
  <si>
    <t>დობორჯგინიძე</t>
  </si>
  <si>
    <t xml:space="preserve">შიუკაშვილი </t>
  </si>
  <si>
    <t>ბატიაშვილი</t>
  </si>
  <si>
    <t>ბაიდოშვილი</t>
  </si>
  <si>
    <t>ტრაპაიძე</t>
  </si>
  <si>
    <t xml:space="preserve">კაკიაშვილი </t>
  </si>
  <si>
    <t>ძიმისტარიშვილი</t>
  </si>
  <si>
    <t>მიქელაძე</t>
  </si>
  <si>
    <t>კერესელიძე</t>
  </si>
  <si>
    <t xml:space="preserve">ჯიბუტი </t>
  </si>
  <si>
    <t xml:space="preserve">გიორგი </t>
  </si>
  <si>
    <t>ბესიკი ლეო</t>
  </si>
  <si>
    <t>თორნიკე</t>
  </si>
  <si>
    <t>ვაჟა</t>
  </si>
  <si>
    <t xml:space="preserve">ვლადიმერ </t>
  </si>
  <si>
    <t>ემზარ</t>
  </si>
  <si>
    <t>მარინე</t>
  </si>
  <si>
    <t xml:space="preserve">შოთა </t>
  </si>
  <si>
    <t>ალექსი</t>
  </si>
  <si>
    <t xml:space="preserve">დავითი </t>
  </si>
  <si>
    <t xml:space="preserve">მანანა </t>
  </si>
  <si>
    <t>გოჩა</t>
  </si>
  <si>
    <t>თეიმურაზ</t>
  </si>
  <si>
    <t xml:space="preserve">ჯონი </t>
  </si>
  <si>
    <t xml:space="preserve">ნატო </t>
  </si>
  <si>
    <t>01008010536</t>
  </si>
  <si>
    <t>41001007536</t>
  </si>
  <si>
    <t>01008003987</t>
  </si>
  <si>
    <t>01001016505</t>
  </si>
  <si>
    <t>31001021949</t>
  </si>
  <si>
    <t>61006005190</t>
  </si>
  <si>
    <t>20001000608</t>
  </si>
  <si>
    <t>33001058145</t>
  </si>
  <si>
    <t>45001002556</t>
  </si>
  <si>
    <t>25001030697</t>
  </si>
  <si>
    <t>45001001979</t>
  </si>
  <si>
    <t>33001012095</t>
  </si>
  <si>
    <t>57001003361</t>
  </si>
  <si>
    <t>33001010078</t>
  </si>
  <si>
    <t>61001002993</t>
  </si>
  <si>
    <t>01012029915</t>
  </si>
  <si>
    <t>46001003591</t>
  </si>
  <si>
    <t>GE83TP0045010866100000</t>
  </si>
  <si>
    <t>GE53BR0000010882920770</t>
  </si>
  <si>
    <t>GE45TB7141836010100001</t>
  </si>
  <si>
    <t>GE77VT4300000000274501</t>
  </si>
  <si>
    <t>GE95BG0000000654593900</t>
  </si>
  <si>
    <t>GE06LB0041145010427141</t>
  </si>
  <si>
    <t>GE63BG0000000894232200</t>
  </si>
  <si>
    <t>GE08LB0026845010427141</t>
  </si>
  <si>
    <t>GE75TB7464645064300001</t>
  </si>
  <si>
    <t>GE50LB0027245010427141</t>
  </si>
  <si>
    <t>სს "პრივატბანკი"</t>
  </si>
  <si>
    <t>სს "ბანკი რესპუბლიკა"</t>
  </si>
  <si>
    <t>სს  თიბისი  ბანკი</t>
  </si>
  <si>
    <t>სს "ვითიბი ბანკი ჯორჯია"</t>
  </si>
  <si>
    <t>სს "საქართველოს ბანკი"</t>
  </si>
  <si>
    <t>სს "ლიბერთიბანკი"</t>
  </si>
  <si>
    <t>ფულადი შემოწირულობა</t>
  </si>
  <si>
    <t>05,26,2014</t>
  </si>
  <si>
    <t>05,27,2014</t>
  </si>
  <si>
    <t>05,28,2014</t>
  </si>
  <si>
    <t>05,29,2014</t>
  </si>
  <si>
    <t xml:space="preserve">იანტბელიძე </t>
  </si>
  <si>
    <t>ბასილია</t>
  </si>
  <si>
    <t>ჩხაიძე</t>
  </si>
  <si>
    <t>ოთარაშვილი</t>
  </si>
  <si>
    <t>ნემსიწვერიძე</t>
  </si>
  <si>
    <t>დავითაშვილი</t>
  </si>
  <si>
    <t>გაბაიძე</t>
  </si>
  <si>
    <t>გოგიტიძე</t>
  </si>
  <si>
    <t xml:space="preserve">ყარაულაშვილი </t>
  </si>
  <si>
    <t>მოწყობილი</t>
  </si>
  <si>
    <t>კობახიძე</t>
  </si>
  <si>
    <t>ლომინეიშვილი</t>
  </si>
  <si>
    <t>თუთბერიძე</t>
  </si>
  <si>
    <t>ნაკაშიძე</t>
  </si>
  <si>
    <t>ავალიანი</t>
  </si>
  <si>
    <t>პაიჭაძე</t>
  </si>
  <si>
    <t>კვარაცხელია</t>
  </si>
  <si>
    <t>ხათუნა</t>
  </si>
  <si>
    <t>იოსებ</t>
  </si>
  <si>
    <t xml:space="preserve">სოსო </t>
  </si>
  <si>
    <t>ლექსო</t>
  </si>
  <si>
    <t>კახაბერი</t>
  </si>
  <si>
    <t>გია</t>
  </si>
  <si>
    <t>ზაურ</t>
  </si>
  <si>
    <t xml:space="preserve">არჩილ </t>
  </si>
  <si>
    <t>სვეტა</t>
  </si>
  <si>
    <t>ვალერი</t>
  </si>
  <si>
    <t>გიორგი</t>
  </si>
  <si>
    <t>კახაბერ</t>
  </si>
  <si>
    <t>მაგდა</t>
  </si>
  <si>
    <t xml:space="preserve">ნუნუ </t>
  </si>
  <si>
    <t>ზებურ</t>
  </si>
  <si>
    <t>ელგუჯა</t>
  </si>
  <si>
    <t xml:space="preserve"> მაია </t>
  </si>
  <si>
    <t>ფრიდონ</t>
  </si>
  <si>
    <t>35001039596</t>
  </si>
  <si>
    <t>01025000842</t>
  </si>
  <si>
    <t>61001038562</t>
  </si>
  <si>
    <t>01005025205</t>
  </si>
  <si>
    <t>60001028118</t>
  </si>
  <si>
    <t>40001022607</t>
  </si>
  <si>
    <t>61002001769</t>
  </si>
  <si>
    <t>61006005485</t>
  </si>
  <si>
    <t>20001012985</t>
  </si>
  <si>
    <t>61004004318</t>
  </si>
  <si>
    <t>01008014545</t>
  </si>
  <si>
    <t>01015005288</t>
  </si>
  <si>
    <t>61006042006</t>
  </si>
  <si>
    <t>01001008744</t>
  </si>
  <si>
    <t>61001008975</t>
  </si>
  <si>
    <t>61004020080</t>
  </si>
  <si>
    <t>42001005632</t>
  </si>
  <si>
    <t>GE90LB0711129665491000</t>
  </si>
  <si>
    <t>GE58TB7311045061100003</t>
  </si>
  <si>
    <t>GE06TB4966645061622358</t>
  </si>
  <si>
    <t>GE37TB0916245063600002</t>
  </si>
  <si>
    <t>GE23LB0711114355866000</t>
  </si>
  <si>
    <t>GE93BG0000000794139300</t>
  </si>
  <si>
    <t>GE91LB0112155014768000</t>
  </si>
  <si>
    <t>ჯაყელი</t>
  </si>
  <si>
    <t>სამსონიძე</t>
  </si>
  <si>
    <t>მჭედლიშვილი</t>
  </si>
  <si>
    <t>მარსაგიშვილი</t>
  </si>
  <si>
    <t>მახარაშვილი</t>
  </si>
  <si>
    <t>ტაბატაძე</t>
  </si>
  <si>
    <t>ბაძაღუა</t>
  </si>
  <si>
    <t>შენგელია</t>
  </si>
  <si>
    <t>ბარამიძე</t>
  </si>
  <si>
    <t>ცინცაძე</t>
  </si>
  <si>
    <t>კიღურაძე</t>
  </si>
  <si>
    <t>ჯორბენაძე</t>
  </si>
  <si>
    <t>წეროძე</t>
  </si>
  <si>
    <t xml:space="preserve">კაპანაძე </t>
  </si>
  <si>
    <t>წიტაიშვილი</t>
  </si>
  <si>
    <t>შენგელია,</t>
  </si>
  <si>
    <t>ავთანდილ</t>
  </si>
  <si>
    <t xml:space="preserve">თეა </t>
  </si>
  <si>
    <t>ლელა</t>
  </si>
  <si>
    <t>გუგუა</t>
  </si>
  <si>
    <t>ჯიმი</t>
  </si>
  <si>
    <t>მაია</t>
  </si>
  <si>
    <t xml:space="preserve">ვაჟა </t>
  </si>
  <si>
    <t xml:space="preserve">ვახტანგ </t>
  </si>
  <si>
    <t>ამირანი</t>
  </si>
  <si>
    <t>ნოდარ</t>
  </si>
  <si>
    <t>შოთა</t>
  </si>
  <si>
    <t>დავითი</t>
  </si>
  <si>
    <t>სიმონ</t>
  </si>
  <si>
    <t>ლევან</t>
  </si>
  <si>
    <t>სს "ბანკი კონსტანტა"</t>
  </si>
  <si>
    <t>სს "პროკრედიტ ბანკი, საქართველო"</t>
  </si>
  <si>
    <t>GE42BG0000000810640500</t>
  </si>
  <si>
    <t>GE57CN0000036101191153</t>
  </si>
  <si>
    <t>GE32BG0000000794137100</t>
  </si>
  <si>
    <t>GE40PC0283600100010148</t>
  </si>
  <si>
    <t>GE11TB7185036010100005</t>
  </si>
  <si>
    <t>GE06PC0033600100023357</t>
  </si>
  <si>
    <t>GE46TB7067045061100003</t>
  </si>
  <si>
    <t>GE24VT0700000016093601</t>
  </si>
  <si>
    <t>GE57TB7912945068100001</t>
  </si>
  <si>
    <t>GE15LB0711168513454000</t>
  </si>
  <si>
    <t>26001000708</t>
  </si>
  <si>
    <t>47001009004</t>
  </si>
  <si>
    <t>01015005913</t>
  </si>
  <si>
    <t>01012016043</t>
  </si>
  <si>
    <t>57001011071</t>
  </si>
  <si>
    <t>57001027884</t>
  </si>
  <si>
    <t>01024031029</t>
  </si>
  <si>
    <t>01010012732</t>
  </si>
  <si>
    <t>35001027302</t>
  </si>
  <si>
    <t>61006005537</t>
  </si>
  <si>
    <t>61001002919</t>
  </si>
  <si>
    <t>61006000858</t>
  </si>
  <si>
    <t>33001025814</t>
  </si>
  <si>
    <t>35001046797</t>
  </si>
  <si>
    <t>46001002434</t>
  </si>
  <si>
    <t xml:space="preserve"> 01010013882</t>
  </si>
  <si>
    <t>სივსივაძე</t>
  </si>
  <si>
    <t xml:space="preserve">მამულაძე </t>
  </si>
  <si>
    <t>ლომია</t>
  </si>
  <si>
    <t>კაკიაშვილი</t>
  </si>
  <si>
    <t>კიკალიშვილი</t>
  </si>
  <si>
    <t>გერონტი</t>
  </si>
  <si>
    <t xml:space="preserve">მანუჩარ </t>
  </si>
  <si>
    <t>მაკარ</t>
  </si>
  <si>
    <t>61006040798</t>
  </si>
  <si>
    <t>01017002587</t>
  </si>
  <si>
    <t>55001005844</t>
  </si>
  <si>
    <t>GE38TB7659245063600006</t>
  </si>
  <si>
    <t>GE35KS0000000009910677</t>
  </si>
  <si>
    <t>GE19TB7589436010100011</t>
  </si>
  <si>
    <t>GE87TB3806536010100043</t>
  </si>
  <si>
    <t>სს "კორ სტანდარტ ბანკი"</t>
  </si>
  <si>
    <t>05,30,2014</t>
  </si>
  <si>
    <t>05,31,2014</t>
  </si>
  <si>
    <t>06,02,2014</t>
  </si>
  <si>
    <t>06,03,2014</t>
  </si>
  <si>
    <t>06,04,2014</t>
  </si>
  <si>
    <t>06,05,2014</t>
  </si>
  <si>
    <t>06,09,2014</t>
  </si>
  <si>
    <t>06,10,2014</t>
  </si>
  <si>
    <t>06,11,2014</t>
  </si>
  <si>
    <t>3800100913</t>
  </si>
  <si>
    <t>gadairicxa biujetsi</t>
  </si>
  <si>
    <t>daubrunda ukan</t>
  </si>
  <si>
    <t>მანჯავიძე</t>
  </si>
  <si>
    <t>გენ.მდივანი</t>
  </si>
  <si>
    <t>არჩილ</t>
  </si>
  <si>
    <t>ფონდის თავჯდომარე</t>
  </si>
  <si>
    <t>მეგი</t>
  </si>
  <si>
    <t>გაფრინდაშვილი</t>
  </si>
  <si>
    <t>ბუღალტერი</t>
  </si>
  <si>
    <t>ცირა</t>
  </si>
  <si>
    <t>გახოკიძე</t>
  </si>
  <si>
    <t>იურისტი</t>
  </si>
  <si>
    <t>თიბისი</t>
  </si>
  <si>
    <t>GE40TB7002836080100010</t>
  </si>
  <si>
    <t>05,07,2014</t>
  </si>
  <si>
    <t>თბილისი ძმ.კაკაბაძეების 2ა</t>
  </si>
  <si>
    <t>12,31,2014</t>
  </si>
  <si>
    <t>სს სინემა კლუბი</t>
  </si>
  <si>
    <t>ბორჯომი ბარათაშვილის 1</t>
  </si>
  <si>
    <t>05,25,2014</t>
  </si>
  <si>
    <t>9კვ.მ</t>
  </si>
  <si>
    <t>ჭიათურა ნინოშვილის 18</t>
  </si>
  <si>
    <t>2თვე</t>
  </si>
  <si>
    <t>33 კვ.მ</t>
  </si>
  <si>
    <t>ნარგიზი</t>
  </si>
  <si>
    <t>სვოიაკ</t>
  </si>
  <si>
    <t>1თვე</t>
  </si>
  <si>
    <t>19 კვ.მ</t>
  </si>
  <si>
    <t>04,15,2014</t>
  </si>
  <si>
    <t>შპს კომბიტეკი</t>
  </si>
  <si>
    <t>სარეკლამო მომსახურება</t>
  </si>
  <si>
    <t>შპს ედვერთლაინი</t>
  </si>
  <si>
    <t>შპს ევროდიზაინი</t>
  </si>
  <si>
    <t>ბეჭდვითი მომსახურება</t>
  </si>
  <si>
    <t>ს.ს სინემა კლუბი</t>
  </si>
  <si>
    <t>იჯარა,კომუნალური</t>
  </si>
  <si>
    <t>05,23,2014</t>
  </si>
  <si>
    <t>შპს ბიარტი</t>
  </si>
  <si>
    <t>შპს თეგი</t>
  </si>
  <si>
    <t>ქირა</t>
  </si>
  <si>
    <t>არაფულადი შემოწირულობა</t>
  </si>
  <si>
    <t>06,14,2014</t>
  </si>
  <si>
    <t>როყვა</t>
  </si>
  <si>
    <t>მერაბ</t>
  </si>
  <si>
    <t>42001002335</t>
  </si>
  <si>
    <t>თოფურიძე</t>
  </si>
  <si>
    <t>42001033104</t>
  </si>
  <si>
    <t>ქართველიშვილი</t>
  </si>
  <si>
    <t>42001007093</t>
  </si>
  <si>
    <t>გაგუა</t>
  </si>
  <si>
    <t>42001036306</t>
  </si>
  <si>
    <t>მიქაბერიძე</t>
  </si>
  <si>
    <t>გურამ</t>
  </si>
  <si>
    <t>42001014824</t>
  </si>
  <si>
    <t>გუდავაძე</t>
  </si>
  <si>
    <t>42001010976</t>
  </si>
  <si>
    <t>ბაგათელია</t>
  </si>
  <si>
    <t>მიხეილი</t>
  </si>
  <si>
    <t>42001011226</t>
  </si>
  <si>
    <t>42001003097</t>
  </si>
  <si>
    <t>დოლბაია</t>
  </si>
  <si>
    <t>ზურაბ</t>
  </si>
  <si>
    <t>42001019090</t>
  </si>
  <si>
    <t>პარკაია</t>
  </si>
  <si>
    <t>გოდერძი</t>
  </si>
  <si>
    <t>42001014724</t>
  </si>
  <si>
    <t>ქვარცხავა</t>
  </si>
  <si>
    <t>შამილ</t>
  </si>
  <si>
    <t>42001000228</t>
  </si>
  <si>
    <t>ბურაშვილი</t>
  </si>
  <si>
    <t>დავით</t>
  </si>
  <si>
    <t>16001005929</t>
  </si>
  <si>
    <t>არჯევანიძე</t>
  </si>
  <si>
    <t>არჯევან</t>
  </si>
  <si>
    <t>01003010489</t>
  </si>
  <si>
    <t>დუდური</t>
  </si>
  <si>
    <t>მალხაზ</t>
  </si>
  <si>
    <t>16001001840</t>
  </si>
  <si>
    <t>მანქანით მომსახურება სარგებელს გარეშე</t>
  </si>
  <si>
    <t>2 დღე</t>
  </si>
  <si>
    <t>46001001871</t>
  </si>
  <si>
    <t>ბასილაია</t>
  </si>
  <si>
    <t>კუტუბძე</t>
  </si>
  <si>
    <t>46001001409</t>
  </si>
  <si>
    <t>მეგრელიძე</t>
  </si>
  <si>
    <t>ოთარ</t>
  </si>
  <si>
    <t>46001001665</t>
  </si>
  <si>
    <t>ბერიძე</t>
  </si>
  <si>
    <t>გუგა</t>
  </si>
  <si>
    <t>46001022222</t>
  </si>
  <si>
    <t>მგალობლიშვილი</t>
  </si>
  <si>
    <t>46001002475</t>
  </si>
  <si>
    <t>ნუგზარ ჯაჯანიძე</t>
  </si>
  <si>
    <t>05,14,2014</t>
  </si>
  <si>
    <t>გიორგი მიქელაძე</t>
  </si>
  <si>
    <t>ა.ა.ი.პ. ბორჯომის კულტურისა და ხელოვნების ცენტრი</t>
  </si>
  <si>
    <t>შპს ხომლი ენ</t>
  </si>
  <si>
    <t>მომსახურეობა</t>
  </si>
  <si>
    <t>შპს ჯეო ქარტა</t>
  </si>
  <si>
    <t>ვალერიან ჯუღელი</t>
  </si>
  <si>
    <t>გურამ ბოკერია</t>
  </si>
  <si>
    <t>შპს მბმ-პოლიგრაფი</t>
  </si>
  <si>
    <t>06,16,2014</t>
  </si>
  <si>
    <t>შპს გიოილი2009</t>
  </si>
  <si>
    <t xml:space="preserve">ნუგზარ </t>
  </si>
  <si>
    <t>ჯაჯანიძე</t>
  </si>
  <si>
    <t>ბოლნისი</t>
  </si>
  <si>
    <t>ნარგიზი სვოიკ</t>
  </si>
  <si>
    <t>ანგარიშვალდებული პირის დასახელება: ,,დავით თარხან-მოურავი საქართველოს პატრიოტთა ალიანსი"</t>
  </si>
  <si>
    <t>ანგარიშვალდებული პირის დასახელება:,დავით თარხან-მოურავი საქართველოს პატრიოტთა ალიანსი"</t>
  </si>
  <si>
    <t>,დავით თარხან-მოურავი საქართველოს პატრიოტთა ალიანსი"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</si>
</sst>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7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b/>
      <sz val="9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rgb="FF000000"/>
      <name val="Arial Unicode MS"/>
      <family val="2"/>
    </font>
    <font>
      <b/>
      <sz val="10"/>
      <color rgb="FF000000"/>
      <name val="Sylfaen"/>
      <family val="1"/>
    </font>
    <font>
      <b/>
      <sz val="11"/>
      <color rgb="FF000000"/>
      <name val="Sylfaen"/>
      <family val="1"/>
    </font>
    <font>
      <b/>
      <sz val="9"/>
      <color rgb="FF000000"/>
      <name val="Sylfaen"/>
      <family val="1"/>
    </font>
    <font>
      <b/>
      <sz val="11"/>
      <color rgb="FF00000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30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0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0" fontId="22" fillId="4" borderId="20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3" xfId="2" applyFont="1" applyFill="1" applyBorder="1" applyAlignment="1" applyProtection="1">
      <alignment horizontal="center" vertical="top" wrapText="1"/>
    </xf>
    <xf numFmtId="1" fontId="19" fillId="5" borderId="23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2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4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25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14" fontId="12" fillId="0" borderId="0" xfId="1" applyNumberFormat="1" applyFont="1" applyFill="1" applyBorder="1" applyAlignment="1" applyProtection="1">
      <alignment horizontal="right" vertical="center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26" xfId="2" applyFont="1" applyFill="1" applyBorder="1" applyAlignment="1" applyProtection="1">
      <alignment horizontal="left" vertical="top"/>
      <protection locked="0"/>
    </xf>
    <xf numFmtId="0" fontId="19" fillId="5" borderId="26" xfId="2" applyFont="1" applyFill="1" applyBorder="1" applyAlignment="1" applyProtection="1">
      <alignment horizontal="left" vertical="top" wrapText="1"/>
      <protection locked="0"/>
    </xf>
    <xf numFmtId="0" fontId="19" fillId="5" borderId="27" xfId="2" applyFont="1" applyFill="1" applyBorder="1" applyAlignment="1" applyProtection="1">
      <alignment horizontal="left" vertical="top" wrapText="1"/>
      <protection locked="0"/>
    </xf>
    <xf numFmtId="1" fontId="19" fillId="5" borderId="27" xfId="2" applyNumberFormat="1" applyFont="1" applyFill="1" applyBorder="1" applyAlignment="1" applyProtection="1">
      <alignment horizontal="left" vertical="top" wrapText="1"/>
      <protection locked="0"/>
    </xf>
    <xf numFmtId="1" fontId="19" fillId="5" borderId="28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14" fontId="6" fillId="0" borderId="0" xfId="3" applyNumberFormat="1" applyBorder="1" applyProtection="1">
      <protection locked="0"/>
    </xf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2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1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29" xfId="2" applyFont="1" applyFill="1" applyBorder="1" applyAlignment="1" applyProtection="1">
      <alignment horizontal="left" vertical="top" wrapText="1"/>
      <protection locked="0"/>
    </xf>
    <xf numFmtId="0" fontId="19" fillId="0" borderId="22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2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0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49" fontId="30" fillId="0" borderId="33" xfId="0" applyNumberFormat="1" applyFont="1" applyBorder="1" applyAlignment="1">
      <alignment horizontal="left" vertical="center" wrapText="1"/>
    </xf>
    <xf numFmtId="49" fontId="30" fillId="0" borderId="34" xfId="0" applyNumberFormat="1" applyFont="1" applyBorder="1" applyAlignment="1">
      <alignment horizontal="left" vertical="center" wrapText="1"/>
    </xf>
    <xf numFmtId="49" fontId="30" fillId="0" borderId="35" xfId="0" applyNumberFormat="1" applyFont="1" applyBorder="1" applyAlignment="1">
      <alignment horizontal="left" vertical="center" wrapText="1"/>
    </xf>
    <xf numFmtId="0" fontId="22" fillId="0" borderId="30" xfId="5" applyFont="1" applyBorder="1" applyAlignment="1" applyProtection="1">
      <alignment wrapText="1"/>
      <protection locked="0"/>
    </xf>
    <xf numFmtId="0" fontId="22" fillId="4" borderId="36" xfId="5" applyFont="1" applyFill="1" applyBorder="1" applyAlignment="1" applyProtection="1">
      <alignment wrapText="1"/>
      <protection locked="0"/>
    </xf>
    <xf numFmtId="0" fontId="22" fillId="4" borderId="32" xfId="5" applyFont="1" applyFill="1" applyBorder="1" applyAlignment="1" applyProtection="1">
      <alignment wrapText="1"/>
      <protection locked="0"/>
    </xf>
    <xf numFmtId="0" fontId="22" fillId="4" borderId="32" xfId="5" applyFont="1" applyFill="1" applyBorder="1" applyProtection="1">
      <protection locked="0"/>
    </xf>
    <xf numFmtId="0" fontId="22" fillId="0" borderId="37" xfId="5" applyFont="1" applyBorder="1" applyAlignment="1" applyProtection="1">
      <alignment wrapText="1"/>
      <protection locked="0"/>
    </xf>
    <xf numFmtId="0" fontId="22" fillId="0" borderId="1" xfId="5" applyFont="1" applyBorder="1" applyAlignment="1" applyProtection="1">
      <alignment horizontal="center"/>
      <protection locked="0"/>
    </xf>
    <xf numFmtId="14" fontId="22" fillId="0" borderId="1" xfId="5" applyNumberFormat="1" applyFont="1" applyBorder="1" applyAlignment="1" applyProtection="1">
      <alignment wrapText="1"/>
      <protection locked="0"/>
    </xf>
    <xf numFmtId="0" fontId="22" fillId="0" borderId="1" xfId="5" applyFont="1" applyBorder="1" applyProtection="1">
      <protection locked="0"/>
    </xf>
    <xf numFmtId="0" fontId="24" fillId="5" borderId="39" xfId="5" applyFont="1" applyFill="1" applyBorder="1" applyAlignment="1" applyProtection="1">
      <alignment horizontal="center"/>
    </xf>
    <xf numFmtId="49" fontId="30" fillId="0" borderId="2" xfId="0" applyNumberFormat="1" applyFont="1" applyBorder="1" applyAlignment="1">
      <alignment horizontal="left" vertical="center" wrapText="1"/>
    </xf>
    <xf numFmtId="49" fontId="30" fillId="0" borderId="40" xfId="0" applyNumberFormat="1" applyFont="1" applyBorder="1" applyAlignment="1">
      <alignment horizontal="left" vertical="center" wrapText="1"/>
    </xf>
    <xf numFmtId="49" fontId="30" fillId="0" borderId="41" xfId="0" applyNumberFormat="1" applyFont="1" applyBorder="1" applyAlignment="1">
      <alignment horizontal="left" vertical="center" wrapText="1"/>
    </xf>
    <xf numFmtId="0" fontId="31" fillId="0" borderId="2" xfId="5" applyFont="1" applyFill="1" applyBorder="1" applyAlignment="1" applyProtection="1">
      <alignment wrapText="1"/>
      <protection locked="0"/>
    </xf>
    <xf numFmtId="49" fontId="32" fillId="0" borderId="4" xfId="0" applyNumberFormat="1" applyFont="1" applyBorder="1" applyAlignment="1">
      <alignment horizontal="left" vertical="center" wrapText="1"/>
    </xf>
    <xf numFmtId="49" fontId="32" fillId="0" borderId="33" xfId="0" applyNumberFormat="1" applyFont="1" applyBorder="1" applyAlignment="1">
      <alignment horizontal="left" vertical="center" wrapText="1"/>
    </xf>
    <xf numFmtId="49" fontId="32" fillId="0" borderId="34" xfId="0" applyNumberFormat="1" applyFont="1" applyBorder="1" applyAlignment="1">
      <alignment horizontal="left" vertical="center" wrapText="1"/>
    </xf>
    <xf numFmtId="49" fontId="32" fillId="0" borderId="35" xfId="0" applyNumberFormat="1" applyFont="1" applyBorder="1" applyAlignment="1">
      <alignment horizontal="left" vertical="center" wrapText="1"/>
    </xf>
    <xf numFmtId="49" fontId="33" fillId="0" borderId="33" xfId="5" applyNumberFormat="1" applyFont="1" applyFill="1" applyBorder="1" applyProtection="1">
      <protection locked="0"/>
    </xf>
    <xf numFmtId="0" fontId="34" fillId="0" borderId="4" xfId="5" applyFont="1" applyFill="1" applyBorder="1" applyAlignment="1" applyProtection="1">
      <alignment horizontal="left"/>
      <protection locked="0"/>
    </xf>
    <xf numFmtId="0" fontId="35" fillId="0" borderId="33" xfId="0" applyFont="1" applyBorder="1" applyAlignment="1">
      <alignment horizontal="left" vertical="center" wrapText="1"/>
    </xf>
    <xf numFmtId="0" fontId="35" fillId="0" borderId="34" xfId="0" applyFont="1" applyBorder="1" applyAlignment="1">
      <alignment horizontal="left" vertical="center" wrapText="1"/>
    </xf>
    <xf numFmtId="0" fontId="35" fillId="0" borderId="35" xfId="0" applyFont="1" applyBorder="1" applyAlignment="1">
      <alignment horizontal="left" vertical="center" wrapText="1"/>
    </xf>
    <xf numFmtId="0" fontId="35" fillId="0" borderId="4" xfId="0" applyFont="1" applyBorder="1" applyAlignment="1">
      <alignment horizontal="left" vertical="center" wrapText="1"/>
    </xf>
    <xf numFmtId="0" fontId="36" fillId="0" borderId="33" xfId="0" applyFont="1" applyBorder="1" applyAlignment="1">
      <alignment horizontal="left"/>
    </xf>
    <xf numFmtId="49" fontId="35" fillId="0" borderId="33" xfId="5" applyNumberFormat="1" applyFont="1" applyFill="1" applyBorder="1" applyProtection="1">
      <protection locked="0"/>
    </xf>
    <xf numFmtId="0" fontId="34" fillId="0" borderId="33" xfId="0" applyFont="1" applyBorder="1" applyAlignment="1">
      <alignment horizontal="left"/>
    </xf>
    <xf numFmtId="0" fontId="22" fillId="0" borderId="42" xfId="5" applyFont="1" applyBorder="1" applyAlignment="1" applyProtection="1">
      <alignment wrapText="1"/>
      <protection locked="0"/>
    </xf>
    <xf numFmtId="0" fontId="22" fillId="0" borderId="43" xfId="5" applyFont="1" applyBorder="1" applyAlignment="1" applyProtection="1">
      <alignment wrapText="1"/>
      <protection locked="0"/>
    </xf>
    <xf numFmtId="0" fontId="35" fillId="0" borderId="1" xfId="0" applyFont="1" applyBorder="1" applyAlignment="1">
      <alignment horizontal="left" vertical="center" wrapText="1"/>
    </xf>
    <xf numFmtId="49" fontId="32" fillId="0" borderId="1" xfId="0" applyNumberFormat="1" applyFont="1" applyBorder="1" applyAlignment="1">
      <alignment horizontal="left" vertical="center" wrapText="1"/>
    </xf>
    <xf numFmtId="0" fontId="31" fillId="0" borderId="18" xfId="5" applyFont="1" applyFill="1" applyBorder="1" applyAlignment="1" applyProtection="1">
      <alignment wrapText="1"/>
      <protection locked="0"/>
    </xf>
    <xf numFmtId="49" fontId="35" fillId="0" borderId="1" xfId="0" applyNumberFormat="1" applyFont="1" applyBorder="1" applyAlignment="1">
      <alignment horizontal="left" vertical="center" wrapText="1"/>
    </xf>
    <xf numFmtId="49" fontId="35" fillId="0" borderId="2" xfId="0" applyNumberFormat="1" applyFont="1" applyBorder="1" applyAlignment="1">
      <alignment horizontal="left" vertical="center" wrapText="1"/>
    </xf>
    <xf numFmtId="49" fontId="35" fillId="0" borderId="40" xfId="0" applyNumberFormat="1" applyFont="1" applyBorder="1" applyAlignment="1">
      <alignment horizontal="left" vertical="center" wrapText="1"/>
    </xf>
    <xf numFmtId="0" fontId="12" fillId="5" borderId="0" xfId="0" applyFont="1" applyFill="1"/>
    <xf numFmtId="0" fontId="12" fillId="5" borderId="0" xfId="0" applyFont="1" applyFill="1" applyBorder="1"/>
    <xf numFmtId="49" fontId="35" fillId="0" borderId="41" xfId="0" applyNumberFormat="1" applyFont="1" applyBorder="1" applyAlignment="1">
      <alignment horizontal="left" vertical="center" wrapText="1"/>
    </xf>
    <xf numFmtId="0" fontId="33" fillId="0" borderId="1" xfId="5" applyFont="1" applyFill="1" applyBorder="1" applyAlignment="1" applyProtection="1">
      <alignment wrapText="1"/>
      <protection locked="0"/>
    </xf>
    <xf numFmtId="0" fontId="33" fillId="0" borderId="2" xfId="5" applyFont="1" applyFill="1" applyBorder="1" applyAlignment="1" applyProtection="1">
      <alignment wrapText="1"/>
      <protection locked="0"/>
    </xf>
    <xf numFmtId="49" fontId="35" fillId="0" borderId="33" xfId="0" applyNumberFormat="1" applyFont="1" applyBorder="1" applyAlignment="1">
      <alignment horizontal="left" vertical="center" wrapText="1"/>
    </xf>
    <xf numFmtId="49" fontId="35" fillId="0" borderId="34" xfId="0" applyNumberFormat="1" applyFont="1" applyBorder="1" applyAlignment="1">
      <alignment horizontal="left" vertical="center" wrapText="1"/>
    </xf>
    <xf numFmtId="49" fontId="35" fillId="0" borderId="35" xfId="0" applyNumberFormat="1" applyFont="1" applyBorder="1" applyAlignment="1">
      <alignment horizontal="left" vertical="center" wrapText="1"/>
    </xf>
    <xf numFmtId="49" fontId="35" fillId="0" borderId="4" xfId="0" applyNumberFormat="1" applyFont="1" applyBorder="1" applyAlignment="1">
      <alignment horizontal="left" vertical="center" wrapText="1"/>
    </xf>
    <xf numFmtId="0" fontId="34" fillId="0" borderId="2" xfId="0" applyFont="1" applyBorder="1"/>
    <xf numFmtId="0" fontId="33" fillId="0" borderId="33" xfId="5" applyFont="1" applyFill="1" applyBorder="1" applyAlignment="1" applyProtection="1">
      <alignment wrapText="1"/>
      <protection locked="0"/>
    </xf>
    <xf numFmtId="0" fontId="34" fillId="0" borderId="33" xfId="0" applyFont="1" applyBorder="1"/>
    <xf numFmtId="0" fontId="12" fillId="0" borderId="0" xfId="0" applyFont="1"/>
    <xf numFmtId="0" fontId="22" fillId="4" borderId="38" xfId="5" applyFont="1" applyFill="1" applyBorder="1" applyAlignment="1" applyProtection="1">
      <alignment wrapText="1"/>
      <protection locked="0"/>
    </xf>
    <xf numFmtId="0" fontId="22" fillId="0" borderId="4" xfId="5" applyFont="1" applyBorder="1" applyProtection="1">
      <protection locked="0"/>
    </xf>
    <xf numFmtId="0" fontId="35" fillId="0" borderId="44" xfId="0" applyFont="1" applyBorder="1" applyAlignment="1">
      <alignment horizontal="left" vertical="center" wrapText="1"/>
    </xf>
    <xf numFmtId="49" fontId="35" fillId="0" borderId="44" xfId="0" applyNumberFormat="1" applyFont="1" applyBorder="1" applyAlignment="1">
      <alignment horizontal="left" vertical="center" wrapText="1"/>
    </xf>
    <xf numFmtId="49" fontId="35" fillId="0" borderId="30" xfId="0" applyNumberFormat="1" applyFont="1" applyBorder="1" applyAlignment="1">
      <alignment horizontal="left" vertical="center" wrapText="1"/>
    </xf>
    <xf numFmtId="49" fontId="32" fillId="0" borderId="44" xfId="0" applyNumberFormat="1" applyFont="1" applyBorder="1" applyAlignment="1">
      <alignment horizontal="left" vertical="center" wrapText="1"/>
    </xf>
    <xf numFmtId="0" fontId="34" fillId="0" borderId="1" xfId="0" applyFont="1" applyBorder="1" applyAlignment="1">
      <alignment horizontal="left"/>
    </xf>
    <xf numFmtId="0" fontId="34" fillId="0" borderId="1" xfId="0" applyFont="1" applyBorder="1"/>
    <xf numFmtId="0" fontId="36" fillId="0" borderId="1" xfId="0" applyFont="1" applyBorder="1" applyAlignment="1">
      <alignment horizontal="left"/>
    </xf>
    <xf numFmtId="49" fontId="33" fillId="0" borderId="1" xfId="5" applyNumberFormat="1" applyFont="1" applyFill="1" applyBorder="1" applyProtection="1">
      <protection locked="0"/>
    </xf>
    <xf numFmtId="49" fontId="30" fillId="0" borderId="4" xfId="0" applyNumberFormat="1" applyFont="1" applyBorder="1" applyAlignment="1">
      <alignment horizontal="left"/>
    </xf>
    <xf numFmtId="49" fontId="30" fillId="0" borderId="1" xfId="0" applyNumberFormat="1" applyFont="1" applyBorder="1" applyAlignment="1">
      <alignment horizontal="left"/>
    </xf>
    <xf numFmtId="0" fontId="33" fillId="0" borderId="3" xfId="5" applyFont="1" applyFill="1" applyBorder="1" applyAlignment="1" applyProtection="1">
      <alignment horizontal="left"/>
      <protection locked="0"/>
    </xf>
    <xf numFmtId="0" fontId="14" fillId="0" borderId="2" xfId="8" applyFont="1" applyBorder="1" applyAlignment="1" applyProtection="1">
      <alignment vertical="top" wrapText="1"/>
      <protection locked="0"/>
    </xf>
    <xf numFmtId="14" fontId="14" fillId="0" borderId="2" xfId="8" applyNumberFormat="1" applyFont="1" applyBorder="1" applyAlignment="1" applyProtection="1">
      <alignment vertical="top" wrapText="1"/>
      <protection locked="0"/>
    </xf>
    <xf numFmtId="0" fontId="14" fillId="0" borderId="1" xfId="4" applyFont="1" applyBorder="1" applyAlignment="1" applyProtection="1">
      <alignment horizontal="left" vertical="center" wrapText="1"/>
      <protection locked="0"/>
    </xf>
    <xf numFmtId="0" fontId="22" fillId="0" borderId="4" xfId="5" applyFont="1" applyBorder="1" applyAlignment="1" applyProtection="1">
      <alignment horizontal="center"/>
      <protection locked="0"/>
    </xf>
    <xf numFmtId="49" fontId="30" fillId="0" borderId="1" xfId="0" applyNumberFormat="1" applyFont="1" applyBorder="1" applyAlignment="1">
      <alignment horizontal="left" vertical="center" wrapText="1"/>
    </xf>
    <xf numFmtId="0" fontId="22" fillId="0" borderId="1" xfId="5" applyFont="1" applyBorder="1" applyAlignment="1" applyProtection="1">
      <alignment horizontal="left" wrapText="1"/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120"/>
  <sheetViews>
    <sheetView showGridLines="0" view="pageBreakPreview" zoomScale="70" zoomScaleSheetLayoutView="70" workbookViewId="0">
      <selection activeCell="A4" sqref="A4"/>
    </sheetView>
  </sheetViews>
  <sheetFormatPr defaultRowHeight="15" x14ac:dyDescent="0.25"/>
  <cols>
    <col min="1" max="1" width="6.28515625" style="64" bestFit="1" customWidth="1"/>
    <col min="2" max="2" width="13.140625" style="64" customWidth="1"/>
    <col min="3" max="3" width="17.5703125" style="64" bestFit="1" customWidth="1"/>
    <col min="4" max="4" width="12.85546875" style="64" customWidth="1"/>
    <col min="5" max="5" width="22.28515625" style="64" customWidth="1"/>
    <col min="6" max="6" width="18.5703125" style="64" customWidth="1"/>
    <col min="7" max="7" width="19.140625" style="86" customWidth="1"/>
    <col min="8" max="8" width="21.5703125" style="86" customWidth="1"/>
    <col min="9" max="9" width="19.140625" style="86" customWidth="1"/>
    <col min="10" max="10" width="21.140625" style="64" customWidth="1"/>
    <col min="11" max="11" width="20.7109375" style="64" customWidth="1"/>
    <col min="12" max="12" width="16.7109375" style="64" customWidth="1"/>
    <col min="13" max="13" width="28.140625" style="64" customWidth="1"/>
    <col min="14" max="16384" width="9.140625" style="64"/>
  </cols>
  <sheetData>
    <row r="1" spans="1:13" s="100" customFormat="1" x14ac:dyDescent="0.3">
      <c r="A1" s="103" t="s">
        <v>304</v>
      </c>
      <c r="B1" s="130"/>
      <c r="C1" s="130"/>
      <c r="D1" s="130"/>
      <c r="E1" s="131"/>
      <c r="F1" s="386"/>
      <c r="G1" s="134"/>
      <c r="H1" s="144"/>
      <c r="I1" s="103"/>
      <c r="J1" s="130"/>
      <c r="K1" s="131"/>
      <c r="L1" s="131"/>
      <c r="M1" s="345" t="s">
        <v>101</v>
      </c>
    </row>
    <row r="2" spans="1:13" s="100" customFormat="1" x14ac:dyDescent="0.3">
      <c r="A2" s="105" t="s">
        <v>132</v>
      </c>
      <c r="B2" s="130"/>
      <c r="C2" s="130"/>
      <c r="D2" s="130"/>
      <c r="E2" s="131"/>
      <c r="F2" s="386"/>
      <c r="G2" s="134"/>
      <c r="H2" s="144"/>
      <c r="I2" s="105"/>
      <c r="J2" s="130"/>
      <c r="K2" s="131"/>
      <c r="L2" s="131"/>
      <c r="M2" s="344"/>
    </row>
    <row r="3" spans="1:13" s="100" customFormat="1" x14ac:dyDescent="0.3">
      <c r="A3" s="130"/>
      <c r="B3" s="130"/>
      <c r="C3" s="133"/>
      <c r="D3" s="135"/>
      <c r="E3" s="131"/>
      <c r="F3" s="131"/>
      <c r="G3" s="136"/>
      <c r="H3" s="131"/>
      <c r="I3" s="131"/>
      <c r="J3" s="132"/>
      <c r="K3" s="130"/>
      <c r="L3" s="130"/>
      <c r="M3" s="131"/>
    </row>
    <row r="4" spans="1:13" s="100" customFormat="1" x14ac:dyDescent="0.3">
      <c r="A4" s="134" t="s">
        <v>771</v>
      </c>
      <c r="B4" s="145"/>
      <c r="C4" s="145"/>
      <c r="D4" s="387" t="s">
        <v>271</v>
      </c>
      <c r="E4" s="153"/>
      <c r="F4" s="131"/>
      <c r="G4" s="138"/>
      <c r="H4" s="131"/>
      <c r="I4" s="152"/>
      <c r="J4" s="153"/>
      <c r="K4" s="130"/>
      <c r="L4" s="131"/>
      <c r="M4" s="131"/>
    </row>
    <row r="5" spans="1:13" s="100" customFormat="1" x14ac:dyDescent="0.3">
      <c r="A5" s="132"/>
      <c r="B5" s="132"/>
      <c r="C5" s="132"/>
      <c r="D5" s="387"/>
      <c r="E5" s="131"/>
      <c r="F5" s="131"/>
      <c r="G5" s="138"/>
      <c r="H5" s="138"/>
      <c r="I5" s="138"/>
      <c r="J5" s="137"/>
      <c r="K5" s="144"/>
      <c r="L5" s="130"/>
      <c r="M5" s="131"/>
    </row>
    <row r="6" spans="1:13" s="100" customFormat="1" ht="15.75" thickBot="1" x14ac:dyDescent="0.35">
      <c r="A6" s="139"/>
      <c r="B6" s="131"/>
      <c r="C6" s="137"/>
      <c r="D6" s="140"/>
      <c r="E6" s="131"/>
      <c r="F6" s="131"/>
      <c r="G6" s="138"/>
      <c r="H6" s="138"/>
      <c r="I6" s="138"/>
      <c r="J6" s="131"/>
      <c r="K6" s="130"/>
      <c r="L6" s="130"/>
      <c r="M6" s="131"/>
    </row>
    <row r="7" spans="1:13" ht="15.75" thickBot="1" x14ac:dyDescent="0.3">
      <c r="A7" s="141"/>
      <c r="B7" s="142"/>
      <c r="C7" s="141"/>
      <c r="D7" s="141"/>
      <c r="E7" s="143"/>
      <c r="F7" s="143"/>
      <c r="G7" s="132"/>
      <c r="H7" s="132"/>
      <c r="I7" s="132"/>
      <c r="J7" s="418" t="s">
        <v>419</v>
      </c>
      <c r="K7" s="419"/>
      <c r="L7" s="420"/>
      <c r="M7" s="141"/>
    </row>
    <row r="8" spans="1:13" s="72" customFormat="1" ht="39" thickBot="1" x14ac:dyDescent="0.25">
      <c r="A8" s="214" t="s">
        <v>64</v>
      </c>
      <c r="B8" s="215" t="s">
        <v>133</v>
      </c>
      <c r="C8" s="215" t="s">
        <v>270</v>
      </c>
      <c r="D8" s="216" t="s">
        <v>277</v>
      </c>
      <c r="E8" s="65" t="s">
        <v>218</v>
      </c>
      <c r="F8" s="66" t="s">
        <v>217</v>
      </c>
      <c r="G8" s="67" t="s">
        <v>221</v>
      </c>
      <c r="H8" s="68" t="s">
        <v>222</v>
      </c>
      <c r="I8" s="69" t="s">
        <v>219</v>
      </c>
      <c r="J8" s="70" t="s">
        <v>273</v>
      </c>
      <c r="K8" s="71" t="s">
        <v>274</v>
      </c>
      <c r="L8" s="71" t="s">
        <v>223</v>
      </c>
      <c r="M8" s="217" t="s">
        <v>224</v>
      </c>
    </row>
    <row r="9" spans="1:13" s="91" customFormat="1" ht="15.75" thickBot="1" x14ac:dyDescent="0.3">
      <c r="A9" s="207">
        <v>1</v>
      </c>
      <c r="B9" s="208">
        <v>2</v>
      </c>
      <c r="C9" s="208">
        <v>3</v>
      </c>
      <c r="D9" s="209">
        <v>4</v>
      </c>
      <c r="E9" s="360">
        <v>7</v>
      </c>
      <c r="F9" s="208">
        <v>8</v>
      </c>
      <c r="G9" s="212">
        <v>9</v>
      </c>
      <c r="H9" s="213">
        <v>12</v>
      </c>
      <c r="I9" s="211">
        <v>13</v>
      </c>
      <c r="J9" s="210">
        <v>14</v>
      </c>
      <c r="K9" s="208">
        <v>15</v>
      </c>
      <c r="L9" s="208">
        <v>16</v>
      </c>
      <c r="M9" s="211">
        <v>17</v>
      </c>
    </row>
    <row r="10" spans="1:13" ht="30" x14ac:dyDescent="0.25">
      <c r="A10" s="73">
        <v>1</v>
      </c>
      <c r="B10" s="206" t="s">
        <v>516</v>
      </c>
      <c r="C10" s="74" t="s">
        <v>515</v>
      </c>
      <c r="D10" s="370">
        <v>1250</v>
      </c>
      <c r="E10" s="383" t="s">
        <v>450</v>
      </c>
      <c r="F10" s="383" t="s">
        <v>467</v>
      </c>
      <c r="G10" s="365" t="s">
        <v>482</v>
      </c>
      <c r="H10" s="367"/>
      <c r="I10" s="365"/>
      <c r="J10" s="76"/>
      <c r="K10" s="77"/>
      <c r="L10" s="78"/>
      <c r="M10" s="75"/>
    </row>
    <row r="11" spans="1:13" ht="30" x14ac:dyDescent="0.25">
      <c r="A11" s="79">
        <v>2</v>
      </c>
      <c r="B11" s="206" t="s">
        <v>517</v>
      </c>
      <c r="C11" s="74" t="s">
        <v>515</v>
      </c>
      <c r="D11" s="371">
        <v>500</v>
      </c>
      <c r="E11" s="383" t="s">
        <v>451</v>
      </c>
      <c r="F11" s="384" t="s">
        <v>468</v>
      </c>
      <c r="G11" s="366" t="s">
        <v>483</v>
      </c>
      <c r="H11" s="367" t="s">
        <v>499</v>
      </c>
      <c r="I11" s="366" t="s">
        <v>509</v>
      </c>
      <c r="J11" s="83"/>
      <c r="K11" s="84"/>
      <c r="L11" s="85"/>
      <c r="M11" s="82"/>
    </row>
    <row r="12" spans="1:13" ht="30" x14ac:dyDescent="0.25">
      <c r="A12" s="79">
        <v>3</v>
      </c>
      <c r="B12" s="206" t="s">
        <v>517</v>
      </c>
      <c r="C12" s="74" t="s">
        <v>515</v>
      </c>
      <c r="D12" s="372">
        <v>1350</v>
      </c>
      <c r="E12" s="383" t="s">
        <v>452</v>
      </c>
      <c r="F12" s="385" t="s">
        <v>469</v>
      </c>
      <c r="G12" s="367" t="s">
        <v>484</v>
      </c>
      <c r="H12" s="367" t="s">
        <v>500</v>
      </c>
      <c r="I12" s="367" t="s">
        <v>510</v>
      </c>
      <c r="J12" s="83"/>
      <c r="K12" s="84"/>
      <c r="L12" s="85"/>
      <c r="M12" s="82"/>
    </row>
    <row r="13" spans="1:13" ht="30" x14ac:dyDescent="0.25">
      <c r="A13" s="79">
        <v>4</v>
      </c>
      <c r="B13" s="206" t="s">
        <v>517</v>
      </c>
      <c r="C13" s="74" t="s">
        <v>515</v>
      </c>
      <c r="D13" s="372">
        <v>200</v>
      </c>
      <c r="E13" s="383" t="s">
        <v>453</v>
      </c>
      <c r="F13" s="385" t="s">
        <v>470</v>
      </c>
      <c r="G13" s="367" t="s">
        <v>485</v>
      </c>
      <c r="H13" s="367"/>
      <c r="I13" s="367"/>
      <c r="J13" s="83"/>
      <c r="K13" s="84"/>
      <c r="L13" s="85"/>
      <c r="M13" s="82"/>
    </row>
    <row r="14" spans="1:13" ht="30" x14ac:dyDescent="0.25">
      <c r="A14" s="79">
        <v>5</v>
      </c>
      <c r="B14" s="206" t="s">
        <v>517</v>
      </c>
      <c r="C14" s="74" t="s">
        <v>515</v>
      </c>
      <c r="D14" s="372">
        <v>850</v>
      </c>
      <c r="E14" s="383" t="s">
        <v>454</v>
      </c>
      <c r="F14" s="385" t="s">
        <v>471</v>
      </c>
      <c r="G14" s="367" t="s">
        <v>486</v>
      </c>
      <c r="H14" s="367"/>
      <c r="I14" s="367"/>
      <c r="J14" s="83"/>
      <c r="K14" s="84"/>
      <c r="L14" s="85"/>
      <c r="M14" s="82"/>
    </row>
    <row r="15" spans="1:13" ht="30" x14ac:dyDescent="0.25">
      <c r="A15" s="79">
        <v>6</v>
      </c>
      <c r="B15" s="206" t="s">
        <v>517</v>
      </c>
      <c r="C15" s="74" t="s">
        <v>515</v>
      </c>
      <c r="D15" s="372">
        <v>290</v>
      </c>
      <c r="E15" s="383" t="s">
        <v>455</v>
      </c>
      <c r="F15" s="385" t="s">
        <v>472</v>
      </c>
      <c r="G15" s="367" t="s">
        <v>487</v>
      </c>
      <c r="H15" s="367"/>
      <c r="I15" s="367"/>
      <c r="J15" s="83"/>
      <c r="K15" s="84"/>
      <c r="L15" s="85"/>
      <c r="M15" s="82"/>
    </row>
    <row r="16" spans="1:13" ht="30" x14ac:dyDescent="0.25">
      <c r="A16" s="79">
        <v>7</v>
      </c>
      <c r="B16" s="206" t="s">
        <v>517</v>
      </c>
      <c r="C16" s="74" t="s">
        <v>515</v>
      </c>
      <c r="D16" s="372">
        <v>500</v>
      </c>
      <c r="E16" s="383" t="s">
        <v>456</v>
      </c>
      <c r="F16" s="385" t="s">
        <v>473</v>
      </c>
      <c r="G16" s="367" t="s">
        <v>488</v>
      </c>
      <c r="H16" s="367" t="s">
        <v>501</v>
      </c>
      <c r="I16" s="367" t="s">
        <v>511</v>
      </c>
      <c r="J16" s="83"/>
      <c r="K16" s="84"/>
      <c r="L16" s="85"/>
      <c r="M16" s="82"/>
    </row>
    <row r="17" spans="1:13" ht="30" x14ac:dyDescent="0.25">
      <c r="A17" s="79">
        <v>8</v>
      </c>
      <c r="B17" s="206" t="s">
        <v>517</v>
      </c>
      <c r="C17" s="74" t="s">
        <v>515</v>
      </c>
      <c r="D17" s="372">
        <v>300</v>
      </c>
      <c r="E17" s="383" t="s">
        <v>457</v>
      </c>
      <c r="F17" s="385" t="s">
        <v>474</v>
      </c>
      <c r="G17" s="367" t="s">
        <v>489</v>
      </c>
      <c r="H17" s="367" t="s">
        <v>502</v>
      </c>
      <c r="I17" s="367" t="s">
        <v>512</v>
      </c>
      <c r="J17" s="83"/>
      <c r="K17" s="84"/>
      <c r="L17" s="85"/>
      <c r="M17" s="82"/>
    </row>
    <row r="18" spans="1:13" ht="30" x14ac:dyDescent="0.25">
      <c r="A18" s="79">
        <v>9</v>
      </c>
      <c r="B18" s="206" t="s">
        <v>517</v>
      </c>
      <c r="C18" s="74" t="s">
        <v>515</v>
      </c>
      <c r="D18" s="372">
        <v>250</v>
      </c>
      <c r="E18" s="383" t="s">
        <v>455</v>
      </c>
      <c r="F18" s="385" t="s">
        <v>472</v>
      </c>
      <c r="G18" s="367" t="s">
        <v>487</v>
      </c>
      <c r="H18" s="367"/>
      <c r="I18" s="367"/>
      <c r="J18" s="83"/>
      <c r="K18" s="84"/>
      <c r="L18" s="85"/>
      <c r="M18" s="82"/>
    </row>
    <row r="19" spans="1:13" ht="30" x14ac:dyDescent="0.25">
      <c r="A19" s="79">
        <v>10</v>
      </c>
      <c r="B19" s="206" t="s">
        <v>517</v>
      </c>
      <c r="C19" s="74" t="s">
        <v>515</v>
      </c>
      <c r="D19" s="372">
        <v>330</v>
      </c>
      <c r="E19" s="383" t="s">
        <v>458</v>
      </c>
      <c r="F19" s="385" t="s">
        <v>475</v>
      </c>
      <c r="G19" s="367" t="s">
        <v>490</v>
      </c>
      <c r="H19" s="367" t="s">
        <v>503</v>
      </c>
      <c r="I19" s="367" t="s">
        <v>513</v>
      </c>
      <c r="J19" s="83"/>
      <c r="K19" s="84"/>
      <c r="L19" s="85"/>
      <c r="M19" s="82"/>
    </row>
    <row r="20" spans="1:13" ht="30" x14ac:dyDescent="0.25">
      <c r="A20" s="79">
        <v>11</v>
      </c>
      <c r="B20" s="206" t="s">
        <v>517</v>
      </c>
      <c r="C20" s="74" t="s">
        <v>515</v>
      </c>
      <c r="D20" s="372">
        <v>110</v>
      </c>
      <c r="E20" s="383" t="s">
        <v>459</v>
      </c>
      <c r="F20" s="385" t="s">
        <v>476</v>
      </c>
      <c r="G20" s="367" t="s">
        <v>491</v>
      </c>
      <c r="H20" s="367" t="s">
        <v>504</v>
      </c>
      <c r="I20" s="367" t="s">
        <v>514</v>
      </c>
      <c r="J20" s="83"/>
      <c r="K20" s="84"/>
      <c r="L20" s="85"/>
      <c r="M20" s="82"/>
    </row>
    <row r="21" spans="1:13" ht="30" x14ac:dyDescent="0.25">
      <c r="A21" s="79">
        <v>12</v>
      </c>
      <c r="B21" s="206" t="s">
        <v>518</v>
      </c>
      <c r="C21" s="74" t="s">
        <v>515</v>
      </c>
      <c r="D21" s="372">
        <v>40</v>
      </c>
      <c r="E21" s="383" t="s">
        <v>460</v>
      </c>
      <c r="F21" s="385" t="s">
        <v>475</v>
      </c>
      <c r="G21" s="367" t="s">
        <v>492</v>
      </c>
      <c r="H21" s="367" t="s">
        <v>505</v>
      </c>
      <c r="I21" s="367" t="s">
        <v>513</v>
      </c>
      <c r="J21" s="83"/>
      <c r="K21" s="84"/>
      <c r="L21" s="85"/>
      <c r="M21" s="82"/>
    </row>
    <row r="22" spans="1:13" ht="30" x14ac:dyDescent="0.25">
      <c r="A22" s="79">
        <v>13</v>
      </c>
      <c r="B22" s="206" t="s">
        <v>518</v>
      </c>
      <c r="C22" s="74" t="s">
        <v>515</v>
      </c>
      <c r="D22" s="372">
        <v>100</v>
      </c>
      <c r="E22" s="383" t="s">
        <v>461</v>
      </c>
      <c r="F22" s="385" t="s">
        <v>472</v>
      </c>
      <c r="G22" s="367" t="s">
        <v>493</v>
      </c>
      <c r="H22" s="367" t="s">
        <v>502</v>
      </c>
      <c r="I22" s="367" t="s">
        <v>512</v>
      </c>
      <c r="J22" s="83"/>
      <c r="K22" s="84"/>
      <c r="L22" s="85"/>
      <c r="M22" s="82"/>
    </row>
    <row r="23" spans="1:13" ht="30" x14ac:dyDescent="0.25">
      <c r="A23" s="79">
        <v>14</v>
      </c>
      <c r="B23" s="206" t="s">
        <v>518</v>
      </c>
      <c r="C23" s="74" t="s">
        <v>515</v>
      </c>
      <c r="D23" s="373">
        <v>60</v>
      </c>
      <c r="E23" s="383" t="s">
        <v>462</v>
      </c>
      <c r="F23" s="388" t="s">
        <v>477</v>
      </c>
      <c r="G23" s="368" t="s">
        <v>494</v>
      </c>
      <c r="H23" s="367" t="s">
        <v>506</v>
      </c>
      <c r="I23" s="367" t="s">
        <v>514</v>
      </c>
      <c r="J23" s="83"/>
      <c r="K23" s="84"/>
      <c r="L23" s="85"/>
      <c r="M23" s="82"/>
    </row>
    <row r="24" spans="1:13" ht="30" x14ac:dyDescent="0.25">
      <c r="A24" s="79">
        <v>15</v>
      </c>
      <c r="B24" s="206" t="s">
        <v>518</v>
      </c>
      <c r="C24" s="74" t="s">
        <v>515</v>
      </c>
      <c r="D24" s="374">
        <v>620</v>
      </c>
      <c r="E24" s="383" t="s">
        <v>463</v>
      </c>
      <c r="F24" s="383" t="s">
        <v>478</v>
      </c>
      <c r="G24" s="365" t="s">
        <v>495</v>
      </c>
      <c r="H24" s="367" t="s">
        <v>499</v>
      </c>
      <c r="I24" s="367" t="s">
        <v>509</v>
      </c>
      <c r="J24" s="83"/>
      <c r="K24" s="84"/>
      <c r="L24" s="85"/>
      <c r="M24" s="82"/>
    </row>
    <row r="25" spans="1:13" ht="30.75" x14ac:dyDescent="0.3">
      <c r="A25" s="79">
        <v>16</v>
      </c>
      <c r="B25" s="206" t="s">
        <v>518</v>
      </c>
      <c r="C25" s="74" t="s">
        <v>515</v>
      </c>
      <c r="D25" s="371">
        <v>1100</v>
      </c>
      <c r="E25" s="389" t="s">
        <v>464</v>
      </c>
      <c r="F25" s="390" t="s">
        <v>479</v>
      </c>
      <c r="G25" s="369" t="s">
        <v>496</v>
      </c>
      <c r="H25" s="367" t="s">
        <v>507</v>
      </c>
      <c r="I25" s="367" t="s">
        <v>511</v>
      </c>
      <c r="J25" s="83"/>
      <c r="K25" s="84"/>
      <c r="L25" s="85"/>
      <c r="M25" s="82"/>
    </row>
    <row r="26" spans="1:13" ht="30.75" x14ac:dyDescent="0.3">
      <c r="A26" s="79">
        <v>17</v>
      </c>
      <c r="B26" s="206" t="s">
        <v>518</v>
      </c>
      <c r="C26" s="74" t="s">
        <v>515</v>
      </c>
      <c r="D26" s="371">
        <v>200</v>
      </c>
      <c r="E26" s="389" t="s">
        <v>465</v>
      </c>
      <c r="F26" s="384" t="s">
        <v>480</v>
      </c>
      <c r="G26" s="369" t="s">
        <v>497</v>
      </c>
      <c r="H26" s="367"/>
      <c r="I26" s="367"/>
      <c r="J26" s="83"/>
      <c r="K26" s="84"/>
      <c r="L26" s="85"/>
      <c r="M26" s="82"/>
    </row>
    <row r="27" spans="1:13" ht="30" x14ac:dyDescent="0.25">
      <c r="A27" s="79">
        <v>18</v>
      </c>
      <c r="B27" s="206" t="s">
        <v>519</v>
      </c>
      <c r="C27" s="74" t="s">
        <v>515</v>
      </c>
      <c r="D27" s="371">
        <v>300</v>
      </c>
      <c r="E27" s="383" t="s">
        <v>466</v>
      </c>
      <c r="F27" s="384" t="s">
        <v>481</v>
      </c>
      <c r="G27" s="366" t="s">
        <v>498</v>
      </c>
      <c r="H27" s="367" t="s">
        <v>508</v>
      </c>
      <c r="I27" s="367" t="s">
        <v>514</v>
      </c>
      <c r="J27" s="83"/>
      <c r="K27" s="84"/>
      <c r="L27" s="85"/>
      <c r="M27" s="82"/>
    </row>
    <row r="28" spans="1:13" ht="30" x14ac:dyDescent="0.25">
      <c r="A28" s="79">
        <v>19</v>
      </c>
      <c r="B28" s="206" t="s">
        <v>519</v>
      </c>
      <c r="C28" s="74" t="s">
        <v>515</v>
      </c>
      <c r="D28" s="371">
        <v>2000</v>
      </c>
      <c r="E28" s="391" t="s">
        <v>520</v>
      </c>
      <c r="F28" s="384" t="s">
        <v>537</v>
      </c>
      <c r="G28" s="366" t="s">
        <v>555</v>
      </c>
      <c r="H28" s="367" t="s">
        <v>508</v>
      </c>
      <c r="I28" s="367" t="s">
        <v>514</v>
      </c>
      <c r="J28" s="83"/>
      <c r="K28" s="84"/>
      <c r="L28" s="85"/>
      <c r="M28" s="82"/>
    </row>
    <row r="29" spans="1:13" ht="30" x14ac:dyDescent="0.25">
      <c r="A29" s="79">
        <v>20</v>
      </c>
      <c r="B29" s="206" t="s">
        <v>519</v>
      </c>
      <c r="C29" s="74" t="s">
        <v>515</v>
      </c>
      <c r="D29" s="371">
        <v>900</v>
      </c>
      <c r="E29" s="391" t="s">
        <v>521</v>
      </c>
      <c r="F29" s="384" t="s">
        <v>538</v>
      </c>
      <c r="G29" s="366" t="s">
        <v>556</v>
      </c>
      <c r="H29" s="367" t="s">
        <v>572</v>
      </c>
      <c r="I29" s="367" t="s">
        <v>514</v>
      </c>
      <c r="J29" s="353"/>
      <c r="K29" s="354"/>
      <c r="L29" s="355"/>
      <c r="M29" s="356"/>
    </row>
    <row r="30" spans="1:13" ht="30" x14ac:dyDescent="0.25">
      <c r="A30" s="79">
        <v>21</v>
      </c>
      <c r="B30" s="206" t="s">
        <v>519</v>
      </c>
      <c r="C30" s="74" t="s">
        <v>515</v>
      </c>
      <c r="D30" s="372">
        <v>380</v>
      </c>
      <c r="E30" s="392" t="s">
        <v>522</v>
      </c>
      <c r="F30" s="385" t="s">
        <v>539</v>
      </c>
      <c r="G30" s="367" t="s">
        <v>557</v>
      </c>
      <c r="H30" s="367" t="s">
        <v>573</v>
      </c>
      <c r="I30" s="367" t="s">
        <v>511</v>
      </c>
      <c r="J30" s="353"/>
      <c r="K30" s="354"/>
      <c r="L30" s="355"/>
      <c r="M30" s="356"/>
    </row>
    <row r="31" spans="1:13" ht="30" x14ac:dyDescent="0.25">
      <c r="A31" s="79">
        <v>22</v>
      </c>
      <c r="B31" s="206" t="s">
        <v>519</v>
      </c>
      <c r="C31" s="74" t="s">
        <v>515</v>
      </c>
      <c r="D31" s="372">
        <v>181</v>
      </c>
      <c r="E31" s="392" t="s">
        <v>523</v>
      </c>
      <c r="F31" s="385" t="s">
        <v>540</v>
      </c>
      <c r="G31" s="367" t="s">
        <v>558</v>
      </c>
      <c r="H31" s="367" t="s">
        <v>574</v>
      </c>
      <c r="I31" s="367" t="s">
        <v>511</v>
      </c>
      <c r="J31" s="353"/>
      <c r="K31" s="354"/>
      <c r="L31" s="355"/>
      <c r="M31" s="356"/>
    </row>
    <row r="32" spans="1:13" ht="30" x14ac:dyDescent="0.25">
      <c r="A32" s="79">
        <v>23</v>
      </c>
      <c r="B32" s="206" t="s">
        <v>653</v>
      </c>
      <c r="C32" s="74" t="s">
        <v>515</v>
      </c>
      <c r="D32" s="372">
        <v>250</v>
      </c>
      <c r="E32" s="392" t="s">
        <v>524</v>
      </c>
      <c r="F32" s="385" t="s">
        <v>541</v>
      </c>
      <c r="G32" s="367" t="s">
        <v>559</v>
      </c>
      <c r="H32" s="367"/>
      <c r="I32" s="367"/>
      <c r="J32" s="353"/>
      <c r="K32" s="354"/>
      <c r="L32" s="355"/>
      <c r="M32" s="356"/>
    </row>
    <row r="33" spans="1:13" ht="30" x14ac:dyDescent="0.25">
      <c r="A33" s="79">
        <v>24</v>
      </c>
      <c r="B33" s="206" t="s">
        <v>653</v>
      </c>
      <c r="C33" s="74" t="s">
        <v>515</v>
      </c>
      <c r="D33" s="372">
        <v>50</v>
      </c>
      <c r="E33" s="392" t="s">
        <v>525</v>
      </c>
      <c r="F33" s="385" t="s">
        <v>542</v>
      </c>
      <c r="G33" s="367" t="s">
        <v>560</v>
      </c>
      <c r="H33" s="367"/>
      <c r="I33" s="367"/>
      <c r="J33" s="353"/>
      <c r="K33" s="354"/>
      <c r="L33" s="355"/>
      <c r="M33" s="356"/>
    </row>
    <row r="34" spans="1:13" ht="30" x14ac:dyDescent="0.25">
      <c r="A34" s="79">
        <v>25</v>
      </c>
      <c r="B34" s="206" t="s">
        <v>653</v>
      </c>
      <c r="C34" s="74" t="s">
        <v>515</v>
      </c>
      <c r="D34" s="372">
        <v>300</v>
      </c>
      <c r="E34" s="392" t="s">
        <v>526</v>
      </c>
      <c r="F34" s="385" t="s">
        <v>543</v>
      </c>
      <c r="G34" s="367" t="s">
        <v>561</v>
      </c>
      <c r="H34" s="367"/>
      <c r="I34" s="367"/>
      <c r="J34" s="353"/>
      <c r="K34" s="354"/>
      <c r="L34" s="355"/>
      <c r="M34" s="356"/>
    </row>
    <row r="35" spans="1:13" ht="30" x14ac:dyDescent="0.25">
      <c r="A35" s="79">
        <v>26</v>
      </c>
      <c r="B35" s="206" t="s">
        <v>653</v>
      </c>
      <c r="C35" s="74" t="s">
        <v>515</v>
      </c>
      <c r="D35" s="372">
        <v>450</v>
      </c>
      <c r="E35" s="392" t="s">
        <v>527</v>
      </c>
      <c r="F35" s="385" t="s">
        <v>544</v>
      </c>
      <c r="G35" s="367" t="s">
        <v>562</v>
      </c>
      <c r="H35" s="367"/>
      <c r="I35" s="367"/>
      <c r="J35" s="353"/>
      <c r="K35" s="354"/>
      <c r="L35" s="355"/>
      <c r="M35" s="356"/>
    </row>
    <row r="36" spans="1:13" ht="30" x14ac:dyDescent="0.25">
      <c r="A36" s="79">
        <v>27</v>
      </c>
      <c r="B36" s="206" t="s">
        <v>653</v>
      </c>
      <c r="C36" s="74" t="s">
        <v>515</v>
      </c>
      <c r="D36" s="372">
        <v>50</v>
      </c>
      <c r="E36" s="393" t="s">
        <v>528</v>
      </c>
      <c r="F36" s="388" t="s">
        <v>545</v>
      </c>
      <c r="G36" s="368" t="s">
        <v>563</v>
      </c>
      <c r="H36" s="367" t="s">
        <v>575</v>
      </c>
      <c r="I36" s="367" t="s">
        <v>511</v>
      </c>
      <c r="J36" s="353"/>
      <c r="K36" s="354"/>
      <c r="L36" s="355"/>
      <c r="M36" s="356"/>
    </row>
    <row r="37" spans="1:13" ht="30" x14ac:dyDescent="0.25">
      <c r="A37" s="79">
        <v>28</v>
      </c>
      <c r="B37" s="206" t="s">
        <v>653</v>
      </c>
      <c r="C37" s="74" t="s">
        <v>515</v>
      </c>
      <c r="D37" s="372">
        <v>1800</v>
      </c>
      <c r="E37" s="394" t="s">
        <v>529</v>
      </c>
      <c r="F37" s="383" t="s">
        <v>546</v>
      </c>
      <c r="G37" s="365" t="s">
        <v>564</v>
      </c>
      <c r="H37" s="367" t="s">
        <v>576</v>
      </c>
      <c r="I37" s="367" t="s">
        <v>514</v>
      </c>
      <c r="J37" s="353"/>
      <c r="K37" s="354"/>
      <c r="L37" s="355"/>
      <c r="M37" s="356"/>
    </row>
    <row r="38" spans="1:13" ht="30" x14ac:dyDescent="0.25">
      <c r="A38" s="79">
        <v>29</v>
      </c>
      <c r="B38" s="206" t="s">
        <v>653</v>
      </c>
      <c r="C38" s="74" t="s">
        <v>515</v>
      </c>
      <c r="D38" s="372">
        <v>900</v>
      </c>
      <c r="E38" s="391" t="s">
        <v>530</v>
      </c>
      <c r="F38" s="395" t="s">
        <v>547</v>
      </c>
      <c r="G38" s="366" t="s">
        <v>565</v>
      </c>
      <c r="H38" s="367"/>
      <c r="I38" s="367"/>
      <c r="J38" s="353"/>
      <c r="K38" s="354"/>
      <c r="L38" s="355"/>
      <c r="M38" s="356"/>
    </row>
    <row r="39" spans="1:13" ht="30" x14ac:dyDescent="0.25">
      <c r="A39" s="79">
        <v>30</v>
      </c>
      <c r="B39" s="358" t="s">
        <v>654</v>
      </c>
      <c r="C39" s="74" t="s">
        <v>515</v>
      </c>
      <c r="D39" s="373">
        <v>500</v>
      </c>
      <c r="E39" s="391" t="s">
        <v>530</v>
      </c>
      <c r="F39" s="384" t="s">
        <v>547</v>
      </c>
      <c r="G39" s="366" t="s">
        <v>565</v>
      </c>
      <c r="H39" s="367"/>
      <c r="I39" s="368"/>
      <c r="J39" s="353"/>
      <c r="K39" s="354"/>
      <c r="L39" s="355"/>
      <c r="M39" s="356"/>
    </row>
    <row r="40" spans="1:13" ht="30.75" x14ac:dyDescent="0.3">
      <c r="A40" s="79">
        <v>31</v>
      </c>
      <c r="B40" s="358" t="s">
        <v>654</v>
      </c>
      <c r="C40" s="74" t="s">
        <v>515</v>
      </c>
      <c r="D40" s="374">
        <v>130</v>
      </c>
      <c r="E40" s="396" t="s">
        <v>524</v>
      </c>
      <c r="F40" s="390" t="s">
        <v>548</v>
      </c>
      <c r="G40" s="376" t="s">
        <v>559</v>
      </c>
      <c r="H40" s="367"/>
      <c r="I40" s="365"/>
      <c r="J40" s="353"/>
      <c r="K40" s="354"/>
      <c r="L40" s="355"/>
      <c r="M40" s="356"/>
    </row>
    <row r="41" spans="1:13" ht="30" x14ac:dyDescent="0.25">
      <c r="A41" s="79">
        <v>32</v>
      </c>
      <c r="B41" s="358" t="s">
        <v>655</v>
      </c>
      <c r="C41" s="74" t="s">
        <v>515</v>
      </c>
      <c r="D41" s="377">
        <v>830</v>
      </c>
      <c r="E41" s="397" t="s">
        <v>531</v>
      </c>
      <c r="F41" s="395" t="s">
        <v>542</v>
      </c>
      <c r="G41" s="375">
        <v>46001001871</v>
      </c>
      <c r="H41" s="367" t="s">
        <v>508</v>
      </c>
      <c r="I41" s="367" t="s">
        <v>514</v>
      </c>
      <c r="J41" s="353"/>
      <c r="K41" s="354"/>
      <c r="L41" s="355"/>
      <c r="M41" s="356"/>
    </row>
    <row r="42" spans="1:13" ht="30" x14ac:dyDescent="0.25">
      <c r="A42" s="79">
        <v>33</v>
      </c>
      <c r="B42" s="358" t="s">
        <v>655</v>
      </c>
      <c r="C42" s="74" t="s">
        <v>515</v>
      </c>
      <c r="D42" s="371">
        <v>4996.5</v>
      </c>
      <c r="E42" s="391" t="s">
        <v>532</v>
      </c>
      <c r="F42" s="384" t="s">
        <v>549</v>
      </c>
      <c r="G42" s="366" t="s">
        <v>566</v>
      </c>
      <c r="H42" s="367" t="s">
        <v>577</v>
      </c>
      <c r="I42" s="367" t="s">
        <v>513</v>
      </c>
      <c r="J42" s="353"/>
      <c r="K42" s="354"/>
      <c r="L42" s="355"/>
      <c r="M42" s="356"/>
    </row>
    <row r="43" spans="1:13" ht="30" x14ac:dyDescent="0.25">
      <c r="A43" s="79">
        <v>34</v>
      </c>
      <c r="B43" s="358" t="s">
        <v>655</v>
      </c>
      <c r="C43" s="352" t="s">
        <v>515</v>
      </c>
      <c r="D43" s="401">
        <v>120</v>
      </c>
      <c r="E43" s="402" t="s">
        <v>533</v>
      </c>
      <c r="F43" s="403" t="s">
        <v>550</v>
      </c>
      <c r="G43" s="404" t="s">
        <v>567</v>
      </c>
      <c r="H43" s="368"/>
      <c r="I43" s="404"/>
      <c r="J43" s="353"/>
      <c r="K43" s="354"/>
      <c r="L43" s="355"/>
      <c r="M43" s="356"/>
    </row>
    <row r="44" spans="1:13" ht="30" x14ac:dyDescent="0.25">
      <c r="A44" s="79">
        <v>35</v>
      </c>
      <c r="B44" s="358" t="s">
        <v>655</v>
      </c>
      <c r="C44" s="80" t="s">
        <v>515</v>
      </c>
      <c r="D44" s="380">
        <v>100</v>
      </c>
      <c r="E44" s="383" t="s">
        <v>534</v>
      </c>
      <c r="F44" s="383" t="s">
        <v>551</v>
      </c>
      <c r="G44" s="381" t="s">
        <v>568</v>
      </c>
      <c r="H44" s="381"/>
      <c r="I44" s="381"/>
      <c r="J44" s="399"/>
      <c r="K44" s="354"/>
      <c r="L44" s="355"/>
      <c r="M44" s="356"/>
    </row>
    <row r="45" spans="1:13" ht="30" x14ac:dyDescent="0.25">
      <c r="A45" s="79">
        <v>36</v>
      </c>
      <c r="B45" s="358" t="s">
        <v>655</v>
      </c>
      <c r="C45" s="80" t="s">
        <v>515</v>
      </c>
      <c r="D45" s="380">
        <v>180</v>
      </c>
      <c r="E45" s="383" t="s">
        <v>535</v>
      </c>
      <c r="F45" s="383" t="s">
        <v>552</v>
      </c>
      <c r="G45" s="381" t="s">
        <v>569</v>
      </c>
      <c r="H45" s="381"/>
      <c r="I45" s="381"/>
      <c r="J45" s="399"/>
      <c r="K45" s="354"/>
      <c r="L45" s="355"/>
      <c r="M45" s="356"/>
    </row>
    <row r="46" spans="1:13" ht="30" x14ac:dyDescent="0.25">
      <c r="A46" s="79">
        <v>37</v>
      </c>
      <c r="B46" s="358" t="s">
        <v>655</v>
      </c>
      <c r="C46" s="80" t="s">
        <v>515</v>
      </c>
      <c r="D46" s="380">
        <v>200</v>
      </c>
      <c r="E46" s="383" t="s">
        <v>529</v>
      </c>
      <c r="F46" s="383" t="s">
        <v>553</v>
      </c>
      <c r="G46" s="381" t="s">
        <v>570</v>
      </c>
      <c r="H46" s="381" t="s">
        <v>578</v>
      </c>
      <c r="I46" s="381" t="s">
        <v>514</v>
      </c>
      <c r="J46" s="399"/>
      <c r="K46" s="354"/>
      <c r="L46" s="355"/>
      <c r="M46" s="356"/>
    </row>
    <row r="47" spans="1:13" ht="30" x14ac:dyDescent="0.25">
      <c r="A47" s="79">
        <v>38</v>
      </c>
      <c r="B47" s="358" t="s">
        <v>655</v>
      </c>
      <c r="C47" s="80" t="s">
        <v>515</v>
      </c>
      <c r="D47" s="380">
        <v>3900</v>
      </c>
      <c r="E47" s="383" t="s">
        <v>536</v>
      </c>
      <c r="F47" s="383" t="s">
        <v>554</v>
      </c>
      <c r="G47" s="381" t="s">
        <v>571</v>
      </c>
      <c r="H47" s="381"/>
      <c r="I47" s="381"/>
      <c r="J47" s="399"/>
      <c r="K47" s="354"/>
      <c r="L47" s="355"/>
      <c r="M47" s="356"/>
    </row>
    <row r="48" spans="1:13" ht="30" x14ac:dyDescent="0.25">
      <c r="A48" s="79">
        <v>39</v>
      </c>
      <c r="B48" s="358" t="s">
        <v>655</v>
      </c>
      <c r="C48" s="80" t="s">
        <v>515</v>
      </c>
      <c r="D48" s="380">
        <v>400</v>
      </c>
      <c r="E48" s="383" t="s">
        <v>579</v>
      </c>
      <c r="F48" s="383" t="s">
        <v>595</v>
      </c>
      <c r="G48" s="381" t="s">
        <v>621</v>
      </c>
      <c r="H48" s="381" t="s">
        <v>611</v>
      </c>
      <c r="I48" s="381" t="s">
        <v>513</v>
      </c>
      <c r="J48" s="400"/>
      <c r="K48" s="359"/>
      <c r="L48" s="359"/>
    </row>
    <row r="49" spans="1:12" ht="30" x14ac:dyDescent="0.25">
      <c r="A49" s="79">
        <v>40</v>
      </c>
      <c r="B49" s="358" t="s">
        <v>655</v>
      </c>
      <c r="C49" s="80" t="s">
        <v>515</v>
      </c>
      <c r="D49" s="380">
        <v>220</v>
      </c>
      <c r="E49" s="383" t="s">
        <v>455</v>
      </c>
      <c r="F49" s="383" t="s">
        <v>472</v>
      </c>
      <c r="G49" s="381" t="s">
        <v>487</v>
      </c>
      <c r="H49" s="381"/>
      <c r="I49" s="381"/>
      <c r="J49" s="400"/>
      <c r="K49" s="359"/>
      <c r="L49" s="359"/>
    </row>
    <row r="50" spans="1:12" ht="30" x14ac:dyDescent="0.25">
      <c r="A50" s="79">
        <v>41</v>
      </c>
      <c r="B50" s="358" t="s">
        <v>655</v>
      </c>
      <c r="C50" s="80" t="s">
        <v>515</v>
      </c>
      <c r="D50" s="380">
        <v>225</v>
      </c>
      <c r="E50" s="383" t="s">
        <v>580</v>
      </c>
      <c r="F50" s="383" t="s">
        <v>596</v>
      </c>
      <c r="G50" s="381" t="s">
        <v>622</v>
      </c>
      <c r="H50" s="381" t="s">
        <v>612</v>
      </c>
      <c r="I50" s="381" t="s">
        <v>609</v>
      </c>
      <c r="J50" s="400"/>
      <c r="K50" s="359"/>
      <c r="L50" s="359"/>
    </row>
    <row r="51" spans="1:12" ht="30" x14ac:dyDescent="0.25">
      <c r="A51" s="79">
        <v>42</v>
      </c>
      <c r="B51" s="358" t="s">
        <v>655</v>
      </c>
      <c r="C51" s="80" t="s">
        <v>515</v>
      </c>
      <c r="D51" s="380">
        <v>3997</v>
      </c>
      <c r="E51" s="383" t="s">
        <v>581</v>
      </c>
      <c r="F51" s="383" t="s">
        <v>597</v>
      </c>
      <c r="G51" s="381" t="s">
        <v>623</v>
      </c>
      <c r="H51" s="381" t="s">
        <v>613</v>
      </c>
      <c r="I51" s="381" t="s">
        <v>513</v>
      </c>
      <c r="J51" s="400"/>
      <c r="K51" s="359"/>
      <c r="L51" s="359"/>
    </row>
    <row r="52" spans="1:12" ht="30" x14ac:dyDescent="0.25">
      <c r="A52" s="79">
        <v>43</v>
      </c>
      <c r="B52" s="358" t="s">
        <v>655</v>
      </c>
      <c r="C52" s="80" t="s">
        <v>515</v>
      </c>
      <c r="D52" s="380">
        <v>320</v>
      </c>
      <c r="E52" s="383" t="s">
        <v>582</v>
      </c>
      <c r="F52" s="383" t="s">
        <v>598</v>
      </c>
      <c r="G52" s="381" t="s">
        <v>624</v>
      </c>
      <c r="H52" s="381"/>
      <c r="I52" s="381"/>
      <c r="J52" s="400"/>
      <c r="K52" s="359"/>
      <c r="L52" s="359"/>
    </row>
    <row r="53" spans="1:12" ht="30" x14ac:dyDescent="0.25">
      <c r="A53" s="79">
        <v>44</v>
      </c>
      <c r="B53" s="358" t="s">
        <v>655</v>
      </c>
      <c r="C53" s="80" t="s">
        <v>515</v>
      </c>
      <c r="D53" s="380">
        <v>18</v>
      </c>
      <c r="E53" s="383" t="s">
        <v>583</v>
      </c>
      <c r="F53" s="383" t="s">
        <v>470</v>
      </c>
      <c r="G53" s="381" t="s">
        <v>625</v>
      </c>
      <c r="H53" s="381" t="s">
        <v>506</v>
      </c>
      <c r="I53" s="381" t="s">
        <v>514</v>
      </c>
      <c r="J53" s="400"/>
      <c r="K53" s="359"/>
      <c r="L53" s="359"/>
    </row>
    <row r="54" spans="1:12" ht="30" x14ac:dyDescent="0.25">
      <c r="A54" s="79">
        <v>45</v>
      </c>
      <c r="B54" s="358" t="s">
        <v>655</v>
      </c>
      <c r="C54" s="80" t="s">
        <v>515</v>
      </c>
      <c r="D54" s="405">
        <v>830</v>
      </c>
      <c r="E54" s="406" t="s">
        <v>531</v>
      </c>
      <c r="F54" s="406" t="s">
        <v>542</v>
      </c>
      <c r="G54" s="407">
        <v>46001001871</v>
      </c>
      <c r="H54" s="381" t="s">
        <v>508</v>
      </c>
      <c r="I54" s="381" t="s">
        <v>514</v>
      </c>
      <c r="J54" s="400"/>
      <c r="K54" s="359"/>
      <c r="L54" s="359"/>
    </row>
    <row r="55" spans="1:12" ht="40.5" x14ac:dyDescent="0.25">
      <c r="A55" s="79">
        <v>46</v>
      </c>
      <c r="B55" s="359" t="s">
        <v>656</v>
      </c>
      <c r="C55" s="80" t="s">
        <v>515</v>
      </c>
      <c r="D55" s="380">
        <v>400</v>
      </c>
      <c r="E55" s="383" t="s">
        <v>584</v>
      </c>
      <c r="F55" s="383" t="s">
        <v>599</v>
      </c>
      <c r="G55" s="381" t="s">
        <v>626</v>
      </c>
      <c r="H55" s="381" t="s">
        <v>614</v>
      </c>
      <c r="I55" s="381" t="s">
        <v>610</v>
      </c>
      <c r="J55" s="400"/>
      <c r="K55" s="359"/>
      <c r="L55" s="359"/>
    </row>
    <row r="56" spans="1:12" ht="30.75" x14ac:dyDescent="0.3">
      <c r="A56" s="79">
        <v>47</v>
      </c>
      <c r="B56" s="359" t="s">
        <v>656</v>
      </c>
      <c r="C56" s="80" t="s">
        <v>515</v>
      </c>
      <c r="D56" s="380">
        <v>675</v>
      </c>
      <c r="E56" s="389" t="s">
        <v>585</v>
      </c>
      <c r="F56" s="389" t="s">
        <v>538</v>
      </c>
      <c r="G56" s="408" t="s">
        <v>627</v>
      </c>
      <c r="H56" s="381"/>
      <c r="I56" s="381"/>
      <c r="J56" s="400"/>
      <c r="K56" s="359"/>
      <c r="L56" s="359"/>
    </row>
    <row r="57" spans="1:12" ht="30" x14ac:dyDescent="0.25">
      <c r="A57" s="79">
        <v>48</v>
      </c>
      <c r="B57" s="359" t="s">
        <v>657</v>
      </c>
      <c r="C57" s="80" t="s">
        <v>515</v>
      </c>
      <c r="D57" s="380">
        <v>30</v>
      </c>
      <c r="E57" s="383" t="s">
        <v>586</v>
      </c>
      <c r="F57" s="383" t="s">
        <v>600</v>
      </c>
      <c r="G57" s="381" t="s">
        <v>628</v>
      </c>
      <c r="H57" s="381"/>
      <c r="I57" s="381"/>
      <c r="J57" s="400"/>
      <c r="K57" s="359"/>
      <c r="L57" s="359"/>
    </row>
    <row r="58" spans="1:12" ht="30" x14ac:dyDescent="0.25">
      <c r="A58" s="79">
        <v>49</v>
      </c>
      <c r="B58" s="359" t="s">
        <v>657</v>
      </c>
      <c r="C58" s="80" t="s">
        <v>515</v>
      </c>
      <c r="D58" s="380">
        <v>1500</v>
      </c>
      <c r="E58" s="383" t="s">
        <v>587</v>
      </c>
      <c r="F58" s="383" t="s">
        <v>601</v>
      </c>
      <c r="G58" s="381" t="s">
        <v>629</v>
      </c>
      <c r="H58" s="381"/>
      <c r="I58" s="381"/>
      <c r="J58" s="400"/>
      <c r="K58" s="359"/>
      <c r="L58" s="359"/>
    </row>
    <row r="59" spans="1:12" ht="30" x14ac:dyDescent="0.25">
      <c r="A59" s="79">
        <v>50</v>
      </c>
      <c r="B59" s="359" t="s">
        <v>657</v>
      </c>
      <c r="C59" s="74" t="s">
        <v>515</v>
      </c>
      <c r="D59" s="372">
        <v>290</v>
      </c>
      <c r="E59" s="392" t="s">
        <v>588</v>
      </c>
      <c r="F59" s="385" t="s">
        <v>602</v>
      </c>
      <c r="G59" s="367" t="s">
        <v>630</v>
      </c>
      <c r="H59" s="367" t="s">
        <v>615</v>
      </c>
      <c r="I59" s="367" t="s">
        <v>511</v>
      </c>
      <c r="J59" s="359"/>
      <c r="K59" s="359"/>
      <c r="L59" s="359"/>
    </row>
    <row r="60" spans="1:12" ht="40.5" x14ac:dyDescent="0.25">
      <c r="A60" s="79">
        <v>51</v>
      </c>
      <c r="B60" s="359" t="s">
        <v>658</v>
      </c>
      <c r="C60" s="80" t="s">
        <v>515</v>
      </c>
      <c r="D60" s="372">
        <v>160</v>
      </c>
      <c r="E60" s="392" t="s">
        <v>589</v>
      </c>
      <c r="F60" s="385" t="s">
        <v>603</v>
      </c>
      <c r="G60" s="367" t="s">
        <v>631</v>
      </c>
      <c r="H60" s="367" t="s">
        <v>616</v>
      </c>
      <c r="I60" s="367" t="s">
        <v>610</v>
      </c>
      <c r="J60" s="359"/>
      <c r="K60" s="359"/>
      <c r="L60" s="359"/>
    </row>
    <row r="61" spans="1:12" ht="30" x14ac:dyDescent="0.25">
      <c r="A61" s="79">
        <v>52</v>
      </c>
      <c r="B61" s="359" t="s">
        <v>658</v>
      </c>
      <c r="C61" s="80" t="s">
        <v>515</v>
      </c>
      <c r="D61" s="372">
        <v>50</v>
      </c>
      <c r="E61" s="392" t="s">
        <v>590</v>
      </c>
      <c r="F61" s="385" t="s">
        <v>604</v>
      </c>
      <c r="G61" s="367" t="s">
        <v>632</v>
      </c>
      <c r="H61" s="367" t="s">
        <v>617</v>
      </c>
      <c r="I61" s="367" t="s">
        <v>511</v>
      </c>
      <c r="J61" s="359"/>
      <c r="K61" s="359"/>
      <c r="L61" s="359"/>
    </row>
    <row r="62" spans="1:12" ht="30" x14ac:dyDescent="0.25">
      <c r="A62" s="79">
        <v>53</v>
      </c>
      <c r="B62" s="359" t="s">
        <v>658</v>
      </c>
      <c r="C62" s="80" t="s">
        <v>515</v>
      </c>
      <c r="D62" s="372">
        <v>290</v>
      </c>
      <c r="E62" s="392" t="s">
        <v>591</v>
      </c>
      <c r="F62" s="385" t="s">
        <v>605</v>
      </c>
      <c r="G62" s="367" t="s">
        <v>633</v>
      </c>
      <c r="H62" s="367" t="s">
        <v>502</v>
      </c>
      <c r="I62" s="367" t="s">
        <v>512</v>
      </c>
      <c r="J62" s="359"/>
      <c r="K62" s="359"/>
      <c r="L62" s="359"/>
    </row>
    <row r="63" spans="1:12" ht="30" x14ac:dyDescent="0.25">
      <c r="A63" s="79">
        <v>54</v>
      </c>
      <c r="B63" s="359" t="s">
        <v>658</v>
      </c>
      <c r="C63" s="80" t="s">
        <v>515</v>
      </c>
      <c r="D63" s="372">
        <v>100</v>
      </c>
      <c r="E63" s="392" t="s">
        <v>592</v>
      </c>
      <c r="F63" s="385" t="s">
        <v>606</v>
      </c>
      <c r="G63" s="367" t="s">
        <v>634</v>
      </c>
      <c r="H63" s="367" t="s">
        <v>618</v>
      </c>
      <c r="I63" s="367" t="s">
        <v>512</v>
      </c>
      <c r="J63" s="359"/>
      <c r="K63" s="359"/>
      <c r="L63" s="359"/>
    </row>
    <row r="64" spans="1:12" ht="30" x14ac:dyDescent="0.25">
      <c r="A64" s="79">
        <v>55</v>
      </c>
      <c r="B64" s="359" t="s">
        <v>658</v>
      </c>
      <c r="C64" s="80" t="s">
        <v>515</v>
      </c>
      <c r="D64" s="372">
        <v>3300</v>
      </c>
      <c r="E64" s="391" t="s">
        <v>530</v>
      </c>
      <c r="F64" s="395" t="s">
        <v>547</v>
      </c>
      <c r="G64" s="366" t="s">
        <v>565</v>
      </c>
      <c r="H64" s="367" t="s">
        <v>619</v>
      </c>
      <c r="I64" s="367" t="s">
        <v>511</v>
      </c>
      <c r="J64" s="359"/>
      <c r="K64" s="359"/>
      <c r="L64" s="359"/>
    </row>
    <row r="65" spans="1:12" ht="30" x14ac:dyDescent="0.25">
      <c r="A65" s="79">
        <v>56</v>
      </c>
      <c r="B65" s="359" t="s">
        <v>659</v>
      </c>
      <c r="C65" s="80" t="s">
        <v>515</v>
      </c>
      <c r="D65" s="372">
        <v>1000</v>
      </c>
      <c r="E65" s="397" t="s">
        <v>531</v>
      </c>
      <c r="F65" s="395" t="s">
        <v>542</v>
      </c>
      <c r="G65" s="375">
        <v>46001001871</v>
      </c>
      <c r="H65" s="367" t="s">
        <v>508</v>
      </c>
      <c r="I65" s="367" t="s">
        <v>514</v>
      </c>
      <c r="J65" s="359"/>
      <c r="K65" s="359"/>
      <c r="L65" s="359"/>
    </row>
    <row r="66" spans="1:12" ht="30" x14ac:dyDescent="0.25">
      <c r="A66" s="79">
        <v>57</v>
      </c>
      <c r="B66" s="359" t="s">
        <v>659</v>
      </c>
      <c r="C66" s="80" t="s">
        <v>515</v>
      </c>
      <c r="D66" s="372">
        <v>1000</v>
      </c>
      <c r="E66" s="392" t="s">
        <v>593</v>
      </c>
      <c r="F66" s="385" t="s">
        <v>607</v>
      </c>
      <c r="G66" s="367" t="s">
        <v>635</v>
      </c>
      <c r="H66" s="367" t="s">
        <v>620</v>
      </c>
      <c r="I66" s="367" t="s">
        <v>514</v>
      </c>
      <c r="J66" s="359"/>
      <c r="K66" s="359"/>
      <c r="L66" s="359"/>
    </row>
    <row r="67" spans="1:12" ht="30" x14ac:dyDescent="0.25">
      <c r="A67" s="79">
        <v>58</v>
      </c>
      <c r="B67" s="359" t="s">
        <v>659</v>
      </c>
      <c r="C67" s="80" t="s">
        <v>515</v>
      </c>
      <c r="D67" s="372">
        <v>20</v>
      </c>
      <c r="E67" s="392" t="s">
        <v>594</v>
      </c>
      <c r="F67" s="385" t="s">
        <v>608</v>
      </c>
      <c r="G67" s="367" t="s">
        <v>636</v>
      </c>
      <c r="H67" s="367"/>
      <c r="I67" s="367"/>
      <c r="J67" s="359"/>
      <c r="K67" s="359"/>
      <c r="L67" s="359" t="s">
        <v>663</v>
      </c>
    </row>
    <row r="68" spans="1:12" ht="30" x14ac:dyDescent="0.25">
      <c r="A68" s="79">
        <v>59</v>
      </c>
      <c r="B68" s="359" t="s">
        <v>659</v>
      </c>
      <c r="C68" s="80" t="s">
        <v>515</v>
      </c>
      <c r="D68" s="372">
        <v>610</v>
      </c>
      <c r="E68" s="350" t="s">
        <v>637</v>
      </c>
      <c r="F68" s="362" t="s">
        <v>642</v>
      </c>
      <c r="G68" s="367" t="s">
        <v>662</v>
      </c>
      <c r="H68" s="367"/>
      <c r="I68" s="81"/>
      <c r="J68" s="359"/>
      <c r="K68" s="359"/>
      <c r="L68" s="359" t="s">
        <v>664</v>
      </c>
    </row>
    <row r="69" spans="1:12" ht="30" x14ac:dyDescent="0.25">
      <c r="A69" s="79">
        <v>60</v>
      </c>
      <c r="B69" s="359" t="s">
        <v>659</v>
      </c>
      <c r="C69" s="80" t="s">
        <v>515</v>
      </c>
      <c r="D69" s="371">
        <v>250</v>
      </c>
      <c r="E69" s="349" t="s">
        <v>463</v>
      </c>
      <c r="F69" s="361" t="s">
        <v>478</v>
      </c>
      <c r="G69" s="366" t="s">
        <v>495</v>
      </c>
      <c r="H69" s="367" t="s">
        <v>499</v>
      </c>
      <c r="I69" s="367" t="s">
        <v>509</v>
      </c>
      <c r="J69" s="359"/>
      <c r="K69" s="359"/>
      <c r="L69" s="359"/>
    </row>
    <row r="70" spans="1:12" ht="30" x14ac:dyDescent="0.25">
      <c r="A70" s="79">
        <v>61</v>
      </c>
      <c r="B70" s="359" t="s">
        <v>659</v>
      </c>
      <c r="C70" s="80" t="s">
        <v>515</v>
      </c>
      <c r="D70" s="372">
        <v>3800</v>
      </c>
      <c r="E70" s="351" t="s">
        <v>638</v>
      </c>
      <c r="F70" s="363" t="s">
        <v>643</v>
      </c>
      <c r="G70" s="368" t="s">
        <v>645</v>
      </c>
      <c r="H70" s="367" t="s">
        <v>648</v>
      </c>
      <c r="I70" s="367" t="s">
        <v>650</v>
      </c>
      <c r="J70" s="359"/>
      <c r="K70" s="359"/>
      <c r="L70" s="359"/>
    </row>
    <row r="71" spans="1:12" ht="30" x14ac:dyDescent="0.25">
      <c r="A71" s="79">
        <v>62</v>
      </c>
      <c r="B71" s="359" t="s">
        <v>660</v>
      </c>
      <c r="C71" s="80" t="s">
        <v>515</v>
      </c>
      <c r="D71" s="372">
        <v>8400</v>
      </c>
      <c r="E71" s="409" t="s">
        <v>639</v>
      </c>
      <c r="F71" s="410" t="s">
        <v>547</v>
      </c>
      <c r="G71" s="365" t="s">
        <v>646</v>
      </c>
      <c r="H71" s="367" t="s">
        <v>649</v>
      </c>
      <c r="I71" s="367" t="s">
        <v>652</v>
      </c>
      <c r="J71" s="359"/>
      <c r="K71" s="359"/>
      <c r="L71" s="359"/>
    </row>
    <row r="72" spans="1:12" ht="30" x14ac:dyDescent="0.25">
      <c r="A72" s="79">
        <v>63</v>
      </c>
      <c r="B72" s="359" t="s">
        <v>660</v>
      </c>
      <c r="C72" s="80" t="s">
        <v>515</v>
      </c>
      <c r="D72" s="372">
        <v>250</v>
      </c>
      <c r="E72" s="349" t="s">
        <v>640</v>
      </c>
      <c r="F72" s="361" t="s">
        <v>477</v>
      </c>
      <c r="G72" s="366" t="s">
        <v>494</v>
      </c>
      <c r="H72" s="367" t="s">
        <v>506</v>
      </c>
      <c r="I72" s="367" t="s">
        <v>514</v>
      </c>
      <c r="J72" s="359"/>
      <c r="K72" s="359"/>
      <c r="L72" s="359"/>
    </row>
    <row r="73" spans="1:12" ht="30" x14ac:dyDescent="0.25">
      <c r="A73" s="79">
        <v>64</v>
      </c>
      <c r="B73" s="359" t="s">
        <v>661</v>
      </c>
      <c r="C73" s="80" t="s">
        <v>515</v>
      </c>
      <c r="D73" s="373">
        <v>400</v>
      </c>
      <c r="E73" s="349" t="s">
        <v>579</v>
      </c>
      <c r="F73" s="361" t="s">
        <v>595</v>
      </c>
      <c r="G73" s="366" t="s">
        <v>621</v>
      </c>
      <c r="H73" s="367" t="s">
        <v>611</v>
      </c>
      <c r="I73" s="367" t="s">
        <v>513</v>
      </c>
      <c r="J73" s="359"/>
      <c r="K73" s="359"/>
      <c r="L73" s="359"/>
    </row>
    <row r="74" spans="1:12" ht="30" x14ac:dyDescent="0.25">
      <c r="A74" s="79">
        <v>65</v>
      </c>
      <c r="B74" s="359" t="s">
        <v>661</v>
      </c>
      <c r="C74" s="80" t="s">
        <v>515</v>
      </c>
      <c r="D74" s="374">
        <v>110</v>
      </c>
      <c r="E74" s="349" t="s">
        <v>641</v>
      </c>
      <c r="F74" s="361" t="s">
        <v>644</v>
      </c>
      <c r="G74" s="366" t="s">
        <v>647</v>
      </c>
      <c r="H74" s="367" t="s">
        <v>650</v>
      </c>
      <c r="I74" s="367" t="s">
        <v>650</v>
      </c>
      <c r="J74" s="359"/>
      <c r="K74" s="359"/>
      <c r="L74" s="359"/>
    </row>
    <row r="75" spans="1:12" ht="30.75" x14ac:dyDescent="0.3">
      <c r="A75" s="79">
        <v>66</v>
      </c>
      <c r="B75" s="359" t="s">
        <v>661</v>
      </c>
      <c r="C75" s="80" t="s">
        <v>515</v>
      </c>
      <c r="D75" s="411">
        <v>60</v>
      </c>
      <c r="E75" s="382" t="s">
        <v>464</v>
      </c>
      <c r="F75" s="364" t="s">
        <v>479</v>
      </c>
      <c r="G75" s="369" t="s">
        <v>496</v>
      </c>
      <c r="H75" s="367" t="s">
        <v>507</v>
      </c>
      <c r="I75" s="367" t="s">
        <v>511</v>
      </c>
      <c r="J75" s="359"/>
      <c r="K75" s="359"/>
      <c r="L75" s="359"/>
    </row>
    <row r="76" spans="1:12" ht="30" x14ac:dyDescent="0.25">
      <c r="A76" s="79">
        <v>67</v>
      </c>
      <c r="B76" s="359" t="s">
        <v>661</v>
      </c>
      <c r="C76" s="80" t="s">
        <v>515</v>
      </c>
      <c r="D76" s="371">
        <v>300</v>
      </c>
      <c r="E76" s="351" t="s">
        <v>525</v>
      </c>
      <c r="F76" s="363" t="s">
        <v>542</v>
      </c>
      <c r="G76" s="404" t="s">
        <v>560</v>
      </c>
      <c r="H76" s="368" t="s">
        <v>651</v>
      </c>
      <c r="I76" s="368" t="s">
        <v>511</v>
      </c>
      <c r="J76" s="359"/>
      <c r="K76" s="359"/>
      <c r="L76" s="359"/>
    </row>
    <row r="77" spans="1:12" ht="14.25" customHeight="1" x14ac:dyDescent="0.25">
      <c r="A77" s="415">
        <v>68</v>
      </c>
      <c r="B77" s="359" t="s">
        <v>704</v>
      </c>
      <c r="C77" s="417" t="s">
        <v>703</v>
      </c>
      <c r="D77" s="380">
        <v>150</v>
      </c>
      <c r="E77" s="416" t="s">
        <v>705</v>
      </c>
      <c r="F77" s="416" t="s">
        <v>706</v>
      </c>
      <c r="G77" s="381" t="s">
        <v>707</v>
      </c>
      <c r="H77" s="381"/>
      <c r="I77" s="381"/>
      <c r="J77" s="359" t="s">
        <v>741</v>
      </c>
      <c r="K77" s="359"/>
      <c r="L77" s="359" t="s">
        <v>742</v>
      </c>
    </row>
    <row r="78" spans="1:12" ht="14.25" customHeight="1" x14ac:dyDescent="0.25">
      <c r="A78" s="415">
        <v>69</v>
      </c>
      <c r="B78" s="359" t="s">
        <v>704</v>
      </c>
      <c r="C78" s="417" t="s">
        <v>703</v>
      </c>
      <c r="D78" s="380">
        <v>150</v>
      </c>
      <c r="E78" s="416" t="s">
        <v>708</v>
      </c>
      <c r="F78" s="416" t="s">
        <v>539</v>
      </c>
      <c r="G78" s="381" t="s">
        <v>709</v>
      </c>
      <c r="H78" s="381"/>
      <c r="I78" s="381"/>
      <c r="J78" s="359" t="s">
        <v>741</v>
      </c>
      <c r="K78" s="359"/>
      <c r="L78" s="359" t="s">
        <v>742</v>
      </c>
    </row>
    <row r="79" spans="1:12" ht="14.25" customHeight="1" x14ac:dyDescent="0.25">
      <c r="A79" s="415">
        <v>70</v>
      </c>
      <c r="B79" s="359" t="s">
        <v>704</v>
      </c>
      <c r="C79" s="417" t="s">
        <v>703</v>
      </c>
      <c r="D79" s="380">
        <v>150</v>
      </c>
      <c r="E79" s="416" t="s">
        <v>710</v>
      </c>
      <c r="F79" s="416" t="s">
        <v>548</v>
      </c>
      <c r="G79" s="381" t="s">
        <v>711</v>
      </c>
      <c r="H79" s="381"/>
      <c r="I79" s="381"/>
      <c r="J79" s="359" t="s">
        <v>741</v>
      </c>
      <c r="K79" s="359"/>
      <c r="L79" s="359" t="s">
        <v>742</v>
      </c>
    </row>
    <row r="80" spans="1:12" ht="14.25" customHeight="1" x14ac:dyDescent="0.25">
      <c r="A80" s="415">
        <v>71</v>
      </c>
      <c r="B80" s="359" t="s">
        <v>704</v>
      </c>
      <c r="C80" s="417" t="s">
        <v>703</v>
      </c>
      <c r="D80" s="380">
        <v>150</v>
      </c>
      <c r="E80" s="416" t="s">
        <v>712</v>
      </c>
      <c r="F80" s="416" t="s">
        <v>547</v>
      </c>
      <c r="G80" s="381" t="s">
        <v>713</v>
      </c>
      <c r="H80" s="381"/>
      <c r="I80" s="381"/>
      <c r="J80" s="359" t="s">
        <v>741</v>
      </c>
      <c r="K80" s="359"/>
      <c r="L80" s="359" t="s">
        <v>742</v>
      </c>
    </row>
    <row r="81" spans="1:13" ht="19.5" customHeight="1" x14ac:dyDescent="0.25">
      <c r="A81" s="415">
        <v>72</v>
      </c>
      <c r="B81" s="359" t="s">
        <v>704</v>
      </c>
      <c r="C81" s="417" t="s">
        <v>703</v>
      </c>
      <c r="D81" s="380">
        <v>150</v>
      </c>
      <c r="E81" s="416" t="s">
        <v>714</v>
      </c>
      <c r="F81" s="416" t="s">
        <v>715</v>
      </c>
      <c r="G81" s="381" t="s">
        <v>716</v>
      </c>
      <c r="H81" s="381"/>
      <c r="I81" s="381"/>
      <c r="J81" s="359" t="s">
        <v>741</v>
      </c>
      <c r="K81" s="359"/>
      <c r="L81" s="359" t="s">
        <v>742</v>
      </c>
    </row>
    <row r="82" spans="1:13" ht="30" x14ac:dyDescent="0.25">
      <c r="A82" s="415">
        <v>73</v>
      </c>
      <c r="B82" s="359" t="s">
        <v>704</v>
      </c>
      <c r="C82" s="80" t="s">
        <v>703</v>
      </c>
      <c r="D82" s="380">
        <v>150</v>
      </c>
      <c r="E82" s="416" t="s">
        <v>536</v>
      </c>
      <c r="F82" s="416" t="s">
        <v>554</v>
      </c>
      <c r="G82" s="381" t="s">
        <v>571</v>
      </c>
      <c r="H82" s="381"/>
      <c r="I82" s="381"/>
      <c r="J82" s="359" t="s">
        <v>741</v>
      </c>
      <c r="K82" s="359"/>
      <c r="L82" s="359" t="s">
        <v>742</v>
      </c>
    </row>
    <row r="83" spans="1:13" ht="30" x14ac:dyDescent="0.25">
      <c r="A83" s="415">
        <v>74</v>
      </c>
      <c r="B83" s="359" t="s">
        <v>704</v>
      </c>
      <c r="C83" s="80" t="s">
        <v>703</v>
      </c>
      <c r="D83" s="380">
        <v>150</v>
      </c>
      <c r="E83" s="416" t="s">
        <v>717</v>
      </c>
      <c r="F83" s="416" t="s">
        <v>479</v>
      </c>
      <c r="G83" s="381" t="s">
        <v>718</v>
      </c>
      <c r="H83" s="381"/>
      <c r="I83" s="381"/>
      <c r="J83" s="359" t="s">
        <v>741</v>
      </c>
      <c r="K83" s="359"/>
      <c r="L83" s="359" t="s">
        <v>742</v>
      </c>
    </row>
    <row r="84" spans="1:13" ht="30" x14ac:dyDescent="0.25">
      <c r="A84" s="415">
        <v>75</v>
      </c>
      <c r="B84" s="359" t="s">
        <v>704</v>
      </c>
      <c r="C84" s="80" t="s">
        <v>703</v>
      </c>
      <c r="D84" s="380">
        <v>150</v>
      </c>
      <c r="E84" s="416" t="s">
        <v>719</v>
      </c>
      <c r="F84" s="416" t="s">
        <v>720</v>
      </c>
      <c r="G84" s="381" t="s">
        <v>721</v>
      </c>
      <c r="H84" s="381"/>
      <c r="I84" s="381"/>
      <c r="J84" s="359" t="s">
        <v>741</v>
      </c>
      <c r="K84" s="359"/>
      <c r="L84" s="359" t="s">
        <v>742</v>
      </c>
      <c r="M84" s="378"/>
    </row>
    <row r="85" spans="1:13" ht="30" x14ac:dyDescent="0.25">
      <c r="A85" s="415">
        <v>76</v>
      </c>
      <c r="B85" s="359" t="s">
        <v>704</v>
      </c>
      <c r="C85" s="80" t="s">
        <v>703</v>
      </c>
      <c r="D85" s="380">
        <v>150</v>
      </c>
      <c r="E85" s="416" t="s">
        <v>717</v>
      </c>
      <c r="F85" s="416" t="s">
        <v>720</v>
      </c>
      <c r="G85" s="381" t="s">
        <v>722</v>
      </c>
      <c r="H85" s="381"/>
      <c r="I85" s="381"/>
      <c r="J85" s="359" t="s">
        <v>741</v>
      </c>
      <c r="K85" s="359"/>
      <c r="L85" s="359" t="s">
        <v>742</v>
      </c>
      <c r="M85" s="378"/>
    </row>
    <row r="86" spans="1:13" ht="30.75" thickBot="1" x14ac:dyDescent="0.3">
      <c r="A86" s="415">
        <v>77</v>
      </c>
      <c r="B86" s="359" t="s">
        <v>704</v>
      </c>
      <c r="C86" s="80" t="s">
        <v>703</v>
      </c>
      <c r="D86" s="380">
        <v>150</v>
      </c>
      <c r="E86" s="416" t="s">
        <v>723</v>
      </c>
      <c r="F86" s="416" t="s">
        <v>724</v>
      </c>
      <c r="G86" s="381" t="s">
        <v>725</v>
      </c>
      <c r="H86" s="381"/>
      <c r="I86" s="381"/>
      <c r="J86" s="359" t="s">
        <v>741</v>
      </c>
      <c r="K86" s="359"/>
      <c r="L86" s="359" t="s">
        <v>742</v>
      </c>
      <c r="M86" s="379"/>
    </row>
    <row r="87" spans="1:13" ht="30" x14ac:dyDescent="0.25">
      <c r="A87" s="415">
        <v>78</v>
      </c>
      <c r="B87" s="359" t="s">
        <v>704</v>
      </c>
      <c r="C87" s="80" t="s">
        <v>703</v>
      </c>
      <c r="D87" s="380">
        <v>150</v>
      </c>
      <c r="E87" s="416" t="s">
        <v>726</v>
      </c>
      <c r="F87" s="416" t="s">
        <v>727</v>
      </c>
      <c r="G87" s="381" t="s">
        <v>728</v>
      </c>
      <c r="H87" s="381"/>
      <c r="I87" s="381"/>
      <c r="J87" s="359" t="s">
        <v>741</v>
      </c>
      <c r="K87" s="359"/>
      <c r="L87" s="359" t="s">
        <v>742</v>
      </c>
    </row>
    <row r="88" spans="1:13" ht="30" x14ac:dyDescent="0.25">
      <c r="A88" s="415">
        <v>79</v>
      </c>
      <c r="B88" s="359" t="s">
        <v>704</v>
      </c>
      <c r="C88" s="80" t="s">
        <v>703</v>
      </c>
      <c r="D88" s="380">
        <v>150</v>
      </c>
      <c r="E88" s="416" t="s">
        <v>729</v>
      </c>
      <c r="F88" s="416" t="s">
        <v>730</v>
      </c>
      <c r="G88" s="381" t="s">
        <v>731</v>
      </c>
      <c r="H88" s="381"/>
      <c r="I88" s="381"/>
      <c r="J88" s="359" t="s">
        <v>741</v>
      </c>
      <c r="K88" s="359"/>
      <c r="L88" s="359" t="s">
        <v>742</v>
      </c>
    </row>
    <row r="89" spans="1:13" ht="30" x14ac:dyDescent="0.25">
      <c r="A89" s="415">
        <v>80</v>
      </c>
      <c r="B89" s="359" t="s">
        <v>704</v>
      </c>
      <c r="C89" s="80" t="s">
        <v>703</v>
      </c>
      <c r="D89" s="380">
        <v>150</v>
      </c>
      <c r="E89" s="416" t="s">
        <v>732</v>
      </c>
      <c r="F89" s="416" t="s">
        <v>733</v>
      </c>
      <c r="G89" s="381" t="s">
        <v>734</v>
      </c>
      <c r="H89" s="381"/>
      <c r="I89" s="381"/>
      <c r="J89" s="359" t="s">
        <v>741</v>
      </c>
      <c r="K89" s="359"/>
      <c r="L89" s="359" t="s">
        <v>742</v>
      </c>
    </row>
    <row r="90" spans="1:13" s="100" customFormat="1" ht="30.75" x14ac:dyDescent="0.3">
      <c r="A90" s="415">
        <v>81</v>
      </c>
      <c r="B90" s="359" t="s">
        <v>704</v>
      </c>
      <c r="C90" s="80" t="s">
        <v>703</v>
      </c>
      <c r="D90" s="380">
        <v>150</v>
      </c>
      <c r="E90" s="416" t="s">
        <v>735</v>
      </c>
      <c r="F90" s="416" t="s">
        <v>736</v>
      </c>
      <c r="G90" s="381" t="s">
        <v>737</v>
      </c>
      <c r="H90" s="381"/>
      <c r="I90" s="381"/>
      <c r="J90" s="359" t="s">
        <v>741</v>
      </c>
      <c r="K90" s="359"/>
      <c r="L90" s="359" t="s">
        <v>742</v>
      </c>
    </row>
    <row r="91" spans="1:13" s="100" customFormat="1" ht="30.75" x14ac:dyDescent="0.3">
      <c r="A91" s="415">
        <v>82</v>
      </c>
      <c r="B91" s="359" t="s">
        <v>704</v>
      </c>
      <c r="C91" s="80" t="s">
        <v>703</v>
      </c>
      <c r="D91" s="380">
        <v>150</v>
      </c>
      <c r="E91" s="416" t="s">
        <v>738</v>
      </c>
      <c r="F91" s="416" t="s">
        <v>739</v>
      </c>
      <c r="G91" s="381" t="s">
        <v>740</v>
      </c>
      <c r="H91" s="381"/>
      <c r="I91" s="381"/>
      <c r="J91" s="359" t="s">
        <v>741</v>
      </c>
      <c r="K91" s="359"/>
      <c r="L91" s="359" t="s">
        <v>742</v>
      </c>
    </row>
    <row r="92" spans="1:13" s="100" customFormat="1" ht="30.75" x14ac:dyDescent="0.3">
      <c r="A92" s="415">
        <v>83</v>
      </c>
      <c r="B92" s="359" t="s">
        <v>704</v>
      </c>
      <c r="C92" s="80" t="s">
        <v>703</v>
      </c>
      <c r="D92" s="380">
        <v>150</v>
      </c>
      <c r="E92" s="416" t="s">
        <v>531</v>
      </c>
      <c r="F92" s="416" t="s">
        <v>542</v>
      </c>
      <c r="G92" s="381" t="s">
        <v>743</v>
      </c>
      <c r="H92" s="381"/>
      <c r="I92" s="381"/>
      <c r="J92" s="359" t="s">
        <v>741</v>
      </c>
      <c r="K92" s="359"/>
      <c r="L92" s="359" t="s">
        <v>742</v>
      </c>
    </row>
    <row r="93" spans="1:13" s="100" customFormat="1" ht="30.75" x14ac:dyDescent="0.3">
      <c r="A93" s="357">
        <v>84</v>
      </c>
      <c r="B93" s="359" t="s">
        <v>704</v>
      </c>
      <c r="C93" s="80" t="s">
        <v>703</v>
      </c>
      <c r="D93" s="380">
        <v>150</v>
      </c>
      <c r="E93" s="383" t="s">
        <v>744</v>
      </c>
      <c r="F93" s="383" t="s">
        <v>538</v>
      </c>
      <c r="G93" s="381" t="s">
        <v>556</v>
      </c>
      <c r="H93" s="381"/>
      <c r="I93" s="381"/>
      <c r="J93" s="359" t="s">
        <v>741</v>
      </c>
      <c r="K93" s="359"/>
      <c r="L93" s="359" t="s">
        <v>742</v>
      </c>
    </row>
    <row r="94" spans="1:13" s="100" customFormat="1" ht="30.75" x14ac:dyDescent="0.3">
      <c r="A94" s="357">
        <v>85</v>
      </c>
      <c r="B94" s="359" t="s">
        <v>704</v>
      </c>
      <c r="C94" s="80" t="s">
        <v>703</v>
      </c>
      <c r="D94" s="380">
        <v>150</v>
      </c>
      <c r="E94" s="80" t="s">
        <v>745</v>
      </c>
      <c r="F94" s="80" t="s">
        <v>733</v>
      </c>
      <c r="G94" s="81" t="s">
        <v>746</v>
      </c>
      <c r="H94" s="81"/>
      <c r="I94" s="81"/>
      <c r="J94" s="359" t="s">
        <v>741</v>
      </c>
      <c r="K94" s="359"/>
      <c r="L94" s="359" t="s">
        <v>742</v>
      </c>
    </row>
    <row r="95" spans="1:13" s="100" customFormat="1" ht="30.75" x14ac:dyDescent="0.3">
      <c r="A95" s="357">
        <v>86</v>
      </c>
      <c r="B95" s="359" t="s">
        <v>704</v>
      </c>
      <c r="C95" s="80" t="s">
        <v>703</v>
      </c>
      <c r="D95" s="380">
        <v>150</v>
      </c>
      <c r="E95" s="80" t="s">
        <v>747</v>
      </c>
      <c r="F95" s="80" t="s">
        <v>748</v>
      </c>
      <c r="G95" s="81" t="s">
        <v>749</v>
      </c>
      <c r="H95" s="81"/>
      <c r="I95" s="81"/>
      <c r="J95" s="359" t="s">
        <v>741</v>
      </c>
      <c r="K95" s="359"/>
      <c r="L95" s="359" t="s">
        <v>742</v>
      </c>
    </row>
    <row r="96" spans="1:13" s="100" customFormat="1" ht="30.75" x14ac:dyDescent="0.3">
      <c r="A96" s="357">
        <v>87</v>
      </c>
      <c r="B96" s="359" t="s">
        <v>704</v>
      </c>
      <c r="C96" s="80" t="s">
        <v>703</v>
      </c>
      <c r="D96" s="380">
        <v>150</v>
      </c>
      <c r="E96" s="383" t="s">
        <v>750</v>
      </c>
      <c r="F96" s="383" t="s">
        <v>751</v>
      </c>
      <c r="G96" s="381" t="s">
        <v>752</v>
      </c>
      <c r="H96" s="381"/>
      <c r="I96" s="381"/>
      <c r="J96" s="359" t="s">
        <v>741</v>
      </c>
      <c r="K96" s="359"/>
      <c r="L96" s="359" t="s">
        <v>742</v>
      </c>
    </row>
    <row r="97" spans="1:12" s="100" customFormat="1" ht="30.75" x14ac:dyDescent="0.3">
      <c r="A97" s="357">
        <v>88</v>
      </c>
      <c r="B97" s="359" t="s">
        <v>704</v>
      </c>
      <c r="C97" s="80" t="s">
        <v>703</v>
      </c>
      <c r="D97" s="380">
        <v>150</v>
      </c>
      <c r="E97" s="80" t="s">
        <v>753</v>
      </c>
      <c r="F97" s="80" t="s">
        <v>547</v>
      </c>
      <c r="G97" s="81" t="s">
        <v>754</v>
      </c>
      <c r="H97" s="81"/>
      <c r="I97" s="81"/>
      <c r="J97" s="359" t="s">
        <v>741</v>
      </c>
      <c r="K97" s="359"/>
      <c r="L97" s="359" t="s">
        <v>742</v>
      </c>
    </row>
    <row r="98" spans="1:12" ht="30" x14ac:dyDescent="0.25">
      <c r="A98" s="357">
        <v>89</v>
      </c>
      <c r="B98" s="359" t="s">
        <v>704</v>
      </c>
      <c r="C98" s="80" t="s">
        <v>703</v>
      </c>
      <c r="D98" s="380">
        <v>150</v>
      </c>
      <c r="E98" s="80" t="s">
        <v>593</v>
      </c>
      <c r="F98" s="80" t="s">
        <v>607</v>
      </c>
      <c r="G98" s="81" t="s">
        <v>635</v>
      </c>
      <c r="H98" s="81"/>
      <c r="I98" s="81"/>
      <c r="J98" s="359" t="s">
        <v>741</v>
      </c>
      <c r="K98" s="359"/>
      <c r="L98" s="359" t="s">
        <v>742</v>
      </c>
    </row>
    <row r="99" spans="1:12" s="2" customFormat="1" ht="15.75" x14ac:dyDescent="0.3">
      <c r="A99" s="64"/>
      <c r="B99" s="64"/>
      <c r="C99" s="64"/>
      <c r="D99" s="64"/>
      <c r="E99" s="64"/>
      <c r="F99" s="64"/>
      <c r="G99" s="86"/>
      <c r="H99" s="86"/>
      <c r="I99" s="86"/>
      <c r="J99" s="64"/>
      <c r="K99" s="64"/>
      <c r="L99" s="64"/>
    </row>
    <row r="100" spans="1:12" s="2" customFormat="1" ht="15.75" x14ac:dyDescent="0.3">
      <c r="A100" s="64"/>
      <c r="B100" s="64"/>
      <c r="C100" s="64"/>
      <c r="D100" s="64"/>
      <c r="E100" s="64"/>
      <c r="F100" s="64"/>
      <c r="G100" s="86"/>
      <c r="H100" s="86"/>
      <c r="I100" s="86"/>
      <c r="J100" s="64"/>
      <c r="K100" s="64"/>
      <c r="L100" s="64"/>
    </row>
    <row r="101" spans="1:12" s="2" customFormat="1" ht="15.75" x14ac:dyDescent="0.3">
      <c r="A101" s="64"/>
      <c r="B101" s="64"/>
      <c r="C101" s="64"/>
      <c r="D101" s="64"/>
      <c r="E101" s="64"/>
      <c r="F101" s="64"/>
      <c r="G101" s="86"/>
      <c r="H101" s="86"/>
      <c r="I101" s="86"/>
      <c r="J101" s="64"/>
      <c r="K101" s="64"/>
      <c r="L101" s="64"/>
    </row>
    <row r="102" spans="1:12" s="2" customFormat="1" x14ac:dyDescent="0.3">
      <c r="A102" s="101" t="s">
        <v>411</v>
      </c>
      <c r="B102" s="100"/>
      <c r="C102" s="100"/>
      <c r="D102" s="100"/>
      <c r="E102" s="100"/>
      <c r="F102" s="100"/>
      <c r="G102" s="102"/>
      <c r="H102" s="102"/>
      <c r="I102" s="102"/>
      <c r="J102" s="100"/>
      <c r="K102" s="100"/>
      <c r="L102" s="100"/>
    </row>
    <row r="103" spans="1:12" customFormat="1" x14ac:dyDescent="0.3">
      <c r="A103" s="101" t="s">
        <v>422</v>
      </c>
      <c r="B103" s="100"/>
      <c r="C103" s="100"/>
      <c r="D103" s="100"/>
      <c r="E103" s="100"/>
      <c r="F103" s="100"/>
      <c r="G103" s="102"/>
      <c r="H103" s="102"/>
      <c r="I103" s="102"/>
      <c r="J103" s="100"/>
      <c r="K103" s="100"/>
      <c r="L103" s="100"/>
    </row>
    <row r="104" spans="1:12" customFormat="1" x14ac:dyDescent="0.3">
      <c r="A104" s="101" t="s">
        <v>421</v>
      </c>
      <c r="B104" s="100"/>
      <c r="C104" s="100"/>
      <c r="D104" s="100"/>
      <c r="E104" s="100"/>
      <c r="F104" s="100"/>
      <c r="G104" s="102"/>
      <c r="H104" s="102"/>
      <c r="I104" s="102"/>
      <c r="J104" s="100"/>
      <c r="K104" s="100"/>
      <c r="L104" s="100"/>
    </row>
    <row r="105" spans="1:12" customFormat="1" x14ac:dyDescent="0.3">
      <c r="A105" s="100"/>
      <c r="B105" s="101"/>
      <c r="C105" s="100"/>
      <c r="D105" s="100"/>
      <c r="E105" s="100"/>
      <c r="F105" s="100"/>
      <c r="G105" s="102"/>
      <c r="H105" s="102"/>
      <c r="I105" s="102"/>
      <c r="J105" s="100"/>
      <c r="K105" s="100"/>
      <c r="L105" s="100"/>
    </row>
    <row r="106" spans="1:12" customFormat="1" x14ac:dyDescent="0.3">
      <c r="A106" s="100"/>
      <c r="B106" s="101"/>
      <c r="C106" s="100"/>
      <c r="D106" s="100"/>
      <c r="E106" s="100"/>
      <c r="F106" s="100"/>
      <c r="G106" s="102"/>
      <c r="H106" s="102"/>
      <c r="I106" s="102"/>
      <c r="J106" s="100"/>
      <c r="K106" s="100"/>
      <c r="L106" s="100"/>
    </row>
    <row r="107" spans="1:12" customFormat="1" x14ac:dyDescent="0.3">
      <c r="A107" s="100"/>
      <c r="B107" s="101"/>
      <c r="C107" s="100"/>
      <c r="D107" s="100"/>
      <c r="E107" s="100"/>
      <c r="F107" s="100"/>
      <c r="G107" s="102"/>
      <c r="H107" s="102"/>
      <c r="I107" s="102"/>
      <c r="J107" s="100"/>
      <c r="K107" s="100"/>
      <c r="L107" s="100"/>
    </row>
    <row r="108" spans="1:12" customFormat="1" x14ac:dyDescent="0.3">
      <c r="A108" s="100"/>
      <c r="B108" s="101"/>
      <c r="C108" s="100"/>
      <c r="D108" s="100"/>
      <c r="E108" s="100"/>
      <c r="F108" s="100"/>
      <c r="G108" s="102"/>
      <c r="H108" s="102"/>
      <c r="I108" s="102"/>
      <c r="J108" s="100"/>
      <c r="K108" s="100"/>
      <c r="L108" s="100"/>
    </row>
    <row r="109" spans="1:12" ht="15.75" x14ac:dyDescent="0.3">
      <c r="A109" s="100"/>
      <c r="B109" s="101"/>
      <c r="C109" s="100"/>
      <c r="D109" s="100"/>
      <c r="E109" s="100"/>
      <c r="F109" s="100"/>
      <c r="G109" s="102"/>
      <c r="H109" s="102"/>
      <c r="I109" s="102"/>
      <c r="J109" s="100"/>
      <c r="K109" s="100"/>
      <c r="L109" s="100"/>
    </row>
    <row r="110" spans="1:12" x14ac:dyDescent="0.25">
      <c r="B110" s="63"/>
      <c r="G110" s="64"/>
      <c r="H110" s="64"/>
    </row>
    <row r="111" spans="1:12" ht="15.75" x14ac:dyDescent="0.3">
      <c r="A111" s="2"/>
      <c r="B111" s="97" t="s">
        <v>99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3">
      <c r="A112" s="2"/>
      <c r="B112" s="2"/>
      <c r="C112" s="96"/>
      <c r="D112" s="2"/>
      <c r="E112" s="2"/>
      <c r="F112" s="2"/>
      <c r="G112" s="96"/>
      <c r="H112" s="99"/>
      <c r="I112"/>
      <c r="J112" s="2"/>
      <c r="K112" s="2"/>
      <c r="L112" s="2"/>
    </row>
    <row r="113" spans="1:12" ht="15.75" x14ac:dyDescent="0.3">
      <c r="A113"/>
      <c r="B113" s="2"/>
      <c r="C113" s="95" t="s">
        <v>262</v>
      </c>
      <c r="D113" s="2"/>
      <c r="E113" s="2"/>
      <c r="F113" s="2"/>
      <c r="G113" s="12" t="s">
        <v>267</v>
      </c>
      <c r="H113" s="98"/>
      <c r="I113"/>
      <c r="J113" s="2"/>
      <c r="K113" s="12"/>
      <c r="L113" s="2"/>
    </row>
    <row r="114" spans="1:12" ht="15.75" x14ac:dyDescent="0.3">
      <c r="A114"/>
      <c r="B114" s="2"/>
      <c r="C114" s="2"/>
      <c r="D114" s="2"/>
      <c r="E114" s="2"/>
      <c r="F114" s="2"/>
      <c r="G114" s="2" t="s">
        <v>263</v>
      </c>
      <c r="H114"/>
      <c r="I114"/>
      <c r="J114" s="2"/>
      <c r="K114" s="2"/>
      <c r="L114" s="2"/>
    </row>
    <row r="115" spans="1:12" ht="15.75" x14ac:dyDescent="0.3">
      <c r="A115"/>
      <c r="B115" s="2"/>
      <c r="C115" s="90" t="s">
        <v>131</v>
      </c>
      <c r="D115" s="398"/>
      <c r="G115"/>
      <c r="H115"/>
      <c r="I115"/>
      <c r="J115"/>
      <c r="L115"/>
    </row>
    <row r="116" spans="1:12" ht="15.75" x14ac:dyDescent="0.3">
      <c r="A116"/>
      <c r="B116"/>
      <c r="C116"/>
      <c r="D116" s="398"/>
      <c r="G116"/>
      <c r="H116"/>
      <c r="I116"/>
      <c r="J116"/>
      <c r="K116"/>
      <c r="L116"/>
    </row>
    <row r="117" spans="1:12" ht="15.75" x14ac:dyDescent="0.3">
      <c r="A117"/>
      <c r="B117"/>
      <c r="C117"/>
      <c r="D117" s="398"/>
      <c r="G117"/>
      <c r="H117"/>
      <c r="I117"/>
      <c r="J117"/>
      <c r="K117"/>
      <c r="L117"/>
    </row>
    <row r="118" spans="1:12" ht="15.75" x14ac:dyDescent="0.3">
      <c r="A118"/>
      <c r="B118"/>
      <c r="C118"/>
      <c r="D118" s="398"/>
      <c r="G118"/>
      <c r="H118"/>
      <c r="I118"/>
      <c r="J118"/>
      <c r="K118"/>
      <c r="L118"/>
    </row>
    <row r="119" spans="1:12" ht="15.75" x14ac:dyDescent="0.3">
      <c r="A119"/>
      <c r="B119"/>
      <c r="C119"/>
      <c r="D119" s="398"/>
      <c r="G119"/>
      <c r="H119"/>
      <c r="I119"/>
      <c r="J119"/>
      <c r="K119"/>
      <c r="L119"/>
    </row>
    <row r="120" spans="1:12" ht="15.75" x14ac:dyDescent="0.3">
      <c r="A120"/>
      <c r="B120"/>
      <c r="C120"/>
      <c r="D120" s="398"/>
      <c r="E120" s="398"/>
      <c r="F120" s="398"/>
      <c r="G120"/>
      <c r="H120"/>
      <c r="I120"/>
      <c r="J120"/>
      <c r="K120"/>
      <c r="L120"/>
    </row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47 G93:I98">
      <formula1>11</formula1>
    </dataValidation>
    <dataValidation allowBlank="1" showInputMessage="1" showErrorMessage="1" error="თვე/დღე/წელი" prompt="თვე/დღე/წელი" sqref="B10:B54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98">
      <formula1>"ფულადი შემოწირულობა, არაფულადი შემოწირულობა, საწევრო"</formula1>
    </dataValidation>
  </dataValidations>
  <printOptions gridLines="1"/>
  <pageMargins left="0.25" right="0.25" top="0.75" bottom="0.75" header="0.3" footer="0.3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zoomScaleSheetLayoutView="70" workbookViewId="0">
      <selection activeCell="I10" sqref="I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03" t="s">
        <v>432</v>
      </c>
      <c r="B1" s="105"/>
      <c r="C1" s="105"/>
      <c r="D1" s="105"/>
      <c r="E1" s="105"/>
      <c r="F1" s="105"/>
      <c r="G1" s="105"/>
      <c r="H1" s="105"/>
      <c r="I1" s="423" t="s">
        <v>101</v>
      </c>
      <c r="J1" s="423"/>
      <c r="K1" s="149"/>
    </row>
    <row r="2" spans="1:11" x14ac:dyDescent="0.3">
      <c r="A2" s="105" t="s">
        <v>132</v>
      </c>
      <c r="B2" s="105"/>
      <c r="C2" s="105"/>
      <c r="D2" s="105"/>
      <c r="E2" s="105"/>
      <c r="F2" s="105"/>
      <c r="G2" s="105"/>
      <c r="H2" s="105"/>
      <c r="I2" s="421"/>
      <c r="J2" s="422"/>
      <c r="K2" s="149"/>
    </row>
    <row r="3" spans="1:11" x14ac:dyDescent="0.3">
      <c r="A3" s="105"/>
      <c r="B3" s="105"/>
      <c r="C3" s="105"/>
      <c r="D3" s="105"/>
      <c r="E3" s="105"/>
      <c r="F3" s="105"/>
      <c r="G3" s="105"/>
      <c r="H3" s="105"/>
      <c r="I3" s="104"/>
      <c r="J3" s="104"/>
      <c r="K3" s="149"/>
    </row>
    <row r="4" spans="1:11" x14ac:dyDescent="0.3">
      <c r="A4" s="105" t="str">
        <f>'ფორმა N2'!A4</f>
        <v>ანგარიშვალდებული პირის დასახელება:,დავით თარხან-მოურავი საქართველოს პატრიოტთა ალიანსი"</v>
      </c>
      <c r="B4" s="105"/>
      <c r="C4" s="105"/>
      <c r="D4" s="105"/>
      <c r="E4" s="105"/>
      <c r="F4" s="174"/>
      <c r="G4" s="105"/>
      <c r="H4" s="105"/>
      <c r="I4" s="105"/>
      <c r="J4" s="105"/>
      <c r="K4" s="149"/>
    </row>
    <row r="5" spans="1:11" x14ac:dyDescent="0.3">
      <c r="A5" s="306" t="str">
        <f>'ფორმა N1'!D4</f>
        <v xml:space="preserve"> </v>
      </c>
      <c r="B5" s="307"/>
      <c r="C5" s="307"/>
      <c r="D5" s="307"/>
      <c r="E5" s="307"/>
      <c r="F5" s="308"/>
      <c r="G5" s="307"/>
      <c r="H5" s="307"/>
      <c r="I5" s="307"/>
      <c r="J5" s="307"/>
      <c r="K5" s="149"/>
    </row>
    <row r="6" spans="1:11" x14ac:dyDescent="0.3">
      <c r="A6" s="106"/>
      <c r="B6" s="106"/>
      <c r="C6" s="105"/>
      <c r="D6" s="105"/>
      <c r="E6" s="105"/>
      <c r="F6" s="174"/>
      <c r="G6" s="105"/>
      <c r="H6" s="105"/>
      <c r="I6" s="105"/>
      <c r="J6" s="105"/>
      <c r="K6" s="149"/>
    </row>
    <row r="7" spans="1:11" x14ac:dyDescent="0.3">
      <c r="A7" s="175"/>
      <c r="B7" s="171"/>
      <c r="C7" s="171"/>
      <c r="D7" s="171"/>
      <c r="E7" s="171"/>
      <c r="F7" s="171"/>
      <c r="G7" s="171"/>
      <c r="H7" s="171"/>
      <c r="I7" s="171"/>
      <c r="J7" s="171"/>
      <c r="K7" s="149"/>
    </row>
    <row r="8" spans="1:11" s="26" customFormat="1" ht="45" x14ac:dyDescent="0.3">
      <c r="A8" s="177" t="s">
        <v>64</v>
      </c>
      <c r="B8" s="177" t="s">
        <v>103</v>
      </c>
      <c r="C8" s="178" t="s">
        <v>105</v>
      </c>
      <c r="D8" s="178" t="s">
        <v>269</v>
      </c>
      <c r="E8" s="178" t="s">
        <v>104</v>
      </c>
      <c r="F8" s="176" t="s">
        <v>250</v>
      </c>
      <c r="G8" s="176" t="s">
        <v>291</v>
      </c>
      <c r="H8" s="176" t="s">
        <v>292</v>
      </c>
      <c r="I8" s="176" t="s">
        <v>251</v>
      </c>
      <c r="J8" s="179" t="s">
        <v>106</v>
      </c>
      <c r="K8" s="149"/>
    </row>
    <row r="9" spans="1:11" s="26" customFormat="1" x14ac:dyDescent="0.3">
      <c r="A9" s="222">
        <v>1</v>
      </c>
      <c r="B9" s="222">
        <v>2</v>
      </c>
      <c r="C9" s="223">
        <v>3</v>
      </c>
      <c r="D9" s="223">
        <v>4</v>
      </c>
      <c r="E9" s="223">
        <v>5</v>
      </c>
      <c r="F9" s="223">
        <v>6</v>
      </c>
      <c r="G9" s="223">
        <v>7</v>
      </c>
      <c r="H9" s="223">
        <v>8</v>
      </c>
      <c r="I9" s="223">
        <v>9</v>
      </c>
      <c r="J9" s="223">
        <v>10</v>
      </c>
      <c r="K9" s="149"/>
    </row>
    <row r="10" spans="1:11" s="26" customFormat="1" ht="30" x14ac:dyDescent="0.3">
      <c r="A10" s="219">
        <v>1</v>
      </c>
      <c r="B10" s="412" t="s">
        <v>675</v>
      </c>
      <c r="C10" s="220" t="s">
        <v>676</v>
      </c>
      <c r="D10" s="221" t="s">
        <v>213</v>
      </c>
      <c r="E10" s="413" t="s">
        <v>677</v>
      </c>
      <c r="F10" s="27">
        <v>27229.79</v>
      </c>
      <c r="G10" s="27">
        <v>54962.5</v>
      </c>
      <c r="H10" s="27">
        <v>79218.62</v>
      </c>
      <c r="I10" s="27">
        <v>2973.67</v>
      </c>
      <c r="J10" s="27"/>
      <c r="K10" s="149"/>
    </row>
    <row r="11" spans="1:11" x14ac:dyDescent="0.3">
      <c r="A11" s="148"/>
      <c r="B11" s="148"/>
      <c r="C11" s="148"/>
      <c r="D11" s="148"/>
      <c r="E11" s="148"/>
      <c r="F11" s="148"/>
      <c r="G11" s="148"/>
      <c r="H11" s="148"/>
      <c r="I11" s="148"/>
      <c r="J11" s="148"/>
    </row>
    <row r="12" spans="1:11" x14ac:dyDescent="0.3">
      <c r="A12" s="148"/>
      <c r="B12" s="148"/>
      <c r="C12" s="148"/>
      <c r="D12" s="148"/>
      <c r="E12" s="148"/>
      <c r="F12" s="148"/>
      <c r="G12" s="148"/>
      <c r="H12" s="148"/>
      <c r="I12" s="148"/>
      <c r="J12" s="148"/>
    </row>
    <row r="13" spans="1:11" x14ac:dyDescent="0.3">
      <c r="A13" s="148"/>
      <c r="B13" s="148"/>
      <c r="C13" s="148"/>
      <c r="D13" s="148"/>
      <c r="E13" s="148"/>
      <c r="F13" s="148"/>
      <c r="G13" s="148"/>
      <c r="H13" s="148"/>
      <c r="I13" s="148"/>
      <c r="J13" s="148"/>
    </row>
    <row r="14" spans="1:11" x14ac:dyDescent="0.3">
      <c r="A14" s="148"/>
      <c r="B14" s="148"/>
      <c r="C14" s="148"/>
      <c r="D14" s="148"/>
      <c r="E14" s="148"/>
      <c r="F14" s="148"/>
      <c r="G14" s="148"/>
      <c r="H14" s="148"/>
      <c r="I14" s="148"/>
      <c r="J14" s="148"/>
    </row>
    <row r="15" spans="1:11" x14ac:dyDescent="0.3">
      <c r="A15" s="148"/>
      <c r="B15" s="302" t="s">
        <v>99</v>
      </c>
      <c r="C15" s="148"/>
      <c r="D15" s="148"/>
      <c r="E15" s="148"/>
      <c r="F15" s="303"/>
      <c r="G15" s="148"/>
      <c r="H15" s="148"/>
      <c r="I15" s="148"/>
      <c r="J15" s="148"/>
    </row>
    <row r="16" spans="1:11" x14ac:dyDescent="0.3">
      <c r="A16" s="148"/>
      <c r="B16" s="148"/>
      <c r="C16" s="148"/>
      <c r="D16" s="148"/>
      <c r="E16" s="148"/>
      <c r="F16" s="145"/>
      <c r="G16" s="145"/>
      <c r="H16" s="145"/>
      <c r="I16" s="145"/>
      <c r="J16" s="145"/>
    </row>
    <row r="17" spans="1:10" x14ac:dyDescent="0.3">
      <c r="A17" s="148"/>
      <c r="B17" s="148"/>
      <c r="C17" s="347"/>
      <c r="D17" s="148"/>
      <c r="E17" s="148"/>
      <c r="F17" s="347"/>
      <c r="G17" s="348"/>
      <c r="H17" s="348"/>
      <c r="I17" s="145"/>
      <c r="J17" s="145"/>
    </row>
    <row r="18" spans="1:10" x14ac:dyDescent="0.3">
      <c r="A18" s="145"/>
      <c r="B18" s="148"/>
      <c r="C18" s="304" t="s">
        <v>262</v>
      </c>
      <c r="D18" s="304"/>
      <c r="E18" s="148"/>
      <c r="F18" s="148" t="s">
        <v>267</v>
      </c>
      <c r="G18" s="145"/>
      <c r="H18" s="145"/>
      <c r="I18" s="145"/>
      <c r="J18" s="145"/>
    </row>
    <row r="19" spans="1:10" x14ac:dyDescent="0.3">
      <c r="A19" s="145"/>
      <c r="B19" s="148"/>
      <c r="C19" s="305" t="s">
        <v>131</v>
      </c>
      <c r="D19" s="148"/>
      <c r="E19" s="148"/>
      <c r="F19" s="148" t="s">
        <v>263</v>
      </c>
      <c r="G19" s="145"/>
      <c r="H19" s="145"/>
      <c r="I19" s="145"/>
      <c r="J19" s="145"/>
    </row>
    <row r="20" spans="1:10" customFormat="1" x14ac:dyDescent="0.3">
      <c r="A20" s="145"/>
      <c r="B20" s="148"/>
      <c r="C20" s="148"/>
      <c r="D20" s="305"/>
      <c r="E20" s="145"/>
      <c r="F20" s="145"/>
      <c r="G20" s="145"/>
      <c r="H20" s="145"/>
      <c r="I20" s="145"/>
      <c r="J20" s="145"/>
    </row>
    <row r="21" spans="1:10" customFormat="1" ht="12.75" x14ac:dyDescent="0.2">
      <c r="A21" s="145"/>
      <c r="B21" s="145"/>
      <c r="C21" s="145"/>
      <c r="D21" s="145"/>
      <c r="E21" s="145"/>
      <c r="F21" s="145"/>
      <c r="G21" s="145"/>
      <c r="H21" s="145"/>
      <c r="I21" s="145"/>
      <c r="J21" s="145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D11" sqref="D11"/>
    </sheetView>
  </sheetViews>
  <sheetFormatPr defaultRowHeight="15" x14ac:dyDescent="0.3"/>
  <cols>
    <col min="1" max="1" width="12" style="249" customWidth="1"/>
    <col min="2" max="2" width="13.28515625" style="249" customWidth="1"/>
    <col min="3" max="3" width="21.42578125" style="249" customWidth="1"/>
    <col min="4" max="4" width="17.85546875" style="249" customWidth="1"/>
    <col min="5" max="5" width="12.7109375" style="249" customWidth="1"/>
    <col min="6" max="6" width="36.85546875" style="249" customWidth="1"/>
    <col min="7" max="7" width="22.28515625" style="249" customWidth="1"/>
    <col min="8" max="8" width="0.5703125" style="249" customWidth="1"/>
    <col min="9" max="16384" width="9.140625" style="249"/>
  </cols>
  <sheetData>
    <row r="1" spans="1:8" x14ac:dyDescent="0.3">
      <c r="A1" s="103" t="s">
        <v>360</v>
      </c>
      <c r="B1" s="105"/>
      <c r="C1" s="105"/>
      <c r="D1" s="105"/>
      <c r="E1" s="105"/>
      <c r="F1" s="105"/>
      <c r="G1" s="228" t="s">
        <v>101</v>
      </c>
      <c r="H1" s="229"/>
    </row>
    <row r="2" spans="1:8" x14ac:dyDescent="0.3">
      <c r="A2" s="105" t="s">
        <v>132</v>
      </c>
      <c r="B2" s="105"/>
      <c r="C2" s="105"/>
      <c r="D2" s="105"/>
      <c r="E2" s="105"/>
      <c r="F2" s="105"/>
      <c r="G2" s="230"/>
      <c r="H2" s="229"/>
    </row>
    <row r="3" spans="1:8" x14ac:dyDescent="0.3">
      <c r="A3" s="105"/>
      <c r="B3" s="105"/>
      <c r="C3" s="105"/>
      <c r="D3" s="105"/>
      <c r="E3" s="105"/>
      <c r="F3" s="105"/>
      <c r="G3" s="146"/>
      <c r="H3" s="229"/>
    </row>
    <row r="4" spans="1:8" x14ac:dyDescent="0.3">
      <c r="A4" s="106" t="str">
        <f>'[1]ფორმა N2'!A4</f>
        <v>ანგარიშვალდებული პირის დასახელება:</v>
      </c>
      <c r="B4" s="105"/>
      <c r="C4" s="105"/>
      <c r="D4" s="105" t="s">
        <v>773</v>
      </c>
      <c r="E4" s="105"/>
      <c r="F4" s="105"/>
      <c r="G4" s="105"/>
      <c r="H4" s="148"/>
    </row>
    <row r="5" spans="1:8" x14ac:dyDescent="0.3">
      <c r="A5" s="290"/>
      <c r="B5" s="290"/>
      <c r="C5" s="290"/>
      <c r="D5" s="290"/>
      <c r="E5" s="290"/>
      <c r="F5" s="290"/>
      <c r="G5" s="290"/>
      <c r="H5" s="148"/>
    </row>
    <row r="6" spans="1:8" x14ac:dyDescent="0.3">
      <c r="A6" s="106"/>
      <c r="B6" s="105"/>
      <c r="C6" s="105"/>
      <c r="D6" s="105"/>
      <c r="E6" s="105"/>
      <c r="F6" s="105"/>
      <c r="G6" s="105"/>
      <c r="H6" s="148"/>
    </row>
    <row r="7" spans="1:8" x14ac:dyDescent="0.3">
      <c r="A7" s="105"/>
      <c r="B7" s="105"/>
      <c r="C7" s="105"/>
      <c r="D7" s="105"/>
      <c r="E7" s="105"/>
      <c r="F7" s="105"/>
      <c r="G7" s="105"/>
      <c r="H7" s="149"/>
    </row>
    <row r="8" spans="1:8" ht="45.75" customHeight="1" x14ac:dyDescent="0.3">
      <c r="A8" s="231" t="s">
        <v>310</v>
      </c>
      <c r="B8" s="231" t="s">
        <v>133</v>
      </c>
      <c r="C8" s="232" t="s">
        <v>358</v>
      </c>
      <c r="D8" s="232" t="s">
        <v>359</v>
      </c>
      <c r="E8" s="232" t="s">
        <v>269</v>
      </c>
      <c r="F8" s="231" t="s">
        <v>317</v>
      </c>
      <c r="G8" s="232" t="s">
        <v>311</v>
      </c>
      <c r="H8" s="149"/>
    </row>
    <row r="9" spans="1:8" x14ac:dyDescent="0.3">
      <c r="A9" s="233" t="s">
        <v>312</v>
      </c>
      <c r="B9" s="234"/>
      <c r="C9" s="235"/>
      <c r="D9" s="236"/>
      <c r="E9" s="236"/>
      <c r="F9" s="236"/>
      <c r="G9" s="237"/>
      <c r="H9" s="149"/>
    </row>
    <row r="10" spans="1:8" ht="15.75" x14ac:dyDescent="0.3">
      <c r="A10" s="234">
        <v>1</v>
      </c>
      <c r="B10" s="206"/>
      <c r="C10" s="238"/>
      <c r="D10" s="239"/>
      <c r="E10" s="239"/>
      <c r="F10" s="239"/>
      <c r="G10" s="240" t="str">
        <f>IF(ISBLANK(B10),"",G9+C10-D10)</f>
        <v/>
      </c>
      <c r="H10" s="149"/>
    </row>
    <row r="11" spans="1:8" ht="15.75" x14ac:dyDescent="0.3">
      <c r="A11" s="234">
        <v>2</v>
      </c>
      <c r="B11" s="206"/>
      <c r="C11" s="238"/>
      <c r="D11" s="239"/>
      <c r="E11" s="239"/>
      <c r="F11" s="239"/>
      <c r="G11" s="240" t="str">
        <f t="shared" ref="G11:G38" si="0">IF(ISBLANK(B11),"",G10+C11-D11)</f>
        <v/>
      </c>
      <c r="H11" s="149"/>
    </row>
    <row r="12" spans="1:8" ht="15.75" x14ac:dyDescent="0.3">
      <c r="A12" s="234">
        <v>3</v>
      </c>
      <c r="B12" s="206"/>
      <c r="C12" s="238"/>
      <c r="D12" s="239"/>
      <c r="E12" s="239"/>
      <c r="F12" s="239"/>
      <c r="G12" s="240" t="str">
        <f t="shared" si="0"/>
        <v/>
      </c>
      <c r="H12" s="149"/>
    </row>
    <row r="13" spans="1:8" ht="15.75" x14ac:dyDescent="0.3">
      <c r="A13" s="234">
        <v>4</v>
      </c>
      <c r="B13" s="206"/>
      <c r="C13" s="238"/>
      <c r="D13" s="239"/>
      <c r="E13" s="239"/>
      <c r="F13" s="239"/>
      <c r="G13" s="240" t="str">
        <f t="shared" si="0"/>
        <v/>
      </c>
      <c r="H13" s="149"/>
    </row>
    <row r="14" spans="1:8" ht="15.75" x14ac:dyDescent="0.3">
      <c r="A14" s="234">
        <v>5</v>
      </c>
      <c r="B14" s="206"/>
      <c r="C14" s="238"/>
      <c r="D14" s="239"/>
      <c r="E14" s="239"/>
      <c r="F14" s="239"/>
      <c r="G14" s="240" t="str">
        <f t="shared" si="0"/>
        <v/>
      </c>
      <c r="H14" s="149"/>
    </row>
    <row r="15" spans="1:8" ht="15.75" x14ac:dyDescent="0.3">
      <c r="A15" s="234">
        <v>6</v>
      </c>
      <c r="B15" s="206"/>
      <c r="C15" s="238"/>
      <c r="D15" s="239"/>
      <c r="E15" s="239"/>
      <c r="F15" s="239"/>
      <c r="G15" s="240" t="str">
        <f t="shared" si="0"/>
        <v/>
      </c>
      <c r="H15" s="149"/>
    </row>
    <row r="16" spans="1:8" ht="15.75" x14ac:dyDescent="0.3">
      <c r="A16" s="234">
        <v>7</v>
      </c>
      <c r="B16" s="206"/>
      <c r="C16" s="238"/>
      <c r="D16" s="239"/>
      <c r="E16" s="239"/>
      <c r="F16" s="239"/>
      <c r="G16" s="240" t="str">
        <f t="shared" si="0"/>
        <v/>
      </c>
      <c r="H16" s="149"/>
    </row>
    <row r="17" spans="1:8" ht="15.75" x14ac:dyDescent="0.3">
      <c r="A17" s="234">
        <v>8</v>
      </c>
      <c r="B17" s="206"/>
      <c r="C17" s="238"/>
      <c r="D17" s="239"/>
      <c r="E17" s="239"/>
      <c r="F17" s="239"/>
      <c r="G17" s="240" t="str">
        <f t="shared" si="0"/>
        <v/>
      </c>
      <c r="H17" s="149"/>
    </row>
    <row r="18" spans="1:8" ht="15.75" x14ac:dyDescent="0.3">
      <c r="A18" s="234">
        <v>9</v>
      </c>
      <c r="B18" s="206"/>
      <c r="C18" s="238"/>
      <c r="D18" s="239"/>
      <c r="E18" s="239"/>
      <c r="F18" s="239"/>
      <c r="G18" s="240" t="str">
        <f t="shared" si="0"/>
        <v/>
      </c>
      <c r="H18" s="149"/>
    </row>
    <row r="19" spans="1:8" ht="15.75" x14ac:dyDescent="0.3">
      <c r="A19" s="234">
        <v>10</v>
      </c>
      <c r="B19" s="206"/>
      <c r="C19" s="238"/>
      <c r="D19" s="239"/>
      <c r="E19" s="239"/>
      <c r="F19" s="239"/>
      <c r="G19" s="240" t="str">
        <f t="shared" si="0"/>
        <v/>
      </c>
      <c r="H19" s="149"/>
    </row>
    <row r="20" spans="1:8" ht="15.75" x14ac:dyDescent="0.3">
      <c r="A20" s="234">
        <v>11</v>
      </c>
      <c r="B20" s="206"/>
      <c r="C20" s="238"/>
      <c r="D20" s="239"/>
      <c r="E20" s="239"/>
      <c r="F20" s="239"/>
      <c r="G20" s="240" t="str">
        <f t="shared" si="0"/>
        <v/>
      </c>
      <c r="H20" s="149"/>
    </row>
    <row r="21" spans="1:8" ht="15.75" x14ac:dyDescent="0.3">
      <c r="A21" s="234">
        <v>12</v>
      </c>
      <c r="B21" s="206"/>
      <c r="C21" s="238"/>
      <c r="D21" s="239"/>
      <c r="E21" s="239"/>
      <c r="F21" s="239"/>
      <c r="G21" s="240" t="str">
        <f t="shared" si="0"/>
        <v/>
      </c>
      <c r="H21" s="149"/>
    </row>
    <row r="22" spans="1:8" ht="15.75" x14ac:dyDescent="0.3">
      <c r="A22" s="234">
        <v>13</v>
      </c>
      <c r="B22" s="206"/>
      <c r="C22" s="238"/>
      <c r="D22" s="239"/>
      <c r="E22" s="239"/>
      <c r="F22" s="239"/>
      <c r="G22" s="240" t="str">
        <f t="shared" si="0"/>
        <v/>
      </c>
      <c r="H22" s="149"/>
    </row>
    <row r="23" spans="1:8" ht="15.75" x14ac:dyDescent="0.3">
      <c r="A23" s="234">
        <v>14</v>
      </c>
      <c r="B23" s="206"/>
      <c r="C23" s="238"/>
      <c r="D23" s="239"/>
      <c r="E23" s="239"/>
      <c r="F23" s="239"/>
      <c r="G23" s="240" t="str">
        <f t="shared" si="0"/>
        <v/>
      </c>
      <c r="H23" s="149"/>
    </row>
    <row r="24" spans="1:8" ht="15.75" x14ac:dyDescent="0.3">
      <c r="A24" s="234">
        <v>15</v>
      </c>
      <c r="B24" s="206"/>
      <c r="C24" s="238"/>
      <c r="D24" s="239"/>
      <c r="E24" s="239"/>
      <c r="F24" s="239"/>
      <c r="G24" s="240" t="str">
        <f t="shared" si="0"/>
        <v/>
      </c>
      <c r="H24" s="149"/>
    </row>
    <row r="25" spans="1:8" ht="15.75" x14ac:dyDescent="0.3">
      <c r="A25" s="234">
        <v>16</v>
      </c>
      <c r="B25" s="206"/>
      <c r="C25" s="238"/>
      <c r="D25" s="239"/>
      <c r="E25" s="239"/>
      <c r="F25" s="239"/>
      <c r="G25" s="240" t="str">
        <f t="shared" si="0"/>
        <v/>
      </c>
      <c r="H25" s="149"/>
    </row>
    <row r="26" spans="1:8" ht="15.75" x14ac:dyDescent="0.3">
      <c r="A26" s="234">
        <v>17</v>
      </c>
      <c r="B26" s="206"/>
      <c r="C26" s="238"/>
      <c r="D26" s="239"/>
      <c r="E26" s="239"/>
      <c r="F26" s="239"/>
      <c r="G26" s="240" t="str">
        <f t="shared" si="0"/>
        <v/>
      </c>
      <c r="H26" s="149"/>
    </row>
    <row r="27" spans="1:8" ht="15.75" x14ac:dyDescent="0.3">
      <c r="A27" s="234">
        <v>18</v>
      </c>
      <c r="B27" s="206"/>
      <c r="C27" s="238"/>
      <c r="D27" s="239"/>
      <c r="E27" s="239"/>
      <c r="F27" s="239"/>
      <c r="G27" s="240" t="str">
        <f t="shared" si="0"/>
        <v/>
      </c>
      <c r="H27" s="149"/>
    </row>
    <row r="28" spans="1:8" ht="15.75" x14ac:dyDescent="0.3">
      <c r="A28" s="234">
        <v>19</v>
      </c>
      <c r="B28" s="206"/>
      <c r="C28" s="238"/>
      <c r="D28" s="239"/>
      <c r="E28" s="239"/>
      <c r="F28" s="239"/>
      <c r="G28" s="240" t="str">
        <f t="shared" si="0"/>
        <v/>
      </c>
      <c r="H28" s="149"/>
    </row>
    <row r="29" spans="1:8" ht="15.75" x14ac:dyDescent="0.3">
      <c r="A29" s="234">
        <v>20</v>
      </c>
      <c r="B29" s="206"/>
      <c r="C29" s="238"/>
      <c r="D29" s="239"/>
      <c r="E29" s="239"/>
      <c r="F29" s="239"/>
      <c r="G29" s="240" t="str">
        <f t="shared" si="0"/>
        <v/>
      </c>
      <c r="H29" s="149"/>
    </row>
    <row r="30" spans="1:8" ht="15.75" x14ac:dyDescent="0.3">
      <c r="A30" s="234">
        <v>21</v>
      </c>
      <c r="B30" s="206"/>
      <c r="C30" s="241"/>
      <c r="D30" s="242"/>
      <c r="E30" s="242"/>
      <c r="F30" s="242"/>
      <c r="G30" s="240" t="str">
        <f t="shared" si="0"/>
        <v/>
      </c>
      <c r="H30" s="149"/>
    </row>
    <row r="31" spans="1:8" ht="15.75" x14ac:dyDescent="0.3">
      <c r="A31" s="234">
        <v>22</v>
      </c>
      <c r="B31" s="206"/>
      <c r="C31" s="241"/>
      <c r="D31" s="242"/>
      <c r="E31" s="242"/>
      <c r="F31" s="242"/>
      <c r="G31" s="240" t="str">
        <f t="shared" si="0"/>
        <v/>
      </c>
      <c r="H31" s="149"/>
    </row>
    <row r="32" spans="1:8" ht="15.75" x14ac:dyDescent="0.3">
      <c r="A32" s="234">
        <v>23</v>
      </c>
      <c r="B32" s="206"/>
      <c r="C32" s="241"/>
      <c r="D32" s="242"/>
      <c r="E32" s="242"/>
      <c r="F32" s="242"/>
      <c r="G32" s="240" t="str">
        <f t="shared" si="0"/>
        <v/>
      </c>
      <c r="H32" s="149"/>
    </row>
    <row r="33" spans="1:10" ht="15.75" x14ac:dyDescent="0.3">
      <c r="A33" s="234">
        <v>24</v>
      </c>
      <c r="B33" s="206"/>
      <c r="C33" s="241"/>
      <c r="D33" s="242"/>
      <c r="E33" s="242"/>
      <c r="F33" s="242"/>
      <c r="G33" s="240" t="str">
        <f t="shared" si="0"/>
        <v/>
      </c>
      <c r="H33" s="149"/>
    </row>
    <row r="34" spans="1:10" ht="15.75" x14ac:dyDescent="0.3">
      <c r="A34" s="234">
        <v>25</v>
      </c>
      <c r="B34" s="206"/>
      <c r="C34" s="241"/>
      <c r="D34" s="242"/>
      <c r="E34" s="242"/>
      <c r="F34" s="242"/>
      <c r="G34" s="240" t="str">
        <f t="shared" si="0"/>
        <v/>
      </c>
      <c r="H34" s="149"/>
    </row>
    <row r="35" spans="1:10" ht="15.75" x14ac:dyDescent="0.3">
      <c r="A35" s="234">
        <v>26</v>
      </c>
      <c r="B35" s="206"/>
      <c r="C35" s="241"/>
      <c r="D35" s="242"/>
      <c r="E35" s="242"/>
      <c r="F35" s="242"/>
      <c r="G35" s="240" t="str">
        <f t="shared" si="0"/>
        <v/>
      </c>
      <c r="H35" s="149"/>
    </row>
    <row r="36" spans="1:10" ht="15.75" x14ac:dyDescent="0.3">
      <c r="A36" s="234">
        <v>27</v>
      </c>
      <c r="B36" s="206"/>
      <c r="C36" s="241"/>
      <c r="D36" s="242"/>
      <c r="E36" s="242"/>
      <c r="F36" s="242"/>
      <c r="G36" s="240" t="str">
        <f t="shared" si="0"/>
        <v/>
      </c>
      <c r="H36" s="149"/>
    </row>
    <row r="37" spans="1:10" ht="15.75" x14ac:dyDescent="0.3">
      <c r="A37" s="234">
        <v>28</v>
      </c>
      <c r="B37" s="206"/>
      <c r="C37" s="241"/>
      <c r="D37" s="242"/>
      <c r="E37" s="242"/>
      <c r="F37" s="242"/>
      <c r="G37" s="240" t="str">
        <f t="shared" si="0"/>
        <v/>
      </c>
      <c r="H37" s="149"/>
    </row>
    <row r="38" spans="1:10" ht="15.75" x14ac:dyDescent="0.3">
      <c r="A38" s="234">
        <v>29</v>
      </c>
      <c r="B38" s="206"/>
      <c r="C38" s="241"/>
      <c r="D38" s="242"/>
      <c r="E38" s="242"/>
      <c r="F38" s="242"/>
      <c r="G38" s="240" t="str">
        <f t="shared" si="0"/>
        <v/>
      </c>
      <c r="H38" s="149"/>
    </row>
    <row r="39" spans="1:10" ht="15.75" x14ac:dyDescent="0.3">
      <c r="A39" s="234" t="s">
        <v>275</v>
      </c>
      <c r="B39" s="206"/>
      <c r="C39" s="241"/>
      <c r="D39" s="242"/>
      <c r="E39" s="242"/>
      <c r="F39" s="242"/>
      <c r="G39" s="240" t="str">
        <f>IF(ISBLANK(B39),"",#REF!+C39-D39)</f>
        <v/>
      </c>
      <c r="H39" s="149"/>
    </row>
    <row r="40" spans="1:10" x14ac:dyDescent="0.3">
      <c r="A40" s="243" t="s">
        <v>313</v>
      </c>
      <c r="B40" s="244"/>
      <c r="C40" s="245"/>
      <c r="D40" s="246"/>
      <c r="E40" s="246"/>
      <c r="F40" s="247"/>
      <c r="G40" s="248" t="str">
        <f>G39</f>
        <v/>
      </c>
      <c r="H40" s="149"/>
    </row>
    <row r="44" spans="1:10" x14ac:dyDescent="0.3">
      <c r="B44" s="251" t="s">
        <v>99</v>
      </c>
      <c r="F44" s="252"/>
    </row>
    <row r="45" spans="1:10" x14ac:dyDescent="0.3">
      <c r="F45" s="250"/>
      <c r="G45" s="250"/>
      <c r="H45" s="250"/>
      <c r="I45" s="250"/>
      <c r="J45" s="250"/>
    </row>
    <row r="46" spans="1:10" x14ac:dyDescent="0.3">
      <c r="C46" s="253"/>
      <c r="F46" s="253"/>
      <c r="G46" s="254"/>
      <c r="H46" s="250"/>
      <c r="I46" s="250"/>
      <c r="J46" s="250"/>
    </row>
    <row r="47" spans="1:10" x14ac:dyDescent="0.3">
      <c r="A47" s="250"/>
      <c r="C47" s="255" t="s">
        <v>262</v>
      </c>
      <c r="F47" s="256" t="s">
        <v>267</v>
      </c>
      <c r="G47" s="254"/>
      <c r="H47" s="250"/>
      <c r="I47" s="250"/>
      <c r="J47" s="250"/>
    </row>
    <row r="48" spans="1:10" x14ac:dyDescent="0.3">
      <c r="A48" s="250"/>
      <c r="C48" s="257" t="s">
        <v>131</v>
      </c>
      <c r="F48" s="249" t="s">
        <v>263</v>
      </c>
      <c r="G48" s="250"/>
      <c r="H48" s="250"/>
      <c r="I48" s="250"/>
      <c r="J48" s="250"/>
    </row>
    <row r="49" spans="2:2" s="250" customFormat="1" x14ac:dyDescent="0.3">
      <c r="B49" s="249"/>
    </row>
    <row r="50" spans="2:2" s="250" customFormat="1" ht="12.75" x14ac:dyDescent="0.2"/>
    <row r="51" spans="2:2" s="250" customFormat="1" ht="12.75" x14ac:dyDescent="0.2"/>
    <row r="52" spans="2:2" s="250" customFormat="1" ht="12.75" x14ac:dyDescent="0.2"/>
    <row r="53" spans="2:2" s="250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B48" sqref="B48:C48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85" t="s">
        <v>301</v>
      </c>
      <c r="B1" s="186"/>
      <c r="C1" s="186"/>
      <c r="D1" s="186"/>
      <c r="E1" s="186"/>
      <c r="F1" s="107"/>
      <c r="G1" s="107"/>
      <c r="H1" s="107"/>
      <c r="I1" s="428" t="s">
        <v>101</v>
      </c>
      <c r="J1" s="428"/>
      <c r="K1" s="192"/>
    </row>
    <row r="2" spans="1:12" s="22" customFormat="1" ht="15" x14ac:dyDescent="0.3">
      <c r="A2" s="149" t="s">
        <v>132</v>
      </c>
      <c r="B2" s="186"/>
      <c r="C2" s="186"/>
      <c r="D2" s="186"/>
      <c r="E2" s="186"/>
      <c r="F2" s="187"/>
      <c r="G2" s="188"/>
      <c r="H2" s="188"/>
      <c r="I2" s="421"/>
      <c r="J2" s="422"/>
      <c r="K2" s="192"/>
    </row>
    <row r="3" spans="1:12" s="22" customFormat="1" ht="15" x14ac:dyDescent="0.2">
      <c r="A3" s="186"/>
      <c r="B3" s="186"/>
      <c r="C3" s="186"/>
      <c r="D3" s="186"/>
      <c r="E3" s="186"/>
      <c r="F3" s="187"/>
      <c r="G3" s="188"/>
      <c r="H3" s="188"/>
      <c r="I3" s="189"/>
      <c r="J3" s="104"/>
      <c r="K3" s="192"/>
    </row>
    <row r="4" spans="1:12" s="2" customFormat="1" ht="15" x14ac:dyDescent="0.3">
      <c r="A4" s="105" t="str">
        <f>'ფორმა N2'!A4</f>
        <v>ანგარიშვალდებული პირის დასახელება:,დავით თარხან-მოურავი საქართველოს პატრიოტთა ალიანსი"</v>
      </c>
      <c r="B4" s="105"/>
      <c r="C4" s="105"/>
      <c r="D4" s="105"/>
      <c r="E4" s="105"/>
      <c r="F4" s="106"/>
      <c r="G4" s="106"/>
      <c r="H4" s="106"/>
      <c r="I4" s="174"/>
      <c r="J4" s="105"/>
      <c r="K4" s="149"/>
      <c r="L4" s="22"/>
    </row>
    <row r="5" spans="1:12" s="2" customFormat="1" ht="15" x14ac:dyDescent="0.3">
      <c r="A5" s="167" t="str">
        <f>'ფორმა N1'!D4</f>
        <v xml:space="preserve"> </v>
      </c>
      <c r="B5" s="168"/>
      <c r="C5" s="168"/>
      <c r="D5" s="168"/>
      <c r="E5" s="168"/>
      <c r="F5" s="59"/>
      <c r="G5" s="59"/>
      <c r="H5" s="59"/>
      <c r="I5" s="180"/>
      <c r="J5" s="59"/>
      <c r="K5" s="149"/>
    </row>
    <row r="6" spans="1:12" s="22" customFormat="1" ht="13.5" x14ac:dyDescent="0.2">
      <c r="A6" s="190"/>
      <c r="B6" s="191"/>
      <c r="C6" s="191"/>
      <c r="D6" s="186"/>
      <c r="E6" s="186"/>
      <c r="F6" s="186"/>
      <c r="G6" s="186"/>
      <c r="H6" s="186"/>
      <c r="I6" s="186"/>
      <c r="J6" s="186"/>
      <c r="K6" s="192"/>
    </row>
    <row r="7" spans="1:12" ht="45" x14ac:dyDescent="0.2">
      <c r="A7" s="181"/>
      <c r="B7" s="427" t="s">
        <v>212</v>
      </c>
      <c r="C7" s="427"/>
      <c r="D7" s="427" t="s">
        <v>289</v>
      </c>
      <c r="E7" s="427"/>
      <c r="F7" s="427" t="s">
        <v>290</v>
      </c>
      <c r="G7" s="427"/>
      <c r="H7" s="205" t="s">
        <v>276</v>
      </c>
      <c r="I7" s="427" t="s">
        <v>215</v>
      </c>
      <c r="J7" s="427"/>
      <c r="K7" s="193"/>
    </row>
    <row r="8" spans="1:12" ht="15" x14ac:dyDescent="0.2">
      <c r="A8" s="182" t="s">
        <v>107</v>
      </c>
      <c r="B8" s="183" t="s">
        <v>214</v>
      </c>
      <c r="C8" s="184" t="s">
        <v>213</v>
      </c>
      <c r="D8" s="183" t="s">
        <v>214</v>
      </c>
      <c r="E8" s="184" t="s">
        <v>213</v>
      </c>
      <c r="F8" s="183" t="s">
        <v>214</v>
      </c>
      <c r="G8" s="184" t="s">
        <v>213</v>
      </c>
      <c r="H8" s="184" t="s">
        <v>213</v>
      </c>
      <c r="I8" s="183" t="s">
        <v>214</v>
      </c>
      <c r="J8" s="184" t="s">
        <v>213</v>
      </c>
      <c r="K8" s="193"/>
    </row>
    <row r="9" spans="1:12" ht="15" x14ac:dyDescent="0.2">
      <c r="A9" s="60" t="s">
        <v>108</v>
      </c>
      <c r="B9" s="111">
        <f>SUM(B10,B14,B17)</f>
        <v>0</v>
      </c>
      <c r="C9" s="111">
        <f>SUM(C10,C14,C17)</f>
        <v>0</v>
      </c>
      <c r="D9" s="111">
        <f t="shared" ref="D9:J9" si="0">SUM(D10,D14,D17)</f>
        <v>0</v>
      </c>
      <c r="E9" s="111">
        <f>SUM(E10,E14,E17)</f>
        <v>0</v>
      </c>
      <c r="F9" s="111">
        <f t="shared" si="0"/>
        <v>0</v>
      </c>
      <c r="G9" s="111">
        <f>SUM(G10,G14,G17)</f>
        <v>0</v>
      </c>
      <c r="H9" s="111">
        <f>SUM(H10,H14,H17)</f>
        <v>0</v>
      </c>
      <c r="I9" s="111">
        <f>SUM(I10,I14,I17)</f>
        <v>0</v>
      </c>
      <c r="J9" s="111">
        <f t="shared" si="0"/>
        <v>0</v>
      </c>
      <c r="K9" s="193"/>
    </row>
    <row r="10" spans="1:12" ht="15" x14ac:dyDescent="0.2">
      <c r="A10" s="61" t="s">
        <v>109</v>
      </c>
      <c r="B10" s="181">
        <f>SUM(B11:B13)</f>
        <v>0</v>
      </c>
      <c r="C10" s="181">
        <f>SUM(C11:C13)</f>
        <v>0</v>
      </c>
      <c r="D10" s="181">
        <f t="shared" ref="D10:J10" si="1">SUM(D11:D13)</f>
        <v>0</v>
      </c>
      <c r="E10" s="181">
        <f>SUM(E11:E13)</f>
        <v>0</v>
      </c>
      <c r="F10" s="181">
        <f t="shared" si="1"/>
        <v>0</v>
      </c>
      <c r="G10" s="181">
        <f>SUM(G11:G13)</f>
        <v>0</v>
      </c>
      <c r="H10" s="181">
        <f>SUM(H11:H13)</f>
        <v>0</v>
      </c>
      <c r="I10" s="181">
        <f>SUM(I11:I13)</f>
        <v>0</v>
      </c>
      <c r="J10" s="181">
        <f t="shared" si="1"/>
        <v>0</v>
      </c>
      <c r="K10" s="193"/>
    </row>
    <row r="11" spans="1:12" ht="15" x14ac:dyDescent="0.2">
      <c r="A11" s="61" t="s">
        <v>110</v>
      </c>
      <c r="B11" s="25"/>
      <c r="C11" s="25"/>
      <c r="D11" s="25"/>
      <c r="E11" s="25"/>
      <c r="F11" s="25"/>
      <c r="G11" s="25"/>
      <c r="H11" s="25"/>
      <c r="I11" s="25"/>
      <c r="J11" s="25"/>
      <c r="K11" s="193"/>
    </row>
    <row r="12" spans="1:12" ht="15" x14ac:dyDescent="0.2">
      <c r="A12" s="61" t="s">
        <v>111</v>
      </c>
      <c r="B12" s="25"/>
      <c r="C12" s="25"/>
      <c r="D12" s="25"/>
      <c r="E12" s="25"/>
      <c r="F12" s="25"/>
      <c r="G12" s="25"/>
      <c r="H12" s="25"/>
      <c r="I12" s="25"/>
      <c r="J12" s="25"/>
      <c r="K12" s="193"/>
    </row>
    <row r="13" spans="1:12" ht="15" x14ac:dyDescent="0.2">
      <c r="A13" s="61" t="s">
        <v>112</v>
      </c>
      <c r="B13" s="25"/>
      <c r="C13" s="25"/>
      <c r="D13" s="25"/>
      <c r="E13" s="25"/>
      <c r="F13" s="25"/>
      <c r="G13" s="25"/>
      <c r="H13" s="25"/>
      <c r="I13" s="25"/>
      <c r="J13" s="25"/>
      <c r="K13" s="193"/>
    </row>
    <row r="14" spans="1:12" ht="15" x14ac:dyDescent="0.2">
      <c r="A14" s="61" t="s">
        <v>113</v>
      </c>
      <c r="B14" s="181">
        <f>SUM(B15:B16)</f>
        <v>0</v>
      </c>
      <c r="C14" s="181">
        <f>SUM(C15:C16)</f>
        <v>0</v>
      </c>
      <c r="D14" s="181">
        <f t="shared" ref="D14:J14" si="2">SUM(D15:D16)</f>
        <v>0</v>
      </c>
      <c r="E14" s="181">
        <f>SUM(E15:E16)</f>
        <v>0</v>
      </c>
      <c r="F14" s="181">
        <f t="shared" si="2"/>
        <v>0</v>
      </c>
      <c r="G14" s="181">
        <f>SUM(G15:G16)</f>
        <v>0</v>
      </c>
      <c r="H14" s="181">
        <f>SUM(H15:H16)</f>
        <v>0</v>
      </c>
      <c r="I14" s="181">
        <f>SUM(I15:I16)</f>
        <v>0</v>
      </c>
      <c r="J14" s="181">
        <f t="shared" si="2"/>
        <v>0</v>
      </c>
      <c r="K14" s="193"/>
    </row>
    <row r="15" spans="1:12" ht="15" x14ac:dyDescent="0.2">
      <c r="A15" s="61" t="s">
        <v>114</v>
      </c>
      <c r="B15" s="25"/>
      <c r="C15" s="25"/>
      <c r="D15" s="25"/>
      <c r="E15" s="25"/>
      <c r="F15" s="25"/>
      <c r="G15" s="25"/>
      <c r="H15" s="25"/>
      <c r="I15" s="25"/>
      <c r="J15" s="25"/>
      <c r="K15" s="193"/>
    </row>
    <row r="16" spans="1:12" ht="15" x14ac:dyDescent="0.2">
      <c r="A16" s="61" t="s">
        <v>115</v>
      </c>
      <c r="B16" s="25"/>
      <c r="C16" s="25"/>
      <c r="D16" s="25"/>
      <c r="E16" s="25"/>
      <c r="F16" s="25"/>
      <c r="G16" s="25"/>
      <c r="H16" s="25"/>
      <c r="I16" s="25"/>
      <c r="J16" s="25"/>
      <c r="K16" s="193"/>
    </row>
    <row r="17" spans="1:11" ht="15" x14ac:dyDescent="0.2">
      <c r="A17" s="61" t="s">
        <v>116</v>
      </c>
      <c r="B17" s="181">
        <f>SUM(B18:B19,B22,B23)</f>
        <v>0</v>
      </c>
      <c r="C17" s="181">
        <f>SUM(C18:C19,C22,C23)</f>
        <v>0</v>
      </c>
      <c r="D17" s="181">
        <f t="shared" ref="D17:J17" si="3">SUM(D18:D19,D22,D23)</f>
        <v>0</v>
      </c>
      <c r="E17" s="181">
        <f>SUM(E18:E19,E22,E23)</f>
        <v>0</v>
      </c>
      <c r="F17" s="181">
        <f t="shared" si="3"/>
        <v>0</v>
      </c>
      <c r="G17" s="181">
        <f>SUM(G18:G19,G22,G23)</f>
        <v>0</v>
      </c>
      <c r="H17" s="181">
        <f>SUM(H18:H19,H22,H23)</f>
        <v>0</v>
      </c>
      <c r="I17" s="181">
        <f>SUM(I18:I19,I22,I23)</f>
        <v>0</v>
      </c>
      <c r="J17" s="181">
        <f t="shared" si="3"/>
        <v>0</v>
      </c>
      <c r="K17" s="193"/>
    </row>
    <row r="18" spans="1:11" ht="15" x14ac:dyDescent="0.2">
      <c r="A18" s="61" t="s">
        <v>117</v>
      </c>
      <c r="B18" s="25"/>
      <c r="C18" s="25"/>
      <c r="D18" s="25"/>
      <c r="E18" s="25"/>
      <c r="F18" s="25"/>
      <c r="G18" s="25"/>
      <c r="H18" s="25"/>
      <c r="I18" s="25"/>
      <c r="J18" s="25"/>
      <c r="K18" s="193"/>
    </row>
    <row r="19" spans="1:11" ht="15" x14ac:dyDescent="0.2">
      <c r="A19" s="61" t="s">
        <v>118</v>
      </c>
      <c r="B19" s="181">
        <f>SUM(B20:B21)</f>
        <v>0</v>
      </c>
      <c r="C19" s="181">
        <f>SUM(C20:C21)</f>
        <v>0</v>
      </c>
      <c r="D19" s="181">
        <f t="shared" ref="D19:J19" si="4">SUM(D20:D21)</f>
        <v>0</v>
      </c>
      <c r="E19" s="181">
        <f>SUM(E20:E21)</f>
        <v>0</v>
      </c>
      <c r="F19" s="181">
        <f t="shared" si="4"/>
        <v>0</v>
      </c>
      <c r="G19" s="181">
        <f>SUM(G20:G21)</f>
        <v>0</v>
      </c>
      <c r="H19" s="181">
        <f>SUM(H20:H21)</f>
        <v>0</v>
      </c>
      <c r="I19" s="181">
        <f>SUM(I20:I21)</f>
        <v>0</v>
      </c>
      <c r="J19" s="181">
        <f t="shared" si="4"/>
        <v>0</v>
      </c>
      <c r="K19" s="193"/>
    </row>
    <row r="20" spans="1:11" ht="15" x14ac:dyDescent="0.2">
      <c r="A20" s="61" t="s">
        <v>119</v>
      </c>
      <c r="B20" s="25"/>
      <c r="C20" s="25"/>
      <c r="D20" s="25"/>
      <c r="E20" s="25"/>
      <c r="F20" s="25"/>
      <c r="G20" s="25"/>
      <c r="H20" s="25"/>
      <c r="I20" s="25"/>
      <c r="J20" s="25"/>
      <c r="K20" s="193"/>
    </row>
    <row r="21" spans="1:11" ht="15" x14ac:dyDescent="0.2">
      <c r="A21" s="61" t="s">
        <v>120</v>
      </c>
      <c r="B21" s="25"/>
      <c r="C21" s="25"/>
      <c r="D21" s="25"/>
      <c r="E21" s="25"/>
      <c r="F21" s="25"/>
      <c r="G21" s="25"/>
      <c r="H21" s="25"/>
      <c r="I21" s="25"/>
      <c r="J21" s="25"/>
      <c r="K21" s="193"/>
    </row>
    <row r="22" spans="1:11" ht="15" x14ac:dyDescent="0.2">
      <c r="A22" s="61" t="s">
        <v>121</v>
      </c>
      <c r="B22" s="25"/>
      <c r="C22" s="25"/>
      <c r="D22" s="25"/>
      <c r="E22" s="25"/>
      <c r="F22" s="25"/>
      <c r="G22" s="25"/>
      <c r="H22" s="25"/>
      <c r="I22" s="25"/>
      <c r="J22" s="25"/>
      <c r="K22" s="193"/>
    </row>
    <row r="23" spans="1:11" ht="15" x14ac:dyDescent="0.2">
      <c r="A23" s="61" t="s">
        <v>122</v>
      </c>
      <c r="B23" s="25"/>
      <c r="C23" s="25"/>
      <c r="D23" s="25"/>
      <c r="E23" s="25"/>
      <c r="F23" s="25"/>
      <c r="G23" s="25"/>
      <c r="H23" s="25"/>
      <c r="I23" s="25"/>
      <c r="J23" s="25"/>
      <c r="K23" s="193"/>
    </row>
    <row r="24" spans="1:11" ht="15" x14ac:dyDescent="0.2">
      <c r="A24" s="60" t="s">
        <v>123</v>
      </c>
      <c r="B24" s="111">
        <f>SUM(B25:B31)</f>
        <v>0</v>
      </c>
      <c r="C24" s="111">
        <f t="shared" ref="C24:J24" si="5">SUM(C25:C31)</f>
        <v>0</v>
      </c>
      <c r="D24" s="111">
        <f t="shared" si="5"/>
        <v>0</v>
      </c>
      <c r="E24" s="111">
        <f t="shared" si="5"/>
        <v>0</v>
      </c>
      <c r="F24" s="111">
        <f t="shared" si="5"/>
        <v>0</v>
      </c>
      <c r="G24" s="111">
        <f t="shared" si="5"/>
        <v>0</v>
      </c>
      <c r="H24" s="111">
        <f t="shared" si="5"/>
        <v>0</v>
      </c>
      <c r="I24" s="111">
        <f t="shared" si="5"/>
        <v>0</v>
      </c>
      <c r="J24" s="111">
        <f t="shared" si="5"/>
        <v>0</v>
      </c>
      <c r="K24" s="193"/>
    </row>
    <row r="25" spans="1:11" ht="15" x14ac:dyDescent="0.2">
      <c r="A25" s="61" t="s">
        <v>252</v>
      </c>
      <c r="B25" s="25"/>
      <c r="C25" s="25"/>
      <c r="D25" s="25"/>
      <c r="E25" s="25"/>
      <c r="F25" s="25"/>
      <c r="G25" s="25"/>
      <c r="H25" s="25"/>
      <c r="I25" s="25"/>
      <c r="J25" s="25"/>
      <c r="K25" s="193"/>
    </row>
    <row r="26" spans="1:11" ht="15" x14ac:dyDescent="0.2">
      <c r="A26" s="61" t="s">
        <v>253</v>
      </c>
      <c r="B26" s="25"/>
      <c r="C26" s="25"/>
      <c r="D26" s="25"/>
      <c r="E26" s="25"/>
      <c r="F26" s="25"/>
      <c r="G26" s="25"/>
      <c r="H26" s="25"/>
      <c r="I26" s="25"/>
      <c r="J26" s="25"/>
      <c r="K26" s="193"/>
    </row>
    <row r="27" spans="1:11" ht="15" x14ac:dyDescent="0.2">
      <c r="A27" s="61" t="s">
        <v>254</v>
      </c>
      <c r="B27" s="25"/>
      <c r="C27" s="25"/>
      <c r="D27" s="25"/>
      <c r="E27" s="25"/>
      <c r="F27" s="25"/>
      <c r="G27" s="25"/>
      <c r="H27" s="25"/>
      <c r="I27" s="25"/>
      <c r="J27" s="25"/>
      <c r="K27" s="193"/>
    </row>
    <row r="28" spans="1:11" ht="15" x14ac:dyDescent="0.2">
      <c r="A28" s="61" t="s">
        <v>255</v>
      </c>
      <c r="B28" s="25"/>
      <c r="C28" s="25"/>
      <c r="D28" s="25"/>
      <c r="E28" s="25"/>
      <c r="F28" s="25"/>
      <c r="G28" s="25"/>
      <c r="H28" s="25"/>
      <c r="I28" s="25"/>
      <c r="J28" s="25"/>
      <c r="K28" s="193"/>
    </row>
    <row r="29" spans="1:11" ht="15" x14ac:dyDescent="0.2">
      <c r="A29" s="61" t="s">
        <v>256</v>
      </c>
      <c r="B29" s="25"/>
      <c r="C29" s="25"/>
      <c r="D29" s="25"/>
      <c r="E29" s="25"/>
      <c r="F29" s="25"/>
      <c r="G29" s="25"/>
      <c r="H29" s="25"/>
      <c r="I29" s="25"/>
      <c r="J29" s="25"/>
      <c r="K29" s="193"/>
    </row>
    <row r="30" spans="1:11" ht="15" x14ac:dyDescent="0.2">
      <c r="A30" s="61" t="s">
        <v>257</v>
      </c>
      <c r="B30" s="25"/>
      <c r="C30" s="25"/>
      <c r="D30" s="25"/>
      <c r="E30" s="25"/>
      <c r="F30" s="25"/>
      <c r="G30" s="25"/>
      <c r="H30" s="25"/>
      <c r="I30" s="25"/>
      <c r="J30" s="25"/>
      <c r="K30" s="193"/>
    </row>
    <row r="31" spans="1:11" ht="15" x14ac:dyDescent="0.2">
      <c r="A31" s="61" t="s">
        <v>258</v>
      </c>
      <c r="B31" s="25"/>
      <c r="C31" s="25"/>
      <c r="D31" s="25"/>
      <c r="E31" s="25"/>
      <c r="F31" s="25"/>
      <c r="G31" s="25"/>
      <c r="H31" s="25"/>
      <c r="I31" s="25"/>
      <c r="J31" s="25"/>
      <c r="K31" s="193"/>
    </row>
    <row r="32" spans="1:11" ht="15" x14ac:dyDescent="0.2">
      <c r="A32" s="60" t="s">
        <v>124</v>
      </c>
      <c r="B32" s="111">
        <f>SUM(B33:B35)</f>
        <v>0</v>
      </c>
      <c r="C32" s="111">
        <f>SUM(C33:C35)</f>
        <v>0</v>
      </c>
      <c r="D32" s="111">
        <f t="shared" ref="D32:J32" si="6">SUM(D33:D35)</f>
        <v>0</v>
      </c>
      <c r="E32" s="111">
        <f>SUM(E33:E35)</f>
        <v>0</v>
      </c>
      <c r="F32" s="111">
        <f t="shared" si="6"/>
        <v>0</v>
      </c>
      <c r="G32" s="111">
        <f>SUM(G33:G35)</f>
        <v>0</v>
      </c>
      <c r="H32" s="111">
        <f>SUM(H33:H35)</f>
        <v>0</v>
      </c>
      <c r="I32" s="111">
        <f>SUM(I33:I35)</f>
        <v>0</v>
      </c>
      <c r="J32" s="111">
        <f t="shared" si="6"/>
        <v>0</v>
      </c>
      <c r="K32" s="193"/>
    </row>
    <row r="33" spans="1:11" ht="15" x14ac:dyDescent="0.2">
      <c r="A33" s="61" t="s">
        <v>259</v>
      </c>
      <c r="B33" s="25"/>
      <c r="C33" s="25"/>
      <c r="D33" s="25"/>
      <c r="E33" s="25"/>
      <c r="F33" s="25"/>
      <c r="G33" s="25"/>
      <c r="H33" s="25"/>
      <c r="I33" s="25"/>
      <c r="J33" s="25"/>
      <c r="K33" s="193"/>
    </row>
    <row r="34" spans="1:11" ht="15" x14ac:dyDescent="0.2">
      <c r="A34" s="61" t="s">
        <v>260</v>
      </c>
      <c r="B34" s="25"/>
      <c r="C34" s="25"/>
      <c r="D34" s="25"/>
      <c r="E34" s="25"/>
      <c r="F34" s="25"/>
      <c r="G34" s="25"/>
      <c r="H34" s="25"/>
      <c r="I34" s="25"/>
      <c r="J34" s="25"/>
      <c r="K34" s="193"/>
    </row>
    <row r="35" spans="1:11" ht="15" x14ac:dyDescent="0.2">
      <c r="A35" s="61" t="s">
        <v>261</v>
      </c>
      <c r="B35" s="25"/>
      <c r="C35" s="25"/>
      <c r="D35" s="25"/>
      <c r="E35" s="25"/>
      <c r="F35" s="25"/>
      <c r="G35" s="25"/>
      <c r="H35" s="25"/>
      <c r="I35" s="25"/>
      <c r="J35" s="25"/>
      <c r="K35" s="193"/>
    </row>
    <row r="36" spans="1:11" ht="15" x14ac:dyDescent="0.2">
      <c r="A36" s="60" t="s">
        <v>125</v>
      </c>
      <c r="B36" s="111">
        <f t="shared" ref="B36:J36" si="7">SUM(B37:B39,B42)</f>
        <v>0</v>
      </c>
      <c r="C36" s="111">
        <f t="shared" si="7"/>
        <v>0</v>
      </c>
      <c r="D36" s="111">
        <f t="shared" si="7"/>
        <v>0</v>
      </c>
      <c r="E36" s="111">
        <f t="shared" si="7"/>
        <v>0</v>
      </c>
      <c r="F36" s="111">
        <f t="shared" si="7"/>
        <v>0</v>
      </c>
      <c r="G36" s="111">
        <f t="shared" si="7"/>
        <v>0</v>
      </c>
      <c r="H36" s="111">
        <f t="shared" si="7"/>
        <v>0</v>
      </c>
      <c r="I36" s="111">
        <f t="shared" si="7"/>
        <v>0</v>
      </c>
      <c r="J36" s="111">
        <f t="shared" si="7"/>
        <v>0</v>
      </c>
      <c r="K36" s="193"/>
    </row>
    <row r="37" spans="1:11" ht="15" x14ac:dyDescent="0.2">
      <c r="A37" s="61" t="s">
        <v>126</v>
      </c>
      <c r="B37" s="25"/>
      <c r="C37" s="25"/>
      <c r="D37" s="25"/>
      <c r="E37" s="25"/>
      <c r="F37" s="25"/>
      <c r="G37" s="25"/>
      <c r="H37" s="25"/>
      <c r="I37" s="25"/>
      <c r="J37" s="25"/>
      <c r="K37" s="193"/>
    </row>
    <row r="38" spans="1:11" ht="15" x14ac:dyDescent="0.2">
      <c r="A38" s="61" t="s">
        <v>127</v>
      </c>
      <c r="B38" s="25"/>
      <c r="C38" s="25"/>
      <c r="D38" s="25"/>
      <c r="E38" s="25"/>
      <c r="F38" s="25"/>
      <c r="G38" s="25"/>
      <c r="H38" s="25"/>
      <c r="I38" s="25"/>
      <c r="J38" s="25"/>
      <c r="K38" s="193"/>
    </row>
    <row r="39" spans="1:11" ht="15" x14ac:dyDescent="0.2">
      <c r="A39" s="61" t="s">
        <v>128</v>
      </c>
      <c r="B39" s="181">
        <f t="shared" ref="B39:J39" si="8">SUM(B40:B41)</f>
        <v>0</v>
      </c>
      <c r="C39" s="181">
        <f t="shared" si="8"/>
        <v>0</v>
      </c>
      <c r="D39" s="181">
        <f t="shared" si="8"/>
        <v>0</v>
      </c>
      <c r="E39" s="181">
        <f t="shared" si="8"/>
        <v>0</v>
      </c>
      <c r="F39" s="181">
        <f t="shared" si="8"/>
        <v>0</v>
      </c>
      <c r="G39" s="181">
        <f t="shared" si="8"/>
        <v>0</v>
      </c>
      <c r="H39" s="181">
        <f t="shared" si="8"/>
        <v>0</v>
      </c>
      <c r="I39" s="181">
        <f t="shared" si="8"/>
        <v>0</v>
      </c>
      <c r="J39" s="181">
        <f t="shared" si="8"/>
        <v>0</v>
      </c>
      <c r="K39" s="193"/>
    </row>
    <row r="40" spans="1:11" ht="30" x14ac:dyDescent="0.2">
      <c r="A40" s="61" t="s">
        <v>416</v>
      </c>
      <c r="B40" s="25"/>
      <c r="C40" s="25"/>
      <c r="D40" s="25"/>
      <c r="E40" s="25"/>
      <c r="F40" s="25"/>
      <c r="G40" s="25"/>
      <c r="H40" s="25"/>
      <c r="I40" s="25"/>
      <c r="J40" s="25"/>
      <c r="K40" s="193"/>
    </row>
    <row r="41" spans="1:11" ht="15" x14ac:dyDescent="0.2">
      <c r="A41" s="61" t="s">
        <v>129</v>
      </c>
      <c r="B41" s="25"/>
      <c r="C41" s="25"/>
      <c r="D41" s="25"/>
      <c r="E41" s="25"/>
      <c r="F41" s="25"/>
      <c r="G41" s="25"/>
      <c r="H41" s="25"/>
      <c r="I41" s="25"/>
      <c r="J41" s="25"/>
      <c r="K41" s="193"/>
    </row>
    <row r="42" spans="1:11" ht="15" x14ac:dyDescent="0.2">
      <c r="A42" s="61" t="s">
        <v>130</v>
      </c>
      <c r="B42" s="25"/>
      <c r="C42" s="25"/>
      <c r="D42" s="25"/>
      <c r="E42" s="25"/>
      <c r="F42" s="25"/>
      <c r="G42" s="25"/>
      <c r="H42" s="25"/>
      <c r="I42" s="25"/>
      <c r="J42" s="25"/>
      <c r="K42" s="193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97" t="s">
        <v>99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96"/>
      <c r="C48" s="96"/>
      <c r="F48" s="96"/>
      <c r="G48" s="99"/>
      <c r="H48" s="96"/>
      <c r="I48"/>
      <c r="J48"/>
    </row>
    <row r="49" spans="1:10" s="2" customFormat="1" ht="15" x14ac:dyDescent="0.3">
      <c r="B49" s="95" t="s">
        <v>262</v>
      </c>
      <c r="F49" s="12" t="s">
        <v>267</v>
      </c>
      <c r="G49" s="98"/>
      <c r="I49"/>
      <c r="J49"/>
    </row>
    <row r="50" spans="1:10" s="2" customFormat="1" ht="15" x14ac:dyDescent="0.3">
      <c r="B50" s="90" t="s">
        <v>131</v>
      </c>
      <c r="F50" s="2" t="s">
        <v>263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N33" sqref="N33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88" customWidth="1"/>
    <col min="11" max="11" width="12.7109375" style="88" customWidth="1"/>
    <col min="12" max="12" width="9.140625" style="89"/>
    <col min="13" max="16384" width="9.140625" style="24"/>
  </cols>
  <sheetData>
    <row r="1" spans="1:12" s="22" customFormat="1" ht="15" x14ac:dyDescent="0.2">
      <c r="A1" s="185" t="s">
        <v>302</v>
      </c>
      <c r="B1" s="186"/>
      <c r="C1" s="186"/>
      <c r="D1" s="186"/>
      <c r="E1" s="186"/>
      <c r="F1" s="186"/>
      <c r="G1" s="192"/>
      <c r="H1" s="129" t="s">
        <v>190</v>
      </c>
      <c r="I1" s="192"/>
      <c r="J1" s="92"/>
      <c r="K1" s="92"/>
      <c r="L1" s="92"/>
    </row>
    <row r="2" spans="1:12" s="22" customFormat="1" ht="15" x14ac:dyDescent="0.3">
      <c r="A2" s="149" t="s">
        <v>132</v>
      </c>
      <c r="B2" s="186"/>
      <c r="C2" s="186"/>
      <c r="D2" s="186"/>
      <c r="E2" s="186"/>
      <c r="F2" s="186"/>
      <c r="G2" s="194"/>
      <c r="H2" s="196"/>
      <c r="I2" s="194"/>
      <c r="J2" s="92"/>
      <c r="K2" s="92"/>
      <c r="L2" s="92"/>
    </row>
    <row r="3" spans="1:12" s="22" customFormat="1" ht="15" x14ac:dyDescent="0.2">
      <c r="A3" s="186"/>
      <c r="B3" s="186"/>
      <c r="C3" s="186"/>
      <c r="D3" s="186"/>
      <c r="E3" s="186"/>
      <c r="F3" s="186"/>
      <c r="G3" s="194"/>
      <c r="H3" s="189"/>
      <c r="I3" s="194"/>
      <c r="J3" s="92"/>
      <c r="K3" s="92"/>
      <c r="L3" s="92"/>
    </row>
    <row r="4" spans="1:12" s="2" customFormat="1" ht="15" x14ac:dyDescent="0.3">
      <c r="A4" s="105" t="str">
        <f>'ფორმა N2'!A4</f>
        <v>ანგარიშვალდებული პირის დასახელება:,დავით თარხან-მოურავი საქართველოს პატრიოტთა ალიანსი"</v>
      </c>
      <c r="B4" s="105"/>
      <c r="C4" s="105"/>
      <c r="D4" s="105"/>
      <c r="E4" s="186"/>
      <c r="F4" s="186"/>
      <c r="G4" s="186"/>
      <c r="H4" s="186"/>
      <c r="I4" s="192"/>
      <c r="J4" s="88"/>
      <c r="K4" s="88"/>
      <c r="L4" s="22"/>
    </row>
    <row r="5" spans="1:12" s="2" customFormat="1" ht="15" x14ac:dyDescent="0.3">
      <c r="A5" s="167" t="str">
        <f>'ფორმა N2'!A5</f>
        <v xml:space="preserve"> </v>
      </c>
      <c r="B5" s="168"/>
      <c r="C5" s="168"/>
      <c r="D5" s="168"/>
      <c r="E5" s="197"/>
      <c r="F5" s="198"/>
      <c r="G5" s="198"/>
      <c r="H5" s="198"/>
      <c r="I5" s="192"/>
      <c r="J5" s="88"/>
      <c r="K5" s="88"/>
      <c r="L5" s="12"/>
    </row>
    <row r="6" spans="1:12" s="22" customFormat="1" ht="13.5" x14ac:dyDescent="0.2">
      <c r="A6" s="190"/>
      <c r="B6" s="191"/>
      <c r="C6" s="191"/>
      <c r="D6" s="191"/>
      <c r="E6" s="186"/>
      <c r="F6" s="186"/>
      <c r="G6" s="186"/>
      <c r="H6" s="186"/>
      <c r="I6" s="192"/>
      <c r="J6" s="88"/>
      <c r="K6" s="88"/>
      <c r="L6" s="88"/>
    </row>
    <row r="7" spans="1:12" ht="30" x14ac:dyDescent="0.2">
      <c r="A7" s="182" t="s">
        <v>64</v>
      </c>
      <c r="B7" s="182" t="s">
        <v>369</v>
      </c>
      <c r="C7" s="184" t="s">
        <v>370</v>
      </c>
      <c r="D7" s="184" t="s">
        <v>229</v>
      </c>
      <c r="E7" s="184" t="s">
        <v>234</v>
      </c>
      <c r="F7" s="184" t="s">
        <v>235</v>
      </c>
      <c r="G7" s="184" t="s">
        <v>236</v>
      </c>
      <c r="H7" s="184" t="s">
        <v>237</v>
      </c>
      <c r="I7" s="192"/>
    </row>
    <row r="8" spans="1:12" ht="15" x14ac:dyDescent="0.2">
      <c r="A8" s="182">
        <v>1</v>
      </c>
      <c r="B8" s="182">
        <v>2</v>
      </c>
      <c r="C8" s="184">
        <v>3</v>
      </c>
      <c r="D8" s="182">
        <v>4</v>
      </c>
      <c r="E8" s="184">
        <v>5</v>
      </c>
      <c r="F8" s="182">
        <v>6</v>
      </c>
      <c r="G8" s="184">
        <v>7</v>
      </c>
      <c r="H8" s="184">
        <v>8</v>
      </c>
      <c r="I8" s="192"/>
    </row>
    <row r="9" spans="1:12" ht="15" x14ac:dyDescent="0.25">
      <c r="A9" s="93">
        <v>1</v>
      </c>
      <c r="B9" s="25"/>
      <c r="C9" s="25"/>
      <c r="D9" s="25"/>
      <c r="E9" s="25"/>
      <c r="F9" s="25"/>
      <c r="G9" s="206"/>
      <c r="H9" s="25"/>
      <c r="I9" s="192"/>
    </row>
    <row r="10" spans="1:12" ht="15" x14ac:dyDescent="0.25">
      <c r="A10" s="93">
        <v>2</v>
      </c>
      <c r="B10" s="25"/>
      <c r="C10" s="25"/>
      <c r="D10" s="25"/>
      <c r="E10" s="25"/>
      <c r="F10" s="25"/>
      <c r="G10" s="206"/>
      <c r="H10" s="25"/>
      <c r="I10" s="192"/>
    </row>
    <row r="11" spans="1:12" ht="15" x14ac:dyDescent="0.25">
      <c r="A11" s="93">
        <v>3</v>
      </c>
      <c r="B11" s="25"/>
      <c r="C11" s="25"/>
      <c r="D11" s="25"/>
      <c r="E11" s="25"/>
      <c r="F11" s="25"/>
      <c r="G11" s="206"/>
      <c r="H11" s="25"/>
      <c r="I11" s="192"/>
    </row>
    <row r="12" spans="1:12" ht="15" x14ac:dyDescent="0.25">
      <c r="A12" s="93">
        <v>4</v>
      </c>
      <c r="B12" s="25"/>
      <c r="C12" s="25"/>
      <c r="D12" s="25"/>
      <c r="E12" s="25"/>
      <c r="F12" s="25"/>
      <c r="G12" s="206"/>
      <c r="H12" s="25"/>
      <c r="I12" s="192"/>
    </row>
    <row r="13" spans="1:12" ht="15" x14ac:dyDescent="0.25">
      <c r="A13" s="93">
        <v>5</v>
      </c>
      <c r="B13" s="25"/>
      <c r="C13" s="25"/>
      <c r="D13" s="25"/>
      <c r="E13" s="25"/>
      <c r="F13" s="25"/>
      <c r="G13" s="206"/>
      <c r="H13" s="25"/>
      <c r="I13" s="192"/>
    </row>
    <row r="14" spans="1:12" ht="15" x14ac:dyDescent="0.25">
      <c r="A14" s="93">
        <v>6</v>
      </c>
      <c r="B14" s="25"/>
      <c r="C14" s="25"/>
      <c r="D14" s="25"/>
      <c r="E14" s="25"/>
      <c r="F14" s="25"/>
      <c r="G14" s="206"/>
      <c r="H14" s="25"/>
      <c r="I14" s="192"/>
    </row>
    <row r="15" spans="1:12" s="22" customFormat="1" ht="15" x14ac:dyDescent="0.25">
      <c r="A15" s="93">
        <v>7</v>
      </c>
      <c r="B15" s="25"/>
      <c r="C15" s="25"/>
      <c r="D15" s="25"/>
      <c r="E15" s="25"/>
      <c r="F15" s="25"/>
      <c r="G15" s="206"/>
      <c r="H15" s="25"/>
      <c r="I15" s="192"/>
      <c r="J15" s="88"/>
      <c r="K15" s="88"/>
      <c r="L15" s="88"/>
    </row>
    <row r="16" spans="1:12" s="22" customFormat="1" ht="15" x14ac:dyDescent="0.25">
      <c r="A16" s="93">
        <v>8</v>
      </c>
      <c r="B16" s="25"/>
      <c r="C16" s="25"/>
      <c r="D16" s="25"/>
      <c r="E16" s="25"/>
      <c r="F16" s="25"/>
      <c r="G16" s="206"/>
      <c r="H16" s="25"/>
      <c r="I16" s="192"/>
      <c r="J16" s="88"/>
      <c r="K16" s="88"/>
      <c r="L16" s="88"/>
    </row>
    <row r="17" spans="1:12" s="22" customFormat="1" ht="15" x14ac:dyDescent="0.25">
      <c r="A17" s="93">
        <v>9</v>
      </c>
      <c r="B17" s="25"/>
      <c r="C17" s="25"/>
      <c r="D17" s="25"/>
      <c r="E17" s="25"/>
      <c r="F17" s="25"/>
      <c r="G17" s="206"/>
      <c r="H17" s="25"/>
      <c r="I17" s="192"/>
      <c r="J17" s="88"/>
      <c r="K17" s="88"/>
      <c r="L17" s="88"/>
    </row>
    <row r="18" spans="1:12" s="22" customFormat="1" ht="15" x14ac:dyDescent="0.25">
      <c r="A18" s="93">
        <v>10</v>
      </c>
      <c r="B18" s="25"/>
      <c r="C18" s="25"/>
      <c r="D18" s="25"/>
      <c r="E18" s="25"/>
      <c r="F18" s="25"/>
      <c r="G18" s="206"/>
      <c r="H18" s="25"/>
      <c r="I18" s="192"/>
      <c r="J18" s="88"/>
      <c r="K18" s="88"/>
      <c r="L18" s="88"/>
    </row>
    <row r="19" spans="1:12" s="22" customFormat="1" ht="15" x14ac:dyDescent="0.25">
      <c r="A19" s="93">
        <v>11</v>
      </c>
      <c r="B19" s="25"/>
      <c r="C19" s="25"/>
      <c r="D19" s="25"/>
      <c r="E19" s="25"/>
      <c r="F19" s="25"/>
      <c r="G19" s="206"/>
      <c r="H19" s="25"/>
      <c r="I19" s="192"/>
      <c r="J19" s="88"/>
      <c r="K19" s="88"/>
      <c r="L19" s="88"/>
    </row>
    <row r="20" spans="1:12" s="22" customFormat="1" ht="15" x14ac:dyDescent="0.25">
      <c r="A20" s="93">
        <v>12</v>
      </c>
      <c r="B20" s="25"/>
      <c r="C20" s="25"/>
      <c r="D20" s="25"/>
      <c r="E20" s="25"/>
      <c r="F20" s="25"/>
      <c r="G20" s="206"/>
      <c r="H20" s="25"/>
      <c r="I20" s="192"/>
      <c r="J20" s="88"/>
      <c r="K20" s="88"/>
      <c r="L20" s="88"/>
    </row>
    <row r="21" spans="1:12" s="22" customFormat="1" ht="15" x14ac:dyDescent="0.25">
      <c r="A21" s="93">
        <v>13</v>
      </c>
      <c r="B21" s="25"/>
      <c r="C21" s="25"/>
      <c r="D21" s="25"/>
      <c r="E21" s="25"/>
      <c r="F21" s="25"/>
      <c r="G21" s="206"/>
      <c r="H21" s="25"/>
      <c r="I21" s="192"/>
      <c r="J21" s="88"/>
      <c r="K21" s="88"/>
      <c r="L21" s="88"/>
    </row>
    <row r="22" spans="1:12" s="22" customFormat="1" ht="15" x14ac:dyDescent="0.25">
      <c r="A22" s="93">
        <v>14</v>
      </c>
      <c r="B22" s="25"/>
      <c r="C22" s="25"/>
      <c r="D22" s="25"/>
      <c r="E22" s="25"/>
      <c r="F22" s="25"/>
      <c r="G22" s="206"/>
      <c r="H22" s="25"/>
      <c r="I22" s="192"/>
      <c r="J22" s="88"/>
      <c r="K22" s="88"/>
      <c r="L22" s="88"/>
    </row>
    <row r="23" spans="1:12" s="22" customFormat="1" ht="15" x14ac:dyDescent="0.25">
      <c r="A23" s="93">
        <v>15</v>
      </c>
      <c r="B23" s="25"/>
      <c r="C23" s="25"/>
      <c r="D23" s="25"/>
      <c r="E23" s="25"/>
      <c r="F23" s="25"/>
      <c r="G23" s="206"/>
      <c r="H23" s="25"/>
      <c r="I23" s="192"/>
      <c r="J23" s="88"/>
      <c r="K23" s="88"/>
      <c r="L23" s="88"/>
    </row>
    <row r="24" spans="1:12" s="22" customFormat="1" ht="15" x14ac:dyDescent="0.25">
      <c r="A24" s="93">
        <v>16</v>
      </c>
      <c r="B24" s="25"/>
      <c r="C24" s="25"/>
      <c r="D24" s="25"/>
      <c r="E24" s="25"/>
      <c r="F24" s="25"/>
      <c r="G24" s="206"/>
      <c r="H24" s="25"/>
      <c r="I24" s="192"/>
      <c r="J24" s="88"/>
      <c r="K24" s="88"/>
      <c r="L24" s="88"/>
    </row>
    <row r="25" spans="1:12" s="22" customFormat="1" ht="15" x14ac:dyDescent="0.25">
      <c r="A25" s="93">
        <v>17</v>
      </c>
      <c r="B25" s="25"/>
      <c r="C25" s="25"/>
      <c r="D25" s="25"/>
      <c r="E25" s="25"/>
      <c r="F25" s="25"/>
      <c r="G25" s="206"/>
      <c r="H25" s="25"/>
      <c r="I25" s="192"/>
      <c r="J25" s="88"/>
      <c r="K25" s="88"/>
      <c r="L25" s="88"/>
    </row>
    <row r="26" spans="1:12" s="22" customFormat="1" ht="15" x14ac:dyDescent="0.25">
      <c r="A26" s="93">
        <v>18</v>
      </c>
      <c r="B26" s="25"/>
      <c r="C26" s="25"/>
      <c r="D26" s="25"/>
      <c r="E26" s="25"/>
      <c r="F26" s="25"/>
      <c r="G26" s="206"/>
      <c r="H26" s="25"/>
      <c r="I26" s="192"/>
      <c r="J26" s="88"/>
      <c r="K26" s="88"/>
      <c r="L26" s="88"/>
    </row>
    <row r="27" spans="1:12" s="22" customFormat="1" ht="15" x14ac:dyDescent="0.25">
      <c r="A27" s="93" t="s">
        <v>275</v>
      </c>
      <c r="B27" s="25"/>
      <c r="C27" s="25"/>
      <c r="D27" s="25"/>
      <c r="E27" s="25"/>
      <c r="F27" s="25"/>
      <c r="G27" s="206"/>
      <c r="H27" s="25"/>
      <c r="I27" s="192"/>
      <c r="J27" s="88"/>
      <c r="K27" s="88"/>
      <c r="L27" s="88"/>
    </row>
    <row r="28" spans="1:12" s="22" customFormat="1" x14ac:dyDescent="0.2">
      <c r="J28" s="88"/>
      <c r="K28" s="88"/>
      <c r="L28" s="88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97" t="s">
        <v>99</v>
      </c>
      <c r="E31" s="5"/>
    </row>
    <row r="32" spans="1:12" s="2" customFormat="1" ht="15" x14ac:dyDescent="0.3">
      <c r="C32" s="96"/>
      <c r="E32" s="96"/>
      <c r="F32" s="99"/>
      <c r="G32"/>
      <c r="H32"/>
      <c r="I32"/>
    </row>
    <row r="33" spans="1:9" s="2" customFormat="1" ht="15" x14ac:dyDescent="0.3">
      <c r="A33"/>
      <c r="C33" s="95" t="s">
        <v>262</v>
      </c>
      <c r="E33" s="12" t="s">
        <v>267</v>
      </c>
      <c r="F33" s="98"/>
      <c r="G33"/>
      <c r="H33"/>
      <c r="I33"/>
    </row>
    <row r="34" spans="1:9" s="2" customFormat="1" ht="15" x14ac:dyDescent="0.3">
      <c r="A34"/>
      <c r="C34" s="90" t="s">
        <v>131</v>
      </c>
      <c r="E34" s="2" t="s">
        <v>263</v>
      </c>
      <c r="F34"/>
      <c r="G34"/>
      <c r="H34"/>
      <c r="I34"/>
    </row>
    <row r="35" spans="1:9" customFormat="1" ht="15" x14ac:dyDescent="0.3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N33" sqref="N33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89" customWidth="1"/>
    <col min="11" max="16384" width="9.140625" style="24"/>
  </cols>
  <sheetData>
    <row r="1" spans="1:12" s="22" customFormat="1" ht="15" x14ac:dyDescent="0.2">
      <c r="A1" s="185" t="s">
        <v>303</v>
      </c>
      <c r="B1" s="186"/>
      <c r="C1" s="186"/>
      <c r="D1" s="186"/>
      <c r="E1" s="186"/>
      <c r="F1" s="186"/>
      <c r="G1" s="186"/>
      <c r="H1" s="192"/>
      <c r="I1" s="107" t="s">
        <v>190</v>
      </c>
      <c r="J1" s="200"/>
    </row>
    <row r="2" spans="1:12" s="22" customFormat="1" ht="15" x14ac:dyDescent="0.3">
      <c r="A2" s="149" t="s">
        <v>132</v>
      </c>
      <c r="B2" s="186"/>
      <c r="C2" s="186"/>
      <c r="D2" s="186"/>
      <c r="E2" s="186"/>
      <c r="F2" s="186"/>
      <c r="G2" s="186"/>
      <c r="H2" s="192"/>
      <c r="I2" s="196"/>
      <c r="J2" s="200"/>
    </row>
    <row r="3" spans="1:12" s="22" customFormat="1" ht="15" x14ac:dyDescent="0.2">
      <c r="A3" s="186"/>
      <c r="B3" s="186"/>
      <c r="C3" s="186"/>
      <c r="D3" s="186"/>
      <c r="E3" s="186"/>
      <c r="F3" s="186"/>
      <c r="G3" s="186"/>
      <c r="H3" s="189"/>
      <c r="I3" s="189"/>
      <c r="J3" s="200"/>
    </row>
    <row r="4" spans="1:12" s="2" customFormat="1" ht="15" x14ac:dyDescent="0.3">
      <c r="A4" s="105" t="str">
        <f>'ფორმა N2'!A4</f>
        <v>ანგარიშვალდებული პირის დასახელება:,დავით თარხან-მოურავი საქართველოს პატრიოტთა ალიანსი"</v>
      </c>
      <c r="B4" s="105"/>
      <c r="C4" s="105"/>
      <c r="D4" s="106"/>
      <c r="E4" s="195"/>
      <c r="F4" s="186"/>
      <c r="G4" s="186"/>
      <c r="H4" s="186"/>
      <c r="I4" s="195"/>
      <c r="J4" s="148"/>
      <c r="L4" s="22"/>
    </row>
    <row r="5" spans="1:12" s="2" customFormat="1" ht="15" x14ac:dyDescent="0.3">
      <c r="A5" s="167" t="str">
        <f>'ფორმა N1'!D4</f>
        <v xml:space="preserve"> </v>
      </c>
      <c r="B5" s="168"/>
      <c r="C5" s="168"/>
      <c r="D5" s="168"/>
      <c r="E5" s="197"/>
      <c r="F5" s="198"/>
      <c r="G5" s="198"/>
      <c r="H5" s="198"/>
      <c r="I5" s="197"/>
      <c r="J5" s="148"/>
    </row>
    <row r="6" spans="1:12" s="22" customFormat="1" ht="13.5" x14ac:dyDescent="0.2">
      <c r="A6" s="190"/>
      <c r="B6" s="191"/>
      <c r="C6" s="191"/>
      <c r="D6" s="191"/>
      <c r="E6" s="186"/>
      <c r="F6" s="186"/>
      <c r="G6" s="186"/>
      <c r="H6" s="186"/>
      <c r="I6" s="186"/>
      <c r="J6" s="194"/>
    </row>
    <row r="7" spans="1:12" ht="30" x14ac:dyDescent="0.2">
      <c r="A7" s="199" t="s">
        <v>64</v>
      </c>
      <c r="B7" s="182" t="s">
        <v>242</v>
      </c>
      <c r="C7" s="184" t="s">
        <v>238</v>
      </c>
      <c r="D7" s="184" t="s">
        <v>239</v>
      </c>
      <c r="E7" s="184" t="s">
        <v>240</v>
      </c>
      <c r="F7" s="184" t="s">
        <v>241</v>
      </c>
      <c r="G7" s="184" t="s">
        <v>235</v>
      </c>
      <c r="H7" s="184" t="s">
        <v>236</v>
      </c>
      <c r="I7" s="184" t="s">
        <v>237</v>
      </c>
      <c r="J7" s="201"/>
    </row>
    <row r="8" spans="1:12" ht="15" x14ac:dyDescent="0.2">
      <c r="A8" s="182">
        <v>1</v>
      </c>
      <c r="B8" s="182">
        <v>2</v>
      </c>
      <c r="C8" s="184">
        <v>3</v>
      </c>
      <c r="D8" s="182">
        <v>4</v>
      </c>
      <c r="E8" s="184">
        <v>5</v>
      </c>
      <c r="F8" s="182">
        <v>6</v>
      </c>
      <c r="G8" s="184">
        <v>7</v>
      </c>
      <c r="H8" s="182">
        <v>8</v>
      </c>
      <c r="I8" s="184">
        <v>9</v>
      </c>
      <c r="J8" s="201"/>
    </row>
    <row r="9" spans="1:12" ht="15" x14ac:dyDescent="0.25">
      <c r="A9" s="93">
        <v>1</v>
      </c>
      <c r="B9" s="25"/>
      <c r="C9" s="25"/>
      <c r="D9" s="25"/>
      <c r="E9" s="25"/>
      <c r="F9" s="25"/>
      <c r="G9" s="25"/>
      <c r="H9" s="206"/>
      <c r="I9" s="25"/>
      <c r="J9" s="201"/>
    </row>
    <row r="10" spans="1:12" ht="15" x14ac:dyDescent="0.25">
      <c r="A10" s="93">
        <v>2</v>
      </c>
      <c r="B10" s="25"/>
      <c r="C10" s="25"/>
      <c r="D10" s="25"/>
      <c r="E10" s="25"/>
      <c r="F10" s="25"/>
      <c r="G10" s="25"/>
      <c r="H10" s="206"/>
      <c r="I10" s="25"/>
      <c r="J10" s="201"/>
    </row>
    <row r="11" spans="1:12" ht="15" x14ac:dyDescent="0.25">
      <c r="A11" s="93">
        <v>3</v>
      </c>
      <c r="B11" s="25"/>
      <c r="C11" s="25"/>
      <c r="D11" s="25"/>
      <c r="E11" s="25"/>
      <c r="F11" s="25"/>
      <c r="G11" s="25"/>
      <c r="H11" s="206"/>
      <c r="I11" s="25"/>
      <c r="J11" s="201"/>
    </row>
    <row r="12" spans="1:12" ht="15" x14ac:dyDescent="0.25">
      <c r="A12" s="93">
        <v>4</v>
      </c>
      <c r="B12" s="25"/>
      <c r="C12" s="25"/>
      <c r="D12" s="25"/>
      <c r="E12" s="25"/>
      <c r="F12" s="25"/>
      <c r="G12" s="25"/>
      <c r="H12" s="206"/>
      <c r="I12" s="25"/>
      <c r="J12" s="201"/>
    </row>
    <row r="13" spans="1:12" ht="15" x14ac:dyDescent="0.25">
      <c r="A13" s="93">
        <v>5</v>
      </c>
      <c r="B13" s="25"/>
      <c r="C13" s="25"/>
      <c r="D13" s="25"/>
      <c r="E13" s="25"/>
      <c r="F13" s="25"/>
      <c r="G13" s="25"/>
      <c r="H13" s="206"/>
      <c r="I13" s="25"/>
      <c r="J13" s="201"/>
    </row>
    <row r="14" spans="1:12" ht="15" x14ac:dyDescent="0.25">
      <c r="A14" s="93">
        <v>6</v>
      </c>
      <c r="B14" s="25"/>
      <c r="C14" s="25"/>
      <c r="D14" s="25"/>
      <c r="E14" s="25"/>
      <c r="F14" s="25"/>
      <c r="G14" s="25"/>
      <c r="H14" s="206"/>
      <c r="I14" s="25"/>
      <c r="J14" s="201"/>
    </row>
    <row r="15" spans="1:12" s="22" customFormat="1" ht="15" x14ac:dyDescent="0.25">
      <c r="A15" s="93">
        <v>7</v>
      </c>
      <c r="B15" s="25"/>
      <c r="C15" s="25"/>
      <c r="D15" s="25"/>
      <c r="E15" s="25"/>
      <c r="F15" s="25"/>
      <c r="G15" s="25"/>
      <c r="H15" s="206"/>
      <c r="I15" s="25"/>
      <c r="J15" s="194"/>
    </row>
    <row r="16" spans="1:12" s="22" customFormat="1" ht="15" x14ac:dyDescent="0.25">
      <c r="A16" s="93">
        <v>8</v>
      </c>
      <c r="B16" s="25"/>
      <c r="C16" s="25"/>
      <c r="D16" s="25"/>
      <c r="E16" s="25"/>
      <c r="F16" s="25"/>
      <c r="G16" s="25"/>
      <c r="H16" s="206"/>
      <c r="I16" s="25"/>
      <c r="J16" s="194"/>
    </row>
    <row r="17" spans="1:10" s="22" customFormat="1" ht="15" x14ac:dyDescent="0.25">
      <c r="A17" s="93">
        <v>9</v>
      </c>
      <c r="B17" s="25"/>
      <c r="C17" s="25"/>
      <c r="D17" s="25"/>
      <c r="E17" s="25"/>
      <c r="F17" s="25"/>
      <c r="G17" s="25"/>
      <c r="H17" s="206"/>
      <c r="I17" s="25"/>
      <c r="J17" s="194"/>
    </row>
    <row r="18" spans="1:10" s="22" customFormat="1" ht="15" x14ac:dyDescent="0.25">
      <c r="A18" s="93">
        <v>10</v>
      </c>
      <c r="B18" s="25"/>
      <c r="C18" s="25"/>
      <c r="D18" s="25"/>
      <c r="E18" s="25"/>
      <c r="F18" s="25"/>
      <c r="G18" s="25"/>
      <c r="H18" s="206"/>
      <c r="I18" s="25"/>
      <c r="J18" s="194"/>
    </row>
    <row r="19" spans="1:10" s="22" customFormat="1" ht="15" x14ac:dyDescent="0.25">
      <c r="A19" s="93">
        <v>11</v>
      </c>
      <c r="B19" s="25"/>
      <c r="C19" s="25"/>
      <c r="D19" s="25"/>
      <c r="E19" s="25"/>
      <c r="F19" s="25"/>
      <c r="G19" s="25"/>
      <c r="H19" s="206"/>
      <c r="I19" s="25"/>
      <c r="J19" s="194"/>
    </row>
    <row r="20" spans="1:10" s="22" customFormat="1" ht="15" x14ac:dyDescent="0.25">
      <c r="A20" s="93">
        <v>12</v>
      </c>
      <c r="B20" s="25"/>
      <c r="C20" s="25"/>
      <c r="D20" s="25"/>
      <c r="E20" s="25"/>
      <c r="F20" s="25"/>
      <c r="G20" s="25"/>
      <c r="H20" s="206"/>
      <c r="I20" s="25"/>
      <c r="J20" s="194"/>
    </row>
    <row r="21" spans="1:10" s="22" customFormat="1" ht="15" x14ac:dyDescent="0.25">
      <c r="A21" s="93">
        <v>13</v>
      </c>
      <c r="B21" s="25"/>
      <c r="C21" s="25"/>
      <c r="D21" s="25"/>
      <c r="E21" s="25"/>
      <c r="F21" s="25"/>
      <c r="G21" s="25"/>
      <c r="H21" s="206"/>
      <c r="I21" s="25"/>
      <c r="J21" s="194"/>
    </row>
    <row r="22" spans="1:10" s="22" customFormat="1" ht="15" x14ac:dyDescent="0.25">
      <c r="A22" s="93">
        <v>14</v>
      </c>
      <c r="B22" s="25"/>
      <c r="C22" s="25"/>
      <c r="D22" s="25"/>
      <c r="E22" s="25"/>
      <c r="F22" s="25"/>
      <c r="G22" s="25"/>
      <c r="H22" s="206"/>
      <c r="I22" s="25"/>
      <c r="J22" s="194"/>
    </row>
    <row r="23" spans="1:10" s="22" customFormat="1" ht="15" x14ac:dyDescent="0.25">
      <c r="A23" s="93">
        <v>15</v>
      </c>
      <c r="B23" s="25"/>
      <c r="C23" s="25"/>
      <c r="D23" s="25"/>
      <c r="E23" s="25"/>
      <c r="F23" s="25"/>
      <c r="G23" s="25"/>
      <c r="H23" s="206"/>
      <c r="I23" s="25"/>
      <c r="J23" s="194"/>
    </row>
    <row r="24" spans="1:10" s="22" customFormat="1" ht="15" x14ac:dyDescent="0.25">
      <c r="A24" s="93">
        <v>16</v>
      </c>
      <c r="B24" s="25"/>
      <c r="C24" s="25"/>
      <c r="D24" s="25"/>
      <c r="E24" s="25"/>
      <c r="F24" s="25"/>
      <c r="G24" s="25"/>
      <c r="H24" s="206"/>
      <c r="I24" s="25"/>
      <c r="J24" s="194"/>
    </row>
    <row r="25" spans="1:10" s="22" customFormat="1" ht="15" x14ac:dyDescent="0.25">
      <c r="A25" s="93">
        <v>17</v>
      </c>
      <c r="B25" s="25"/>
      <c r="C25" s="25"/>
      <c r="D25" s="25"/>
      <c r="E25" s="25"/>
      <c r="F25" s="25"/>
      <c r="G25" s="25"/>
      <c r="H25" s="206"/>
      <c r="I25" s="25"/>
      <c r="J25" s="194"/>
    </row>
    <row r="26" spans="1:10" s="22" customFormat="1" ht="15" x14ac:dyDescent="0.25">
      <c r="A26" s="93">
        <v>18</v>
      </c>
      <c r="B26" s="25"/>
      <c r="C26" s="25"/>
      <c r="D26" s="25"/>
      <c r="E26" s="25"/>
      <c r="F26" s="25"/>
      <c r="G26" s="25"/>
      <c r="H26" s="206"/>
      <c r="I26" s="25"/>
      <c r="J26" s="194"/>
    </row>
    <row r="27" spans="1:10" s="22" customFormat="1" ht="15" x14ac:dyDescent="0.25">
      <c r="A27" s="93" t="s">
        <v>275</v>
      </c>
      <c r="B27" s="25"/>
      <c r="C27" s="25"/>
      <c r="D27" s="25"/>
      <c r="E27" s="25"/>
      <c r="F27" s="25"/>
      <c r="G27" s="25"/>
      <c r="H27" s="206"/>
      <c r="I27" s="25"/>
      <c r="J27" s="194"/>
    </row>
    <row r="28" spans="1:10" s="22" customFormat="1" x14ac:dyDescent="0.2">
      <c r="J28" s="88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97" t="s">
        <v>99</v>
      </c>
      <c r="E31" s="5"/>
    </row>
    <row r="32" spans="1:10" s="2" customFormat="1" ht="15" x14ac:dyDescent="0.3">
      <c r="C32" s="96"/>
      <c r="E32" s="96"/>
      <c r="F32" s="99"/>
      <c r="G32" s="99"/>
      <c r="H32"/>
      <c r="I32"/>
    </row>
    <row r="33" spans="1:10" s="2" customFormat="1" ht="15" x14ac:dyDescent="0.3">
      <c r="A33"/>
      <c r="C33" s="95" t="s">
        <v>262</v>
      </c>
      <c r="E33" s="12" t="s">
        <v>267</v>
      </c>
      <c r="F33" s="98"/>
      <c r="G33"/>
      <c r="H33"/>
      <c r="I33"/>
    </row>
    <row r="34" spans="1:10" s="2" customFormat="1" ht="15" x14ac:dyDescent="0.3">
      <c r="A34"/>
      <c r="C34" s="90" t="s">
        <v>131</v>
      </c>
      <c r="E34" s="2" t="s">
        <v>263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88"/>
    </row>
    <row r="38" spans="1:10" s="22" customFormat="1" x14ac:dyDescent="0.2">
      <c r="J38" s="88"/>
    </row>
    <row r="39" spans="1:10" s="22" customFormat="1" x14ac:dyDescent="0.2">
      <c r="J39" s="88"/>
    </row>
    <row r="40" spans="1:10" s="22" customFormat="1" x14ac:dyDescent="0.2">
      <c r="J40" s="88"/>
    </row>
    <row r="41" spans="1:10" s="22" customFormat="1" x14ac:dyDescent="0.2">
      <c r="J41" s="88"/>
    </row>
    <row r="42" spans="1:10" s="22" customFormat="1" x14ac:dyDescent="0.2">
      <c r="J42" s="88"/>
    </row>
    <row r="43" spans="1:10" s="22" customFormat="1" x14ac:dyDescent="0.2">
      <c r="J43" s="88"/>
    </row>
    <row r="44" spans="1:10" s="22" customFormat="1" x14ac:dyDescent="0.2">
      <c r="J44" s="88"/>
    </row>
    <row r="45" spans="1:10" s="22" customFormat="1" x14ac:dyDescent="0.2">
      <c r="J45" s="88"/>
    </row>
    <row r="46" spans="1:10" s="22" customFormat="1" x14ac:dyDescent="0.2">
      <c r="J46" s="88"/>
    </row>
    <row r="47" spans="1:10" s="22" customFormat="1" x14ac:dyDescent="0.2">
      <c r="J47" s="88"/>
    </row>
    <row r="48" spans="1:10" s="22" customFormat="1" x14ac:dyDescent="0.2">
      <c r="J48" s="88"/>
    </row>
    <row r="49" spans="10:10" s="22" customFormat="1" x14ac:dyDescent="0.2">
      <c r="J49" s="88"/>
    </row>
    <row r="50" spans="10:10" s="22" customFormat="1" x14ac:dyDescent="0.2">
      <c r="J50" s="88"/>
    </row>
    <row r="51" spans="10:10" s="22" customFormat="1" x14ac:dyDescent="0.2">
      <c r="J51" s="88"/>
    </row>
    <row r="52" spans="10:10" s="22" customFormat="1" x14ac:dyDescent="0.2">
      <c r="J52" s="88"/>
    </row>
    <row r="53" spans="10:10" s="22" customFormat="1" x14ac:dyDescent="0.2">
      <c r="J53" s="88"/>
    </row>
    <row r="54" spans="10:10" s="22" customFormat="1" x14ac:dyDescent="0.2">
      <c r="J54" s="88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A4" sqref="A4"/>
    </sheetView>
  </sheetViews>
  <sheetFormatPr defaultRowHeight="12.75" x14ac:dyDescent="0.2"/>
  <cols>
    <col min="1" max="1" width="4.85546875" style="278" customWidth="1"/>
    <col min="2" max="2" width="37.42578125" style="278" customWidth="1"/>
    <col min="3" max="3" width="21.5703125" style="278" customWidth="1"/>
    <col min="4" max="4" width="20" style="278" customWidth="1"/>
    <col min="5" max="5" width="18.7109375" style="278" customWidth="1"/>
    <col min="6" max="6" width="24.140625" style="278" customWidth="1"/>
    <col min="7" max="7" width="27.140625" style="278" customWidth="1"/>
    <col min="8" max="8" width="0.7109375" style="278" customWidth="1"/>
    <col min="9" max="16384" width="9.140625" style="278"/>
  </cols>
  <sheetData>
    <row r="1" spans="1:8" s="262" customFormat="1" ht="15" x14ac:dyDescent="0.2">
      <c r="A1" s="258" t="s">
        <v>323</v>
      </c>
      <c r="B1" s="259"/>
      <c r="C1" s="259"/>
      <c r="D1" s="259"/>
      <c r="E1" s="259"/>
      <c r="F1" s="107"/>
      <c r="G1" s="107" t="s">
        <v>101</v>
      </c>
      <c r="H1" s="263"/>
    </row>
    <row r="2" spans="1:8" s="262" customFormat="1" x14ac:dyDescent="0.2">
      <c r="A2" s="263" t="s">
        <v>314</v>
      </c>
      <c r="B2" s="259"/>
      <c r="C2" s="259"/>
      <c r="D2" s="259"/>
      <c r="E2" s="260"/>
      <c r="F2" s="260"/>
      <c r="G2" s="261"/>
      <c r="H2" s="263"/>
    </row>
    <row r="3" spans="1:8" s="262" customFormat="1" x14ac:dyDescent="0.2">
      <c r="A3" s="263"/>
      <c r="B3" s="259"/>
      <c r="C3" s="259"/>
      <c r="D3" s="259"/>
      <c r="E3" s="260"/>
      <c r="F3" s="260"/>
      <c r="G3" s="260"/>
      <c r="H3" s="263"/>
    </row>
    <row r="4" spans="1:8" s="262" customFormat="1" ht="15" x14ac:dyDescent="0.3">
      <c r="A4" s="161" t="s">
        <v>772</v>
      </c>
      <c r="B4" s="259"/>
      <c r="C4" s="259"/>
      <c r="D4" s="259"/>
      <c r="E4" s="264"/>
      <c r="F4" s="264"/>
      <c r="G4" s="260"/>
      <c r="H4" s="263"/>
    </row>
    <row r="5" spans="1:8" s="262" customFormat="1" x14ac:dyDescent="0.2">
      <c r="A5" s="265"/>
      <c r="B5" s="265"/>
      <c r="C5" s="265"/>
      <c r="D5" s="265"/>
      <c r="E5" s="265"/>
      <c r="F5" s="265"/>
      <c r="G5" s="266"/>
      <c r="H5" s="263"/>
    </row>
    <row r="6" spans="1:8" s="279" customFormat="1" x14ac:dyDescent="0.2">
      <c r="A6" s="267"/>
      <c r="B6" s="267"/>
      <c r="C6" s="267"/>
      <c r="D6" s="267"/>
      <c r="E6" s="267"/>
      <c r="F6" s="267"/>
      <c r="G6" s="267"/>
      <c r="H6" s="264"/>
    </row>
    <row r="7" spans="1:8" s="262" customFormat="1" ht="51" x14ac:dyDescent="0.2">
      <c r="A7" s="301" t="s">
        <v>64</v>
      </c>
      <c r="B7" s="270" t="s">
        <v>318</v>
      </c>
      <c r="C7" s="270" t="s">
        <v>319</v>
      </c>
      <c r="D7" s="270" t="s">
        <v>320</v>
      </c>
      <c r="E7" s="270" t="s">
        <v>321</v>
      </c>
      <c r="F7" s="270" t="s">
        <v>322</v>
      </c>
      <c r="G7" s="270" t="s">
        <v>315</v>
      </c>
      <c r="H7" s="263"/>
    </row>
    <row r="8" spans="1:8" s="262" customFormat="1" x14ac:dyDescent="0.2">
      <c r="A8" s="268">
        <v>1</v>
      </c>
      <c r="B8" s="269">
        <v>2</v>
      </c>
      <c r="C8" s="269">
        <v>3</v>
      </c>
      <c r="D8" s="269">
        <v>4</v>
      </c>
      <c r="E8" s="270">
        <v>5</v>
      </c>
      <c r="F8" s="270">
        <v>6</v>
      </c>
      <c r="G8" s="270">
        <v>7</v>
      </c>
      <c r="H8" s="263"/>
    </row>
    <row r="9" spans="1:8" s="262" customFormat="1" x14ac:dyDescent="0.2">
      <c r="A9" s="280">
        <v>1</v>
      </c>
      <c r="B9" s="271"/>
      <c r="C9" s="271"/>
      <c r="D9" s="272"/>
      <c r="E9" s="271"/>
      <c r="F9" s="271"/>
      <c r="G9" s="271"/>
      <c r="H9" s="263"/>
    </row>
    <row r="10" spans="1:8" s="262" customFormat="1" x14ac:dyDescent="0.2">
      <c r="A10" s="280">
        <v>2</v>
      </c>
      <c r="B10" s="271"/>
      <c r="C10" s="271"/>
      <c r="D10" s="272"/>
      <c r="E10" s="271"/>
      <c r="F10" s="271"/>
      <c r="G10" s="271"/>
      <c r="H10" s="263"/>
    </row>
    <row r="11" spans="1:8" s="262" customFormat="1" x14ac:dyDescent="0.2">
      <c r="A11" s="280">
        <v>3</v>
      </c>
      <c r="B11" s="271"/>
      <c r="C11" s="271"/>
      <c r="D11" s="272"/>
      <c r="E11" s="271"/>
      <c r="F11" s="271"/>
      <c r="G11" s="271"/>
      <c r="H11" s="263"/>
    </row>
    <row r="12" spans="1:8" s="262" customFormat="1" x14ac:dyDescent="0.2">
      <c r="A12" s="280">
        <v>4</v>
      </c>
      <c r="B12" s="271"/>
      <c r="C12" s="271"/>
      <c r="D12" s="272"/>
      <c r="E12" s="271"/>
      <c r="F12" s="271"/>
      <c r="G12" s="271"/>
      <c r="H12" s="263"/>
    </row>
    <row r="13" spans="1:8" s="262" customFormat="1" x14ac:dyDescent="0.2">
      <c r="A13" s="280">
        <v>5</v>
      </c>
      <c r="B13" s="271"/>
      <c r="C13" s="271"/>
      <c r="D13" s="272"/>
      <c r="E13" s="271"/>
      <c r="F13" s="271"/>
      <c r="G13" s="271"/>
      <c r="H13" s="263"/>
    </row>
    <row r="14" spans="1:8" s="262" customFormat="1" x14ac:dyDescent="0.2">
      <c r="A14" s="280">
        <v>6</v>
      </c>
      <c r="B14" s="271"/>
      <c r="C14" s="271"/>
      <c r="D14" s="272"/>
      <c r="E14" s="271"/>
      <c r="F14" s="271"/>
      <c r="G14" s="271"/>
      <c r="H14" s="263"/>
    </row>
    <row r="15" spans="1:8" s="262" customFormat="1" x14ac:dyDescent="0.2">
      <c r="A15" s="280">
        <v>7</v>
      </c>
      <c r="B15" s="271"/>
      <c r="C15" s="271"/>
      <c r="D15" s="272"/>
      <c r="E15" s="271"/>
      <c r="F15" s="271"/>
      <c r="G15" s="271"/>
      <c r="H15" s="263"/>
    </row>
    <row r="16" spans="1:8" s="262" customFormat="1" x14ac:dyDescent="0.2">
      <c r="A16" s="280">
        <v>8</v>
      </c>
      <c r="B16" s="271"/>
      <c r="C16" s="271"/>
      <c r="D16" s="272"/>
      <c r="E16" s="271"/>
      <c r="F16" s="271"/>
      <c r="G16" s="271"/>
      <c r="H16" s="263"/>
    </row>
    <row r="17" spans="1:11" s="262" customFormat="1" x14ac:dyDescent="0.2">
      <c r="A17" s="280">
        <v>9</v>
      </c>
      <c r="B17" s="271"/>
      <c r="C17" s="271"/>
      <c r="D17" s="272"/>
      <c r="E17" s="271"/>
      <c r="F17" s="271"/>
      <c r="G17" s="271"/>
      <c r="H17" s="263"/>
    </row>
    <row r="18" spans="1:11" s="262" customFormat="1" x14ac:dyDescent="0.2">
      <c r="A18" s="280">
        <v>10</v>
      </c>
      <c r="B18" s="271"/>
      <c r="C18" s="271"/>
      <c r="D18" s="272"/>
      <c r="E18" s="271"/>
      <c r="F18" s="271"/>
      <c r="G18" s="271"/>
      <c r="H18" s="263"/>
    </row>
    <row r="19" spans="1:11" s="262" customFormat="1" x14ac:dyDescent="0.2">
      <c r="A19" s="280" t="s">
        <v>272</v>
      </c>
      <c r="B19" s="271"/>
      <c r="C19" s="271"/>
      <c r="D19" s="272"/>
      <c r="E19" s="271"/>
      <c r="F19" s="271"/>
      <c r="G19" s="271"/>
      <c r="H19" s="263"/>
    </row>
    <row r="22" spans="1:11" s="262" customFormat="1" x14ac:dyDescent="0.2"/>
    <row r="23" spans="1:11" s="262" customFormat="1" x14ac:dyDescent="0.2"/>
    <row r="24" spans="1:11" s="21" customFormat="1" ht="15" x14ac:dyDescent="0.3">
      <c r="B24" s="273" t="s">
        <v>99</v>
      </c>
      <c r="C24" s="273"/>
    </row>
    <row r="25" spans="1:11" s="21" customFormat="1" ht="15" x14ac:dyDescent="0.3">
      <c r="B25" s="273"/>
      <c r="C25" s="273"/>
    </row>
    <row r="26" spans="1:11" s="21" customFormat="1" ht="15" x14ac:dyDescent="0.3">
      <c r="C26" s="275"/>
      <c r="F26" s="275"/>
      <c r="G26" s="275"/>
      <c r="H26" s="274"/>
    </row>
    <row r="27" spans="1:11" s="21" customFormat="1" ht="15" x14ac:dyDescent="0.3">
      <c r="C27" s="276" t="s">
        <v>262</v>
      </c>
      <c r="F27" s="273" t="s">
        <v>316</v>
      </c>
      <c r="J27" s="274"/>
      <c r="K27" s="274"/>
    </row>
    <row r="28" spans="1:11" s="21" customFormat="1" ht="15" x14ac:dyDescent="0.3">
      <c r="C28" s="276" t="s">
        <v>131</v>
      </c>
      <c r="F28" s="277" t="s">
        <v>263</v>
      </c>
      <c r="J28" s="274"/>
      <c r="K28" s="274"/>
    </row>
    <row r="29" spans="1:11" s="262" customFormat="1" ht="15" x14ac:dyDescent="0.3">
      <c r="C29" s="276"/>
      <c r="J29" s="279"/>
      <c r="K29" s="279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view="pageBreakPreview" zoomScale="70" zoomScaleNormal="80" zoomScaleSheetLayoutView="70" workbookViewId="0">
      <selection activeCell="G11" sqref="G11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85" t="s">
        <v>438</v>
      </c>
      <c r="B1" s="186"/>
      <c r="C1" s="186"/>
      <c r="D1" s="186"/>
      <c r="E1" s="186"/>
      <c r="F1" s="186"/>
      <c r="G1" s="186"/>
      <c r="H1" s="186"/>
      <c r="I1" s="186"/>
      <c r="J1" s="186"/>
      <c r="K1" s="107" t="s">
        <v>101</v>
      </c>
    </row>
    <row r="2" spans="1:11" ht="15" x14ac:dyDescent="0.3">
      <c r="A2" s="149" t="s">
        <v>132</v>
      </c>
      <c r="B2" s="186"/>
      <c r="C2" s="186"/>
      <c r="D2" s="186"/>
      <c r="E2" s="186"/>
      <c r="F2" s="186"/>
      <c r="G2" s="186"/>
      <c r="H2" s="186"/>
      <c r="I2" s="186"/>
      <c r="J2" s="186"/>
      <c r="K2" s="284"/>
    </row>
    <row r="3" spans="1:11" ht="15" x14ac:dyDescent="0.2">
      <c r="A3" s="186"/>
      <c r="B3" s="186"/>
      <c r="C3" s="186"/>
      <c r="D3" s="186"/>
      <c r="E3" s="186"/>
      <c r="F3" s="186"/>
      <c r="G3" s="186"/>
      <c r="H3" s="186"/>
      <c r="I3" s="186"/>
      <c r="J3" s="186"/>
      <c r="K3" s="189"/>
    </row>
    <row r="4" spans="1:11" ht="15" x14ac:dyDescent="0.3">
      <c r="A4" s="105" t="str">
        <f>'ფორმა N2'!A4</f>
        <v>ანგარიშვალდებული პირის დასახელება:,დავით თარხან-მოურავი საქართველოს პატრიოტთა ალიანსი"</v>
      </c>
      <c r="B4" s="105"/>
      <c r="C4" s="105"/>
      <c r="D4" s="106"/>
      <c r="E4" s="195"/>
      <c r="F4" s="186"/>
      <c r="G4" s="186"/>
      <c r="H4" s="186"/>
      <c r="I4" s="186"/>
      <c r="J4" s="186"/>
      <c r="K4" s="195"/>
    </row>
    <row r="5" spans="1:11" s="250" customFormat="1" ht="15" x14ac:dyDescent="0.3">
      <c r="A5" s="290" t="str">
        <f>'ფორმა N1'!D4</f>
        <v xml:space="preserve"> </v>
      </c>
      <c r="B5" s="109"/>
      <c r="C5" s="109"/>
      <c r="D5" s="109"/>
      <c r="E5" s="291"/>
      <c r="F5" s="292"/>
      <c r="G5" s="292"/>
      <c r="H5" s="292"/>
      <c r="I5" s="292"/>
      <c r="J5" s="292"/>
      <c r="K5" s="291"/>
    </row>
    <row r="6" spans="1:11" ht="13.5" x14ac:dyDescent="0.2">
      <c r="A6" s="190"/>
      <c r="B6" s="191"/>
      <c r="C6" s="191"/>
      <c r="D6" s="191"/>
      <c r="E6" s="186"/>
      <c r="F6" s="186"/>
      <c r="G6" s="186"/>
      <c r="H6" s="186"/>
      <c r="I6" s="186"/>
      <c r="J6" s="186"/>
      <c r="K6" s="186"/>
    </row>
    <row r="7" spans="1:11" ht="60" x14ac:dyDescent="0.2">
      <c r="A7" s="199" t="s">
        <v>64</v>
      </c>
      <c r="B7" s="184" t="s">
        <v>371</v>
      </c>
      <c r="C7" s="184" t="s">
        <v>372</v>
      </c>
      <c r="D7" s="184" t="s">
        <v>374</v>
      </c>
      <c r="E7" s="184" t="s">
        <v>373</v>
      </c>
      <c r="F7" s="184" t="s">
        <v>382</v>
      </c>
      <c r="G7" s="184" t="s">
        <v>383</v>
      </c>
      <c r="H7" s="184" t="s">
        <v>377</v>
      </c>
      <c r="I7" s="184" t="s">
        <v>378</v>
      </c>
      <c r="J7" s="184" t="s">
        <v>390</v>
      </c>
      <c r="K7" s="184" t="s">
        <v>379</v>
      </c>
    </row>
    <row r="8" spans="1:11" ht="15" x14ac:dyDescent="0.2">
      <c r="A8" s="182">
        <v>1</v>
      </c>
      <c r="B8" s="182">
        <v>2</v>
      </c>
      <c r="C8" s="184">
        <v>3</v>
      </c>
      <c r="D8" s="182">
        <v>4</v>
      </c>
      <c r="E8" s="184">
        <v>5</v>
      </c>
      <c r="F8" s="182">
        <v>6</v>
      </c>
      <c r="G8" s="184">
        <v>7</v>
      </c>
      <c r="H8" s="182">
        <v>8</v>
      </c>
      <c r="I8" s="184">
        <v>9</v>
      </c>
      <c r="J8" s="182">
        <v>10</v>
      </c>
      <c r="K8" s="184">
        <v>11</v>
      </c>
    </row>
    <row r="9" spans="1:11" ht="30" x14ac:dyDescent="0.2">
      <c r="A9" s="93">
        <v>1</v>
      </c>
      <c r="B9" s="25" t="s">
        <v>678</v>
      </c>
      <c r="C9" s="25"/>
      <c r="D9" s="25" t="s">
        <v>679</v>
      </c>
      <c r="E9" s="25"/>
      <c r="F9" s="25">
        <v>2850</v>
      </c>
      <c r="G9" s="25"/>
      <c r="H9" s="287"/>
      <c r="I9" s="287"/>
      <c r="J9" s="287"/>
      <c r="K9" s="25" t="s">
        <v>680</v>
      </c>
    </row>
    <row r="10" spans="1:11" ht="30" x14ac:dyDescent="0.2">
      <c r="A10" s="93">
        <v>2</v>
      </c>
      <c r="B10" s="25" t="s">
        <v>681</v>
      </c>
      <c r="C10" s="25"/>
      <c r="D10" s="25" t="s">
        <v>682</v>
      </c>
      <c r="E10" s="25" t="s">
        <v>683</v>
      </c>
      <c r="F10" s="25">
        <v>150</v>
      </c>
      <c r="G10" s="25">
        <v>11001005404</v>
      </c>
      <c r="H10" s="287" t="s">
        <v>547</v>
      </c>
      <c r="I10" s="287" t="s">
        <v>464</v>
      </c>
      <c r="J10" s="287"/>
      <c r="K10" s="25"/>
    </row>
    <row r="11" spans="1:11" ht="30" x14ac:dyDescent="0.2">
      <c r="A11" s="93">
        <v>3</v>
      </c>
      <c r="B11" s="25" t="s">
        <v>684</v>
      </c>
      <c r="C11" s="25"/>
      <c r="D11" s="25" t="s">
        <v>685</v>
      </c>
      <c r="E11" s="25" t="s">
        <v>686</v>
      </c>
      <c r="F11" s="25">
        <v>200</v>
      </c>
      <c r="G11" s="25">
        <v>54001008916</v>
      </c>
      <c r="H11" s="287" t="s">
        <v>687</v>
      </c>
      <c r="I11" s="287" t="s">
        <v>688</v>
      </c>
      <c r="J11" s="287"/>
      <c r="K11" s="25"/>
    </row>
    <row r="12" spans="1:11" ht="15" x14ac:dyDescent="0.2">
      <c r="A12" s="93">
        <v>7</v>
      </c>
      <c r="B12" s="25" t="s">
        <v>769</v>
      </c>
      <c r="C12" s="25"/>
      <c r="D12" s="25" t="s">
        <v>689</v>
      </c>
      <c r="E12" s="25" t="s">
        <v>690</v>
      </c>
      <c r="F12" s="25">
        <v>200</v>
      </c>
      <c r="G12" s="25">
        <v>10001018110</v>
      </c>
      <c r="H12" s="242" t="s">
        <v>767</v>
      </c>
      <c r="I12" s="287" t="s">
        <v>768</v>
      </c>
      <c r="J12" s="287"/>
      <c r="K12" s="25"/>
    </row>
    <row r="13" spans="1:11" ht="15" x14ac:dyDescent="0.2">
      <c r="A13" s="93">
        <v>9</v>
      </c>
      <c r="B13" s="25"/>
      <c r="C13" s="25"/>
      <c r="D13" s="25"/>
      <c r="E13" s="25"/>
      <c r="F13" s="25"/>
      <c r="G13" s="25"/>
      <c r="H13" s="287"/>
      <c r="I13" s="287"/>
      <c r="J13" s="287"/>
      <c r="K13" s="25"/>
    </row>
    <row r="14" spans="1:11" ht="15" x14ac:dyDescent="0.2">
      <c r="A14" s="93">
        <v>10</v>
      </c>
      <c r="B14" s="25"/>
      <c r="C14" s="25"/>
      <c r="D14" s="25"/>
      <c r="E14" s="25"/>
      <c r="F14" s="25"/>
      <c r="G14" s="25"/>
      <c r="H14" s="287"/>
      <c r="I14" s="287"/>
      <c r="J14" s="287"/>
      <c r="K14" s="25"/>
    </row>
    <row r="15" spans="1:11" ht="15" x14ac:dyDescent="0.2">
      <c r="A15" s="93">
        <v>11</v>
      </c>
      <c r="B15" s="25"/>
      <c r="C15" s="25"/>
      <c r="D15" s="25"/>
      <c r="E15" s="25"/>
      <c r="F15" s="25"/>
      <c r="G15" s="25"/>
      <c r="H15" s="287"/>
      <c r="I15" s="287"/>
      <c r="J15" s="287"/>
      <c r="K15" s="25"/>
    </row>
    <row r="16" spans="1:11" ht="15" x14ac:dyDescent="0.2">
      <c r="A16" s="93">
        <v>12</v>
      </c>
      <c r="B16" s="25"/>
      <c r="C16" s="25"/>
      <c r="D16" s="25"/>
      <c r="E16" s="25"/>
      <c r="F16" s="25"/>
      <c r="G16" s="25"/>
      <c r="H16" s="287"/>
      <c r="I16" s="287"/>
      <c r="J16" s="287"/>
      <c r="K16" s="25"/>
    </row>
    <row r="17" spans="1:11" ht="15" x14ac:dyDescent="0.2">
      <c r="A17" s="93">
        <v>13</v>
      </c>
      <c r="B17" s="25"/>
      <c r="C17" s="25"/>
      <c r="D17" s="25"/>
      <c r="E17" s="25"/>
      <c r="F17" s="25"/>
      <c r="G17" s="25"/>
      <c r="H17" s="287"/>
      <c r="I17" s="287"/>
      <c r="J17" s="287"/>
      <c r="K17" s="25"/>
    </row>
    <row r="18" spans="1:11" ht="15" x14ac:dyDescent="0.2">
      <c r="A18" s="93">
        <v>14</v>
      </c>
      <c r="B18" s="25"/>
      <c r="C18" s="25"/>
      <c r="D18" s="25"/>
      <c r="E18" s="25"/>
      <c r="F18" s="25"/>
      <c r="G18" s="25"/>
      <c r="H18" s="287"/>
      <c r="I18" s="287"/>
      <c r="J18" s="287"/>
      <c r="K18" s="25"/>
    </row>
    <row r="19" spans="1:11" ht="15" x14ac:dyDescent="0.2">
      <c r="A19" s="93">
        <v>15</v>
      </c>
      <c r="B19" s="25"/>
      <c r="C19" s="25"/>
      <c r="D19" s="25"/>
      <c r="E19" s="25"/>
      <c r="F19" s="25"/>
      <c r="G19" s="25"/>
      <c r="H19" s="287"/>
      <c r="I19" s="287"/>
      <c r="J19" s="287"/>
      <c r="K19" s="25"/>
    </row>
    <row r="20" spans="1:11" ht="15" x14ac:dyDescent="0.2">
      <c r="A20" s="93">
        <v>16</v>
      </c>
      <c r="B20" s="25"/>
      <c r="C20" s="25"/>
      <c r="D20" s="25"/>
      <c r="E20" s="25"/>
      <c r="F20" s="25"/>
      <c r="G20" s="25"/>
      <c r="H20" s="287"/>
      <c r="I20" s="287"/>
      <c r="J20" s="287"/>
      <c r="K20" s="25"/>
    </row>
    <row r="21" spans="1:11" ht="15" x14ac:dyDescent="0.2">
      <c r="A21" s="93">
        <v>17</v>
      </c>
      <c r="B21" s="25"/>
      <c r="C21" s="25"/>
      <c r="D21" s="25"/>
      <c r="E21" s="25"/>
      <c r="F21" s="25"/>
      <c r="G21" s="25"/>
      <c r="H21" s="287"/>
      <c r="I21" s="287"/>
      <c r="J21" s="287"/>
      <c r="K21" s="25"/>
    </row>
    <row r="22" spans="1:11" ht="15" x14ac:dyDescent="0.2">
      <c r="A22" s="93">
        <v>18</v>
      </c>
      <c r="B22" s="25"/>
      <c r="C22" s="25"/>
      <c r="D22" s="25"/>
      <c r="E22" s="25"/>
      <c r="F22" s="25"/>
      <c r="G22" s="25"/>
      <c r="H22" s="287"/>
      <c r="I22" s="287"/>
      <c r="J22" s="287"/>
      <c r="K22" s="25"/>
    </row>
    <row r="23" spans="1:11" ht="15" x14ac:dyDescent="0.2">
      <c r="A23" s="93" t="s">
        <v>275</v>
      </c>
      <c r="B23" s="25"/>
      <c r="C23" s="25"/>
      <c r="D23" s="25"/>
      <c r="E23" s="25"/>
      <c r="F23" s="25"/>
      <c r="G23" s="25"/>
      <c r="H23" s="287"/>
      <c r="I23" s="287"/>
      <c r="J23" s="287"/>
      <c r="K23" s="25"/>
    </row>
    <row r="24" spans="1:1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24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ht="15" x14ac:dyDescent="0.3">
      <c r="A27" s="2"/>
      <c r="B27" s="97" t="s">
        <v>99</v>
      </c>
      <c r="C27" s="2"/>
      <c r="D27" s="2"/>
      <c r="E27" s="5"/>
      <c r="F27" s="2"/>
      <c r="G27" s="2"/>
      <c r="H27" s="2"/>
      <c r="I27" s="2"/>
      <c r="J27" s="2"/>
      <c r="K27" s="2"/>
    </row>
    <row r="28" spans="1:11" ht="15" x14ac:dyDescent="0.3">
      <c r="A28" s="2"/>
      <c r="B28" s="2"/>
      <c r="C28" s="429"/>
      <c r="D28" s="429"/>
      <c r="F28" s="96"/>
      <c r="G28" s="99"/>
    </row>
    <row r="29" spans="1:11" ht="15" x14ac:dyDescent="0.3">
      <c r="B29" s="2"/>
      <c r="C29" s="95" t="s">
        <v>262</v>
      </c>
      <c r="D29" s="2"/>
      <c r="F29" s="12" t="s">
        <v>267</v>
      </c>
    </row>
    <row r="30" spans="1:11" ht="15" x14ac:dyDescent="0.3">
      <c r="B30" s="2"/>
      <c r="C30" s="2"/>
      <c r="D30" s="2"/>
      <c r="F30" s="2" t="s">
        <v>263</v>
      </c>
    </row>
    <row r="31" spans="1:11" ht="15" x14ac:dyDescent="0.3">
      <c r="B31" s="2"/>
      <c r="C31" s="90" t="s">
        <v>131</v>
      </c>
    </row>
  </sheetData>
  <mergeCells count="1">
    <mergeCell ref="C28:D28"/>
  </mergeCells>
  <pageMargins left="0.7" right="0.7" top="0.75" bottom="0.75" header="0.3" footer="0.3"/>
  <pageSetup scale="5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A2" sqref="A2"/>
    </sheetView>
  </sheetViews>
  <sheetFormatPr defaultRowHeight="12.75" x14ac:dyDescent="0.2"/>
  <cols>
    <col min="1" max="1" width="11.7109375" style="250" customWidth="1"/>
    <col min="2" max="2" width="21.140625" style="250" customWidth="1"/>
    <col min="3" max="3" width="21.5703125" style="250" customWidth="1"/>
    <col min="4" max="4" width="19.140625" style="250" customWidth="1"/>
    <col min="5" max="5" width="15.140625" style="250" customWidth="1"/>
    <col min="6" max="6" width="20.85546875" style="250" customWidth="1"/>
    <col min="7" max="7" width="23.85546875" style="250" customWidth="1"/>
    <col min="8" max="8" width="19" style="250" customWidth="1"/>
    <col min="9" max="9" width="21.140625" style="250" customWidth="1"/>
    <col min="10" max="10" width="17" style="250" customWidth="1"/>
    <col min="11" max="11" width="21.5703125" style="250" customWidth="1"/>
    <col min="12" max="12" width="24.42578125" style="250" customWidth="1"/>
    <col min="13" max="16384" width="9.140625" style="250"/>
  </cols>
  <sheetData>
    <row r="1" spans="1:13" customFormat="1" ht="15" x14ac:dyDescent="0.2">
      <c r="A1" s="185" t="s">
        <v>439</v>
      </c>
      <c r="B1" s="185"/>
      <c r="C1" s="186"/>
      <c r="D1" s="186"/>
      <c r="E1" s="186"/>
      <c r="F1" s="186"/>
      <c r="G1" s="186"/>
      <c r="H1" s="186"/>
      <c r="I1" s="186"/>
      <c r="J1" s="186"/>
      <c r="K1" s="192"/>
      <c r="L1" s="107" t="s">
        <v>101</v>
      </c>
    </row>
    <row r="2" spans="1:13" customFormat="1" ht="15" x14ac:dyDescent="0.3">
      <c r="A2" s="149" t="s">
        <v>132</v>
      </c>
      <c r="B2" s="149"/>
      <c r="C2" s="186"/>
      <c r="D2" s="186"/>
      <c r="E2" s="186"/>
      <c r="F2" s="186"/>
      <c r="G2" s="186"/>
      <c r="H2" s="186"/>
      <c r="I2" s="186"/>
      <c r="J2" s="186"/>
      <c r="K2" s="192"/>
      <c r="L2" s="284"/>
    </row>
    <row r="3" spans="1:13" customFormat="1" ht="15" x14ac:dyDescent="0.2">
      <c r="A3" s="186"/>
      <c r="B3" s="186"/>
      <c r="C3" s="186"/>
      <c r="D3" s="186"/>
      <c r="E3" s="186"/>
      <c r="F3" s="186"/>
      <c r="G3" s="186"/>
      <c r="H3" s="186"/>
      <c r="I3" s="186"/>
      <c r="J3" s="186"/>
      <c r="K3" s="189"/>
      <c r="L3" s="189"/>
      <c r="M3" s="250"/>
    </row>
    <row r="4" spans="1:13" customFormat="1" ht="15" x14ac:dyDescent="0.3">
      <c r="A4" s="105" t="str">
        <f>'ფორმა N2'!A4</f>
        <v>ანგარიშვალდებული პირის დასახელება:,დავით თარხან-მოურავი საქართველოს პატრიოტთა ალიანსი"</v>
      </c>
      <c r="B4" s="105"/>
      <c r="C4" s="105"/>
      <c r="D4" s="105"/>
      <c r="E4" s="106"/>
      <c r="F4" s="195"/>
      <c r="G4" s="186"/>
      <c r="H4" s="186"/>
      <c r="I4" s="186"/>
      <c r="J4" s="186"/>
      <c r="K4" s="186"/>
      <c r="L4" s="186"/>
    </row>
    <row r="5" spans="1:13" ht="15" x14ac:dyDescent="0.3">
      <c r="A5" s="290" t="str">
        <f>'ფორმა N1'!D4</f>
        <v xml:space="preserve"> </v>
      </c>
      <c r="B5" s="290"/>
      <c r="C5" s="109"/>
      <c r="D5" s="109"/>
      <c r="E5" s="109"/>
      <c r="F5" s="291"/>
      <c r="G5" s="292"/>
      <c r="H5" s="292"/>
      <c r="I5" s="292"/>
      <c r="J5" s="292"/>
      <c r="K5" s="292"/>
      <c r="L5" s="291"/>
    </row>
    <row r="6" spans="1:13" customFormat="1" ht="13.5" x14ac:dyDescent="0.2">
      <c r="A6" s="190"/>
      <c r="B6" s="190"/>
      <c r="C6" s="191"/>
      <c r="D6" s="191"/>
      <c r="E6" s="191"/>
      <c r="F6" s="186"/>
      <c r="G6" s="186"/>
      <c r="H6" s="186"/>
      <c r="I6" s="186"/>
      <c r="J6" s="186"/>
      <c r="K6" s="186"/>
      <c r="L6" s="186"/>
    </row>
    <row r="7" spans="1:13" customFormat="1" ht="60" x14ac:dyDescent="0.2">
      <c r="A7" s="199" t="s">
        <v>64</v>
      </c>
      <c r="B7" s="182" t="s">
        <v>242</v>
      </c>
      <c r="C7" s="184" t="s">
        <v>238</v>
      </c>
      <c r="D7" s="184" t="s">
        <v>239</v>
      </c>
      <c r="E7" s="184" t="s">
        <v>345</v>
      </c>
      <c r="F7" s="184" t="s">
        <v>241</v>
      </c>
      <c r="G7" s="184" t="s">
        <v>381</v>
      </c>
      <c r="H7" s="184" t="s">
        <v>383</v>
      </c>
      <c r="I7" s="184" t="s">
        <v>377</v>
      </c>
      <c r="J7" s="184" t="s">
        <v>378</v>
      </c>
      <c r="K7" s="184" t="s">
        <v>390</v>
      </c>
      <c r="L7" s="184" t="s">
        <v>379</v>
      </c>
    </row>
    <row r="8" spans="1:13" customFormat="1" ht="15" x14ac:dyDescent="0.2">
      <c r="A8" s="182">
        <v>1</v>
      </c>
      <c r="B8" s="182">
        <v>2</v>
      </c>
      <c r="C8" s="184">
        <v>3</v>
      </c>
      <c r="D8" s="182">
        <v>4</v>
      </c>
      <c r="E8" s="184">
        <v>5</v>
      </c>
      <c r="F8" s="182">
        <v>6</v>
      </c>
      <c r="G8" s="184">
        <v>7</v>
      </c>
      <c r="H8" s="182">
        <v>8</v>
      </c>
      <c r="I8" s="182">
        <v>9</v>
      </c>
      <c r="J8" s="182">
        <v>10</v>
      </c>
      <c r="K8" s="184">
        <v>11</v>
      </c>
      <c r="L8" s="184">
        <v>12</v>
      </c>
    </row>
    <row r="9" spans="1:13" customFormat="1" ht="15" x14ac:dyDescent="0.2">
      <c r="A9" s="93">
        <v>1</v>
      </c>
      <c r="B9" s="93"/>
      <c r="C9" s="25"/>
      <c r="D9" s="25"/>
      <c r="E9" s="25"/>
      <c r="F9" s="25"/>
      <c r="G9" s="25"/>
      <c r="H9" s="25"/>
      <c r="I9" s="287"/>
      <c r="J9" s="287"/>
      <c r="K9" s="287"/>
      <c r="L9" s="25"/>
    </row>
    <row r="10" spans="1:13" customFormat="1" ht="15" x14ac:dyDescent="0.2">
      <c r="A10" s="93">
        <v>2</v>
      </c>
      <c r="B10" s="93"/>
      <c r="C10" s="25"/>
      <c r="D10" s="25"/>
      <c r="E10" s="25"/>
      <c r="F10" s="25"/>
      <c r="G10" s="25"/>
      <c r="H10" s="25"/>
      <c r="I10" s="287"/>
      <c r="J10" s="287"/>
      <c r="K10" s="287"/>
      <c r="L10" s="25"/>
    </row>
    <row r="11" spans="1:13" customFormat="1" ht="15" x14ac:dyDescent="0.2">
      <c r="A11" s="93">
        <v>3</v>
      </c>
      <c r="B11" s="93"/>
      <c r="C11" s="25"/>
      <c r="D11" s="25"/>
      <c r="E11" s="25"/>
      <c r="F11" s="25"/>
      <c r="G11" s="25"/>
      <c r="H11" s="25"/>
      <c r="I11" s="287"/>
      <c r="J11" s="287"/>
      <c r="K11" s="287"/>
      <c r="L11" s="25"/>
    </row>
    <row r="12" spans="1:13" customFormat="1" ht="15" x14ac:dyDescent="0.2">
      <c r="A12" s="93">
        <v>4</v>
      </c>
      <c r="B12" s="93"/>
      <c r="C12" s="25"/>
      <c r="D12" s="25"/>
      <c r="E12" s="25"/>
      <c r="F12" s="25"/>
      <c r="G12" s="25"/>
      <c r="H12" s="25"/>
      <c r="I12" s="287"/>
      <c r="J12" s="287"/>
      <c r="K12" s="287"/>
      <c r="L12" s="25"/>
    </row>
    <row r="13" spans="1:13" customFormat="1" ht="15" x14ac:dyDescent="0.2">
      <c r="A13" s="93">
        <v>5</v>
      </c>
      <c r="B13" s="93"/>
      <c r="C13" s="25"/>
      <c r="D13" s="25"/>
      <c r="E13" s="25"/>
      <c r="F13" s="25"/>
      <c r="G13" s="25"/>
      <c r="H13" s="25"/>
      <c r="I13" s="287"/>
      <c r="J13" s="287"/>
      <c r="K13" s="287"/>
      <c r="L13" s="25"/>
    </row>
    <row r="14" spans="1:13" customFormat="1" ht="15" x14ac:dyDescent="0.2">
      <c r="A14" s="93">
        <v>6</v>
      </c>
      <c r="B14" s="93"/>
      <c r="C14" s="25"/>
      <c r="D14" s="25"/>
      <c r="E14" s="25"/>
      <c r="F14" s="25"/>
      <c r="G14" s="25"/>
      <c r="H14" s="25"/>
      <c r="I14" s="287"/>
      <c r="J14" s="287"/>
      <c r="K14" s="287"/>
      <c r="L14" s="25"/>
    </row>
    <row r="15" spans="1:13" customFormat="1" ht="15" x14ac:dyDescent="0.2">
      <c r="A15" s="93">
        <v>7</v>
      </c>
      <c r="B15" s="93"/>
      <c r="C15" s="25"/>
      <c r="D15" s="25"/>
      <c r="E15" s="25"/>
      <c r="F15" s="25"/>
      <c r="G15" s="25"/>
      <c r="H15" s="25"/>
      <c r="I15" s="287"/>
      <c r="J15" s="287"/>
      <c r="K15" s="287"/>
      <c r="L15" s="25"/>
    </row>
    <row r="16" spans="1:13" customFormat="1" ht="15" x14ac:dyDescent="0.2">
      <c r="A16" s="93">
        <v>8</v>
      </c>
      <c r="B16" s="93"/>
      <c r="C16" s="25"/>
      <c r="D16" s="25"/>
      <c r="E16" s="25"/>
      <c r="F16" s="25"/>
      <c r="G16" s="25"/>
      <c r="H16" s="25"/>
      <c r="I16" s="287"/>
      <c r="J16" s="287"/>
      <c r="K16" s="287"/>
      <c r="L16" s="25"/>
    </row>
    <row r="17" spans="1:12" customFormat="1" ht="15" x14ac:dyDescent="0.2">
      <c r="A17" s="93">
        <v>9</v>
      </c>
      <c r="B17" s="93"/>
      <c r="C17" s="25"/>
      <c r="D17" s="25"/>
      <c r="E17" s="25"/>
      <c r="F17" s="25"/>
      <c r="G17" s="25"/>
      <c r="H17" s="25"/>
      <c r="I17" s="287"/>
      <c r="J17" s="287"/>
      <c r="K17" s="287"/>
      <c r="L17" s="25"/>
    </row>
    <row r="18" spans="1:12" customFormat="1" ht="15" x14ac:dyDescent="0.2">
      <c r="A18" s="93">
        <v>10</v>
      </c>
      <c r="B18" s="93"/>
      <c r="C18" s="25"/>
      <c r="D18" s="25"/>
      <c r="E18" s="25"/>
      <c r="F18" s="25"/>
      <c r="G18" s="25"/>
      <c r="H18" s="25"/>
      <c r="I18" s="287"/>
      <c r="J18" s="287"/>
      <c r="K18" s="287"/>
      <c r="L18" s="25"/>
    </row>
    <row r="19" spans="1:12" customFormat="1" ht="15" x14ac:dyDescent="0.2">
      <c r="A19" s="93">
        <v>11</v>
      </c>
      <c r="B19" s="93"/>
      <c r="C19" s="25"/>
      <c r="D19" s="25"/>
      <c r="E19" s="25"/>
      <c r="F19" s="25"/>
      <c r="G19" s="25"/>
      <c r="H19" s="25"/>
      <c r="I19" s="287"/>
      <c r="J19" s="287"/>
      <c r="K19" s="287"/>
      <c r="L19" s="25"/>
    </row>
    <row r="20" spans="1:12" customFormat="1" ht="15" x14ac:dyDescent="0.2">
      <c r="A20" s="93">
        <v>12</v>
      </c>
      <c r="B20" s="93"/>
      <c r="C20" s="25"/>
      <c r="D20" s="25"/>
      <c r="E20" s="25"/>
      <c r="F20" s="25"/>
      <c r="G20" s="25"/>
      <c r="H20" s="25"/>
      <c r="I20" s="287"/>
      <c r="J20" s="287"/>
      <c r="K20" s="287"/>
      <c r="L20" s="25"/>
    </row>
    <row r="21" spans="1:12" customFormat="1" ht="15" x14ac:dyDescent="0.2">
      <c r="A21" s="93">
        <v>13</v>
      </c>
      <c r="B21" s="93"/>
      <c r="C21" s="25"/>
      <c r="D21" s="25"/>
      <c r="E21" s="25"/>
      <c r="F21" s="25"/>
      <c r="G21" s="25"/>
      <c r="H21" s="25"/>
      <c r="I21" s="287"/>
      <c r="J21" s="287"/>
      <c r="K21" s="287"/>
      <c r="L21" s="25"/>
    </row>
    <row r="22" spans="1:12" customFormat="1" ht="15" x14ac:dyDescent="0.2">
      <c r="A22" s="93">
        <v>14</v>
      </c>
      <c r="B22" s="93"/>
      <c r="C22" s="25"/>
      <c r="D22" s="25"/>
      <c r="E22" s="25"/>
      <c r="F22" s="25"/>
      <c r="G22" s="25"/>
      <c r="H22" s="25"/>
      <c r="I22" s="287"/>
      <c r="J22" s="287"/>
      <c r="K22" s="287"/>
      <c r="L22" s="25"/>
    </row>
    <row r="23" spans="1:12" customFormat="1" ht="15" x14ac:dyDescent="0.2">
      <c r="A23" s="93">
        <v>15</v>
      </c>
      <c r="B23" s="93"/>
      <c r="C23" s="25"/>
      <c r="D23" s="25"/>
      <c r="E23" s="25"/>
      <c r="F23" s="25"/>
      <c r="G23" s="25"/>
      <c r="H23" s="25"/>
      <c r="I23" s="287"/>
      <c r="J23" s="287"/>
      <c r="K23" s="287"/>
      <c r="L23" s="25"/>
    </row>
    <row r="24" spans="1:12" customFormat="1" ht="15" x14ac:dyDescent="0.2">
      <c r="A24" s="93">
        <v>16</v>
      </c>
      <c r="B24" s="93"/>
      <c r="C24" s="25"/>
      <c r="D24" s="25"/>
      <c r="E24" s="25"/>
      <c r="F24" s="25"/>
      <c r="G24" s="25"/>
      <c r="H24" s="25"/>
      <c r="I24" s="287"/>
      <c r="J24" s="287"/>
      <c r="K24" s="287"/>
      <c r="L24" s="25"/>
    </row>
    <row r="25" spans="1:12" customFormat="1" ht="15" x14ac:dyDescent="0.2">
      <c r="A25" s="93">
        <v>17</v>
      </c>
      <c r="B25" s="93"/>
      <c r="C25" s="25"/>
      <c r="D25" s="25"/>
      <c r="E25" s="25"/>
      <c r="F25" s="25"/>
      <c r="G25" s="25"/>
      <c r="H25" s="25"/>
      <c r="I25" s="287"/>
      <c r="J25" s="287"/>
      <c r="K25" s="287"/>
      <c r="L25" s="25"/>
    </row>
    <row r="26" spans="1:12" customFormat="1" ht="15" x14ac:dyDescent="0.2">
      <c r="A26" s="93">
        <v>18</v>
      </c>
      <c r="B26" s="93"/>
      <c r="C26" s="25"/>
      <c r="D26" s="25"/>
      <c r="E26" s="25"/>
      <c r="F26" s="25"/>
      <c r="G26" s="25"/>
      <c r="H26" s="25"/>
      <c r="I26" s="287"/>
      <c r="J26" s="287"/>
      <c r="K26" s="287"/>
      <c r="L26" s="25"/>
    </row>
    <row r="27" spans="1:12" customFormat="1" ht="15" x14ac:dyDescent="0.2">
      <c r="A27" s="93" t="s">
        <v>275</v>
      </c>
      <c r="B27" s="93"/>
      <c r="C27" s="25"/>
      <c r="D27" s="25"/>
      <c r="E27" s="25"/>
      <c r="F27" s="25"/>
      <c r="G27" s="25"/>
      <c r="H27" s="25"/>
      <c r="I27" s="287"/>
      <c r="J27" s="287"/>
      <c r="K27" s="287"/>
      <c r="L27" s="25"/>
    </row>
    <row r="28" spans="1:12" x14ac:dyDescent="0.2">
      <c r="A28" s="294"/>
      <c r="B28" s="294"/>
      <c r="C28" s="294"/>
      <c r="D28" s="294"/>
      <c r="E28" s="294"/>
      <c r="F28" s="294"/>
      <c r="G28" s="294"/>
      <c r="H28" s="294"/>
      <c r="I28" s="294"/>
      <c r="J28" s="294"/>
      <c r="K28" s="294"/>
      <c r="L28" s="294"/>
    </row>
    <row r="29" spans="1:12" x14ac:dyDescent="0.2">
      <c r="A29" s="294"/>
      <c r="B29" s="294"/>
      <c r="C29" s="294"/>
      <c r="D29" s="294"/>
      <c r="E29" s="294"/>
      <c r="F29" s="294"/>
      <c r="G29" s="294"/>
      <c r="H29" s="294"/>
      <c r="I29" s="294"/>
      <c r="J29" s="294"/>
      <c r="K29" s="294"/>
      <c r="L29" s="294"/>
    </row>
    <row r="30" spans="1:12" x14ac:dyDescent="0.2">
      <c r="A30" s="295"/>
      <c r="B30" s="295"/>
      <c r="C30" s="294"/>
      <c r="D30" s="294"/>
      <c r="E30" s="294"/>
      <c r="F30" s="294"/>
      <c r="G30" s="294"/>
      <c r="H30" s="294"/>
      <c r="I30" s="294"/>
      <c r="J30" s="294"/>
      <c r="K30" s="294"/>
      <c r="L30" s="294"/>
    </row>
    <row r="31" spans="1:12" ht="15" x14ac:dyDescent="0.3">
      <c r="A31" s="249"/>
      <c r="B31" s="249"/>
      <c r="C31" s="251" t="s">
        <v>99</v>
      </c>
      <c r="D31" s="249"/>
      <c r="E31" s="249"/>
      <c r="F31" s="252"/>
      <c r="G31" s="249"/>
      <c r="H31" s="249"/>
      <c r="I31" s="249"/>
      <c r="J31" s="249"/>
      <c r="K31" s="249"/>
      <c r="L31" s="249"/>
    </row>
    <row r="32" spans="1:12" ht="15" x14ac:dyDescent="0.3">
      <c r="A32" s="249"/>
      <c r="B32" s="249"/>
      <c r="C32" s="249"/>
      <c r="D32" s="253"/>
      <c r="E32" s="249"/>
      <c r="G32" s="253"/>
      <c r="H32" s="300"/>
    </row>
    <row r="33" spans="3:7" ht="15" x14ac:dyDescent="0.3">
      <c r="C33" s="249"/>
      <c r="D33" s="255" t="s">
        <v>262</v>
      </c>
      <c r="E33" s="249"/>
      <c r="G33" s="256" t="s">
        <v>267</v>
      </c>
    </row>
    <row r="34" spans="3:7" ht="15" x14ac:dyDescent="0.3">
      <c r="C34" s="249"/>
      <c r="D34" s="257" t="s">
        <v>131</v>
      </c>
      <c r="E34" s="249"/>
      <c r="G34" s="249" t="s">
        <v>263</v>
      </c>
    </row>
    <row r="35" spans="3:7" ht="15" x14ac:dyDescent="0.3">
      <c r="C35" s="249"/>
      <c r="D35" s="257"/>
    </row>
  </sheetData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A2" sqref="A2"/>
    </sheetView>
  </sheetViews>
  <sheetFormatPr defaultRowHeight="12.75" x14ac:dyDescent="0.2"/>
  <cols>
    <col min="1" max="1" width="11.7109375" style="250" customWidth="1"/>
    <col min="2" max="2" width="21.5703125" style="250" customWidth="1"/>
    <col min="3" max="3" width="19.140625" style="250" customWidth="1"/>
    <col min="4" max="4" width="23.7109375" style="250" customWidth="1"/>
    <col min="5" max="6" width="16.5703125" style="250" bestFit="1" customWidth="1"/>
    <col min="7" max="7" width="17" style="250" customWidth="1"/>
    <col min="8" max="8" width="19" style="250" customWidth="1"/>
    <col min="9" max="9" width="24.42578125" style="250" customWidth="1"/>
    <col min="10" max="16384" width="9.140625" style="250"/>
  </cols>
  <sheetData>
    <row r="1" spans="1:13" customFormat="1" ht="15" x14ac:dyDescent="0.2">
      <c r="A1" s="185" t="s">
        <v>440</v>
      </c>
      <c r="B1" s="186"/>
      <c r="C1" s="186"/>
      <c r="D1" s="186"/>
      <c r="E1" s="186"/>
      <c r="F1" s="186"/>
      <c r="G1" s="186"/>
      <c r="H1" s="192"/>
      <c r="I1" s="107" t="s">
        <v>101</v>
      </c>
    </row>
    <row r="2" spans="1:13" customFormat="1" ht="15" x14ac:dyDescent="0.3">
      <c r="A2" s="149" t="s">
        <v>132</v>
      </c>
      <c r="B2" s="186"/>
      <c r="C2" s="186"/>
      <c r="D2" s="186"/>
      <c r="E2" s="186"/>
      <c r="F2" s="186"/>
      <c r="G2" s="186"/>
      <c r="H2" s="192"/>
      <c r="I2" s="288"/>
    </row>
    <row r="3" spans="1:13" customFormat="1" ht="15" x14ac:dyDescent="0.2">
      <c r="A3" s="186"/>
      <c r="B3" s="186"/>
      <c r="C3" s="186"/>
      <c r="D3" s="186"/>
      <c r="E3" s="186"/>
      <c r="F3" s="186"/>
      <c r="G3" s="186"/>
      <c r="H3" s="189"/>
      <c r="I3" s="189"/>
      <c r="M3" s="250"/>
    </row>
    <row r="4" spans="1:13" customFormat="1" ht="15" x14ac:dyDescent="0.3">
      <c r="A4" s="105" t="str">
        <f>'ფორმა N2'!A4</f>
        <v>ანგარიშვალდებული პირის დასახელება:,დავით თარხან-მოურავი საქართველოს პატრიოტთა ალიანსი"</v>
      </c>
      <c r="B4" s="105"/>
      <c r="C4" s="105"/>
      <c r="D4" s="186"/>
      <c r="E4" s="186"/>
      <c r="F4" s="186"/>
      <c r="G4" s="186"/>
      <c r="H4" s="186"/>
      <c r="I4" s="195"/>
    </row>
    <row r="5" spans="1:13" ht="15" x14ac:dyDescent="0.3">
      <c r="A5" s="290" t="str">
        <f>'ფორმა N1'!D4</f>
        <v xml:space="preserve"> </v>
      </c>
      <c r="B5" s="109"/>
      <c r="C5" s="109"/>
      <c r="D5" s="292"/>
      <c r="E5" s="292"/>
      <c r="F5" s="292"/>
      <c r="G5" s="292"/>
      <c r="H5" s="292"/>
      <c r="I5" s="291"/>
    </row>
    <row r="6" spans="1:13" customFormat="1" ht="13.5" x14ac:dyDescent="0.2">
      <c r="A6" s="190"/>
      <c r="B6" s="191"/>
      <c r="C6" s="191"/>
      <c r="D6" s="186"/>
      <c r="E6" s="186"/>
      <c r="F6" s="186"/>
      <c r="G6" s="186"/>
      <c r="H6" s="186"/>
      <c r="I6" s="186"/>
    </row>
    <row r="7" spans="1:13" customFormat="1" ht="60" x14ac:dyDescent="0.2">
      <c r="A7" s="199" t="s">
        <v>64</v>
      </c>
      <c r="B7" s="184" t="s">
        <v>375</v>
      </c>
      <c r="C7" s="184" t="s">
        <v>376</v>
      </c>
      <c r="D7" s="184" t="s">
        <v>381</v>
      </c>
      <c r="E7" s="184" t="s">
        <v>383</v>
      </c>
      <c r="F7" s="184" t="s">
        <v>377</v>
      </c>
      <c r="G7" s="184" t="s">
        <v>378</v>
      </c>
      <c r="H7" s="184" t="s">
        <v>390</v>
      </c>
      <c r="I7" s="184" t="s">
        <v>379</v>
      </c>
    </row>
    <row r="8" spans="1:13" customFormat="1" ht="15" x14ac:dyDescent="0.2">
      <c r="A8" s="182">
        <v>1</v>
      </c>
      <c r="B8" s="182">
        <v>2</v>
      </c>
      <c r="C8" s="184">
        <v>3</v>
      </c>
      <c r="D8" s="182">
        <v>6</v>
      </c>
      <c r="E8" s="184">
        <v>7</v>
      </c>
      <c r="F8" s="182">
        <v>8</v>
      </c>
      <c r="G8" s="182">
        <v>9</v>
      </c>
      <c r="H8" s="182">
        <v>10</v>
      </c>
      <c r="I8" s="184">
        <v>11</v>
      </c>
    </row>
    <row r="9" spans="1:13" customFormat="1" ht="15" x14ac:dyDescent="0.2">
      <c r="A9" s="93">
        <v>1</v>
      </c>
      <c r="B9" s="25"/>
      <c r="C9" s="25"/>
      <c r="D9" s="25"/>
      <c r="E9" s="25"/>
      <c r="F9" s="287"/>
      <c r="G9" s="287"/>
      <c r="H9" s="287"/>
      <c r="I9" s="25"/>
    </row>
    <row r="10" spans="1:13" customFormat="1" ht="15" x14ac:dyDescent="0.2">
      <c r="A10" s="93">
        <v>2</v>
      </c>
      <c r="B10" s="25"/>
      <c r="C10" s="25"/>
      <c r="D10" s="25"/>
      <c r="E10" s="25"/>
      <c r="F10" s="287"/>
      <c r="G10" s="287"/>
      <c r="H10" s="287"/>
      <c r="I10" s="25"/>
    </row>
    <row r="11" spans="1:13" customFormat="1" ht="15" x14ac:dyDescent="0.2">
      <c r="A11" s="93">
        <v>3</v>
      </c>
      <c r="B11" s="25"/>
      <c r="C11" s="25"/>
      <c r="D11" s="25"/>
      <c r="E11" s="25"/>
      <c r="F11" s="287"/>
      <c r="G11" s="287"/>
      <c r="H11" s="287"/>
      <c r="I11" s="25"/>
    </row>
    <row r="12" spans="1:13" customFormat="1" ht="15" x14ac:dyDescent="0.2">
      <c r="A12" s="93">
        <v>4</v>
      </c>
      <c r="B12" s="25"/>
      <c r="C12" s="25"/>
      <c r="D12" s="25"/>
      <c r="E12" s="25"/>
      <c r="F12" s="287"/>
      <c r="G12" s="287"/>
      <c r="H12" s="287"/>
      <c r="I12" s="25"/>
    </row>
    <row r="13" spans="1:13" customFormat="1" ht="15" x14ac:dyDescent="0.2">
      <c r="A13" s="93">
        <v>5</v>
      </c>
      <c r="B13" s="25"/>
      <c r="C13" s="25"/>
      <c r="D13" s="25"/>
      <c r="E13" s="25"/>
      <c r="F13" s="287"/>
      <c r="G13" s="287"/>
      <c r="H13" s="287"/>
      <c r="I13" s="25"/>
    </row>
    <row r="14" spans="1:13" customFormat="1" ht="15" x14ac:dyDescent="0.2">
      <c r="A14" s="93">
        <v>6</v>
      </c>
      <c r="B14" s="25"/>
      <c r="C14" s="25"/>
      <c r="D14" s="25"/>
      <c r="E14" s="25"/>
      <c r="F14" s="287"/>
      <c r="G14" s="287"/>
      <c r="H14" s="287"/>
      <c r="I14" s="25"/>
    </row>
    <row r="15" spans="1:13" customFormat="1" ht="15" x14ac:dyDescent="0.2">
      <c r="A15" s="93">
        <v>7</v>
      </c>
      <c r="B15" s="25"/>
      <c r="C15" s="25"/>
      <c r="D15" s="25"/>
      <c r="E15" s="25"/>
      <c r="F15" s="287"/>
      <c r="G15" s="287"/>
      <c r="H15" s="287"/>
      <c r="I15" s="25"/>
    </row>
    <row r="16" spans="1:13" customFormat="1" ht="15" x14ac:dyDescent="0.2">
      <c r="A16" s="93">
        <v>8</v>
      </c>
      <c r="B16" s="25"/>
      <c r="C16" s="25"/>
      <c r="D16" s="25"/>
      <c r="E16" s="25"/>
      <c r="F16" s="287"/>
      <c r="G16" s="287"/>
      <c r="H16" s="287"/>
      <c r="I16" s="25"/>
    </row>
    <row r="17" spans="1:9" customFormat="1" ht="15" x14ac:dyDescent="0.2">
      <c r="A17" s="93">
        <v>9</v>
      </c>
      <c r="B17" s="25"/>
      <c r="C17" s="25"/>
      <c r="D17" s="25"/>
      <c r="E17" s="25"/>
      <c r="F17" s="287"/>
      <c r="G17" s="287"/>
      <c r="H17" s="287"/>
      <c r="I17" s="25"/>
    </row>
    <row r="18" spans="1:9" customFormat="1" ht="15" x14ac:dyDescent="0.2">
      <c r="A18" s="93">
        <v>10</v>
      </c>
      <c r="B18" s="25"/>
      <c r="C18" s="25"/>
      <c r="D18" s="25"/>
      <c r="E18" s="25"/>
      <c r="F18" s="287"/>
      <c r="G18" s="287"/>
      <c r="H18" s="287"/>
      <c r="I18" s="25"/>
    </row>
    <row r="19" spans="1:9" customFormat="1" ht="15" x14ac:dyDescent="0.2">
      <c r="A19" s="93">
        <v>11</v>
      </c>
      <c r="B19" s="25"/>
      <c r="C19" s="25"/>
      <c r="D19" s="25"/>
      <c r="E19" s="25"/>
      <c r="F19" s="287"/>
      <c r="G19" s="287"/>
      <c r="H19" s="287"/>
      <c r="I19" s="25"/>
    </row>
    <row r="20" spans="1:9" customFormat="1" ht="15" x14ac:dyDescent="0.2">
      <c r="A20" s="93">
        <v>12</v>
      </c>
      <c r="B20" s="25"/>
      <c r="C20" s="25"/>
      <c r="D20" s="25"/>
      <c r="E20" s="25"/>
      <c r="F20" s="287"/>
      <c r="G20" s="287"/>
      <c r="H20" s="287"/>
      <c r="I20" s="25"/>
    </row>
    <row r="21" spans="1:9" customFormat="1" ht="15" x14ac:dyDescent="0.2">
      <c r="A21" s="93">
        <v>13</v>
      </c>
      <c r="B21" s="25"/>
      <c r="C21" s="25"/>
      <c r="D21" s="25"/>
      <c r="E21" s="25"/>
      <c r="F21" s="287"/>
      <c r="G21" s="287"/>
      <c r="H21" s="287"/>
      <c r="I21" s="25"/>
    </row>
    <row r="22" spans="1:9" customFormat="1" ht="15" x14ac:dyDescent="0.2">
      <c r="A22" s="93">
        <v>14</v>
      </c>
      <c r="B22" s="25"/>
      <c r="C22" s="25"/>
      <c r="D22" s="25"/>
      <c r="E22" s="25"/>
      <c r="F22" s="287"/>
      <c r="G22" s="287"/>
      <c r="H22" s="287"/>
      <c r="I22" s="25"/>
    </row>
    <row r="23" spans="1:9" customFormat="1" ht="15" x14ac:dyDescent="0.2">
      <c r="A23" s="93">
        <v>15</v>
      </c>
      <c r="B23" s="25"/>
      <c r="C23" s="25"/>
      <c r="D23" s="25"/>
      <c r="E23" s="25"/>
      <c r="F23" s="287"/>
      <c r="G23" s="287"/>
      <c r="H23" s="287"/>
      <c r="I23" s="25"/>
    </row>
    <row r="24" spans="1:9" customFormat="1" ht="15" x14ac:dyDescent="0.2">
      <c r="A24" s="93">
        <v>16</v>
      </c>
      <c r="B24" s="25"/>
      <c r="C24" s="25"/>
      <c r="D24" s="25"/>
      <c r="E24" s="25"/>
      <c r="F24" s="287"/>
      <c r="G24" s="287"/>
      <c r="H24" s="287"/>
      <c r="I24" s="25"/>
    </row>
    <row r="25" spans="1:9" customFormat="1" ht="15" x14ac:dyDescent="0.2">
      <c r="A25" s="93">
        <v>17</v>
      </c>
      <c r="B25" s="25"/>
      <c r="C25" s="25"/>
      <c r="D25" s="25"/>
      <c r="E25" s="25"/>
      <c r="F25" s="287"/>
      <c r="G25" s="287"/>
      <c r="H25" s="287"/>
      <c r="I25" s="25"/>
    </row>
    <row r="26" spans="1:9" customFormat="1" ht="15" x14ac:dyDescent="0.2">
      <c r="A26" s="93">
        <v>18</v>
      </c>
      <c r="B26" s="25"/>
      <c r="C26" s="25"/>
      <c r="D26" s="25"/>
      <c r="E26" s="25"/>
      <c r="F26" s="287"/>
      <c r="G26" s="287"/>
      <c r="H26" s="287"/>
      <c r="I26" s="25"/>
    </row>
    <row r="27" spans="1:9" customFormat="1" ht="15" x14ac:dyDescent="0.2">
      <c r="A27" s="93" t="s">
        <v>275</v>
      </c>
      <c r="B27" s="25"/>
      <c r="C27" s="25"/>
      <c r="D27" s="25"/>
      <c r="E27" s="25"/>
      <c r="F27" s="287"/>
      <c r="G27" s="287"/>
      <c r="H27" s="287"/>
      <c r="I27" s="25"/>
    </row>
    <row r="28" spans="1:9" x14ac:dyDescent="0.2">
      <c r="A28" s="294"/>
      <c r="B28" s="294"/>
      <c r="C28" s="294"/>
      <c r="D28" s="294"/>
      <c r="E28" s="294"/>
      <c r="F28" s="294"/>
      <c r="G28" s="294"/>
      <c r="H28" s="294"/>
      <c r="I28" s="294"/>
    </row>
    <row r="29" spans="1:9" x14ac:dyDescent="0.2">
      <c r="A29" s="294"/>
      <c r="B29" s="294"/>
      <c r="C29" s="294"/>
      <c r="D29" s="294"/>
      <c r="E29" s="294"/>
      <c r="F29" s="294"/>
      <c r="G29" s="294"/>
      <c r="H29" s="294"/>
      <c r="I29" s="294"/>
    </row>
    <row r="30" spans="1:9" x14ac:dyDescent="0.2">
      <c r="A30" s="295"/>
      <c r="B30" s="294"/>
      <c r="C30" s="294"/>
      <c r="D30" s="294"/>
      <c r="E30" s="294"/>
      <c r="F30" s="294"/>
      <c r="G30" s="294"/>
      <c r="H30" s="294"/>
      <c r="I30" s="294"/>
    </row>
    <row r="31" spans="1:9" ht="15" x14ac:dyDescent="0.3">
      <c r="A31" s="249"/>
      <c r="B31" s="251" t="s">
        <v>99</v>
      </c>
      <c r="C31" s="249"/>
      <c r="D31" s="249"/>
      <c r="E31" s="252"/>
      <c r="F31" s="249"/>
      <c r="G31" s="249"/>
      <c r="H31" s="249"/>
      <c r="I31" s="249"/>
    </row>
    <row r="32" spans="1:9" ht="15" x14ac:dyDescent="0.3">
      <c r="A32" s="249"/>
      <c r="B32" s="249"/>
      <c r="C32" s="253"/>
      <c r="D32" s="249"/>
      <c r="F32" s="253"/>
      <c r="G32" s="300"/>
    </row>
    <row r="33" spans="2:6" ht="15" x14ac:dyDescent="0.3">
      <c r="B33" s="249"/>
      <c r="C33" s="255" t="s">
        <v>262</v>
      </c>
      <c r="D33" s="249"/>
      <c r="F33" s="256" t="s">
        <v>267</v>
      </c>
    </row>
    <row r="34" spans="2:6" ht="15" x14ac:dyDescent="0.3">
      <c r="B34" s="249"/>
      <c r="C34" s="257" t="s">
        <v>131</v>
      </c>
      <c r="D34" s="249"/>
      <c r="F34" s="249" t="s">
        <v>263</v>
      </c>
    </row>
    <row r="35" spans="2:6" ht="15" x14ac:dyDescent="0.3">
      <c r="B35" s="249"/>
      <c r="C35" s="257"/>
    </row>
  </sheetData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0"/>
  <sheetViews>
    <sheetView view="pageBreakPreview" zoomScale="70" zoomScaleSheetLayoutView="70" workbookViewId="0">
      <selection activeCell="E8" sqref="E8"/>
    </sheetView>
  </sheetViews>
  <sheetFormatPr defaultRowHeight="15" x14ac:dyDescent="0.3"/>
  <cols>
    <col min="1" max="1" width="10" style="249" customWidth="1"/>
    <col min="2" max="2" width="20.28515625" style="249" customWidth="1"/>
    <col min="3" max="3" width="30" style="249" customWidth="1"/>
    <col min="4" max="4" width="29" style="249" customWidth="1"/>
    <col min="5" max="5" width="22.5703125" style="249" customWidth="1"/>
    <col min="6" max="6" width="20" style="249" customWidth="1"/>
    <col min="7" max="7" width="29.28515625" style="249" customWidth="1"/>
    <col min="8" max="8" width="27.140625" style="249" customWidth="1"/>
    <col min="9" max="9" width="26.42578125" style="249" customWidth="1"/>
    <col min="10" max="10" width="0.5703125" style="249" customWidth="1"/>
    <col min="11" max="16384" width="9.140625" style="249"/>
  </cols>
  <sheetData>
    <row r="1" spans="1:10" x14ac:dyDescent="0.3">
      <c r="A1" s="103" t="s">
        <v>391</v>
      </c>
      <c r="B1" s="105"/>
      <c r="C1" s="105"/>
      <c r="D1" s="105"/>
      <c r="E1" s="105"/>
      <c r="F1" s="105"/>
      <c r="G1" s="105"/>
      <c r="H1" s="105"/>
      <c r="I1" s="228" t="s">
        <v>190</v>
      </c>
      <c r="J1" s="229"/>
    </row>
    <row r="2" spans="1:10" x14ac:dyDescent="0.3">
      <c r="A2" s="105" t="s">
        <v>132</v>
      </c>
      <c r="B2" s="105"/>
      <c r="C2" s="105"/>
      <c r="D2" s="105"/>
      <c r="E2" s="105"/>
      <c r="F2" s="105"/>
      <c r="G2" s="105"/>
      <c r="H2" s="105"/>
      <c r="I2" s="230"/>
      <c r="J2" s="229"/>
    </row>
    <row r="3" spans="1:10" x14ac:dyDescent="0.3">
      <c r="A3" s="105"/>
      <c r="B3" s="105"/>
      <c r="C3" s="105"/>
      <c r="D3" s="105"/>
      <c r="E3" s="105"/>
      <c r="F3" s="105"/>
      <c r="G3" s="105"/>
      <c r="H3" s="105"/>
      <c r="I3" s="146"/>
      <c r="J3" s="229"/>
    </row>
    <row r="4" spans="1:10" x14ac:dyDescent="0.3">
      <c r="A4" s="106" t="str">
        <f>'[1]ფორმა N2'!A4</f>
        <v>ანგარიშვალდებული პირის დასახელება:</v>
      </c>
      <c r="B4" s="105"/>
      <c r="C4" s="105"/>
      <c r="D4" s="105" t="s">
        <v>773</v>
      </c>
      <c r="E4" s="105"/>
      <c r="F4" s="105"/>
      <c r="G4" s="105"/>
      <c r="H4" s="105"/>
      <c r="I4" s="105"/>
      <c r="J4" s="148"/>
    </row>
    <row r="5" spans="1:10" x14ac:dyDescent="0.3">
      <c r="A5" s="290"/>
      <c r="B5" s="290"/>
      <c r="C5" s="290"/>
      <c r="D5" s="290"/>
      <c r="E5" s="290"/>
      <c r="F5" s="290"/>
      <c r="G5" s="290"/>
      <c r="H5" s="290"/>
      <c r="I5" s="290"/>
      <c r="J5" s="256"/>
    </row>
    <row r="6" spans="1:10" x14ac:dyDescent="0.3">
      <c r="A6" s="106"/>
      <c r="B6" s="105"/>
      <c r="C6" s="105"/>
      <c r="D6" s="105"/>
      <c r="E6" s="105"/>
      <c r="F6" s="105"/>
      <c r="G6" s="105"/>
      <c r="H6" s="105"/>
      <c r="I6" s="105"/>
      <c r="J6" s="148"/>
    </row>
    <row r="7" spans="1:10" x14ac:dyDescent="0.3">
      <c r="A7" s="105"/>
      <c r="B7" s="105"/>
      <c r="C7" s="105"/>
      <c r="D7" s="105"/>
      <c r="E7" s="105"/>
      <c r="F7" s="105"/>
      <c r="G7" s="105"/>
      <c r="H7" s="105"/>
      <c r="I7" s="105"/>
      <c r="J7" s="149"/>
    </row>
    <row r="8" spans="1:10" ht="63.75" customHeight="1" x14ac:dyDescent="0.3">
      <c r="A8" s="231" t="s">
        <v>64</v>
      </c>
      <c r="B8" s="231" t="s">
        <v>367</v>
      </c>
      <c r="C8" s="232" t="s">
        <v>417</v>
      </c>
      <c r="D8" s="232" t="s">
        <v>418</v>
      </c>
      <c r="E8" s="232" t="s">
        <v>368</v>
      </c>
      <c r="F8" s="232" t="s">
        <v>387</v>
      </c>
      <c r="G8" s="232" t="s">
        <v>388</v>
      </c>
      <c r="H8" s="232" t="s">
        <v>420</v>
      </c>
      <c r="I8" s="232" t="s">
        <v>389</v>
      </c>
      <c r="J8" s="149"/>
    </row>
    <row r="9" spans="1:10" ht="30" x14ac:dyDescent="0.3">
      <c r="A9" s="234">
        <v>1</v>
      </c>
      <c r="B9" s="272" t="s">
        <v>691</v>
      </c>
      <c r="C9" s="239" t="s">
        <v>692</v>
      </c>
      <c r="D9" s="239">
        <v>204563793</v>
      </c>
      <c r="E9" s="238" t="s">
        <v>693</v>
      </c>
      <c r="F9" s="238">
        <v>16781.439999999999</v>
      </c>
      <c r="G9" s="238">
        <v>16781.439999999999</v>
      </c>
      <c r="H9" s="238">
        <v>11983.91</v>
      </c>
      <c r="I9" s="238">
        <v>4797.53</v>
      </c>
      <c r="J9" s="149"/>
    </row>
    <row r="10" spans="1:10" ht="30" x14ac:dyDescent="0.3">
      <c r="A10" s="234">
        <v>2</v>
      </c>
      <c r="B10" s="272" t="s">
        <v>691</v>
      </c>
      <c r="C10" s="239" t="s">
        <v>694</v>
      </c>
      <c r="D10" s="239">
        <v>205284789</v>
      </c>
      <c r="E10" s="238" t="s">
        <v>693</v>
      </c>
      <c r="F10" s="238">
        <v>26908.33</v>
      </c>
      <c r="G10" s="238">
        <v>26908.33</v>
      </c>
      <c r="H10" s="238">
        <v>13741.4</v>
      </c>
      <c r="I10" s="238">
        <v>13164.93</v>
      </c>
      <c r="J10" s="149"/>
    </row>
    <row r="11" spans="1:10" ht="30" x14ac:dyDescent="0.3">
      <c r="A11" s="234">
        <v>3</v>
      </c>
      <c r="B11" s="272" t="s">
        <v>691</v>
      </c>
      <c r="C11" s="239" t="s">
        <v>695</v>
      </c>
      <c r="D11" s="239">
        <v>202057040</v>
      </c>
      <c r="E11" s="238" t="s">
        <v>693</v>
      </c>
      <c r="F11" s="238">
        <v>3803.11</v>
      </c>
      <c r="G11" s="238">
        <v>3803.11</v>
      </c>
      <c r="H11" s="238">
        <v>2847.58</v>
      </c>
      <c r="I11" s="238">
        <v>955.53</v>
      </c>
      <c r="J11" s="149"/>
    </row>
    <row r="12" spans="1:10" x14ac:dyDescent="0.3">
      <c r="A12" s="234">
        <v>4</v>
      </c>
      <c r="B12" s="272" t="s">
        <v>657</v>
      </c>
      <c r="C12" s="239" t="s">
        <v>697</v>
      </c>
      <c r="D12" s="239">
        <v>203864014</v>
      </c>
      <c r="E12" s="238" t="s">
        <v>698</v>
      </c>
      <c r="F12" s="238">
        <v>3558.66</v>
      </c>
      <c r="G12" s="238">
        <v>3558.66</v>
      </c>
      <c r="H12" s="238">
        <v>2834.02</v>
      </c>
      <c r="I12" s="238">
        <v>724.64</v>
      </c>
      <c r="J12" s="149"/>
    </row>
    <row r="13" spans="1:10" ht="30" x14ac:dyDescent="0.3">
      <c r="A13" s="234">
        <v>5</v>
      </c>
      <c r="B13" s="272" t="s">
        <v>699</v>
      </c>
      <c r="C13" s="239" t="s">
        <v>700</v>
      </c>
      <c r="D13" s="239">
        <v>202463636</v>
      </c>
      <c r="E13" s="238" t="s">
        <v>696</v>
      </c>
      <c r="F13" s="238">
        <v>44532</v>
      </c>
      <c r="G13" s="238">
        <v>44532</v>
      </c>
      <c r="H13" s="238">
        <v>31482</v>
      </c>
      <c r="I13" s="238">
        <v>13050</v>
      </c>
      <c r="J13" s="149"/>
    </row>
    <row r="14" spans="1:10" ht="30" x14ac:dyDescent="0.3">
      <c r="A14" s="234">
        <v>6</v>
      </c>
      <c r="B14" s="272" t="s">
        <v>682</v>
      </c>
      <c r="C14" s="239" t="s">
        <v>701</v>
      </c>
      <c r="D14" s="239">
        <v>44543637</v>
      </c>
      <c r="E14" s="238" t="s">
        <v>696</v>
      </c>
      <c r="F14" s="241">
        <v>450</v>
      </c>
      <c r="G14" s="241">
        <v>450</v>
      </c>
      <c r="H14" s="333"/>
      <c r="I14" s="238">
        <v>450</v>
      </c>
      <c r="J14" s="149"/>
    </row>
    <row r="15" spans="1:10" x14ac:dyDescent="0.3">
      <c r="A15" s="234">
        <v>7</v>
      </c>
      <c r="B15" s="272" t="s">
        <v>517</v>
      </c>
      <c r="C15" s="287" t="s">
        <v>759</v>
      </c>
      <c r="D15" s="414">
        <v>212899434</v>
      </c>
      <c r="E15" s="249" t="s">
        <v>760</v>
      </c>
      <c r="F15" s="241">
        <v>1200</v>
      </c>
      <c r="G15" s="241">
        <v>1200</v>
      </c>
      <c r="H15" s="333"/>
      <c r="I15" s="238">
        <v>1200</v>
      </c>
      <c r="J15" s="149"/>
    </row>
    <row r="16" spans="1:10" x14ac:dyDescent="0.3">
      <c r="A16" s="234">
        <v>8</v>
      </c>
      <c r="B16" s="272" t="s">
        <v>658</v>
      </c>
      <c r="C16" s="287" t="s">
        <v>761</v>
      </c>
      <c r="D16" s="414">
        <v>401988890</v>
      </c>
      <c r="E16" s="249" t="s">
        <v>760</v>
      </c>
      <c r="F16" s="241">
        <v>202</v>
      </c>
      <c r="G16" s="241">
        <v>202</v>
      </c>
      <c r="H16" s="333"/>
      <c r="I16" s="238">
        <v>202</v>
      </c>
      <c r="J16" s="149"/>
    </row>
    <row r="17" spans="1:12" x14ac:dyDescent="0.3">
      <c r="A17" s="234">
        <v>9</v>
      </c>
      <c r="B17" s="272" t="s">
        <v>658</v>
      </c>
      <c r="C17" s="242" t="s">
        <v>762</v>
      </c>
      <c r="D17" s="242">
        <v>18001009313</v>
      </c>
      <c r="E17" s="241" t="s">
        <v>760</v>
      </c>
      <c r="F17" s="241">
        <v>339</v>
      </c>
      <c r="G17" s="241">
        <v>339</v>
      </c>
      <c r="H17" s="333"/>
      <c r="I17" s="238">
        <v>339</v>
      </c>
      <c r="J17" s="149"/>
    </row>
    <row r="18" spans="1:12" x14ac:dyDescent="0.3">
      <c r="A18" s="234">
        <v>10</v>
      </c>
      <c r="B18" s="272" t="s">
        <v>517</v>
      </c>
      <c r="C18" s="242" t="s">
        <v>763</v>
      </c>
      <c r="D18" s="242">
        <v>25001020069</v>
      </c>
      <c r="E18" s="241" t="s">
        <v>760</v>
      </c>
      <c r="F18" s="241">
        <v>30</v>
      </c>
      <c r="G18" s="241">
        <v>30</v>
      </c>
      <c r="H18" s="333"/>
      <c r="I18" s="238">
        <v>30</v>
      </c>
      <c r="J18" s="149"/>
    </row>
    <row r="19" spans="1:12" x14ac:dyDescent="0.3">
      <c r="A19" s="234">
        <v>11</v>
      </c>
      <c r="B19" s="272" t="s">
        <v>765</v>
      </c>
      <c r="C19" s="242" t="s">
        <v>764</v>
      </c>
      <c r="D19" s="242">
        <v>212860830</v>
      </c>
      <c r="E19" s="241" t="s">
        <v>760</v>
      </c>
      <c r="F19" s="241">
        <v>1910</v>
      </c>
      <c r="G19" s="238">
        <v>210</v>
      </c>
      <c r="H19" s="333"/>
      <c r="I19" s="238">
        <v>1700</v>
      </c>
      <c r="J19" s="149"/>
    </row>
    <row r="20" spans="1:12" x14ac:dyDescent="0.3">
      <c r="A20" s="234">
        <v>12</v>
      </c>
      <c r="B20" s="272" t="s">
        <v>756</v>
      </c>
      <c r="C20" s="242" t="s">
        <v>755</v>
      </c>
      <c r="D20" s="242">
        <v>10001018110</v>
      </c>
      <c r="E20" s="238" t="s">
        <v>702</v>
      </c>
      <c r="F20" s="241">
        <v>200</v>
      </c>
      <c r="G20" s="241">
        <v>200</v>
      </c>
      <c r="H20" s="333"/>
      <c r="I20" s="238">
        <v>200</v>
      </c>
      <c r="J20" s="149"/>
    </row>
    <row r="21" spans="1:12" x14ac:dyDescent="0.3">
      <c r="A21" s="234">
        <v>13</v>
      </c>
      <c r="B21" s="272" t="s">
        <v>756</v>
      </c>
      <c r="C21" s="242" t="s">
        <v>757</v>
      </c>
      <c r="D21" s="242">
        <v>11001005404</v>
      </c>
      <c r="E21" s="238" t="s">
        <v>702</v>
      </c>
      <c r="F21" s="241">
        <v>150</v>
      </c>
      <c r="G21" s="241">
        <v>200</v>
      </c>
      <c r="H21" s="333"/>
      <c r="I21" s="238">
        <v>200</v>
      </c>
      <c r="J21" s="149"/>
    </row>
    <row r="22" spans="1:12" ht="30" x14ac:dyDescent="0.3">
      <c r="A22" s="234">
        <v>14</v>
      </c>
      <c r="B22" s="272" t="s">
        <v>656</v>
      </c>
      <c r="C22" s="242" t="s">
        <v>758</v>
      </c>
      <c r="D22" s="242">
        <v>226163585</v>
      </c>
      <c r="E22" s="241"/>
      <c r="F22" s="241">
        <v>100</v>
      </c>
      <c r="G22" s="241">
        <v>100</v>
      </c>
      <c r="H22" s="333"/>
      <c r="I22" s="238">
        <v>100</v>
      </c>
      <c r="J22" s="149"/>
    </row>
    <row r="23" spans="1:12" x14ac:dyDescent="0.3">
      <c r="A23" s="234">
        <v>15</v>
      </c>
      <c r="B23" s="272" t="s">
        <v>704</v>
      </c>
      <c r="C23" s="242" t="s">
        <v>766</v>
      </c>
      <c r="D23" s="242">
        <v>205251083</v>
      </c>
      <c r="E23" s="241" t="s">
        <v>760</v>
      </c>
      <c r="F23" s="238">
        <v>455.4</v>
      </c>
      <c r="G23" s="238">
        <v>455.4</v>
      </c>
      <c r="H23" s="333"/>
      <c r="I23" s="238">
        <v>455.4</v>
      </c>
      <c r="J23" s="149"/>
    </row>
    <row r="24" spans="1:12" x14ac:dyDescent="0.3">
      <c r="A24" s="234">
        <v>16</v>
      </c>
      <c r="B24" s="272">
        <v>41949</v>
      </c>
      <c r="C24" s="287" t="s">
        <v>770</v>
      </c>
      <c r="D24" s="414">
        <v>54001008916</v>
      </c>
      <c r="E24" s="238" t="s">
        <v>702</v>
      </c>
      <c r="F24" s="241">
        <v>200</v>
      </c>
      <c r="G24" s="241">
        <v>200</v>
      </c>
      <c r="H24" s="333"/>
      <c r="I24" s="238">
        <v>200</v>
      </c>
      <c r="J24" s="149"/>
    </row>
    <row r="25" spans="1:12" x14ac:dyDescent="0.3">
      <c r="A25" s="234"/>
      <c r="B25" s="272"/>
      <c r="C25" s="242"/>
      <c r="D25" s="242"/>
      <c r="E25" s="241"/>
      <c r="F25" s="241"/>
      <c r="G25" s="241"/>
      <c r="H25" s="333"/>
      <c r="I25" s="238"/>
      <c r="J25" s="149"/>
    </row>
    <row r="26" spans="1:12" x14ac:dyDescent="0.3">
      <c r="A26" s="234"/>
      <c r="B26" s="272"/>
      <c r="C26" s="242"/>
      <c r="D26" s="242"/>
      <c r="E26" s="241"/>
      <c r="F26" s="241"/>
      <c r="G26" s="241"/>
      <c r="H26" s="333"/>
      <c r="I26" s="238"/>
      <c r="J26" s="149"/>
    </row>
    <row r="27" spans="1:12" x14ac:dyDescent="0.3">
      <c r="A27" s="234"/>
      <c r="B27" s="272"/>
      <c r="C27" s="242"/>
      <c r="D27" s="242"/>
      <c r="E27" s="241"/>
      <c r="F27" s="241"/>
      <c r="G27" s="335"/>
      <c r="H27" s="346" t="s">
        <v>410</v>
      </c>
      <c r="I27" s="336">
        <f>SUM(I9:I26)</f>
        <v>37769.03</v>
      </c>
      <c r="J27" s="149"/>
    </row>
    <row r="29" spans="1:12" x14ac:dyDescent="0.3">
      <c r="A29" s="249" t="s">
        <v>441</v>
      </c>
    </row>
    <row r="31" spans="1:12" x14ac:dyDescent="0.3">
      <c r="B31" s="251" t="s">
        <v>99</v>
      </c>
      <c r="F31" s="252"/>
    </row>
    <row r="32" spans="1:12" x14ac:dyDescent="0.3">
      <c r="F32" s="250"/>
      <c r="I32" s="250"/>
      <c r="J32" s="250"/>
      <c r="K32" s="250"/>
      <c r="L32" s="250"/>
    </row>
    <row r="33" spans="1:12" x14ac:dyDescent="0.3">
      <c r="C33" s="253"/>
      <c r="F33" s="253"/>
      <c r="G33" s="253"/>
      <c r="H33" s="256"/>
      <c r="I33" s="254"/>
      <c r="J33" s="250"/>
      <c r="K33" s="250"/>
      <c r="L33" s="250"/>
    </row>
    <row r="34" spans="1:12" x14ac:dyDescent="0.3">
      <c r="A34" s="250"/>
      <c r="C34" s="255" t="s">
        <v>262</v>
      </c>
      <c r="F34" s="256" t="s">
        <v>267</v>
      </c>
      <c r="G34" s="255"/>
      <c r="H34" s="255"/>
      <c r="I34" s="254"/>
      <c r="J34" s="250"/>
      <c r="K34" s="250"/>
      <c r="L34" s="250"/>
    </row>
    <row r="35" spans="1:12" x14ac:dyDescent="0.3">
      <c r="A35" s="250"/>
      <c r="C35" s="257" t="s">
        <v>131</v>
      </c>
      <c r="F35" s="249" t="s">
        <v>263</v>
      </c>
      <c r="I35" s="250"/>
      <c r="J35" s="250"/>
      <c r="K35" s="250"/>
      <c r="L35" s="250"/>
    </row>
    <row r="36" spans="1:12" s="250" customFormat="1" x14ac:dyDescent="0.3">
      <c r="B36" s="249"/>
      <c r="C36" s="257"/>
      <c r="G36" s="257"/>
      <c r="H36" s="257"/>
    </row>
    <row r="37" spans="1:12" s="250" customFormat="1" ht="12.75" x14ac:dyDescent="0.2"/>
    <row r="38" spans="1:12" s="250" customFormat="1" ht="12.75" x14ac:dyDescent="0.2"/>
    <row r="39" spans="1:12" s="250" customFormat="1" ht="12.75" x14ac:dyDescent="0.2"/>
    <row r="40" spans="1:12" s="250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7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A4" sqref="A4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03" t="s">
        <v>298</v>
      </c>
      <c r="B1" s="105"/>
      <c r="C1" s="423" t="s">
        <v>101</v>
      </c>
      <c r="D1" s="423"/>
      <c r="E1" s="154"/>
    </row>
    <row r="2" spans="1:7" x14ac:dyDescent="0.3">
      <c r="A2" s="105" t="s">
        <v>132</v>
      </c>
      <c r="B2" s="105"/>
      <c r="C2" s="421"/>
      <c r="D2" s="422"/>
      <c r="E2" s="154"/>
    </row>
    <row r="3" spans="1:7" x14ac:dyDescent="0.3">
      <c r="A3" s="103"/>
      <c r="B3" s="105"/>
      <c r="C3" s="104"/>
      <c r="D3" s="104"/>
      <c r="E3" s="154"/>
    </row>
    <row r="4" spans="1:7" x14ac:dyDescent="0.3">
      <c r="A4" s="106" t="s">
        <v>772</v>
      </c>
      <c r="B4" s="146"/>
      <c r="C4" s="147"/>
      <c r="D4" s="105"/>
      <c r="E4" s="154"/>
    </row>
    <row r="5" spans="1:7" x14ac:dyDescent="0.3">
      <c r="A5" s="158" t="str">
        <f>'ფორმა N1'!D4</f>
        <v xml:space="preserve"> </v>
      </c>
      <c r="B5" s="12"/>
      <c r="C5" s="12"/>
      <c r="E5" s="154"/>
    </row>
    <row r="6" spans="1:7" x14ac:dyDescent="0.3">
      <c r="A6" s="148"/>
      <c r="B6" s="148"/>
      <c r="C6" s="148"/>
      <c r="D6" s="149"/>
      <c r="E6" s="154"/>
    </row>
    <row r="7" spans="1:7" x14ac:dyDescent="0.3">
      <c r="A7" s="105"/>
      <c r="B7" s="105"/>
      <c r="C7" s="105"/>
      <c r="D7" s="105"/>
      <c r="E7" s="154"/>
    </row>
    <row r="8" spans="1:7" s="6" customFormat="1" ht="39" customHeight="1" x14ac:dyDescent="0.3">
      <c r="A8" s="150" t="s">
        <v>64</v>
      </c>
      <c r="B8" s="108" t="s">
        <v>243</v>
      </c>
      <c r="C8" s="108" t="s">
        <v>66</v>
      </c>
      <c r="D8" s="108" t="s">
        <v>67</v>
      </c>
      <c r="E8" s="154"/>
    </row>
    <row r="9" spans="1:7" s="7" customFormat="1" ht="16.5" customHeight="1" x14ac:dyDescent="0.3">
      <c r="A9" s="309">
        <v>1</v>
      </c>
      <c r="B9" s="309" t="s">
        <v>65</v>
      </c>
      <c r="C9" s="114">
        <f>SUM(C10,C25)</f>
        <v>0</v>
      </c>
      <c r="D9" s="114">
        <f>SUM(D10,D25)</f>
        <v>0</v>
      </c>
      <c r="E9" s="154"/>
    </row>
    <row r="10" spans="1:7" s="7" customFormat="1" ht="16.5" customHeight="1" x14ac:dyDescent="0.3">
      <c r="A10" s="116">
        <v>1.1000000000000001</v>
      </c>
      <c r="B10" s="116" t="s">
        <v>72</v>
      </c>
      <c r="C10" s="114">
        <f>SUM(C11,C12,C15,C18,C24)</f>
        <v>0</v>
      </c>
      <c r="D10" s="114">
        <f>SUM(D11,D12,D15,D18,D23,D24)</f>
        <v>0</v>
      </c>
      <c r="E10" s="154"/>
    </row>
    <row r="11" spans="1:7" s="9" customFormat="1" ht="16.5" customHeight="1" x14ac:dyDescent="0.3">
      <c r="A11" s="117" t="s">
        <v>30</v>
      </c>
      <c r="B11" s="117" t="s">
        <v>71</v>
      </c>
      <c r="C11" s="8"/>
      <c r="D11" s="8"/>
      <c r="E11" s="154"/>
    </row>
    <row r="12" spans="1:7" s="10" customFormat="1" ht="16.5" customHeight="1" x14ac:dyDescent="0.3">
      <c r="A12" s="117" t="s">
        <v>31</v>
      </c>
      <c r="B12" s="117" t="s">
        <v>305</v>
      </c>
      <c r="C12" s="151">
        <f>SUM(C13:C14)</f>
        <v>0</v>
      </c>
      <c r="D12" s="151">
        <f>SUM(D13:D14)</f>
        <v>0</v>
      </c>
      <c r="E12" s="154"/>
      <c r="G12" s="94"/>
    </row>
    <row r="13" spans="1:7" s="3" customFormat="1" ht="16.5" customHeight="1" x14ac:dyDescent="0.3">
      <c r="A13" s="126" t="s">
        <v>73</v>
      </c>
      <c r="B13" s="126" t="s">
        <v>308</v>
      </c>
      <c r="C13" s="8"/>
      <c r="D13" s="8"/>
      <c r="E13" s="154"/>
    </row>
    <row r="14" spans="1:7" s="3" customFormat="1" ht="16.5" customHeight="1" x14ac:dyDescent="0.3">
      <c r="A14" s="126" t="s">
        <v>100</v>
      </c>
      <c r="B14" s="126" t="s">
        <v>89</v>
      </c>
      <c r="C14" s="8"/>
      <c r="D14" s="8"/>
      <c r="E14" s="154"/>
    </row>
    <row r="15" spans="1:7" s="3" customFormat="1" ht="16.5" customHeight="1" x14ac:dyDescent="0.3">
      <c r="A15" s="117" t="s">
        <v>74</v>
      </c>
      <c r="B15" s="117" t="s">
        <v>75</v>
      </c>
      <c r="C15" s="151">
        <f>SUM(C16:C17)</f>
        <v>0</v>
      </c>
      <c r="D15" s="151">
        <f>SUM(D16:D17)</f>
        <v>0</v>
      </c>
      <c r="E15" s="154"/>
    </row>
    <row r="16" spans="1:7" s="3" customFormat="1" ht="16.5" customHeight="1" x14ac:dyDescent="0.3">
      <c r="A16" s="126" t="s">
        <v>76</v>
      </c>
      <c r="B16" s="126" t="s">
        <v>78</v>
      </c>
      <c r="C16" s="8"/>
      <c r="D16" s="8"/>
      <c r="E16" s="154"/>
    </row>
    <row r="17" spans="1:6" s="3" customFormat="1" ht="30" x14ac:dyDescent="0.3">
      <c r="A17" s="126" t="s">
        <v>77</v>
      </c>
      <c r="B17" s="126" t="s">
        <v>102</v>
      </c>
      <c r="C17" s="8"/>
      <c r="D17" s="8"/>
      <c r="E17" s="154"/>
    </row>
    <row r="18" spans="1:6" s="3" customFormat="1" ht="16.5" customHeight="1" x14ac:dyDescent="0.3">
      <c r="A18" s="117" t="s">
        <v>79</v>
      </c>
      <c r="B18" s="117" t="s">
        <v>396</v>
      </c>
      <c r="C18" s="151">
        <f>SUM(C19:C22)</f>
        <v>0</v>
      </c>
      <c r="D18" s="151">
        <f>SUM(D19:D22)</f>
        <v>0</v>
      </c>
      <c r="E18" s="154"/>
    </row>
    <row r="19" spans="1:6" s="3" customFormat="1" ht="16.5" customHeight="1" x14ac:dyDescent="0.3">
      <c r="A19" s="126" t="s">
        <v>80</v>
      </c>
      <c r="B19" s="126" t="s">
        <v>81</v>
      </c>
      <c r="C19" s="8"/>
      <c r="D19" s="8"/>
      <c r="E19" s="154"/>
    </row>
    <row r="20" spans="1:6" s="3" customFormat="1" ht="30" x14ac:dyDescent="0.3">
      <c r="A20" s="126" t="s">
        <v>84</v>
      </c>
      <c r="B20" s="126" t="s">
        <v>82</v>
      </c>
      <c r="C20" s="8"/>
      <c r="D20" s="8"/>
      <c r="E20" s="154"/>
    </row>
    <row r="21" spans="1:6" s="3" customFormat="1" ht="16.5" customHeight="1" x14ac:dyDescent="0.3">
      <c r="A21" s="126" t="s">
        <v>85</v>
      </c>
      <c r="B21" s="126" t="s">
        <v>83</v>
      </c>
      <c r="C21" s="8"/>
      <c r="D21" s="8"/>
      <c r="E21" s="154"/>
    </row>
    <row r="22" spans="1:6" s="3" customFormat="1" ht="16.5" customHeight="1" x14ac:dyDescent="0.3">
      <c r="A22" s="126" t="s">
        <v>86</v>
      </c>
      <c r="B22" s="126" t="s">
        <v>423</v>
      </c>
      <c r="C22" s="8"/>
      <c r="D22" s="8"/>
      <c r="E22" s="154"/>
    </row>
    <row r="23" spans="1:6" s="3" customFormat="1" ht="16.5" customHeight="1" x14ac:dyDescent="0.3">
      <c r="A23" s="117" t="s">
        <v>87</v>
      </c>
      <c r="B23" s="117" t="s">
        <v>424</v>
      </c>
      <c r="C23" s="337"/>
      <c r="D23" s="8"/>
      <c r="E23" s="154"/>
    </row>
    <row r="24" spans="1:6" s="3" customFormat="1" x14ac:dyDescent="0.3">
      <c r="A24" s="117" t="s">
        <v>245</v>
      </c>
      <c r="B24" s="117" t="s">
        <v>430</v>
      </c>
      <c r="C24" s="8"/>
      <c r="D24" s="8"/>
      <c r="E24" s="154"/>
    </row>
    <row r="25" spans="1:6" ht="16.5" customHeight="1" x14ac:dyDescent="0.3">
      <c r="A25" s="116">
        <v>1.2</v>
      </c>
      <c r="B25" s="116" t="s">
        <v>88</v>
      </c>
      <c r="C25" s="114">
        <f>SUM(C26,C30)</f>
        <v>0</v>
      </c>
      <c r="D25" s="114">
        <f>SUM(D26,D30)</f>
        <v>0</v>
      </c>
      <c r="E25" s="154"/>
    </row>
    <row r="26" spans="1:6" ht="16.5" customHeight="1" x14ac:dyDescent="0.3">
      <c r="A26" s="117" t="s">
        <v>32</v>
      </c>
      <c r="B26" s="117" t="s">
        <v>308</v>
      </c>
      <c r="C26" s="151">
        <f>SUM(C27:C29)</f>
        <v>0</v>
      </c>
      <c r="D26" s="151">
        <f>SUM(D27:D29)</f>
        <v>0</v>
      </c>
      <c r="E26" s="154"/>
    </row>
    <row r="27" spans="1:6" x14ac:dyDescent="0.3">
      <c r="A27" s="310" t="s">
        <v>90</v>
      </c>
      <c r="B27" s="310" t="s">
        <v>306</v>
      </c>
      <c r="C27" s="8"/>
      <c r="D27" s="8"/>
      <c r="E27" s="154"/>
    </row>
    <row r="28" spans="1:6" x14ac:dyDescent="0.3">
      <c r="A28" s="310" t="s">
        <v>91</v>
      </c>
      <c r="B28" s="310" t="s">
        <v>309</v>
      </c>
      <c r="C28" s="8"/>
      <c r="D28" s="8"/>
      <c r="E28" s="154"/>
    </row>
    <row r="29" spans="1:6" x14ac:dyDescent="0.3">
      <c r="A29" s="310" t="s">
        <v>433</v>
      </c>
      <c r="B29" s="310" t="s">
        <v>307</v>
      </c>
      <c r="C29" s="8"/>
      <c r="D29" s="8"/>
      <c r="E29" s="154"/>
    </row>
    <row r="30" spans="1:6" x14ac:dyDescent="0.3">
      <c r="A30" s="117" t="s">
        <v>33</v>
      </c>
      <c r="B30" s="320" t="s">
        <v>429</v>
      </c>
      <c r="C30" s="8"/>
      <c r="D30" s="8"/>
      <c r="E30" s="154"/>
    </row>
    <row r="31" spans="1:6" x14ac:dyDescent="0.3">
      <c r="D31" s="26"/>
      <c r="E31" s="155"/>
      <c r="F31" s="26"/>
    </row>
    <row r="32" spans="1:6" x14ac:dyDescent="0.3">
      <c r="A32" s="1"/>
      <c r="D32" s="26"/>
      <c r="E32" s="155"/>
      <c r="F32" s="26"/>
    </row>
    <row r="33" spans="1:9" x14ac:dyDescent="0.3">
      <c r="D33" s="26"/>
      <c r="E33" s="155"/>
      <c r="F33" s="26"/>
    </row>
    <row r="34" spans="1:9" x14ac:dyDescent="0.3">
      <c r="D34" s="26"/>
      <c r="E34" s="155"/>
      <c r="F34" s="26"/>
    </row>
    <row r="35" spans="1:9" x14ac:dyDescent="0.3">
      <c r="A35" s="95" t="s">
        <v>99</v>
      </c>
      <c r="D35" s="26"/>
      <c r="E35" s="155"/>
      <c r="F35" s="26"/>
    </row>
    <row r="36" spans="1:9" x14ac:dyDescent="0.3">
      <c r="D36" s="26"/>
      <c r="E36" s="156"/>
      <c r="F36" s="156"/>
      <c r="G36"/>
      <c r="H36"/>
      <c r="I36"/>
    </row>
    <row r="37" spans="1:9" x14ac:dyDescent="0.3">
      <c r="D37" s="157"/>
      <c r="E37" s="156"/>
      <c r="F37" s="156"/>
      <c r="G37"/>
      <c r="H37"/>
      <c r="I37"/>
    </row>
    <row r="38" spans="1:9" x14ac:dyDescent="0.3">
      <c r="A38"/>
      <c r="B38" s="95" t="s">
        <v>265</v>
      </c>
      <c r="D38" s="157"/>
      <c r="E38" s="156"/>
      <c r="F38" s="156"/>
      <c r="G38"/>
      <c r="H38"/>
      <c r="I38"/>
    </row>
    <row r="39" spans="1:9" x14ac:dyDescent="0.3">
      <c r="A39"/>
      <c r="B39" s="2" t="s">
        <v>264</v>
      </c>
      <c r="D39" s="157"/>
      <c r="E39" s="156"/>
      <c r="F39" s="156"/>
      <c r="G39"/>
      <c r="H39"/>
      <c r="I39"/>
    </row>
    <row r="40" spans="1:9" customFormat="1" ht="12.75" x14ac:dyDescent="0.2">
      <c r="B40" s="90" t="s">
        <v>131</v>
      </c>
      <c r="D40" s="156"/>
      <c r="E40" s="156"/>
      <c r="F40" s="156"/>
    </row>
    <row r="41" spans="1:9" x14ac:dyDescent="0.3">
      <c r="D41" s="26"/>
      <c r="E41" s="155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tabSelected="1" view="pageBreakPreview" zoomScale="70" zoomScaleSheetLayoutView="70" workbookViewId="0">
      <selection activeCell="H12" sqref="H12"/>
    </sheetView>
  </sheetViews>
  <sheetFormatPr defaultRowHeight="12.75" x14ac:dyDescent="0.2"/>
  <cols>
    <col min="1" max="1" width="2.7109375" style="262" customWidth="1"/>
    <col min="2" max="2" width="9" style="262" customWidth="1"/>
    <col min="3" max="3" width="23.42578125" style="262" customWidth="1"/>
    <col min="4" max="4" width="13.28515625" style="262" customWidth="1"/>
    <col min="5" max="5" width="9.5703125" style="262" customWidth="1"/>
    <col min="6" max="6" width="11.5703125" style="262" customWidth="1"/>
    <col min="7" max="7" width="12.28515625" style="262" customWidth="1"/>
    <col min="8" max="8" width="15.28515625" style="262" customWidth="1"/>
    <col min="9" max="9" width="17.5703125" style="262" customWidth="1"/>
    <col min="10" max="11" width="12.42578125" style="262" customWidth="1"/>
    <col min="12" max="12" width="23.5703125" style="262" customWidth="1"/>
    <col min="13" max="13" width="18.5703125" style="262" customWidth="1"/>
    <col min="14" max="14" width="0.85546875" style="262" customWidth="1"/>
    <col min="15" max="16384" width="9.140625" style="262"/>
  </cols>
  <sheetData>
    <row r="1" spans="1:14" ht="13.5" x14ac:dyDescent="0.2">
      <c r="A1" s="258" t="s">
        <v>442</v>
      </c>
      <c r="B1" s="259"/>
      <c r="C1" s="259"/>
      <c r="D1" s="259"/>
      <c r="E1" s="259"/>
      <c r="F1" s="259"/>
      <c r="G1" s="259"/>
      <c r="H1" s="259"/>
      <c r="I1" s="263"/>
      <c r="J1" s="321"/>
      <c r="K1" s="321"/>
      <c r="L1" s="321"/>
      <c r="M1" s="321" t="s">
        <v>399</v>
      </c>
      <c r="N1" s="263"/>
    </row>
    <row r="2" spans="1:14" x14ac:dyDescent="0.2">
      <c r="A2" s="263" t="s">
        <v>314</v>
      </c>
      <c r="B2" s="259"/>
      <c r="C2" s="259"/>
      <c r="D2" s="260"/>
      <c r="E2" s="260"/>
      <c r="F2" s="260"/>
      <c r="G2" s="260"/>
      <c r="H2" s="260"/>
      <c r="I2" s="259"/>
      <c r="J2" s="259"/>
      <c r="K2" s="259"/>
      <c r="L2" s="259"/>
      <c r="M2" s="261"/>
      <c r="N2" s="263"/>
    </row>
    <row r="3" spans="1:14" x14ac:dyDescent="0.2">
      <c r="A3" s="263"/>
      <c r="B3" s="259"/>
      <c r="C3" s="259"/>
      <c r="D3" s="260"/>
      <c r="E3" s="260"/>
      <c r="F3" s="260"/>
      <c r="G3" s="260"/>
      <c r="H3" s="260"/>
      <c r="I3" s="259"/>
      <c r="J3" s="259"/>
      <c r="K3" s="259"/>
      <c r="L3" s="259"/>
      <c r="M3" s="259"/>
      <c r="N3" s="263"/>
    </row>
    <row r="4" spans="1:14" ht="15" x14ac:dyDescent="0.3">
      <c r="A4" s="161" t="s">
        <v>268</v>
      </c>
      <c r="B4" s="259"/>
      <c r="C4" s="259"/>
      <c r="D4" s="264"/>
      <c r="E4" s="322" t="s">
        <v>773</v>
      </c>
      <c r="F4" s="264"/>
      <c r="G4" s="260"/>
      <c r="H4" s="260"/>
      <c r="I4" s="260"/>
      <c r="J4" s="260"/>
      <c r="K4" s="260"/>
      <c r="L4" s="259"/>
      <c r="M4" s="260"/>
      <c r="N4" s="263"/>
    </row>
    <row r="5" spans="1:14" x14ac:dyDescent="0.2">
      <c r="A5" s="265"/>
      <c r="B5" s="265"/>
      <c r="C5" s="265"/>
      <c r="D5" s="265"/>
      <c r="E5" s="266"/>
      <c r="F5" s="266"/>
      <c r="G5" s="266"/>
      <c r="H5" s="266"/>
      <c r="I5" s="266"/>
      <c r="J5" s="266"/>
      <c r="K5" s="266"/>
      <c r="L5" s="266"/>
      <c r="M5" s="266"/>
      <c r="N5" s="263"/>
    </row>
    <row r="6" spans="1:14" ht="13.5" thickBot="1" x14ac:dyDescent="0.25">
      <c r="A6" s="323"/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3"/>
      <c r="M6" s="323"/>
      <c r="N6" s="263"/>
    </row>
    <row r="7" spans="1:14" ht="51" x14ac:dyDescent="0.2">
      <c r="A7" s="324" t="s">
        <v>64</v>
      </c>
      <c r="B7" s="325" t="s">
        <v>400</v>
      </c>
      <c r="C7" s="325" t="s">
        <v>401</v>
      </c>
      <c r="D7" s="326" t="s">
        <v>402</v>
      </c>
      <c r="E7" s="326" t="s">
        <v>269</v>
      </c>
      <c r="F7" s="326" t="s">
        <v>403</v>
      </c>
      <c r="G7" s="326" t="s">
        <v>404</v>
      </c>
      <c r="H7" s="325" t="s">
        <v>405</v>
      </c>
      <c r="I7" s="327" t="s">
        <v>406</v>
      </c>
      <c r="J7" s="327" t="s">
        <v>407</v>
      </c>
      <c r="K7" s="328" t="s">
        <v>408</v>
      </c>
      <c r="L7" s="328" t="s">
        <v>409</v>
      </c>
      <c r="M7" s="326" t="s">
        <v>399</v>
      </c>
      <c r="N7" s="263"/>
    </row>
    <row r="8" spans="1:14" x14ac:dyDescent="0.2">
      <c r="A8" s="268">
        <v>1</v>
      </c>
      <c r="B8" s="269">
        <v>2</v>
      </c>
      <c r="C8" s="269">
        <v>3</v>
      </c>
      <c r="D8" s="270">
        <v>4</v>
      </c>
      <c r="E8" s="270">
        <v>5</v>
      </c>
      <c r="F8" s="270">
        <v>6</v>
      </c>
      <c r="G8" s="270">
        <v>7</v>
      </c>
      <c r="H8" s="270">
        <v>8</v>
      </c>
      <c r="I8" s="270">
        <v>9</v>
      </c>
      <c r="J8" s="270">
        <v>10</v>
      </c>
      <c r="K8" s="270">
        <v>11</v>
      </c>
      <c r="L8" s="270">
        <v>12</v>
      </c>
      <c r="M8" s="270">
        <v>13</v>
      </c>
      <c r="N8" s="263"/>
    </row>
    <row r="9" spans="1:14" ht="15" x14ac:dyDescent="0.25">
      <c r="A9" s="271">
        <v>1</v>
      </c>
      <c r="B9" s="272"/>
      <c r="C9" s="329"/>
      <c r="D9" s="271"/>
      <c r="E9" s="271"/>
      <c r="F9" s="271"/>
      <c r="G9" s="271"/>
      <c r="H9" s="271"/>
      <c r="I9" s="271"/>
      <c r="J9" s="271"/>
      <c r="K9" s="271"/>
      <c r="L9" s="271"/>
      <c r="M9" s="330" t="str">
        <f t="shared" ref="M9:M33" si="0">IF(ISBLANK(B9),"",$M$2)</f>
        <v/>
      </c>
      <c r="N9" s="263"/>
    </row>
    <row r="10" spans="1:14" ht="15" x14ac:dyDescent="0.25">
      <c r="A10" s="271">
        <v>2</v>
      </c>
      <c r="B10" s="272"/>
      <c r="C10" s="329"/>
      <c r="D10" s="271"/>
      <c r="E10" s="271"/>
      <c r="F10" s="271"/>
      <c r="G10" s="271"/>
      <c r="H10" s="271"/>
      <c r="I10" s="271"/>
      <c r="J10" s="271"/>
      <c r="K10" s="271"/>
      <c r="L10" s="271"/>
      <c r="M10" s="330" t="str">
        <f t="shared" si="0"/>
        <v/>
      </c>
      <c r="N10" s="263"/>
    </row>
    <row r="11" spans="1:14" ht="15" x14ac:dyDescent="0.25">
      <c r="A11" s="271">
        <v>3</v>
      </c>
      <c r="B11" s="272"/>
      <c r="C11" s="329"/>
      <c r="D11" s="271"/>
      <c r="E11" s="271"/>
      <c r="F11" s="271"/>
      <c r="G11" s="271"/>
      <c r="H11" s="271"/>
      <c r="I11" s="271"/>
      <c r="J11" s="271"/>
      <c r="K11" s="271"/>
      <c r="L11" s="271"/>
      <c r="M11" s="330" t="str">
        <f t="shared" si="0"/>
        <v/>
      </c>
      <c r="N11" s="263"/>
    </row>
    <row r="12" spans="1:14" ht="15" x14ac:dyDescent="0.25">
      <c r="A12" s="271">
        <v>4</v>
      </c>
      <c r="B12" s="272"/>
      <c r="C12" s="329"/>
      <c r="D12" s="271"/>
      <c r="E12" s="271"/>
      <c r="F12" s="271"/>
      <c r="G12" s="271"/>
      <c r="H12" s="271"/>
      <c r="I12" s="271"/>
      <c r="J12" s="271"/>
      <c r="K12" s="271"/>
      <c r="L12" s="271"/>
      <c r="M12" s="330" t="str">
        <f t="shared" si="0"/>
        <v/>
      </c>
      <c r="N12" s="263"/>
    </row>
    <row r="13" spans="1:14" ht="15" x14ac:dyDescent="0.25">
      <c r="A13" s="271">
        <v>5</v>
      </c>
      <c r="B13" s="272"/>
      <c r="C13" s="329"/>
      <c r="D13" s="271"/>
      <c r="E13" s="271"/>
      <c r="F13" s="271"/>
      <c r="G13" s="271"/>
      <c r="H13" s="271"/>
      <c r="I13" s="271"/>
      <c r="J13" s="271"/>
      <c r="K13" s="271"/>
      <c r="L13" s="271"/>
      <c r="M13" s="330" t="str">
        <f t="shared" si="0"/>
        <v/>
      </c>
      <c r="N13" s="263"/>
    </row>
    <row r="14" spans="1:14" ht="15" x14ac:dyDescent="0.25">
      <c r="A14" s="271">
        <v>6</v>
      </c>
      <c r="B14" s="272"/>
      <c r="C14" s="329"/>
      <c r="D14" s="271"/>
      <c r="E14" s="271"/>
      <c r="F14" s="271"/>
      <c r="G14" s="271"/>
      <c r="H14" s="271"/>
      <c r="I14" s="271"/>
      <c r="J14" s="271"/>
      <c r="K14" s="271"/>
      <c r="L14" s="271"/>
      <c r="M14" s="330" t="str">
        <f t="shared" si="0"/>
        <v/>
      </c>
      <c r="N14" s="263"/>
    </row>
    <row r="15" spans="1:14" ht="15" x14ac:dyDescent="0.25">
      <c r="A15" s="271">
        <v>7</v>
      </c>
      <c r="B15" s="272"/>
      <c r="C15" s="329"/>
      <c r="D15" s="271"/>
      <c r="E15" s="271"/>
      <c r="F15" s="271"/>
      <c r="G15" s="271"/>
      <c r="H15" s="271"/>
      <c r="I15" s="271"/>
      <c r="J15" s="271"/>
      <c r="K15" s="271"/>
      <c r="L15" s="271"/>
      <c r="M15" s="330" t="str">
        <f t="shared" si="0"/>
        <v/>
      </c>
      <c r="N15" s="263"/>
    </row>
    <row r="16" spans="1:14" ht="15" x14ac:dyDescent="0.25">
      <c r="A16" s="271">
        <v>8</v>
      </c>
      <c r="B16" s="272"/>
      <c r="C16" s="329"/>
      <c r="D16" s="271"/>
      <c r="E16" s="271"/>
      <c r="F16" s="271"/>
      <c r="G16" s="271"/>
      <c r="H16" s="271"/>
      <c r="I16" s="271"/>
      <c r="J16" s="271"/>
      <c r="K16" s="271"/>
      <c r="L16" s="271"/>
      <c r="M16" s="330" t="str">
        <f t="shared" si="0"/>
        <v/>
      </c>
      <c r="N16" s="263"/>
    </row>
    <row r="17" spans="1:14" ht="15" x14ac:dyDescent="0.25">
      <c r="A17" s="271">
        <v>9</v>
      </c>
      <c r="B17" s="272"/>
      <c r="C17" s="329"/>
      <c r="D17" s="271"/>
      <c r="E17" s="271"/>
      <c r="F17" s="271"/>
      <c r="G17" s="271"/>
      <c r="H17" s="271"/>
      <c r="I17" s="271"/>
      <c r="J17" s="271"/>
      <c r="K17" s="271"/>
      <c r="L17" s="271"/>
      <c r="M17" s="330" t="str">
        <f t="shared" si="0"/>
        <v/>
      </c>
      <c r="N17" s="263"/>
    </row>
    <row r="18" spans="1:14" ht="15" x14ac:dyDescent="0.25">
      <c r="A18" s="271">
        <v>10</v>
      </c>
      <c r="B18" s="272"/>
      <c r="C18" s="329"/>
      <c r="D18" s="271"/>
      <c r="E18" s="271"/>
      <c r="F18" s="271"/>
      <c r="G18" s="271"/>
      <c r="H18" s="271"/>
      <c r="I18" s="271"/>
      <c r="J18" s="271"/>
      <c r="K18" s="271"/>
      <c r="L18" s="271"/>
      <c r="M18" s="330" t="str">
        <f t="shared" si="0"/>
        <v/>
      </c>
      <c r="N18" s="263"/>
    </row>
    <row r="19" spans="1:14" ht="15" x14ac:dyDescent="0.25">
      <c r="A19" s="271">
        <v>11</v>
      </c>
      <c r="B19" s="272"/>
      <c r="C19" s="329"/>
      <c r="D19" s="271"/>
      <c r="E19" s="271"/>
      <c r="F19" s="271"/>
      <c r="G19" s="271"/>
      <c r="H19" s="271"/>
      <c r="I19" s="271"/>
      <c r="J19" s="271"/>
      <c r="K19" s="271"/>
      <c r="L19" s="271"/>
      <c r="M19" s="330" t="str">
        <f t="shared" si="0"/>
        <v/>
      </c>
      <c r="N19" s="263"/>
    </row>
    <row r="20" spans="1:14" ht="15" x14ac:dyDescent="0.25">
      <c r="A20" s="271">
        <v>12</v>
      </c>
      <c r="B20" s="272"/>
      <c r="C20" s="329"/>
      <c r="D20" s="271"/>
      <c r="E20" s="271"/>
      <c r="F20" s="271"/>
      <c r="G20" s="271"/>
      <c r="H20" s="271"/>
      <c r="I20" s="271"/>
      <c r="J20" s="271"/>
      <c r="K20" s="271"/>
      <c r="L20" s="271"/>
      <c r="M20" s="330" t="str">
        <f t="shared" si="0"/>
        <v/>
      </c>
      <c r="N20" s="263"/>
    </row>
    <row r="21" spans="1:14" ht="15" x14ac:dyDescent="0.25">
      <c r="A21" s="271">
        <v>13</v>
      </c>
      <c r="B21" s="272"/>
      <c r="C21" s="329"/>
      <c r="D21" s="271"/>
      <c r="E21" s="271"/>
      <c r="F21" s="271"/>
      <c r="G21" s="271"/>
      <c r="H21" s="271"/>
      <c r="I21" s="271"/>
      <c r="J21" s="271"/>
      <c r="K21" s="271"/>
      <c r="L21" s="271"/>
      <c r="M21" s="330" t="str">
        <f t="shared" si="0"/>
        <v/>
      </c>
      <c r="N21" s="263"/>
    </row>
    <row r="22" spans="1:14" ht="15" x14ac:dyDescent="0.25">
      <c r="A22" s="271">
        <v>14</v>
      </c>
      <c r="B22" s="272"/>
      <c r="C22" s="329"/>
      <c r="D22" s="271"/>
      <c r="E22" s="271"/>
      <c r="F22" s="271"/>
      <c r="G22" s="271"/>
      <c r="H22" s="271"/>
      <c r="I22" s="271"/>
      <c r="J22" s="271"/>
      <c r="K22" s="271"/>
      <c r="L22" s="271"/>
      <c r="M22" s="330" t="str">
        <f t="shared" si="0"/>
        <v/>
      </c>
      <c r="N22" s="263"/>
    </row>
    <row r="23" spans="1:14" ht="15" x14ac:dyDescent="0.25">
      <c r="A23" s="271">
        <v>15</v>
      </c>
      <c r="B23" s="272"/>
      <c r="C23" s="329"/>
      <c r="D23" s="271"/>
      <c r="E23" s="271"/>
      <c r="F23" s="271"/>
      <c r="G23" s="271"/>
      <c r="H23" s="271"/>
      <c r="I23" s="271"/>
      <c r="J23" s="271"/>
      <c r="K23" s="271"/>
      <c r="L23" s="271"/>
      <c r="M23" s="330" t="str">
        <f t="shared" si="0"/>
        <v/>
      </c>
      <c r="N23" s="263"/>
    </row>
    <row r="24" spans="1:14" ht="15" x14ac:dyDescent="0.25">
      <c r="A24" s="271">
        <v>16</v>
      </c>
      <c r="B24" s="272"/>
      <c r="C24" s="329"/>
      <c r="D24" s="271"/>
      <c r="E24" s="271"/>
      <c r="F24" s="271"/>
      <c r="G24" s="271"/>
      <c r="H24" s="271"/>
      <c r="I24" s="271"/>
      <c r="J24" s="271"/>
      <c r="K24" s="271"/>
      <c r="L24" s="271"/>
      <c r="M24" s="330" t="str">
        <f t="shared" si="0"/>
        <v/>
      </c>
      <c r="N24" s="263"/>
    </row>
    <row r="25" spans="1:14" ht="15" x14ac:dyDescent="0.25">
      <c r="A25" s="271">
        <v>17</v>
      </c>
      <c r="B25" s="272"/>
      <c r="C25" s="329"/>
      <c r="D25" s="271"/>
      <c r="E25" s="271"/>
      <c r="F25" s="271"/>
      <c r="G25" s="271"/>
      <c r="H25" s="271"/>
      <c r="I25" s="271"/>
      <c r="J25" s="271"/>
      <c r="K25" s="271"/>
      <c r="L25" s="271"/>
      <c r="M25" s="330" t="str">
        <f t="shared" si="0"/>
        <v/>
      </c>
      <c r="N25" s="263"/>
    </row>
    <row r="26" spans="1:14" ht="15" x14ac:dyDescent="0.25">
      <c r="A26" s="271">
        <v>18</v>
      </c>
      <c r="B26" s="272"/>
      <c r="C26" s="329"/>
      <c r="D26" s="271"/>
      <c r="E26" s="271"/>
      <c r="F26" s="271"/>
      <c r="G26" s="271"/>
      <c r="H26" s="271"/>
      <c r="I26" s="271"/>
      <c r="J26" s="271"/>
      <c r="K26" s="271"/>
      <c r="L26" s="271"/>
      <c r="M26" s="330" t="str">
        <f t="shared" si="0"/>
        <v/>
      </c>
      <c r="N26" s="263"/>
    </row>
    <row r="27" spans="1:14" ht="15" x14ac:dyDescent="0.25">
      <c r="A27" s="271">
        <v>19</v>
      </c>
      <c r="B27" s="272"/>
      <c r="C27" s="329"/>
      <c r="D27" s="271"/>
      <c r="E27" s="271"/>
      <c r="F27" s="271"/>
      <c r="G27" s="271"/>
      <c r="H27" s="271"/>
      <c r="I27" s="271"/>
      <c r="J27" s="271"/>
      <c r="K27" s="271"/>
      <c r="L27" s="271"/>
      <c r="M27" s="330" t="str">
        <f t="shared" si="0"/>
        <v/>
      </c>
      <c r="N27" s="263"/>
    </row>
    <row r="28" spans="1:14" ht="15" x14ac:dyDescent="0.25">
      <c r="A28" s="271">
        <v>20</v>
      </c>
      <c r="B28" s="272"/>
      <c r="C28" s="329"/>
      <c r="D28" s="271"/>
      <c r="E28" s="271"/>
      <c r="F28" s="271"/>
      <c r="G28" s="271"/>
      <c r="H28" s="271"/>
      <c r="I28" s="271"/>
      <c r="J28" s="271"/>
      <c r="K28" s="271"/>
      <c r="L28" s="271"/>
      <c r="M28" s="330" t="str">
        <f t="shared" si="0"/>
        <v/>
      </c>
      <c r="N28" s="263"/>
    </row>
    <row r="29" spans="1:14" ht="15" x14ac:dyDescent="0.25">
      <c r="A29" s="271">
        <v>21</v>
      </c>
      <c r="B29" s="272"/>
      <c r="C29" s="329"/>
      <c r="D29" s="271"/>
      <c r="E29" s="271"/>
      <c r="F29" s="271"/>
      <c r="G29" s="271"/>
      <c r="H29" s="271"/>
      <c r="I29" s="271"/>
      <c r="J29" s="271"/>
      <c r="K29" s="271"/>
      <c r="L29" s="271"/>
      <c r="M29" s="330" t="str">
        <f t="shared" si="0"/>
        <v/>
      </c>
      <c r="N29" s="263"/>
    </row>
    <row r="30" spans="1:14" ht="15" x14ac:dyDescent="0.25">
      <c r="A30" s="271">
        <v>22</v>
      </c>
      <c r="B30" s="272"/>
      <c r="C30" s="329"/>
      <c r="D30" s="271"/>
      <c r="E30" s="271"/>
      <c r="F30" s="271"/>
      <c r="G30" s="271"/>
      <c r="H30" s="271"/>
      <c r="I30" s="271"/>
      <c r="J30" s="271"/>
      <c r="K30" s="271"/>
      <c r="L30" s="271"/>
      <c r="M30" s="330" t="str">
        <f t="shared" si="0"/>
        <v/>
      </c>
      <c r="N30" s="263"/>
    </row>
    <row r="31" spans="1:14" ht="15" x14ac:dyDescent="0.25">
      <c r="A31" s="271">
        <v>23</v>
      </c>
      <c r="B31" s="272"/>
      <c r="C31" s="329"/>
      <c r="D31" s="271"/>
      <c r="E31" s="271"/>
      <c r="F31" s="271"/>
      <c r="G31" s="271"/>
      <c r="H31" s="271"/>
      <c r="I31" s="271"/>
      <c r="J31" s="271"/>
      <c r="K31" s="271"/>
      <c r="L31" s="271"/>
      <c r="M31" s="330" t="str">
        <f t="shared" si="0"/>
        <v/>
      </c>
      <c r="N31" s="263"/>
    </row>
    <row r="32" spans="1:14" ht="15" x14ac:dyDescent="0.25">
      <c r="A32" s="271">
        <v>24</v>
      </c>
      <c r="B32" s="272"/>
      <c r="C32" s="329"/>
      <c r="D32" s="271"/>
      <c r="E32" s="271"/>
      <c r="F32" s="271"/>
      <c r="G32" s="271"/>
      <c r="H32" s="271"/>
      <c r="I32" s="271"/>
      <c r="J32" s="271"/>
      <c r="K32" s="271"/>
      <c r="L32" s="271"/>
      <c r="M32" s="330" t="str">
        <f t="shared" si="0"/>
        <v/>
      </c>
      <c r="N32" s="263"/>
    </row>
    <row r="33" spans="1:14" ht="15" x14ac:dyDescent="0.25">
      <c r="A33" s="331" t="s">
        <v>275</v>
      </c>
      <c r="B33" s="272"/>
      <c r="C33" s="329"/>
      <c r="D33" s="271"/>
      <c r="E33" s="271"/>
      <c r="F33" s="271"/>
      <c r="G33" s="271"/>
      <c r="H33" s="271"/>
      <c r="I33" s="271"/>
      <c r="J33" s="271"/>
      <c r="K33" s="271"/>
      <c r="L33" s="271"/>
      <c r="M33" s="330" t="str">
        <f t="shared" si="0"/>
        <v/>
      </c>
      <c r="N33" s="263"/>
    </row>
    <row r="34" spans="1:14" s="278" customFormat="1" x14ac:dyDescent="0.2"/>
    <row r="37" spans="1:14" s="21" customFormat="1" ht="15" x14ac:dyDescent="0.3">
      <c r="B37" s="273" t="s">
        <v>99</v>
      </c>
    </row>
    <row r="38" spans="1:14" s="21" customFormat="1" ht="15" x14ac:dyDescent="0.3">
      <c r="B38" s="273"/>
    </row>
    <row r="39" spans="1:14" s="21" customFormat="1" ht="15" x14ac:dyDescent="0.3">
      <c r="C39" s="275"/>
      <c r="D39" s="274"/>
      <c r="E39" s="274"/>
      <c r="H39" s="275"/>
      <c r="I39" s="275"/>
      <c r="J39" s="274"/>
      <c r="K39" s="274"/>
      <c r="L39" s="274"/>
    </row>
    <row r="40" spans="1:14" s="21" customFormat="1" ht="15" x14ac:dyDescent="0.3">
      <c r="C40" s="276" t="s">
        <v>262</v>
      </c>
      <c r="D40" s="274"/>
      <c r="E40" s="274"/>
      <c r="H40" s="273" t="s">
        <v>316</v>
      </c>
      <c r="M40" s="274"/>
    </row>
    <row r="41" spans="1:14" s="21" customFormat="1" ht="15" x14ac:dyDescent="0.3">
      <c r="C41" s="276" t="s">
        <v>131</v>
      </c>
      <c r="D41" s="274"/>
      <c r="E41" s="274"/>
      <c r="H41" s="277" t="s">
        <v>263</v>
      </c>
      <c r="M41" s="274"/>
    </row>
    <row r="42" spans="1:14" ht="15" x14ac:dyDescent="0.3">
      <c r="C42" s="276"/>
      <c r="F42" s="277"/>
      <c r="J42" s="279"/>
      <c r="K42" s="279"/>
      <c r="L42" s="279"/>
      <c r="M42" s="279"/>
    </row>
    <row r="43" spans="1:14" ht="15" x14ac:dyDescent="0.3">
      <c r="C43" s="27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211</v>
      </c>
      <c r="C1" t="s">
        <v>191</v>
      </c>
      <c r="E1" t="s">
        <v>220</v>
      </c>
      <c r="G1" t="s">
        <v>230</v>
      </c>
    </row>
    <row r="2" spans="1:7" ht="15" x14ac:dyDescent="0.2">
      <c r="A2" s="62">
        <v>40907</v>
      </c>
      <c r="C2" t="s">
        <v>192</v>
      </c>
      <c r="E2" t="s">
        <v>225</v>
      </c>
      <c r="G2" s="87" t="s">
        <v>231</v>
      </c>
    </row>
    <row r="3" spans="1:7" ht="15" x14ac:dyDescent="0.2">
      <c r="A3" s="62">
        <v>40908</v>
      </c>
      <c r="C3" t="s">
        <v>193</v>
      </c>
      <c r="E3" t="s">
        <v>226</v>
      </c>
      <c r="G3" s="87" t="s">
        <v>232</v>
      </c>
    </row>
    <row r="4" spans="1:7" ht="15" x14ac:dyDescent="0.2">
      <c r="A4" s="62">
        <v>40909</v>
      </c>
      <c r="C4" t="s">
        <v>194</v>
      </c>
      <c r="E4" t="s">
        <v>227</v>
      </c>
      <c r="G4" s="87" t="s">
        <v>233</v>
      </c>
    </row>
    <row r="5" spans="1:7" x14ac:dyDescent="0.2">
      <c r="A5" s="62">
        <v>40910</v>
      </c>
      <c r="C5" t="s">
        <v>195</v>
      </c>
      <c r="E5" t="s">
        <v>228</v>
      </c>
    </row>
    <row r="6" spans="1:7" x14ac:dyDescent="0.2">
      <c r="A6" s="62">
        <v>40911</v>
      </c>
      <c r="C6" t="s">
        <v>196</v>
      </c>
    </row>
    <row r="7" spans="1:7" x14ac:dyDescent="0.2">
      <c r="A7" s="62">
        <v>40912</v>
      </c>
      <c r="C7" t="s">
        <v>197</v>
      </c>
    </row>
    <row r="8" spans="1:7" x14ac:dyDescent="0.2">
      <c r="A8" s="62">
        <v>40913</v>
      </c>
      <c r="C8" t="s">
        <v>198</v>
      </c>
    </row>
    <row r="9" spans="1:7" x14ac:dyDescent="0.2">
      <c r="A9" s="62">
        <v>40914</v>
      </c>
      <c r="C9" t="s">
        <v>199</v>
      </c>
    </row>
    <row r="10" spans="1:7" x14ac:dyDescent="0.2">
      <c r="A10" s="62">
        <v>40915</v>
      </c>
      <c r="C10" t="s">
        <v>200</v>
      </c>
    </row>
    <row r="11" spans="1:7" x14ac:dyDescent="0.2">
      <c r="A11" s="62">
        <v>40916</v>
      </c>
      <c r="C11" t="s">
        <v>201</v>
      </c>
    </row>
    <row r="12" spans="1:7" x14ac:dyDescent="0.2">
      <c r="A12" s="62">
        <v>40917</v>
      </c>
      <c r="C12" t="s">
        <v>202</v>
      </c>
    </row>
    <row r="13" spans="1:7" x14ac:dyDescent="0.2">
      <c r="A13" s="62">
        <v>40918</v>
      </c>
      <c r="C13" t="s">
        <v>203</v>
      </c>
    </row>
    <row r="14" spans="1:7" x14ac:dyDescent="0.2">
      <c r="A14" s="62">
        <v>40919</v>
      </c>
      <c r="C14" t="s">
        <v>204</v>
      </c>
    </row>
    <row r="15" spans="1:7" x14ac:dyDescent="0.2">
      <c r="A15" s="62">
        <v>40920</v>
      </c>
      <c r="C15" t="s">
        <v>205</v>
      </c>
    </row>
    <row r="16" spans="1:7" x14ac:dyDescent="0.2">
      <c r="A16" s="62">
        <v>40921</v>
      </c>
      <c r="C16" t="s">
        <v>206</v>
      </c>
    </row>
    <row r="17" spans="1:3" x14ac:dyDescent="0.2">
      <c r="A17" s="62">
        <v>40922</v>
      </c>
      <c r="C17" t="s">
        <v>207</v>
      </c>
    </row>
    <row r="18" spans="1:3" x14ac:dyDescent="0.2">
      <c r="A18" s="62">
        <v>40923</v>
      </c>
      <c r="C18" t="s">
        <v>208</v>
      </c>
    </row>
    <row r="19" spans="1:3" x14ac:dyDescent="0.2">
      <c r="A19" s="62">
        <v>40924</v>
      </c>
      <c r="C19" t="s">
        <v>209</v>
      </c>
    </row>
    <row r="20" spans="1:3" x14ac:dyDescent="0.2">
      <c r="A20" s="62">
        <v>40925</v>
      </c>
      <c r="C20" t="s">
        <v>210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zoomScaleSheetLayoutView="70" workbookViewId="0">
      <selection activeCell="B4" sqref="B4"/>
    </sheetView>
  </sheetViews>
  <sheetFormatPr defaultRowHeight="15" x14ac:dyDescent="0.3"/>
  <cols>
    <col min="1" max="1" width="14.28515625" style="21" bestFit="1" customWidth="1"/>
    <col min="2" max="2" width="80" style="316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03" t="s">
        <v>266</v>
      </c>
      <c r="B1" s="311"/>
      <c r="C1" s="423" t="s">
        <v>101</v>
      </c>
      <c r="D1" s="423"/>
      <c r="E1" s="160"/>
    </row>
    <row r="2" spans="1:12" s="6" customFormat="1" x14ac:dyDescent="0.3">
      <c r="A2" s="105" t="s">
        <v>132</v>
      </c>
      <c r="B2" s="311"/>
      <c r="C2" s="424"/>
      <c r="D2" s="425"/>
      <c r="E2" s="160"/>
    </row>
    <row r="3" spans="1:12" s="6" customFormat="1" x14ac:dyDescent="0.3">
      <c r="A3" s="105"/>
      <c r="B3" s="311"/>
      <c r="C3" s="104"/>
      <c r="D3" s="104"/>
      <c r="E3" s="160"/>
    </row>
    <row r="4" spans="1:12" s="2" customFormat="1" x14ac:dyDescent="0.3">
      <c r="A4" s="106" t="str">
        <f>'ფორმა N2'!A4</f>
        <v>ანგარიშვალდებული პირის დასახელება:,დავით თარხან-მოურავი საქართველოს პატრიოტთა ალიანსი"</v>
      </c>
      <c r="B4" s="312"/>
      <c r="C4" s="105"/>
      <c r="D4" s="105"/>
      <c r="E4" s="154"/>
      <c r="L4" s="6"/>
    </row>
    <row r="5" spans="1:12" s="2" customFormat="1" x14ac:dyDescent="0.3">
      <c r="A5" s="166" t="str">
        <f>'ფორმა N1'!D4</f>
        <v xml:space="preserve"> </v>
      </c>
      <c r="B5" s="313"/>
      <c r="C5" s="59"/>
      <c r="D5" s="59"/>
      <c r="E5" s="154"/>
    </row>
    <row r="6" spans="1:12" s="2" customFormat="1" x14ac:dyDescent="0.3">
      <c r="A6" s="106"/>
      <c r="B6" s="312"/>
      <c r="C6" s="105"/>
      <c r="D6" s="105"/>
      <c r="E6" s="154"/>
    </row>
    <row r="7" spans="1:12" s="6" customFormat="1" ht="18" x14ac:dyDescent="0.3">
      <c r="A7" s="129"/>
      <c r="B7" s="159"/>
      <c r="C7" s="107"/>
      <c r="D7" s="107"/>
      <c r="E7" s="160"/>
    </row>
    <row r="8" spans="1:12" s="6" customFormat="1" ht="30" x14ac:dyDescent="0.3">
      <c r="A8" s="150" t="s">
        <v>64</v>
      </c>
      <c r="B8" s="108" t="s">
        <v>243</v>
      </c>
      <c r="C8" s="108" t="s">
        <v>66</v>
      </c>
      <c r="D8" s="108" t="s">
        <v>67</v>
      </c>
      <c r="E8" s="160"/>
      <c r="F8" s="20"/>
    </row>
    <row r="9" spans="1:12" s="7" customFormat="1" x14ac:dyDescent="0.3">
      <c r="A9" s="309">
        <v>1</v>
      </c>
      <c r="B9" s="309" t="s">
        <v>65</v>
      </c>
      <c r="C9" s="114">
        <f>SUM(C10,C25)</f>
        <v>54962.5</v>
      </c>
      <c r="D9" s="114">
        <f>SUM(D10,D25)</f>
        <v>54962.5</v>
      </c>
      <c r="E9" s="160"/>
    </row>
    <row r="10" spans="1:12" s="7" customFormat="1" x14ac:dyDescent="0.3">
      <c r="A10" s="116">
        <v>1.1000000000000001</v>
      </c>
      <c r="B10" s="116" t="s">
        <v>72</v>
      </c>
      <c r="C10" s="114">
        <f>SUM(C11,C12,C15,C18,C24)</f>
        <v>54962.5</v>
      </c>
      <c r="D10" s="114">
        <f>SUM(D11,D12,D15,D18,D23,D24)</f>
        <v>54962.5</v>
      </c>
      <c r="E10" s="160"/>
    </row>
    <row r="11" spans="1:12" s="9" customFormat="1" ht="18" x14ac:dyDescent="0.3">
      <c r="A11" s="117" t="s">
        <v>30</v>
      </c>
      <c r="B11" s="117" t="s">
        <v>71</v>
      </c>
      <c r="C11" s="8"/>
      <c r="D11" s="8"/>
      <c r="E11" s="160"/>
    </row>
    <row r="12" spans="1:12" s="10" customFormat="1" x14ac:dyDescent="0.3">
      <c r="A12" s="117" t="s">
        <v>31</v>
      </c>
      <c r="B12" s="117" t="s">
        <v>305</v>
      </c>
      <c r="C12" s="151">
        <f>SUM(C13:C14)</f>
        <v>54962.5</v>
      </c>
      <c r="D12" s="151">
        <f>SUM(D13:D14)</f>
        <v>54962.5</v>
      </c>
      <c r="E12" s="160"/>
    </row>
    <row r="13" spans="1:12" s="3" customFormat="1" x14ac:dyDescent="0.3">
      <c r="A13" s="126" t="s">
        <v>73</v>
      </c>
      <c r="B13" s="126" t="s">
        <v>308</v>
      </c>
      <c r="C13" s="8">
        <v>54962.5</v>
      </c>
      <c r="D13" s="8">
        <v>54962.5</v>
      </c>
      <c r="E13" s="160"/>
    </row>
    <row r="14" spans="1:12" s="3" customFormat="1" x14ac:dyDescent="0.3">
      <c r="A14" s="126" t="s">
        <v>100</v>
      </c>
      <c r="B14" s="126" t="s">
        <v>89</v>
      </c>
      <c r="C14" s="8"/>
      <c r="D14" s="8"/>
      <c r="E14" s="160"/>
    </row>
    <row r="15" spans="1:12" s="3" customFormat="1" x14ac:dyDescent="0.3">
      <c r="A15" s="117" t="s">
        <v>74</v>
      </c>
      <c r="B15" s="117" t="s">
        <v>75</v>
      </c>
      <c r="C15" s="151">
        <f>SUM(C16:C17)</f>
        <v>0</v>
      </c>
      <c r="D15" s="151">
        <f>SUM(D16:D17)</f>
        <v>0</v>
      </c>
      <c r="E15" s="160"/>
    </row>
    <row r="16" spans="1:12" s="3" customFormat="1" x14ac:dyDescent="0.3">
      <c r="A16" s="126" t="s">
        <v>76</v>
      </c>
      <c r="B16" s="126" t="s">
        <v>78</v>
      </c>
      <c r="C16" s="8"/>
      <c r="D16" s="8"/>
      <c r="E16" s="160"/>
    </row>
    <row r="17" spans="1:5" s="3" customFormat="1" ht="30" x14ac:dyDescent="0.3">
      <c r="A17" s="126" t="s">
        <v>77</v>
      </c>
      <c r="B17" s="126" t="s">
        <v>102</v>
      </c>
      <c r="C17" s="8"/>
      <c r="D17" s="8"/>
      <c r="E17" s="160"/>
    </row>
    <row r="18" spans="1:5" s="3" customFormat="1" x14ac:dyDescent="0.3">
      <c r="A18" s="117" t="s">
        <v>79</v>
      </c>
      <c r="B18" s="117" t="s">
        <v>396</v>
      </c>
      <c r="C18" s="151">
        <f>SUM(C19:C22)</f>
        <v>0</v>
      </c>
      <c r="D18" s="151">
        <f>SUM(D19:D22)</f>
        <v>0</v>
      </c>
      <c r="E18" s="160"/>
    </row>
    <row r="19" spans="1:5" s="3" customFormat="1" x14ac:dyDescent="0.3">
      <c r="A19" s="126" t="s">
        <v>80</v>
      </c>
      <c r="B19" s="126" t="s">
        <v>81</v>
      </c>
      <c r="C19" s="8"/>
      <c r="D19" s="8"/>
      <c r="E19" s="160"/>
    </row>
    <row r="20" spans="1:5" s="3" customFormat="1" ht="30" x14ac:dyDescent="0.3">
      <c r="A20" s="126" t="s">
        <v>84</v>
      </c>
      <c r="B20" s="126" t="s">
        <v>82</v>
      </c>
      <c r="C20" s="8"/>
      <c r="D20" s="8"/>
      <c r="E20" s="160"/>
    </row>
    <row r="21" spans="1:5" s="3" customFormat="1" x14ac:dyDescent="0.3">
      <c r="A21" s="126" t="s">
        <v>85</v>
      </c>
      <c r="B21" s="126" t="s">
        <v>83</v>
      </c>
      <c r="C21" s="8"/>
      <c r="D21" s="8"/>
      <c r="E21" s="160"/>
    </row>
    <row r="22" spans="1:5" s="3" customFormat="1" x14ac:dyDescent="0.3">
      <c r="A22" s="126" t="s">
        <v>86</v>
      </c>
      <c r="B22" s="126" t="s">
        <v>423</v>
      </c>
      <c r="C22" s="8"/>
      <c r="D22" s="8"/>
      <c r="E22" s="160"/>
    </row>
    <row r="23" spans="1:5" s="3" customFormat="1" x14ac:dyDescent="0.3">
      <c r="A23" s="117" t="s">
        <v>87</v>
      </c>
      <c r="B23" s="117" t="s">
        <v>424</v>
      </c>
      <c r="C23" s="337"/>
      <c r="D23" s="8"/>
      <c r="E23" s="160"/>
    </row>
    <row r="24" spans="1:5" s="3" customFormat="1" x14ac:dyDescent="0.3">
      <c r="A24" s="117" t="s">
        <v>245</v>
      </c>
      <c r="B24" s="117" t="s">
        <v>430</v>
      </c>
      <c r="C24" s="8"/>
      <c r="D24" s="8"/>
      <c r="E24" s="160"/>
    </row>
    <row r="25" spans="1:5" s="3" customFormat="1" x14ac:dyDescent="0.3">
      <c r="A25" s="116">
        <v>1.2</v>
      </c>
      <c r="B25" s="309" t="s">
        <v>88</v>
      </c>
      <c r="C25" s="114">
        <f>SUM(C26,C30)</f>
        <v>0</v>
      </c>
      <c r="D25" s="114">
        <f>SUM(D26,D30)</f>
        <v>0</v>
      </c>
      <c r="E25" s="160"/>
    </row>
    <row r="26" spans="1:5" x14ac:dyDescent="0.3">
      <c r="A26" s="117" t="s">
        <v>32</v>
      </c>
      <c r="B26" s="117" t="s">
        <v>308</v>
      </c>
      <c r="C26" s="151">
        <f>SUM(C27:C29)</f>
        <v>0</v>
      </c>
      <c r="D26" s="151">
        <f>SUM(D27:D29)</f>
        <v>0</v>
      </c>
      <c r="E26" s="160"/>
    </row>
    <row r="27" spans="1:5" x14ac:dyDescent="0.3">
      <c r="A27" s="310" t="s">
        <v>90</v>
      </c>
      <c r="B27" s="126" t="s">
        <v>306</v>
      </c>
      <c r="C27" s="8"/>
      <c r="D27" s="8"/>
      <c r="E27" s="160"/>
    </row>
    <row r="28" spans="1:5" x14ac:dyDescent="0.3">
      <c r="A28" s="310" t="s">
        <v>91</v>
      </c>
      <c r="B28" s="126" t="s">
        <v>309</v>
      </c>
      <c r="C28" s="8"/>
      <c r="D28" s="8"/>
      <c r="E28" s="160"/>
    </row>
    <row r="29" spans="1:5" x14ac:dyDescent="0.3">
      <c r="A29" s="310" t="s">
        <v>433</v>
      </c>
      <c r="B29" s="126" t="s">
        <v>307</v>
      </c>
      <c r="C29" s="8"/>
      <c r="D29" s="8"/>
      <c r="E29" s="160"/>
    </row>
    <row r="30" spans="1:5" x14ac:dyDescent="0.3">
      <c r="A30" s="117" t="s">
        <v>33</v>
      </c>
      <c r="B30" s="334" t="s">
        <v>431</v>
      </c>
      <c r="C30" s="8"/>
      <c r="D30" s="8"/>
      <c r="E30" s="160"/>
    </row>
    <row r="31" spans="1:5" s="22" customFormat="1" ht="12.75" x14ac:dyDescent="0.2">
      <c r="B31" s="314"/>
    </row>
    <row r="32" spans="1:5" s="2" customFormat="1" x14ac:dyDescent="0.3">
      <c r="A32" s="1"/>
      <c r="B32" s="315"/>
      <c r="E32" s="5"/>
    </row>
    <row r="33" spans="1:9" s="2" customFormat="1" x14ac:dyDescent="0.3">
      <c r="B33" s="315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95" t="s">
        <v>99</v>
      </c>
      <c r="B36" s="315"/>
      <c r="E36" s="5"/>
    </row>
    <row r="37" spans="1:9" s="2" customFormat="1" x14ac:dyDescent="0.3">
      <c r="B37" s="315"/>
      <c r="E37"/>
      <c r="F37"/>
      <c r="G37"/>
      <c r="H37"/>
      <c r="I37"/>
    </row>
    <row r="38" spans="1:9" s="2" customFormat="1" x14ac:dyDescent="0.3">
      <c r="B38" s="315"/>
      <c r="D38" s="12"/>
      <c r="E38"/>
      <c r="F38"/>
      <c r="G38"/>
      <c r="H38"/>
      <c r="I38"/>
    </row>
    <row r="39" spans="1:9" s="2" customFormat="1" x14ac:dyDescent="0.3">
      <c r="A39"/>
      <c r="B39" s="317" t="s">
        <v>427</v>
      </c>
      <c r="D39" s="12"/>
      <c r="E39"/>
      <c r="F39"/>
      <c r="G39"/>
      <c r="H39"/>
      <c r="I39"/>
    </row>
    <row r="40" spans="1:9" s="2" customFormat="1" x14ac:dyDescent="0.3">
      <c r="A40"/>
      <c r="B40" s="315" t="s">
        <v>264</v>
      </c>
      <c r="D40" s="12"/>
      <c r="E40"/>
      <c r="F40"/>
      <c r="G40"/>
      <c r="H40"/>
      <c r="I40"/>
    </row>
    <row r="41" spans="1:9" customFormat="1" ht="12.75" x14ac:dyDescent="0.2">
      <c r="B41" s="318" t="s">
        <v>131</v>
      </c>
    </row>
    <row r="42" spans="1:9" customFormat="1" ht="12.75" x14ac:dyDescent="0.2">
      <c r="B42" s="319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zoomScaleSheetLayoutView="70" workbookViewId="0">
      <selection activeCell="F40" sqref="F40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03" t="s">
        <v>299</v>
      </c>
      <c r="B1" s="161"/>
      <c r="C1" s="423" t="s">
        <v>101</v>
      </c>
      <c r="D1" s="423"/>
      <c r="E1" s="202"/>
    </row>
    <row r="2" spans="1:12" x14ac:dyDescent="0.3">
      <c r="A2" s="105" t="s">
        <v>132</v>
      </c>
      <c r="B2" s="161"/>
      <c r="C2" s="421"/>
      <c r="D2" s="422"/>
      <c r="E2" s="202"/>
    </row>
    <row r="3" spans="1:12" x14ac:dyDescent="0.3">
      <c r="A3" s="105"/>
      <c r="B3" s="161"/>
      <c r="C3" s="104"/>
      <c r="D3" s="104"/>
      <c r="E3" s="202"/>
    </row>
    <row r="4" spans="1:12" s="2" customFormat="1" x14ac:dyDescent="0.3">
      <c r="A4" s="106" t="str">
        <f>'ფორმა N2'!A4</f>
        <v>ანგარიშვალდებული პირის დასახელება:,დავით თარხან-მოურავი საქართველოს პატრიოტთა ალიანსი"</v>
      </c>
      <c r="B4" s="106"/>
      <c r="C4" s="105"/>
      <c r="D4" s="105"/>
      <c r="E4" s="154"/>
      <c r="L4" s="21"/>
    </row>
    <row r="5" spans="1:12" s="2" customFormat="1" x14ac:dyDescent="0.3">
      <c r="A5" s="167" t="str">
        <f>'ფორმა N1'!D4</f>
        <v xml:space="preserve"> </v>
      </c>
      <c r="B5" s="157"/>
      <c r="C5" s="59"/>
      <c r="D5" s="59"/>
      <c r="E5" s="154"/>
    </row>
    <row r="6" spans="1:12" s="2" customFormat="1" x14ac:dyDescent="0.3">
      <c r="A6" s="106"/>
      <c r="B6" s="106"/>
      <c r="C6" s="105"/>
      <c r="D6" s="105"/>
      <c r="E6" s="154"/>
    </row>
    <row r="7" spans="1:12" s="6" customFormat="1" x14ac:dyDescent="0.3">
      <c r="A7" s="129"/>
      <c r="B7" s="129"/>
      <c r="C7" s="107"/>
      <c r="D7" s="107"/>
      <c r="E7" s="203"/>
    </row>
    <row r="8" spans="1:12" s="6" customFormat="1" ht="30" x14ac:dyDescent="0.3">
      <c r="A8" s="150" t="s">
        <v>64</v>
      </c>
      <c r="B8" s="108" t="s">
        <v>11</v>
      </c>
      <c r="C8" s="108" t="s">
        <v>10</v>
      </c>
      <c r="D8" s="108" t="s">
        <v>9</v>
      </c>
      <c r="E8" s="203"/>
    </row>
    <row r="9" spans="1:12" s="9" customFormat="1" ht="18" x14ac:dyDescent="0.2">
      <c r="A9" s="13">
        <v>1</v>
      </c>
      <c r="B9" s="13" t="s">
        <v>57</v>
      </c>
      <c r="C9" s="111">
        <f>SUM(C10,C13,C52,C55,C56,C57,C74,C75)</f>
        <v>116987.64</v>
      </c>
      <c r="D9" s="111">
        <f>SUM(D10,D13,D52,D55,D56,D57,D63,D70,D71,D75)</f>
        <v>79218.62</v>
      </c>
      <c r="E9" s="204"/>
    </row>
    <row r="10" spans="1:12" s="9" customFormat="1" ht="18" x14ac:dyDescent="0.2">
      <c r="A10" s="14">
        <v>1.1000000000000001</v>
      </c>
      <c r="B10" s="14" t="s">
        <v>58</v>
      </c>
      <c r="C10" s="113">
        <f>SUM(C11:C12)</f>
        <v>1450</v>
      </c>
      <c r="D10" s="113">
        <f>SUM(D11:D12)</f>
        <v>1450</v>
      </c>
      <c r="E10" s="204"/>
    </row>
    <row r="11" spans="1:12" s="9" customFormat="1" ht="16.5" customHeight="1" x14ac:dyDescent="0.2">
      <c r="A11" s="16" t="s">
        <v>30</v>
      </c>
      <c r="B11" s="16" t="s">
        <v>59</v>
      </c>
      <c r="C11" s="33">
        <v>1450</v>
      </c>
      <c r="D11" s="34">
        <v>1450</v>
      </c>
      <c r="E11" s="204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202"/>
    </row>
    <row r="13" spans="1:12" x14ac:dyDescent="0.3">
      <c r="A13" s="14">
        <v>1.2</v>
      </c>
      <c r="B13" s="14" t="s">
        <v>60</v>
      </c>
      <c r="C13" s="113">
        <f>SUM(C14,C17,C29:C32,C35,C36,C42,C43,C44,C45,C46,C50,C51)</f>
        <v>115537.64</v>
      </c>
      <c r="D13" s="113">
        <f>SUM(D14,D17,D29:D32,D35,D36,D42,D43,D44,D45,D46,D50,D51)</f>
        <v>77768.62</v>
      </c>
      <c r="E13" s="202"/>
    </row>
    <row r="14" spans="1:12" x14ac:dyDescent="0.3">
      <c r="A14" s="16" t="s">
        <v>32</v>
      </c>
      <c r="B14" s="16" t="s">
        <v>1</v>
      </c>
      <c r="C14" s="112">
        <f>SUM(C15:C16)</f>
        <v>0</v>
      </c>
      <c r="D14" s="112">
        <f>SUM(D15:D16)</f>
        <v>0</v>
      </c>
      <c r="E14" s="202"/>
    </row>
    <row r="15" spans="1:12" ht="17.25" customHeight="1" x14ac:dyDescent="0.3">
      <c r="A15" s="17" t="s">
        <v>90</v>
      </c>
      <c r="B15" s="17" t="s">
        <v>61</v>
      </c>
      <c r="C15" s="35"/>
      <c r="D15" s="36"/>
      <c r="E15" s="202"/>
    </row>
    <row r="16" spans="1:12" ht="17.25" customHeight="1" x14ac:dyDescent="0.3">
      <c r="A16" s="17" t="s">
        <v>91</v>
      </c>
      <c r="B16" s="17" t="s">
        <v>62</v>
      </c>
      <c r="C16" s="35"/>
      <c r="D16" s="36"/>
      <c r="E16" s="202"/>
    </row>
    <row r="17" spans="1:5" x14ac:dyDescent="0.3">
      <c r="A17" s="16" t="s">
        <v>33</v>
      </c>
      <c r="B17" s="16" t="s">
        <v>2</v>
      </c>
      <c r="C17" s="112">
        <f>SUM(C18:C23,C28)</f>
        <v>0</v>
      </c>
      <c r="D17" s="112">
        <f>SUM(D18:D23,D28)</f>
        <v>0</v>
      </c>
      <c r="E17" s="202"/>
    </row>
    <row r="18" spans="1:5" ht="30" x14ac:dyDescent="0.3">
      <c r="A18" s="17" t="s">
        <v>12</v>
      </c>
      <c r="B18" s="17" t="s">
        <v>244</v>
      </c>
      <c r="C18" s="37"/>
      <c r="D18" s="38"/>
      <c r="E18" s="202"/>
    </row>
    <row r="19" spans="1:5" x14ac:dyDescent="0.3">
      <c r="A19" s="17" t="s">
        <v>13</v>
      </c>
      <c r="B19" s="17" t="s">
        <v>14</v>
      </c>
      <c r="C19" s="37"/>
      <c r="D19" s="39"/>
      <c r="E19" s="202"/>
    </row>
    <row r="20" spans="1:5" ht="30" x14ac:dyDescent="0.3">
      <c r="A20" s="17" t="s">
        <v>278</v>
      </c>
      <c r="B20" s="17" t="s">
        <v>22</v>
      </c>
      <c r="C20" s="37"/>
      <c r="D20" s="40"/>
      <c r="E20" s="202"/>
    </row>
    <row r="21" spans="1:5" x14ac:dyDescent="0.3">
      <c r="A21" s="17" t="s">
        <v>279</v>
      </c>
      <c r="B21" s="17" t="s">
        <v>15</v>
      </c>
      <c r="C21" s="37"/>
      <c r="D21" s="40"/>
      <c r="E21" s="202"/>
    </row>
    <row r="22" spans="1:5" x14ac:dyDescent="0.3">
      <c r="A22" s="17" t="s">
        <v>280</v>
      </c>
      <c r="B22" s="17" t="s">
        <v>16</v>
      </c>
      <c r="C22" s="37"/>
      <c r="D22" s="40"/>
      <c r="E22" s="202"/>
    </row>
    <row r="23" spans="1:5" x14ac:dyDescent="0.3">
      <c r="A23" s="17" t="s">
        <v>281</v>
      </c>
      <c r="B23" s="17" t="s">
        <v>17</v>
      </c>
      <c r="C23" s="164">
        <f>SUM(C24:C27)</f>
        <v>0</v>
      </c>
      <c r="D23" s="164">
        <f>SUM(D24:D27)</f>
        <v>0</v>
      </c>
      <c r="E23" s="202"/>
    </row>
    <row r="24" spans="1:5" ht="16.5" customHeight="1" x14ac:dyDescent="0.3">
      <c r="A24" s="18" t="s">
        <v>282</v>
      </c>
      <c r="B24" s="18" t="s">
        <v>18</v>
      </c>
      <c r="C24" s="37"/>
      <c r="D24" s="40"/>
      <c r="E24" s="202"/>
    </row>
    <row r="25" spans="1:5" ht="16.5" customHeight="1" x14ac:dyDescent="0.3">
      <c r="A25" s="18" t="s">
        <v>283</v>
      </c>
      <c r="B25" s="18" t="s">
        <v>19</v>
      </c>
      <c r="C25" s="37"/>
      <c r="D25" s="40"/>
      <c r="E25" s="202"/>
    </row>
    <row r="26" spans="1:5" ht="16.5" customHeight="1" x14ac:dyDescent="0.3">
      <c r="A26" s="18" t="s">
        <v>284</v>
      </c>
      <c r="B26" s="18" t="s">
        <v>20</v>
      </c>
      <c r="C26" s="37"/>
      <c r="D26" s="40"/>
      <c r="E26" s="202"/>
    </row>
    <row r="27" spans="1:5" ht="16.5" customHeight="1" x14ac:dyDescent="0.3">
      <c r="A27" s="18" t="s">
        <v>285</v>
      </c>
      <c r="B27" s="18" t="s">
        <v>23</v>
      </c>
      <c r="C27" s="37"/>
      <c r="D27" s="41"/>
      <c r="E27" s="202"/>
    </row>
    <row r="28" spans="1:5" x14ac:dyDescent="0.3">
      <c r="A28" s="17" t="s">
        <v>286</v>
      </c>
      <c r="B28" s="17" t="s">
        <v>21</v>
      </c>
      <c r="C28" s="37"/>
      <c r="D28" s="41"/>
      <c r="E28" s="202"/>
    </row>
    <row r="29" spans="1:5" x14ac:dyDescent="0.3">
      <c r="A29" s="16" t="s">
        <v>34</v>
      </c>
      <c r="B29" s="16" t="s">
        <v>3</v>
      </c>
      <c r="C29" s="33"/>
      <c r="D29" s="34"/>
      <c r="E29" s="202"/>
    </row>
    <row r="30" spans="1:5" x14ac:dyDescent="0.3">
      <c r="A30" s="16" t="s">
        <v>35</v>
      </c>
      <c r="B30" s="16" t="s">
        <v>4</v>
      </c>
      <c r="C30" s="33"/>
      <c r="D30" s="34"/>
      <c r="E30" s="202"/>
    </row>
    <row r="31" spans="1:5" x14ac:dyDescent="0.3">
      <c r="A31" s="16" t="s">
        <v>36</v>
      </c>
      <c r="B31" s="16" t="s">
        <v>5</v>
      </c>
      <c r="C31" s="33"/>
      <c r="D31" s="34"/>
      <c r="E31" s="202"/>
    </row>
    <row r="32" spans="1:5" ht="30" x14ac:dyDescent="0.3">
      <c r="A32" s="16" t="s">
        <v>37</v>
      </c>
      <c r="B32" s="16" t="s">
        <v>63</v>
      </c>
      <c r="C32" s="112">
        <v>10655</v>
      </c>
      <c r="D32" s="112">
        <f>SUM(D33:D34)</f>
        <v>10200.200000000001</v>
      </c>
      <c r="E32" s="202"/>
    </row>
    <row r="33" spans="1:5" x14ac:dyDescent="0.3">
      <c r="A33" s="17" t="s">
        <v>287</v>
      </c>
      <c r="B33" s="17" t="s">
        <v>56</v>
      </c>
      <c r="C33" s="33">
        <v>10655.4</v>
      </c>
      <c r="D33" s="34">
        <v>10200.200000000001</v>
      </c>
      <c r="E33" s="202"/>
    </row>
    <row r="34" spans="1:5" x14ac:dyDescent="0.3">
      <c r="A34" s="17" t="s">
        <v>288</v>
      </c>
      <c r="B34" s="17" t="s">
        <v>55</v>
      </c>
      <c r="C34" s="33"/>
      <c r="D34" s="34"/>
      <c r="E34" s="202"/>
    </row>
    <row r="35" spans="1:5" x14ac:dyDescent="0.3">
      <c r="A35" s="16" t="s">
        <v>38</v>
      </c>
      <c r="B35" s="16" t="s">
        <v>49</v>
      </c>
      <c r="C35" s="33">
        <v>42</v>
      </c>
      <c r="D35" s="34">
        <v>41.9</v>
      </c>
      <c r="E35" s="202"/>
    </row>
    <row r="36" spans="1:5" x14ac:dyDescent="0.3">
      <c r="A36" s="16" t="s">
        <v>39</v>
      </c>
      <c r="B36" s="16" t="s">
        <v>349</v>
      </c>
      <c r="C36" s="112">
        <v>99785</v>
      </c>
      <c r="D36" s="112">
        <f>SUM(D37:D41)</f>
        <v>63895.519999999997</v>
      </c>
      <c r="E36" s="202"/>
    </row>
    <row r="37" spans="1:5" x14ac:dyDescent="0.3">
      <c r="A37" s="17" t="s">
        <v>346</v>
      </c>
      <c r="B37" s="17" t="s">
        <v>350</v>
      </c>
      <c r="C37" s="33">
        <v>3800</v>
      </c>
      <c r="D37" s="33">
        <v>3800</v>
      </c>
      <c r="E37" s="202"/>
    </row>
    <row r="38" spans="1:5" x14ac:dyDescent="0.3">
      <c r="A38" s="17" t="s">
        <v>347</v>
      </c>
      <c r="B38" s="17" t="s">
        <v>351</v>
      </c>
      <c r="C38" s="33">
        <v>95985</v>
      </c>
      <c r="D38" s="33">
        <v>60095.519999999997</v>
      </c>
      <c r="E38" s="202"/>
    </row>
    <row r="39" spans="1:5" x14ac:dyDescent="0.3">
      <c r="A39" s="17" t="s">
        <v>348</v>
      </c>
      <c r="B39" s="17" t="s">
        <v>354</v>
      </c>
      <c r="C39" s="33"/>
      <c r="D39" s="34"/>
      <c r="E39" s="202"/>
    </row>
    <row r="40" spans="1:5" x14ac:dyDescent="0.3">
      <c r="A40" s="17" t="s">
        <v>353</v>
      </c>
      <c r="B40" s="17" t="s">
        <v>355</v>
      </c>
      <c r="C40" s="33"/>
      <c r="D40" s="34"/>
      <c r="E40" s="202"/>
    </row>
    <row r="41" spans="1:5" x14ac:dyDescent="0.3">
      <c r="A41" s="17" t="s">
        <v>356</v>
      </c>
      <c r="B41" s="17" t="s">
        <v>352</v>
      </c>
      <c r="C41" s="33"/>
      <c r="D41" s="34"/>
      <c r="E41" s="202"/>
    </row>
    <row r="42" spans="1:5" ht="30" x14ac:dyDescent="0.3">
      <c r="A42" s="16" t="s">
        <v>40</v>
      </c>
      <c r="B42" s="16" t="s">
        <v>28</v>
      </c>
      <c r="C42" s="33"/>
      <c r="D42" s="34"/>
      <c r="E42" s="202"/>
    </row>
    <row r="43" spans="1:5" x14ac:dyDescent="0.3">
      <c r="A43" s="16" t="s">
        <v>41</v>
      </c>
      <c r="B43" s="16" t="s">
        <v>24</v>
      </c>
      <c r="C43" s="33"/>
      <c r="D43" s="34"/>
      <c r="E43" s="202"/>
    </row>
    <row r="44" spans="1:5" x14ac:dyDescent="0.3">
      <c r="A44" s="16" t="s">
        <v>42</v>
      </c>
      <c r="B44" s="16" t="s">
        <v>25</v>
      </c>
      <c r="C44" s="33"/>
      <c r="D44" s="34"/>
      <c r="E44" s="202"/>
    </row>
    <row r="45" spans="1:5" x14ac:dyDescent="0.3">
      <c r="A45" s="16" t="s">
        <v>43</v>
      </c>
      <c r="B45" s="16" t="s">
        <v>26</v>
      </c>
      <c r="C45" s="33"/>
      <c r="D45" s="34"/>
      <c r="E45" s="202"/>
    </row>
    <row r="46" spans="1:5" x14ac:dyDescent="0.3">
      <c r="A46" s="16" t="s">
        <v>44</v>
      </c>
      <c r="B46" s="16" t="s">
        <v>293</v>
      </c>
      <c r="C46" s="112">
        <f>SUM(C47:C49)</f>
        <v>5055.6400000000003</v>
      </c>
      <c r="D46" s="112">
        <f>SUM(D47:D49)</f>
        <v>3631</v>
      </c>
      <c r="E46" s="202"/>
    </row>
    <row r="47" spans="1:5" x14ac:dyDescent="0.3">
      <c r="A47" s="126" t="s">
        <v>361</v>
      </c>
      <c r="B47" s="126" t="s">
        <v>364</v>
      </c>
      <c r="C47" s="33">
        <v>5055.6400000000003</v>
      </c>
      <c r="D47" s="34">
        <v>3631</v>
      </c>
      <c r="E47" s="202"/>
    </row>
    <row r="48" spans="1:5" x14ac:dyDescent="0.3">
      <c r="A48" s="126" t="s">
        <v>362</v>
      </c>
      <c r="B48" s="126" t="s">
        <v>363</v>
      </c>
      <c r="C48" s="33"/>
      <c r="D48" s="34"/>
      <c r="E48" s="202"/>
    </row>
    <row r="49" spans="1:5" x14ac:dyDescent="0.3">
      <c r="A49" s="126" t="s">
        <v>365</v>
      </c>
      <c r="B49" s="126" t="s">
        <v>366</v>
      </c>
      <c r="C49" s="33"/>
      <c r="D49" s="34"/>
      <c r="E49" s="202"/>
    </row>
    <row r="50" spans="1:5" ht="26.25" customHeight="1" x14ac:dyDescent="0.3">
      <c r="A50" s="16" t="s">
        <v>45</v>
      </c>
      <c r="B50" s="16" t="s">
        <v>29</v>
      </c>
      <c r="C50" s="33"/>
      <c r="D50" s="34"/>
      <c r="E50" s="202"/>
    </row>
    <row r="51" spans="1:5" x14ac:dyDescent="0.3">
      <c r="A51" s="16" t="s">
        <v>46</v>
      </c>
      <c r="B51" s="16" t="s">
        <v>6</v>
      </c>
      <c r="C51" s="33"/>
      <c r="D51" s="34"/>
      <c r="E51" s="202"/>
    </row>
    <row r="52" spans="1:5" ht="30" x14ac:dyDescent="0.3">
      <c r="A52" s="14">
        <v>1.3</v>
      </c>
      <c r="B52" s="116" t="s">
        <v>393</v>
      </c>
      <c r="C52" s="113">
        <f>SUM(C53:C54)</f>
        <v>0</v>
      </c>
      <c r="D52" s="113">
        <f>SUM(D53:D54)</f>
        <v>0</v>
      </c>
      <c r="E52" s="202"/>
    </row>
    <row r="53" spans="1:5" ht="30" x14ac:dyDescent="0.3">
      <c r="A53" s="16" t="s">
        <v>50</v>
      </c>
      <c r="B53" s="16" t="s">
        <v>48</v>
      </c>
      <c r="C53" s="33"/>
      <c r="D53" s="34"/>
      <c r="E53" s="202"/>
    </row>
    <row r="54" spans="1:5" x14ac:dyDescent="0.3">
      <c r="A54" s="16" t="s">
        <v>51</v>
      </c>
      <c r="B54" s="16" t="s">
        <v>47</v>
      </c>
      <c r="C54" s="33"/>
      <c r="D54" s="34"/>
      <c r="E54" s="202"/>
    </row>
    <row r="55" spans="1:5" x14ac:dyDescent="0.3">
      <c r="A55" s="14">
        <v>1.4</v>
      </c>
      <c r="B55" s="14" t="s">
        <v>395</v>
      </c>
      <c r="C55" s="33"/>
      <c r="D55" s="34"/>
      <c r="E55" s="202"/>
    </row>
    <row r="56" spans="1:5" x14ac:dyDescent="0.3">
      <c r="A56" s="14">
        <v>1.5</v>
      </c>
      <c r="B56" s="14" t="s">
        <v>7</v>
      </c>
      <c r="C56" s="37"/>
      <c r="D56" s="40"/>
      <c r="E56" s="202"/>
    </row>
    <row r="57" spans="1:5" x14ac:dyDescent="0.3">
      <c r="A57" s="14">
        <v>1.6</v>
      </c>
      <c r="B57" s="45" t="s">
        <v>8</v>
      </c>
      <c r="C57" s="113">
        <f>SUM(C58:C62)</f>
        <v>0</v>
      </c>
      <c r="D57" s="113">
        <f>SUM(D58:D62)</f>
        <v>0</v>
      </c>
      <c r="E57" s="202"/>
    </row>
    <row r="58" spans="1:5" x14ac:dyDescent="0.3">
      <c r="A58" s="16" t="s">
        <v>294</v>
      </c>
      <c r="B58" s="46" t="s">
        <v>52</v>
      </c>
      <c r="C58" s="37"/>
      <c r="D58" s="40"/>
      <c r="E58" s="202"/>
    </row>
    <row r="59" spans="1:5" ht="30" x14ac:dyDescent="0.3">
      <c r="A59" s="16" t="s">
        <v>295</v>
      </c>
      <c r="B59" s="46" t="s">
        <v>54</v>
      </c>
      <c r="C59" s="37"/>
      <c r="D59" s="40"/>
      <c r="E59" s="202"/>
    </row>
    <row r="60" spans="1:5" x14ac:dyDescent="0.3">
      <c r="A60" s="16" t="s">
        <v>296</v>
      </c>
      <c r="B60" s="46" t="s">
        <v>53</v>
      </c>
      <c r="C60" s="40"/>
      <c r="D60" s="40"/>
      <c r="E60" s="202"/>
    </row>
    <row r="61" spans="1:5" x14ac:dyDescent="0.3">
      <c r="A61" s="16" t="s">
        <v>297</v>
      </c>
      <c r="B61" s="46" t="s">
        <v>27</v>
      </c>
      <c r="C61" s="37"/>
      <c r="D61" s="40"/>
      <c r="E61" s="202"/>
    </row>
    <row r="62" spans="1:5" x14ac:dyDescent="0.3">
      <c r="A62" s="16" t="s">
        <v>332</v>
      </c>
      <c r="B62" s="282" t="s">
        <v>333</v>
      </c>
      <c r="C62" s="37"/>
      <c r="D62" s="283"/>
      <c r="E62" s="202"/>
    </row>
    <row r="63" spans="1:5" x14ac:dyDescent="0.3">
      <c r="A63" s="13">
        <v>2</v>
      </c>
      <c r="B63" s="47" t="s">
        <v>98</v>
      </c>
      <c r="C63" s="341"/>
      <c r="D63" s="165">
        <f>SUM(D64:D69)</f>
        <v>0</v>
      </c>
      <c r="E63" s="202"/>
    </row>
    <row r="64" spans="1:5" x14ac:dyDescent="0.3">
      <c r="A64" s="15">
        <v>2.1</v>
      </c>
      <c r="B64" s="48" t="s">
        <v>92</v>
      </c>
      <c r="C64" s="341"/>
      <c r="D64" s="42"/>
      <c r="E64" s="202"/>
    </row>
    <row r="65" spans="1:5" x14ac:dyDescent="0.3">
      <c r="A65" s="15">
        <v>2.2000000000000002</v>
      </c>
      <c r="B65" s="48" t="s">
        <v>96</v>
      </c>
      <c r="C65" s="343"/>
      <c r="D65" s="43"/>
      <c r="E65" s="202"/>
    </row>
    <row r="66" spans="1:5" x14ac:dyDescent="0.3">
      <c r="A66" s="15">
        <v>2.2999999999999998</v>
      </c>
      <c r="B66" s="48" t="s">
        <v>95</v>
      </c>
      <c r="C66" s="343"/>
      <c r="D66" s="43"/>
      <c r="E66" s="202"/>
    </row>
    <row r="67" spans="1:5" x14ac:dyDescent="0.3">
      <c r="A67" s="15">
        <v>2.4</v>
      </c>
      <c r="B67" s="48" t="s">
        <v>97</v>
      </c>
      <c r="C67" s="343"/>
      <c r="D67" s="43"/>
      <c r="E67" s="202"/>
    </row>
    <row r="68" spans="1:5" x14ac:dyDescent="0.3">
      <c r="A68" s="15">
        <v>2.5</v>
      </c>
      <c r="B68" s="48" t="s">
        <v>93</v>
      </c>
      <c r="C68" s="343"/>
      <c r="D68" s="43"/>
      <c r="E68" s="202"/>
    </row>
    <row r="69" spans="1:5" x14ac:dyDescent="0.3">
      <c r="A69" s="15">
        <v>2.6</v>
      </c>
      <c r="B69" s="48" t="s">
        <v>94</v>
      </c>
      <c r="C69" s="343"/>
      <c r="D69" s="43"/>
      <c r="E69" s="202"/>
    </row>
    <row r="70" spans="1:5" s="2" customFormat="1" x14ac:dyDescent="0.3">
      <c r="A70" s="13">
        <v>3</v>
      </c>
      <c r="B70" s="339" t="s">
        <v>428</v>
      </c>
      <c r="C70" s="342"/>
      <c r="D70" s="340"/>
      <c r="E70" s="149"/>
    </row>
    <row r="71" spans="1:5" s="2" customFormat="1" x14ac:dyDescent="0.3">
      <c r="A71" s="13">
        <v>4</v>
      </c>
      <c r="B71" s="13" t="s">
        <v>246</v>
      </c>
      <c r="C71" s="342">
        <f>SUM(C72:C73)</f>
        <v>0</v>
      </c>
      <c r="D71" s="114">
        <f>SUM(D72:D73)</f>
        <v>0</v>
      </c>
      <c r="E71" s="149"/>
    </row>
    <row r="72" spans="1:5" s="2" customFormat="1" x14ac:dyDescent="0.3">
      <c r="A72" s="15">
        <v>4.0999999999999996</v>
      </c>
      <c r="B72" s="15" t="s">
        <v>247</v>
      </c>
      <c r="C72" s="8"/>
      <c r="D72" s="8"/>
      <c r="E72" s="149"/>
    </row>
    <row r="73" spans="1:5" s="2" customFormat="1" x14ac:dyDescent="0.3">
      <c r="A73" s="15">
        <v>4.2</v>
      </c>
      <c r="B73" s="15" t="s">
        <v>248</v>
      </c>
      <c r="C73" s="8"/>
      <c r="D73" s="8"/>
      <c r="E73" s="149"/>
    </row>
    <row r="74" spans="1:5" s="2" customFormat="1" x14ac:dyDescent="0.3">
      <c r="A74" s="13">
        <v>5</v>
      </c>
      <c r="B74" s="338" t="s">
        <v>276</v>
      </c>
      <c r="C74" s="8"/>
      <c r="D74" s="114"/>
      <c r="E74" s="149"/>
    </row>
    <row r="75" spans="1:5" s="2" customFormat="1" ht="30" x14ac:dyDescent="0.3">
      <c r="A75" s="13">
        <v>6</v>
      </c>
      <c r="B75" s="338" t="s">
        <v>435</v>
      </c>
      <c r="C75" s="113">
        <f>SUM(C76:C81)</f>
        <v>0</v>
      </c>
      <c r="D75" s="113">
        <f>SUM(D76:D81)</f>
        <v>0</v>
      </c>
      <c r="E75" s="149"/>
    </row>
    <row r="76" spans="1:5" s="2" customFormat="1" x14ac:dyDescent="0.3">
      <c r="A76" s="15">
        <v>6.1</v>
      </c>
      <c r="B76" s="15" t="s">
        <v>68</v>
      </c>
      <c r="C76" s="8"/>
      <c r="D76" s="8"/>
      <c r="E76" s="149"/>
    </row>
    <row r="77" spans="1:5" s="2" customFormat="1" x14ac:dyDescent="0.3">
      <c r="A77" s="15">
        <v>6.2</v>
      </c>
      <c r="B77" s="15" t="s">
        <v>70</v>
      </c>
      <c r="C77" s="8"/>
      <c r="D77" s="8"/>
      <c r="E77" s="149"/>
    </row>
    <row r="78" spans="1:5" s="2" customFormat="1" x14ac:dyDescent="0.3">
      <c r="A78" s="15">
        <v>6.3</v>
      </c>
      <c r="B78" s="15" t="s">
        <v>69</v>
      </c>
      <c r="C78" s="8"/>
      <c r="D78" s="8"/>
      <c r="E78" s="149"/>
    </row>
    <row r="79" spans="1:5" s="2" customFormat="1" x14ac:dyDescent="0.3">
      <c r="A79" s="15">
        <v>6.4</v>
      </c>
      <c r="B79" s="15" t="s">
        <v>436</v>
      </c>
      <c r="C79" s="8"/>
      <c r="D79" s="8"/>
      <c r="E79" s="149"/>
    </row>
    <row r="80" spans="1:5" s="2" customFormat="1" x14ac:dyDescent="0.3">
      <c r="A80" s="15">
        <v>6.5</v>
      </c>
      <c r="B80" s="15" t="s">
        <v>437</v>
      </c>
      <c r="C80" s="8"/>
      <c r="D80" s="8"/>
      <c r="E80" s="149"/>
    </row>
    <row r="81" spans="1:9" s="2" customFormat="1" x14ac:dyDescent="0.3">
      <c r="A81" s="15">
        <v>6.6</v>
      </c>
      <c r="B81" s="15" t="s">
        <v>8</v>
      </c>
      <c r="C81" s="8"/>
      <c r="D81" s="8"/>
      <c r="E81" s="149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95" t="s">
        <v>99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95" t="s">
        <v>265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264</v>
      </c>
      <c r="D89" s="12"/>
      <c r="E89"/>
      <c r="F89"/>
      <c r="G89"/>
      <c r="H89"/>
      <c r="I89"/>
    </row>
    <row r="90" spans="1:9" customFormat="1" ht="12.75" x14ac:dyDescent="0.2">
      <c r="B90" s="90" t="s">
        <v>131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A32" sqref="A3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03" t="s">
        <v>330</v>
      </c>
      <c r="B1" s="106"/>
      <c r="C1" s="423" t="s">
        <v>101</v>
      </c>
      <c r="D1" s="423"/>
      <c r="E1" s="120"/>
    </row>
    <row r="2" spans="1:5" s="6" customFormat="1" x14ac:dyDescent="0.3">
      <c r="A2" s="103" t="s">
        <v>324</v>
      </c>
      <c r="B2" s="106"/>
      <c r="C2" s="421"/>
      <c r="D2" s="421"/>
      <c r="E2" s="120"/>
    </row>
    <row r="3" spans="1:5" s="6" customFormat="1" x14ac:dyDescent="0.3">
      <c r="A3" s="105" t="s">
        <v>132</v>
      </c>
      <c r="B3" s="103"/>
      <c r="C3" s="225"/>
      <c r="D3" s="225"/>
      <c r="E3" s="120"/>
    </row>
    <row r="4" spans="1:5" s="6" customFormat="1" x14ac:dyDescent="0.3">
      <c r="A4" s="105"/>
      <c r="B4" s="105"/>
      <c r="C4" s="225"/>
      <c r="D4" s="225"/>
      <c r="E4" s="120"/>
    </row>
    <row r="5" spans="1:5" x14ac:dyDescent="0.3">
      <c r="A5" s="106" t="str">
        <f>'ფორმა N2'!A4</f>
        <v>ანგარიშვალდებული პირის დასახელება:,დავით თარხან-მოურავი საქართველოს პატრიოტთა ალიანსი"</v>
      </c>
      <c r="B5" s="106"/>
      <c r="C5" s="105"/>
      <c r="D5" s="105"/>
      <c r="E5" s="121"/>
    </row>
    <row r="6" spans="1:5" x14ac:dyDescent="0.3">
      <c r="A6" s="109"/>
      <c r="B6" s="109"/>
      <c r="C6" s="110"/>
      <c r="D6" s="110"/>
      <c r="E6" s="121"/>
    </row>
    <row r="7" spans="1:5" x14ac:dyDescent="0.3">
      <c r="A7" s="106"/>
      <c r="B7" s="106"/>
      <c r="C7" s="105"/>
      <c r="D7" s="105"/>
      <c r="E7" s="121"/>
    </row>
    <row r="8" spans="1:5" s="6" customFormat="1" x14ac:dyDescent="0.3">
      <c r="A8" s="224"/>
      <c r="B8" s="224"/>
      <c r="C8" s="107"/>
      <c r="D8" s="107"/>
      <c r="E8" s="120"/>
    </row>
    <row r="9" spans="1:5" s="6" customFormat="1" ht="30" x14ac:dyDescent="0.3">
      <c r="A9" s="118" t="s">
        <v>64</v>
      </c>
      <c r="B9" s="118" t="s">
        <v>329</v>
      </c>
      <c r="C9" s="108" t="s">
        <v>10</v>
      </c>
      <c r="D9" s="108" t="s">
        <v>9</v>
      </c>
      <c r="E9" s="120"/>
    </row>
    <row r="10" spans="1:5" s="9" customFormat="1" ht="18" x14ac:dyDescent="0.2">
      <c r="A10" s="127" t="s">
        <v>325</v>
      </c>
      <c r="B10" s="127"/>
      <c r="C10" s="4"/>
      <c r="D10" s="4"/>
      <c r="E10" s="122"/>
    </row>
    <row r="11" spans="1:5" s="10" customFormat="1" x14ac:dyDescent="0.2">
      <c r="A11" s="127" t="s">
        <v>326</v>
      </c>
      <c r="B11" s="127"/>
      <c r="C11" s="4"/>
      <c r="D11" s="4"/>
      <c r="E11" s="123"/>
    </row>
    <row r="12" spans="1:5" s="10" customFormat="1" x14ac:dyDescent="0.2">
      <c r="A12" s="116" t="s">
        <v>275</v>
      </c>
      <c r="B12" s="116"/>
      <c r="C12" s="4"/>
      <c r="D12" s="4"/>
      <c r="E12" s="123"/>
    </row>
    <row r="13" spans="1:5" s="10" customFormat="1" x14ac:dyDescent="0.2">
      <c r="A13" s="116" t="s">
        <v>275</v>
      </c>
      <c r="B13" s="116"/>
      <c r="C13" s="4"/>
      <c r="D13" s="4"/>
      <c r="E13" s="123"/>
    </row>
    <row r="14" spans="1:5" s="10" customFormat="1" x14ac:dyDescent="0.2">
      <c r="A14" s="116" t="s">
        <v>275</v>
      </c>
      <c r="B14" s="116"/>
      <c r="C14" s="4"/>
      <c r="D14" s="4"/>
      <c r="E14" s="123"/>
    </row>
    <row r="15" spans="1:5" s="10" customFormat="1" x14ac:dyDescent="0.2">
      <c r="A15" s="116" t="s">
        <v>275</v>
      </c>
      <c r="B15" s="116"/>
      <c r="C15" s="4"/>
      <c r="D15" s="4"/>
      <c r="E15" s="123"/>
    </row>
    <row r="16" spans="1:5" s="10" customFormat="1" x14ac:dyDescent="0.2">
      <c r="A16" s="116" t="s">
        <v>275</v>
      </c>
      <c r="B16" s="116"/>
      <c r="C16" s="4"/>
      <c r="D16" s="4"/>
      <c r="E16" s="123"/>
    </row>
    <row r="17" spans="1:5" s="10" customFormat="1" ht="17.25" customHeight="1" x14ac:dyDescent="0.2">
      <c r="A17" s="127" t="s">
        <v>327</v>
      </c>
      <c r="B17" s="116"/>
      <c r="C17" s="4"/>
      <c r="D17" s="4"/>
      <c r="E17" s="123"/>
    </row>
    <row r="18" spans="1:5" s="10" customFormat="1" ht="18" customHeight="1" x14ac:dyDescent="0.2">
      <c r="A18" s="127" t="s">
        <v>328</v>
      </c>
      <c r="B18" s="116"/>
      <c r="C18" s="4"/>
      <c r="D18" s="4"/>
      <c r="E18" s="123"/>
    </row>
    <row r="19" spans="1:5" s="10" customFormat="1" x14ac:dyDescent="0.2">
      <c r="A19" s="116" t="s">
        <v>275</v>
      </c>
      <c r="B19" s="116"/>
      <c r="C19" s="4"/>
      <c r="D19" s="4"/>
      <c r="E19" s="123"/>
    </row>
    <row r="20" spans="1:5" s="10" customFormat="1" x14ac:dyDescent="0.2">
      <c r="A20" s="116" t="s">
        <v>275</v>
      </c>
      <c r="B20" s="116"/>
      <c r="C20" s="4"/>
      <c r="D20" s="4"/>
      <c r="E20" s="123"/>
    </row>
    <row r="21" spans="1:5" s="10" customFormat="1" x14ac:dyDescent="0.2">
      <c r="A21" s="116" t="s">
        <v>275</v>
      </c>
      <c r="B21" s="116"/>
      <c r="C21" s="4"/>
      <c r="D21" s="4"/>
      <c r="E21" s="123"/>
    </row>
    <row r="22" spans="1:5" s="10" customFormat="1" x14ac:dyDescent="0.2">
      <c r="A22" s="116" t="s">
        <v>275</v>
      </c>
      <c r="B22" s="116"/>
      <c r="C22" s="4"/>
      <c r="D22" s="4"/>
      <c r="E22" s="123"/>
    </row>
    <row r="23" spans="1:5" s="10" customFormat="1" x14ac:dyDescent="0.2">
      <c r="A23" s="116" t="s">
        <v>275</v>
      </c>
      <c r="B23" s="116"/>
      <c r="C23" s="4"/>
      <c r="D23" s="4"/>
      <c r="E23" s="123"/>
    </row>
    <row r="24" spans="1:5" s="3" customFormat="1" x14ac:dyDescent="0.2">
      <c r="A24" s="117"/>
      <c r="B24" s="117"/>
      <c r="C24" s="4"/>
      <c r="D24" s="4"/>
      <c r="E24" s="124"/>
    </row>
    <row r="25" spans="1:5" x14ac:dyDescent="0.3">
      <c r="A25" s="128"/>
      <c r="B25" s="128" t="s">
        <v>331</v>
      </c>
      <c r="C25" s="115">
        <f>SUM(C10:C24)</f>
        <v>0</v>
      </c>
      <c r="D25" s="115">
        <f>SUM(D10:D24)</f>
        <v>0</v>
      </c>
      <c r="E25" s="125"/>
    </row>
    <row r="26" spans="1:5" x14ac:dyDescent="0.3">
      <c r="A26" s="44"/>
      <c r="B26" s="44"/>
    </row>
    <row r="27" spans="1:5" x14ac:dyDescent="0.3">
      <c r="A27" s="2" t="s">
        <v>413</v>
      </c>
      <c r="E27" s="5"/>
    </row>
    <row r="28" spans="1:5" x14ac:dyDescent="0.3">
      <c r="A28" s="2" t="s">
        <v>397</v>
      </c>
    </row>
    <row r="29" spans="1:5" x14ac:dyDescent="0.3">
      <c r="A29" s="281" t="s">
        <v>398</v>
      </c>
    </row>
    <row r="30" spans="1:5" x14ac:dyDescent="0.3">
      <c r="A30" s="281"/>
    </row>
    <row r="31" spans="1:5" x14ac:dyDescent="0.3">
      <c r="A31" s="281" t="s">
        <v>344</v>
      </c>
    </row>
    <row r="32" spans="1:5" s="22" customFormat="1" ht="12.75" x14ac:dyDescent="0.2"/>
    <row r="33" spans="1:9" x14ac:dyDescent="0.3">
      <c r="A33" s="95" t="s">
        <v>99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95"/>
      <c r="B36" s="95" t="s">
        <v>265</v>
      </c>
      <c r="D36" s="12"/>
      <c r="E36"/>
      <c r="F36"/>
      <c r="G36"/>
      <c r="H36"/>
      <c r="I36"/>
    </row>
    <row r="37" spans="1:9" x14ac:dyDescent="0.3">
      <c r="B37" s="2" t="s">
        <v>264</v>
      </c>
      <c r="D37" s="12"/>
      <c r="E37"/>
      <c r="F37"/>
      <c r="G37"/>
      <c r="H37"/>
      <c r="I37"/>
    </row>
    <row r="38" spans="1:9" customFormat="1" ht="12.75" x14ac:dyDescent="0.2">
      <c r="A38" s="90"/>
      <c r="B38" s="90" t="s">
        <v>131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zoomScaleSheetLayoutView="100" workbookViewId="0">
      <selection activeCell="A17" sqref="A17:A33"/>
    </sheetView>
  </sheetViews>
  <sheetFormatPr defaultRowHeight="12.75" x14ac:dyDescent="0.2"/>
  <cols>
    <col min="1" max="1" width="5.42578125" style="250" customWidth="1"/>
    <col min="2" max="2" width="20.85546875" style="250" customWidth="1"/>
    <col min="3" max="3" width="26" style="250" customWidth="1"/>
    <col min="4" max="4" width="17" style="250" customWidth="1"/>
    <col min="5" max="5" width="18.140625" style="250" customWidth="1"/>
    <col min="6" max="6" width="14.7109375" style="250" customWidth="1"/>
    <col min="7" max="7" width="15.5703125" style="250" customWidth="1"/>
    <col min="8" max="8" width="14.7109375" style="250" customWidth="1"/>
    <col min="9" max="9" width="29.7109375" style="250" customWidth="1"/>
    <col min="10" max="10" width="0" style="250" hidden="1" customWidth="1"/>
    <col min="11" max="16384" width="9.140625" style="250"/>
  </cols>
  <sheetData>
    <row r="1" spans="1:10" ht="15" x14ac:dyDescent="0.3">
      <c r="A1" s="103" t="s">
        <v>447</v>
      </c>
      <c r="B1" s="103"/>
      <c r="C1" s="106"/>
      <c r="D1" s="106"/>
      <c r="E1" s="106"/>
      <c r="F1" s="106"/>
      <c r="G1" s="296"/>
      <c r="H1" s="296"/>
      <c r="I1" s="423" t="s">
        <v>101</v>
      </c>
      <c r="J1" s="423"/>
    </row>
    <row r="2" spans="1:10" ht="15" x14ac:dyDescent="0.3">
      <c r="A2" s="105" t="s">
        <v>132</v>
      </c>
      <c r="B2" s="103"/>
      <c r="C2" s="106"/>
      <c r="D2" s="106"/>
      <c r="E2" s="106"/>
      <c r="F2" s="106"/>
      <c r="G2" s="296"/>
      <c r="H2" s="296"/>
      <c r="I2" s="421"/>
      <c r="J2" s="421"/>
    </row>
    <row r="3" spans="1:10" ht="15" x14ac:dyDescent="0.3">
      <c r="A3" s="105"/>
      <c r="B3" s="105"/>
      <c r="C3" s="103"/>
      <c r="D3" s="103"/>
      <c r="E3" s="103"/>
      <c r="F3" s="103"/>
      <c r="G3" s="227"/>
      <c r="H3" s="227"/>
      <c r="I3" s="296"/>
    </row>
    <row r="4" spans="1:10" ht="15" x14ac:dyDescent="0.3">
      <c r="A4" s="106" t="str">
        <f>'ფორმა N2'!A4</f>
        <v>ანგარიშვალდებული პირის დასახელება:,დავით თარხან-მოურავი საქართველოს პატრიოტთა ალიანსი"</v>
      </c>
      <c r="B4" s="106"/>
      <c r="C4" s="106"/>
      <c r="D4" s="106"/>
      <c r="E4" s="106"/>
      <c r="F4" s="106"/>
      <c r="G4" s="105"/>
      <c r="H4" s="105"/>
      <c r="I4" s="105"/>
    </row>
    <row r="5" spans="1:10" ht="15" x14ac:dyDescent="0.3">
      <c r="A5" s="109"/>
      <c r="B5" s="109"/>
      <c r="C5" s="109"/>
      <c r="D5" s="109"/>
      <c r="E5" s="109"/>
      <c r="F5" s="109"/>
      <c r="G5" s="110"/>
      <c r="H5" s="110"/>
      <c r="I5" s="110"/>
    </row>
    <row r="6" spans="1:10" ht="15" x14ac:dyDescent="0.3">
      <c r="A6" s="106"/>
      <c r="B6" s="106"/>
      <c r="C6" s="106"/>
      <c r="D6" s="106"/>
      <c r="E6" s="106"/>
      <c r="F6" s="106"/>
      <c r="G6" s="105"/>
      <c r="H6" s="105"/>
      <c r="I6" s="105"/>
    </row>
    <row r="7" spans="1:10" ht="15" x14ac:dyDescent="0.2">
      <c r="A7" s="226"/>
      <c r="B7" s="226"/>
      <c r="C7" s="226"/>
      <c r="D7" s="289"/>
      <c r="E7" s="226"/>
      <c r="F7" s="226"/>
      <c r="G7" s="107"/>
      <c r="H7" s="107"/>
      <c r="I7" s="107"/>
    </row>
    <row r="8" spans="1:10" ht="45" x14ac:dyDescent="0.2">
      <c r="A8" s="119" t="s">
        <v>64</v>
      </c>
      <c r="B8" s="119" t="s">
        <v>335</v>
      </c>
      <c r="C8" s="119" t="s">
        <v>336</v>
      </c>
      <c r="D8" s="119" t="s">
        <v>221</v>
      </c>
      <c r="E8" s="119" t="s">
        <v>340</v>
      </c>
      <c r="F8" s="119" t="s">
        <v>343</v>
      </c>
      <c r="G8" s="108" t="s">
        <v>10</v>
      </c>
      <c r="H8" s="108" t="s">
        <v>9</v>
      </c>
      <c r="I8" s="108" t="s">
        <v>386</v>
      </c>
      <c r="J8" s="299" t="s">
        <v>342</v>
      </c>
    </row>
    <row r="9" spans="1:10" ht="15" x14ac:dyDescent="0.2">
      <c r="A9" s="127">
        <v>1</v>
      </c>
      <c r="B9" s="127" t="s">
        <v>538</v>
      </c>
      <c r="C9" s="127" t="s">
        <v>665</v>
      </c>
      <c r="D9" s="127">
        <v>1024017574</v>
      </c>
      <c r="E9" s="127" t="s">
        <v>666</v>
      </c>
      <c r="F9" s="127" t="s">
        <v>342</v>
      </c>
      <c r="G9" s="4">
        <v>350</v>
      </c>
      <c r="H9" s="4">
        <v>350</v>
      </c>
      <c r="I9" s="4">
        <v>70</v>
      </c>
      <c r="J9" s="299" t="s">
        <v>0</v>
      </c>
    </row>
    <row r="10" spans="1:10" ht="30" x14ac:dyDescent="0.2">
      <c r="A10" s="127">
        <v>2</v>
      </c>
      <c r="B10" s="127" t="s">
        <v>667</v>
      </c>
      <c r="C10" s="127" t="s">
        <v>581</v>
      </c>
      <c r="D10" s="127">
        <v>1019012478</v>
      </c>
      <c r="E10" s="127" t="s">
        <v>668</v>
      </c>
      <c r="F10" s="127" t="s">
        <v>342</v>
      </c>
      <c r="G10" s="4">
        <v>350</v>
      </c>
      <c r="H10" s="4">
        <v>350</v>
      </c>
      <c r="I10" s="4">
        <v>70</v>
      </c>
    </row>
    <row r="11" spans="1:10" ht="15" x14ac:dyDescent="0.2">
      <c r="A11" s="127">
        <v>3</v>
      </c>
      <c r="B11" s="127" t="s">
        <v>669</v>
      </c>
      <c r="C11" s="127" t="s">
        <v>670</v>
      </c>
      <c r="D11" s="127">
        <v>1036001246</v>
      </c>
      <c r="E11" s="127" t="s">
        <v>671</v>
      </c>
      <c r="F11" s="127" t="s">
        <v>342</v>
      </c>
      <c r="G11" s="4">
        <v>250</v>
      </c>
      <c r="H11" s="4">
        <v>250</v>
      </c>
      <c r="I11" s="4">
        <v>50</v>
      </c>
    </row>
    <row r="12" spans="1:10" ht="15" x14ac:dyDescent="0.2">
      <c r="A12" s="127">
        <v>4</v>
      </c>
      <c r="B12" s="127" t="s">
        <v>672</v>
      </c>
      <c r="C12" s="127" t="s">
        <v>673</v>
      </c>
      <c r="D12" s="127">
        <v>1009012803</v>
      </c>
      <c r="E12" s="127" t="s">
        <v>674</v>
      </c>
      <c r="F12" s="127" t="s">
        <v>342</v>
      </c>
      <c r="G12" s="4">
        <v>500</v>
      </c>
      <c r="H12" s="4">
        <v>500</v>
      </c>
      <c r="I12" s="4">
        <v>100</v>
      </c>
    </row>
    <row r="13" spans="1:10" ht="15" x14ac:dyDescent="0.2">
      <c r="A13" s="127"/>
      <c r="B13" s="127"/>
      <c r="C13" s="127"/>
      <c r="D13" s="127"/>
      <c r="E13" s="127"/>
      <c r="F13" s="127"/>
      <c r="G13" s="4"/>
      <c r="H13" s="4"/>
      <c r="I13" s="4"/>
    </row>
    <row r="14" spans="1:10" ht="15" x14ac:dyDescent="0.2">
      <c r="A14" s="127"/>
      <c r="B14" s="127"/>
      <c r="C14" s="127"/>
      <c r="D14" s="127"/>
      <c r="E14" s="127"/>
      <c r="F14" s="127"/>
      <c r="G14" s="4"/>
      <c r="H14" s="4"/>
      <c r="I14" s="4"/>
    </row>
    <row r="15" spans="1:10" ht="15" x14ac:dyDescent="0.2">
      <c r="A15" s="127"/>
      <c r="B15" s="127"/>
      <c r="C15" s="127"/>
      <c r="D15" s="127"/>
      <c r="E15" s="127"/>
      <c r="F15" s="127"/>
      <c r="G15" s="4"/>
      <c r="H15" s="4"/>
      <c r="I15" s="4"/>
    </row>
    <row r="16" spans="1:10" ht="15" x14ac:dyDescent="0.2">
      <c r="A16" s="127"/>
      <c r="B16" s="127"/>
      <c r="C16" s="127"/>
      <c r="D16" s="127"/>
      <c r="E16" s="127"/>
      <c r="F16" s="127"/>
      <c r="G16" s="4"/>
      <c r="H16" s="4"/>
      <c r="I16" s="4"/>
    </row>
    <row r="17" spans="1:9" ht="15" x14ac:dyDescent="0.2">
      <c r="A17" s="127"/>
      <c r="B17" s="116"/>
      <c r="C17" s="116"/>
      <c r="D17" s="116"/>
      <c r="E17" s="116"/>
      <c r="F17" s="127"/>
      <c r="G17" s="4"/>
      <c r="H17" s="4"/>
      <c r="I17" s="4"/>
    </row>
    <row r="18" spans="1:9" ht="15" x14ac:dyDescent="0.2">
      <c r="A18" s="127"/>
      <c r="B18" s="116"/>
      <c r="C18" s="116"/>
      <c r="D18" s="116"/>
      <c r="E18" s="116"/>
      <c r="F18" s="127"/>
      <c r="G18" s="4"/>
      <c r="H18" s="4"/>
      <c r="I18" s="4"/>
    </row>
    <row r="19" spans="1:9" ht="15" x14ac:dyDescent="0.2">
      <c r="A19" s="127"/>
      <c r="B19" s="116"/>
      <c r="C19" s="116"/>
      <c r="D19" s="116"/>
      <c r="E19" s="116"/>
      <c r="F19" s="127"/>
      <c r="G19" s="4"/>
      <c r="H19" s="4"/>
      <c r="I19" s="4"/>
    </row>
    <row r="20" spans="1:9" ht="15" x14ac:dyDescent="0.2">
      <c r="A20" s="127"/>
      <c r="B20" s="116"/>
      <c r="C20" s="116"/>
      <c r="D20" s="116"/>
      <c r="E20" s="116"/>
      <c r="F20" s="127"/>
      <c r="G20" s="4"/>
      <c r="H20" s="4"/>
      <c r="I20" s="4"/>
    </row>
    <row r="21" spans="1:9" ht="15" x14ac:dyDescent="0.2">
      <c r="A21" s="127"/>
      <c r="B21" s="116"/>
      <c r="C21" s="116"/>
      <c r="D21" s="116"/>
      <c r="E21" s="116"/>
      <c r="F21" s="127"/>
      <c r="G21" s="4"/>
      <c r="H21" s="4"/>
      <c r="I21" s="4"/>
    </row>
    <row r="22" spans="1:9" ht="15" x14ac:dyDescent="0.2">
      <c r="A22" s="127"/>
      <c r="B22" s="116"/>
      <c r="C22" s="116"/>
      <c r="D22" s="116"/>
      <c r="E22" s="116"/>
      <c r="F22" s="127"/>
      <c r="G22" s="4"/>
      <c r="H22" s="4"/>
      <c r="I22" s="4"/>
    </row>
    <row r="23" spans="1:9" ht="15" x14ac:dyDescent="0.2">
      <c r="A23" s="127"/>
      <c r="B23" s="116"/>
      <c r="C23" s="116"/>
      <c r="D23" s="116"/>
      <c r="E23" s="116"/>
      <c r="F23" s="127"/>
      <c r="G23" s="4"/>
      <c r="H23" s="4"/>
      <c r="I23" s="4"/>
    </row>
    <row r="24" spans="1:9" ht="15" x14ac:dyDescent="0.2">
      <c r="A24" s="127"/>
      <c r="B24" s="116"/>
      <c r="C24" s="116"/>
      <c r="D24" s="116"/>
      <c r="E24" s="116"/>
      <c r="F24" s="127"/>
      <c r="G24" s="4"/>
      <c r="H24" s="4"/>
      <c r="I24" s="4"/>
    </row>
    <row r="25" spans="1:9" ht="15" x14ac:dyDescent="0.2">
      <c r="A25" s="127"/>
      <c r="B25" s="116"/>
      <c r="C25" s="116"/>
      <c r="D25" s="116"/>
      <c r="E25" s="116"/>
      <c r="F25" s="127"/>
      <c r="G25" s="4"/>
      <c r="H25" s="4"/>
      <c r="I25" s="4"/>
    </row>
    <row r="26" spans="1:9" ht="15" x14ac:dyDescent="0.2">
      <c r="A26" s="127"/>
      <c r="B26" s="116"/>
      <c r="C26" s="116"/>
      <c r="D26" s="116"/>
      <c r="E26" s="116"/>
      <c r="F26" s="127"/>
      <c r="G26" s="4"/>
      <c r="H26" s="4"/>
      <c r="I26" s="4"/>
    </row>
    <row r="27" spans="1:9" ht="15" x14ac:dyDescent="0.2">
      <c r="A27" s="127"/>
      <c r="B27" s="116"/>
      <c r="C27" s="116"/>
      <c r="D27" s="116"/>
      <c r="E27" s="116"/>
      <c r="F27" s="127"/>
      <c r="G27" s="4"/>
      <c r="H27" s="4"/>
      <c r="I27" s="4"/>
    </row>
    <row r="28" spans="1:9" ht="15" x14ac:dyDescent="0.2">
      <c r="A28" s="127"/>
      <c r="B28" s="116"/>
      <c r="C28" s="116"/>
      <c r="D28" s="116"/>
      <c r="E28" s="116"/>
      <c r="F28" s="127"/>
      <c r="G28" s="4"/>
      <c r="H28" s="4"/>
      <c r="I28" s="4"/>
    </row>
    <row r="29" spans="1:9" ht="15" x14ac:dyDescent="0.2">
      <c r="A29" s="127"/>
      <c r="B29" s="116"/>
      <c r="C29" s="116"/>
      <c r="D29" s="116"/>
      <c r="E29" s="116"/>
      <c r="F29" s="127"/>
      <c r="G29" s="4"/>
      <c r="H29" s="4"/>
      <c r="I29" s="4"/>
    </row>
    <row r="30" spans="1:9" ht="15" x14ac:dyDescent="0.2">
      <c r="A30" s="127"/>
      <c r="B30" s="116"/>
      <c r="C30" s="116"/>
      <c r="D30" s="116"/>
      <c r="E30" s="116"/>
      <c r="F30" s="127"/>
      <c r="G30" s="4"/>
      <c r="H30" s="4"/>
      <c r="I30" s="4"/>
    </row>
    <row r="31" spans="1:9" ht="15" x14ac:dyDescent="0.2">
      <c r="A31" s="127"/>
      <c r="B31" s="116"/>
      <c r="C31" s="116"/>
      <c r="D31" s="116"/>
      <c r="E31" s="116"/>
      <c r="F31" s="127"/>
      <c r="G31" s="4"/>
      <c r="H31" s="4"/>
      <c r="I31" s="4"/>
    </row>
    <row r="32" spans="1:9" ht="15" x14ac:dyDescent="0.2">
      <c r="A32" s="127"/>
      <c r="B32" s="116"/>
      <c r="C32" s="116"/>
      <c r="D32" s="116"/>
      <c r="E32" s="116"/>
      <c r="F32" s="127"/>
      <c r="G32" s="4"/>
      <c r="H32" s="4"/>
      <c r="I32" s="4"/>
    </row>
    <row r="33" spans="1:9" ht="15" x14ac:dyDescent="0.2">
      <c r="A33" s="116"/>
      <c r="B33" s="116"/>
      <c r="C33" s="116"/>
      <c r="D33" s="116"/>
      <c r="E33" s="116"/>
      <c r="F33" s="127"/>
      <c r="G33" s="4"/>
      <c r="H33" s="4"/>
      <c r="I33" s="4"/>
    </row>
    <row r="34" spans="1:9" ht="15" x14ac:dyDescent="0.3">
      <c r="A34" s="116"/>
      <c r="B34" s="128"/>
      <c r="C34" s="128"/>
      <c r="D34" s="128"/>
      <c r="E34" s="128"/>
      <c r="F34" s="116" t="s">
        <v>434</v>
      </c>
      <c r="G34" s="115">
        <f>SUM(G9:G33)</f>
        <v>1450</v>
      </c>
      <c r="H34" s="115">
        <f>SUM(H9:H33)</f>
        <v>1450</v>
      </c>
      <c r="I34" s="115">
        <f>SUM(I9:I33)</f>
        <v>290</v>
      </c>
    </row>
    <row r="35" spans="1:9" ht="15" x14ac:dyDescent="0.3">
      <c r="A35" s="297"/>
      <c r="B35" s="297"/>
      <c r="C35" s="297"/>
      <c r="D35" s="297"/>
      <c r="E35" s="297"/>
      <c r="F35" s="297"/>
      <c r="G35" s="297"/>
      <c r="H35" s="249"/>
      <c r="I35" s="249"/>
    </row>
    <row r="36" spans="1:9" ht="15" x14ac:dyDescent="0.3">
      <c r="A36" s="298" t="s">
        <v>443</v>
      </c>
      <c r="B36" s="298"/>
      <c r="C36" s="297"/>
      <c r="D36" s="297"/>
      <c r="E36" s="297"/>
      <c r="F36" s="297"/>
      <c r="G36" s="297"/>
      <c r="H36" s="249"/>
      <c r="I36" s="249"/>
    </row>
    <row r="37" spans="1:9" ht="15" x14ac:dyDescent="0.3">
      <c r="A37" s="298"/>
      <c r="B37" s="298"/>
      <c r="C37" s="297"/>
      <c r="D37" s="297"/>
      <c r="E37" s="297"/>
      <c r="F37" s="297"/>
      <c r="G37" s="297"/>
      <c r="H37" s="249"/>
      <c r="I37" s="249"/>
    </row>
    <row r="38" spans="1:9" ht="15" x14ac:dyDescent="0.3">
      <c r="A38" s="298"/>
      <c r="B38" s="298"/>
      <c r="C38" s="249"/>
      <c r="D38" s="249"/>
      <c r="E38" s="249"/>
      <c r="F38" s="249"/>
      <c r="G38" s="249"/>
      <c r="H38" s="249"/>
      <c r="I38" s="249"/>
    </row>
    <row r="39" spans="1:9" ht="15" x14ac:dyDescent="0.3">
      <c r="A39" s="298"/>
      <c r="B39" s="298"/>
      <c r="C39" s="249"/>
      <c r="D39" s="249"/>
      <c r="E39" s="249"/>
      <c r="F39" s="249"/>
      <c r="G39" s="249"/>
      <c r="H39" s="249"/>
      <c r="I39" s="249"/>
    </row>
    <row r="40" spans="1:9" x14ac:dyDescent="0.2">
      <c r="A40" s="294"/>
      <c r="B40" s="294"/>
      <c r="C40" s="294"/>
      <c r="D40" s="294"/>
      <c r="E40" s="294"/>
      <c r="F40" s="294"/>
      <c r="G40" s="294"/>
      <c r="H40" s="294"/>
      <c r="I40" s="294"/>
    </row>
    <row r="41" spans="1:9" ht="15" x14ac:dyDescent="0.3">
      <c r="A41" s="255" t="s">
        <v>99</v>
      </c>
      <c r="B41" s="255"/>
      <c r="C41" s="249"/>
      <c r="D41" s="249"/>
      <c r="E41" s="249"/>
      <c r="F41" s="249"/>
      <c r="G41" s="249"/>
      <c r="H41" s="249"/>
      <c r="I41" s="249"/>
    </row>
    <row r="42" spans="1:9" ht="15" x14ac:dyDescent="0.3">
      <c r="A42" s="249"/>
      <c r="B42" s="249"/>
      <c r="C42" s="249"/>
      <c r="D42" s="249"/>
      <c r="E42" s="249"/>
      <c r="F42" s="249"/>
      <c r="G42" s="249"/>
      <c r="H42" s="249"/>
      <c r="I42" s="249"/>
    </row>
    <row r="43" spans="1:9" ht="15" x14ac:dyDescent="0.3">
      <c r="A43" s="249"/>
      <c r="B43" s="249"/>
      <c r="C43" s="249"/>
      <c r="D43" s="249"/>
      <c r="E43" s="253"/>
      <c r="F43" s="253"/>
      <c r="G43" s="253"/>
      <c r="H43" s="249"/>
      <c r="I43" s="249"/>
    </row>
    <row r="44" spans="1:9" ht="15" x14ac:dyDescent="0.3">
      <c r="A44" s="255"/>
      <c r="B44" s="255"/>
      <c r="C44" s="255" t="s">
        <v>385</v>
      </c>
      <c r="D44" s="255"/>
      <c r="E44" s="255"/>
      <c r="F44" s="255"/>
      <c r="G44" s="255"/>
      <c r="H44" s="249"/>
      <c r="I44" s="249"/>
    </row>
    <row r="45" spans="1:9" ht="15" x14ac:dyDescent="0.3">
      <c r="A45" s="249"/>
      <c r="B45" s="249"/>
      <c r="C45" s="249" t="s">
        <v>384</v>
      </c>
      <c r="D45" s="249"/>
      <c r="E45" s="249"/>
      <c r="F45" s="249"/>
      <c r="G45" s="249"/>
      <c r="H45" s="249"/>
      <c r="I45" s="249"/>
    </row>
    <row r="46" spans="1:9" x14ac:dyDescent="0.2">
      <c r="A46" s="257"/>
      <c r="B46" s="257"/>
      <c r="C46" s="257" t="s">
        <v>131</v>
      </c>
      <c r="D46" s="257"/>
      <c r="E46" s="257"/>
      <c r="F46" s="257"/>
      <c r="G46" s="257"/>
    </row>
  </sheetData>
  <mergeCells count="2">
    <mergeCell ref="I1:J1"/>
    <mergeCell ref="I2:J2"/>
  </mergeCells>
  <printOptions gridLines="1"/>
  <pageMargins left="0.25" right="0.25" top="0.75" bottom="0.75" header="0.3" footer="0.3"/>
  <pageSetup scale="7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A2" sqref="A2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03" t="s">
        <v>448</v>
      </c>
      <c r="B1" s="106"/>
      <c r="C1" s="106"/>
      <c r="D1" s="106"/>
      <c r="E1" s="106"/>
      <c r="F1" s="106"/>
      <c r="G1" s="423" t="s">
        <v>101</v>
      </c>
      <c r="H1" s="423"/>
    </row>
    <row r="2" spans="1:8" ht="15" x14ac:dyDescent="0.3">
      <c r="A2" s="105" t="s">
        <v>132</v>
      </c>
      <c r="B2" s="106"/>
      <c r="C2" s="106"/>
      <c r="D2" s="106"/>
      <c r="E2" s="106"/>
      <c r="F2" s="106"/>
      <c r="G2" s="421"/>
      <c r="H2" s="421"/>
    </row>
    <row r="3" spans="1:8" ht="15" x14ac:dyDescent="0.3">
      <c r="A3" s="105"/>
      <c r="B3" s="105"/>
      <c r="C3" s="105"/>
      <c r="D3" s="105"/>
      <c r="E3" s="105"/>
      <c r="F3" s="105"/>
      <c r="G3" s="227"/>
      <c r="H3" s="227"/>
    </row>
    <row r="4" spans="1:8" ht="15" x14ac:dyDescent="0.3">
      <c r="A4" s="106" t="str">
        <f>'ფორმა N2'!A4</f>
        <v>ანგარიშვალდებული პირის დასახელება:,დავით თარხან-მოურავი საქართველოს პატრიოტთა ალიანსი"</v>
      </c>
      <c r="B4" s="106"/>
      <c r="C4" s="106"/>
      <c r="D4" s="106"/>
      <c r="E4" s="106"/>
      <c r="F4" s="106"/>
      <c r="G4" s="105"/>
      <c r="H4" s="105"/>
    </row>
    <row r="5" spans="1:8" ht="15" x14ac:dyDescent="0.3">
      <c r="A5" s="109"/>
      <c r="B5" s="109"/>
      <c r="C5" s="109"/>
      <c r="D5" s="109"/>
      <c r="E5" s="109"/>
      <c r="F5" s="109"/>
      <c r="G5" s="110"/>
      <c r="H5" s="110"/>
    </row>
    <row r="6" spans="1:8" ht="15" x14ac:dyDescent="0.3">
      <c r="A6" s="106"/>
      <c r="B6" s="106"/>
      <c r="C6" s="106"/>
      <c r="D6" s="106"/>
      <c r="E6" s="106"/>
      <c r="F6" s="106"/>
      <c r="G6" s="105"/>
      <c r="H6" s="105"/>
    </row>
    <row r="7" spans="1:8" ht="15" x14ac:dyDescent="0.2">
      <c r="A7" s="226"/>
      <c r="B7" s="226"/>
      <c r="C7" s="332"/>
      <c r="D7" s="226"/>
      <c r="E7" s="226"/>
      <c r="F7" s="226"/>
      <c r="G7" s="107"/>
      <c r="H7" s="107"/>
    </row>
    <row r="8" spans="1:8" ht="45" x14ac:dyDescent="0.2">
      <c r="A8" s="119" t="s">
        <v>335</v>
      </c>
      <c r="B8" s="119" t="s">
        <v>336</v>
      </c>
      <c r="C8" s="119" t="s">
        <v>221</v>
      </c>
      <c r="D8" s="119" t="s">
        <v>339</v>
      </c>
      <c r="E8" s="119" t="s">
        <v>338</v>
      </c>
      <c r="F8" s="119" t="s">
        <v>380</v>
      </c>
      <c r="G8" s="108" t="s">
        <v>10</v>
      </c>
      <c r="H8" s="108" t="s">
        <v>9</v>
      </c>
    </row>
    <row r="9" spans="1:8" ht="15" x14ac:dyDescent="0.2">
      <c r="A9" s="127"/>
      <c r="B9" s="127"/>
      <c r="C9" s="127"/>
      <c r="D9" s="127"/>
      <c r="E9" s="127"/>
      <c r="F9" s="127"/>
      <c r="G9" s="4"/>
      <c r="H9" s="4"/>
    </row>
    <row r="10" spans="1:8" ht="15" x14ac:dyDescent="0.2">
      <c r="A10" s="127"/>
      <c r="B10" s="127"/>
      <c r="C10" s="127"/>
      <c r="D10" s="127"/>
      <c r="E10" s="127"/>
      <c r="F10" s="127"/>
      <c r="G10" s="4"/>
      <c r="H10" s="4"/>
    </row>
    <row r="11" spans="1:8" ht="15" x14ac:dyDescent="0.2">
      <c r="A11" s="116"/>
      <c r="B11" s="116"/>
      <c r="C11" s="116"/>
      <c r="D11" s="116"/>
      <c r="E11" s="116"/>
      <c r="F11" s="116"/>
      <c r="G11" s="4"/>
      <c r="H11" s="4"/>
    </row>
    <row r="12" spans="1:8" ht="15" x14ac:dyDescent="0.2">
      <c r="A12" s="116"/>
      <c r="B12" s="116"/>
      <c r="C12" s="116"/>
      <c r="D12" s="116"/>
      <c r="E12" s="116"/>
      <c r="F12" s="116"/>
      <c r="G12" s="4"/>
      <c r="H12" s="4"/>
    </row>
    <row r="13" spans="1:8" ht="15" x14ac:dyDescent="0.2">
      <c r="A13" s="116"/>
      <c r="B13" s="116"/>
      <c r="C13" s="116"/>
      <c r="D13" s="116"/>
      <c r="E13" s="116"/>
      <c r="F13" s="116"/>
      <c r="G13" s="4"/>
      <c r="H13" s="4"/>
    </row>
    <row r="14" spans="1:8" ht="15" x14ac:dyDescent="0.2">
      <c r="A14" s="116"/>
      <c r="B14" s="116"/>
      <c r="C14" s="116"/>
      <c r="D14" s="116"/>
      <c r="E14" s="116"/>
      <c r="F14" s="116"/>
      <c r="G14" s="4"/>
      <c r="H14" s="4"/>
    </row>
    <row r="15" spans="1:8" ht="15" x14ac:dyDescent="0.2">
      <c r="A15" s="116"/>
      <c r="B15" s="116"/>
      <c r="C15" s="116"/>
      <c r="D15" s="116"/>
      <c r="E15" s="116"/>
      <c r="F15" s="116"/>
      <c r="G15" s="4"/>
      <c r="H15" s="4"/>
    </row>
    <row r="16" spans="1:8" ht="15" x14ac:dyDescent="0.2">
      <c r="A16" s="116"/>
      <c r="B16" s="116"/>
      <c r="C16" s="116"/>
      <c r="D16" s="116"/>
      <c r="E16" s="116"/>
      <c r="F16" s="116"/>
      <c r="G16" s="4"/>
      <c r="H16" s="4"/>
    </row>
    <row r="17" spans="1:8" ht="15" x14ac:dyDescent="0.2">
      <c r="A17" s="116"/>
      <c r="B17" s="116"/>
      <c r="C17" s="116"/>
      <c r="D17" s="116"/>
      <c r="E17" s="116"/>
      <c r="F17" s="116"/>
      <c r="G17" s="4"/>
      <c r="H17" s="4"/>
    </row>
    <row r="18" spans="1:8" ht="15" x14ac:dyDescent="0.2">
      <c r="A18" s="116"/>
      <c r="B18" s="116"/>
      <c r="C18" s="116"/>
      <c r="D18" s="116"/>
      <c r="E18" s="116"/>
      <c r="F18" s="116"/>
      <c r="G18" s="4"/>
      <c r="H18" s="4"/>
    </row>
    <row r="19" spans="1:8" ht="15" x14ac:dyDescent="0.2">
      <c r="A19" s="116"/>
      <c r="B19" s="116"/>
      <c r="C19" s="116"/>
      <c r="D19" s="116"/>
      <c r="E19" s="116"/>
      <c r="F19" s="116"/>
      <c r="G19" s="4"/>
      <c r="H19" s="4"/>
    </row>
    <row r="20" spans="1:8" ht="15" x14ac:dyDescent="0.2">
      <c r="A20" s="116"/>
      <c r="B20" s="116"/>
      <c r="C20" s="116"/>
      <c r="D20" s="116"/>
      <c r="E20" s="116"/>
      <c r="F20" s="116"/>
      <c r="G20" s="4"/>
      <c r="H20" s="4"/>
    </row>
    <row r="21" spans="1:8" ht="15" x14ac:dyDescent="0.2">
      <c r="A21" s="116"/>
      <c r="B21" s="116"/>
      <c r="C21" s="116"/>
      <c r="D21" s="116"/>
      <c r="E21" s="116"/>
      <c r="F21" s="116"/>
      <c r="G21" s="4"/>
      <c r="H21" s="4"/>
    </row>
    <row r="22" spans="1:8" ht="15" x14ac:dyDescent="0.2">
      <c r="A22" s="116"/>
      <c r="B22" s="116"/>
      <c r="C22" s="116"/>
      <c r="D22" s="116"/>
      <c r="E22" s="116"/>
      <c r="F22" s="116"/>
      <c r="G22" s="4"/>
      <c r="H22" s="4"/>
    </row>
    <row r="23" spans="1:8" ht="15" x14ac:dyDescent="0.2">
      <c r="A23" s="116"/>
      <c r="B23" s="116"/>
      <c r="C23" s="116"/>
      <c r="D23" s="116"/>
      <c r="E23" s="116"/>
      <c r="F23" s="116"/>
      <c r="G23" s="4"/>
      <c r="H23" s="4"/>
    </row>
    <row r="24" spans="1:8" ht="15" x14ac:dyDescent="0.2">
      <c r="A24" s="116"/>
      <c r="B24" s="116"/>
      <c r="C24" s="116"/>
      <c r="D24" s="116"/>
      <c r="E24" s="116"/>
      <c r="F24" s="116"/>
      <c r="G24" s="4"/>
      <c r="H24" s="4"/>
    </row>
    <row r="25" spans="1:8" ht="15" x14ac:dyDescent="0.2">
      <c r="A25" s="116"/>
      <c r="B25" s="116"/>
      <c r="C25" s="116"/>
      <c r="D25" s="116"/>
      <c r="E25" s="116"/>
      <c r="F25" s="116"/>
      <c r="G25" s="4"/>
      <c r="H25" s="4"/>
    </row>
    <row r="26" spans="1:8" ht="15" x14ac:dyDescent="0.2">
      <c r="A26" s="116"/>
      <c r="B26" s="116"/>
      <c r="C26" s="116"/>
      <c r="D26" s="116"/>
      <c r="E26" s="116"/>
      <c r="F26" s="116"/>
      <c r="G26" s="4"/>
      <c r="H26" s="4"/>
    </row>
    <row r="27" spans="1:8" ht="15" x14ac:dyDescent="0.2">
      <c r="A27" s="116"/>
      <c r="B27" s="116"/>
      <c r="C27" s="116"/>
      <c r="D27" s="116"/>
      <c r="E27" s="116"/>
      <c r="F27" s="116"/>
      <c r="G27" s="4"/>
      <c r="H27" s="4"/>
    </row>
    <row r="28" spans="1:8" ht="15" x14ac:dyDescent="0.2">
      <c r="A28" s="116"/>
      <c r="B28" s="116"/>
      <c r="C28" s="116"/>
      <c r="D28" s="116"/>
      <c r="E28" s="116"/>
      <c r="F28" s="116"/>
      <c r="G28" s="4"/>
      <c r="H28" s="4"/>
    </row>
    <row r="29" spans="1:8" ht="15" x14ac:dyDescent="0.2">
      <c r="A29" s="116"/>
      <c r="B29" s="116"/>
      <c r="C29" s="116"/>
      <c r="D29" s="116"/>
      <c r="E29" s="116"/>
      <c r="F29" s="116"/>
      <c r="G29" s="4"/>
      <c r="H29" s="4"/>
    </row>
    <row r="30" spans="1:8" ht="15" x14ac:dyDescent="0.2">
      <c r="A30" s="116"/>
      <c r="B30" s="116"/>
      <c r="C30" s="116"/>
      <c r="D30" s="116"/>
      <c r="E30" s="116"/>
      <c r="F30" s="116"/>
      <c r="G30" s="4"/>
      <c r="H30" s="4"/>
    </row>
    <row r="31" spans="1:8" ht="15" x14ac:dyDescent="0.2">
      <c r="A31" s="116"/>
      <c r="B31" s="116"/>
      <c r="C31" s="116"/>
      <c r="D31" s="116"/>
      <c r="E31" s="116"/>
      <c r="F31" s="116"/>
      <c r="G31" s="4"/>
      <c r="H31" s="4"/>
    </row>
    <row r="32" spans="1:8" ht="15" x14ac:dyDescent="0.2">
      <c r="A32" s="116"/>
      <c r="B32" s="116"/>
      <c r="C32" s="116"/>
      <c r="D32" s="116"/>
      <c r="E32" s="116"/>
      <c r="F32" s="116"/>
      <c r="G32" s="4"/>
      <c r="H32" s="4"/>
    </row>
    <row r="33" spans="1:8" ht="15" x14ac:dyDescent="0.2">
      <c r="A33" s="116"/>
      <c r="B33" s="116"/>
      <c r="C33" s="116"/>
      <c r="D33" s="116"/>
      <c r="E33" s="116"/>
      <c r="F33" s="116"/>
      <c r="G33" s="4"/>
      <c r="H33" s="4"/>
    </row>
    <row r="34" spans="1:8" ht="15" x14ac:dyDescent="0.3">
      <c r="A34" s="128"/>
      <c r="B34" s="128"/>
      <c r="C34" s="128"/>
      <c r="D34" s="128"/>
      <c r="E34" s="128"/>
      <c r="F34" s="128" t="s">
        <v>334</v>
      </c>
      <c r="G34" s="115">
        <f>SUM(G9:G33)</f>
        <v>0</v>
      </c>
      <c r="H34" s="115">
        <f>SUM(H9:H33)</f>
        <v>0</v>
      </c>
    </row>
    <row r="35" spans="1:8" ht="15" x14ac:dyDescent="0.3">
      <c r="A35" s="297"/>
      <c r="B35" s="297"/>
      <c r="C35" s="297"/>
      <c r="D35" s="297"/>
      <c r="E35" s="297"/>
      <c r="F35" s="297"/>
      <c r="G35" s="249"/>
      <c r="H35" s="249"/>
    </row>
    <row r="36" spans="1:8" ht="15" x14ac:dyDescent="0.3">
      <c r="A36" s="298" t="s">
        <v>444</v>
      </c>
      <c r="B36" s="297"/>
      <c r="C36" s="297"/>
      <c r="D36" s="297"/>
      <c r="E36" s="297"/>
      <c r="F36" s="297"/>
      <c r="G36" s="249"/>
      <c r="H36" s="249"/>
    </row>
    <row r="37" spans="1:8" ht="15" x14ac:dyDescent="0.3">
      <c r="A37" s="298"/>
      <c r="B37" s="297"/>
      <c r="C37" s="297"/>
      <c r="D37" s="297"/>
      <c r="E37" s="297"/>
      <c r="F37" s="297"/>
      <c r="G37" s="249"/>
      <c r="H37" s="249"/>
    </row>
    <row r="38" spans="1:8" ht="15" x14ac:dyDescent="0.3">
      <c r="A38" s="298"/>
      <c r="B38" s="249"/>
      <c r="C38" s="249"/>
      <c r="D38" s="249"/>
      <c r="E38" s="249"/>
      <c r="F38" s="249"/>
      <c r="G38" s="249"/>
      <c r="H38" s="249"/>
    </row>
    <row r="39" spans="1:8" ht="15" x14ac:dyDescent="0.3">
      <c r="A39" s="298"/>
      <c r="B39" s="249"/>
      <c r="C39" s="249"/>
      <c r="D39" s="249"/>
      <c r="E39" s="249"/>
      <c r="F39" s="249"/>
      <c r="G39" s="249"/>
      <c r="H39" s="249"/>
    </row>
    <row r="40" spans="1:8" x14ac:dyDescent="0.2">
      <c r="A40" s="294"/>
      <c r="B40" s="294"/>
      <c r="C40" s="294"/>
      <c r="D40" s="294"/>
      <c r="E40" s="294"/>
      <c r="F40" s="294"/>
      <c r="G40" s="294"/>
      <c r="H40" s="294"/>
    </row>
    <row r="41" spans="1:8" ht="15" x14ac:dyDescent="0.3">
      <c r="A41" s="255" t="s">
        <v>99</v>
      </c>
      <c r="B41" s="249"/>
      <c r="C41" s="249"/>
      <c r="D41" s="249"/>
      <c r="E41" s="249"/>
      <c r="F41" s="249"/>
      <c r="G41" s="249"/>
      <c r="H41" s="249"/>
    </row>
    <row r="42" spans="1:8" ht="15" x14ac:dyDescent="0.3">
      <c r="A42" s="249"/>
      <c r="B42" s="249"/>
      <c r="C42" s="249"/>
      <c r="D42" s="249"/>
      <c r="E42" s="249"/>
      <c r="F42" s="249"/>
      <c r="G42" s="249"/>
      <c r="H42" s="249"/>
    </row>
    <row r="43" spans="1:8" ht="15" x14ac:dyDescent="0.3">
      <c r="A43" s="249"/>
      <c r="B43" s="249"/>
      <c r="C43" s="249"/>
      <c r="D43" s="249"/>
      <c r="E43" s="249"/>
      <c r="F43" s="249"/>
      <c r="G43" s="249"/>
      <c r="H43" s="256"/>
    </row>
    <row r="44" spans="1:8" ht="15" x14ac:dyDescent="0.3">
      <c r="A44" s="255"/>
      <c r="B44" s="255" t="s">
        <v>265</v>
      </c>
      <c r="C44" s="255"/>
      <c r="D44" s="255"/>
      <c r="E44" s="255"/>
      <c r="F44" s="255"/>
      <c r="G44" s="249"/>
      <c r="H44" s="256"/>
    </row>
    <row r="45" spans="1:8" ht="15" x14ac:dyDescent="0.3">
      <c r="A45" s="249"/>
      <c r="B45" s="249" t="s">
        <v>264</v>
      </c>
      <c r="C45" s="249"/>
      <c r="D45" s="249"/>
      <c r="E45" s="249"/>
      <c r="F45" s="249"/>
      <c r="G45" s="249"/>
      <c r="H45" s="256"/>
    </row>
    <row r="46" spans="1:8" x14ac:dyDescent="0.2">
      <c r="A46" s="257"/>
      <c r="B46" s="257" t="s">
        <v>131</v>
      </c>
      <c r="C46" s="257"/>
      <c r="D46" s="257"/>
      <c r="E46" s="257"/>
      <c r="F46" s="257"/>
      <c r="G46" s="250"/>
      <c r="H46" s="250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A9" sqref="A9:E12"/>
    </sheetView>
  </sheetViews>
  <sheetFormatPr defaultRowHeight="12.75" x14ac:dyDescent="0.2"/>
  <cols>
    <col min="1" max="1" width="5.42578125" style="250" customWidth="1"/>
    <col min="2" max="2" width="13.140625" style="250" customWidth="1"/>
    <col min="3" max="3" width="15.140625" style="250" customWidth="1"/>
    <col min="4" max="4" width="18" style="250" customWidth="1"/>
    <col min="5" max="5" width="20.5703125" style="250" customWidth="1"/>
    <col min="6" max="6" width="21.28515625" style="250" customWidth="1"/>
    <col min="7" max="7" width="15.140625" style="250" customWidth="1"/>
    <col min="8" max="8" width="15.5703125" style="250" customWidth="1"/>
    <col min="9" max="9" width="13.42578125" style="250" customWidth="1"/>
    <col min="10" max="10" width="0" style="250" hidden="1" customWidth="1"/>
    <col min="11" max="16384" width="9.140625" style="250"/>
  </cols>
  <sheetData>
    <row r="1" spans="1:10" ht="15" x14ac:dyDescent="0.3">
      <c r="A1" s="103" t="s">
        <v>449</v>
      </c>
      <c r="B1" s="103"/>
      <c r="C1" s="106"/>
      <c r="D1" s="106"/>
      <c r="E1" s="106"/>
      <c r="F1" s="106"/>
      <c r="G1" s="423" t="s">
        <v>101</v>
      </c>
      <c r="H1" s="423"/>
    </row>
    <row r="2" spans="1:10" ht="15" x14ac:dyDescent="0.3">
      <c r="A2" s="105" t="s">
        <v>132</v>
      </c>
      <c r="B2" s="103"/>
      <c r="C2" s="106"/>
      <c r="D2" s="106"/>
      <c r="E2" s="106"/>
      <c r="F2" s="106"/>
      <c r="G2" s="421"/>
      <c r="H2" s="421"/>
    </row>
    <row r="3" spans="1:10" ht="15" x14ac:dyDescent="0.3">
      <c r="A3" s="105"/>
      <c r="B3" s="105"/>
      <c r="C3" s="105"/>
      <c r="D3" s="105"/>
      <c r="E3" s="105"/>
      <c r="F3" s="105"/>
      <c r="G3" s="286"/>
      <c r="H3" s="286"/>
    </row>
    <row r="4" spans="1:10" ht="15" x14ac:dyDescent="0.3">
      <c r="A4" s="106" t="str">
        <f>'ფორმა N2'!A4</f>
        <v>ანგარიშვალდებული პირის დასახელება:,დავით თარხან-მოურავი საქართველოს პატრიოტთა ალიანსი"</v>
      </c>
      <c r="B4" s="106"/>
      <c r="C4" s="106"/>
      <c r="D4" s="106"/>
      <c r="E4" s="106"/>
      <c r="F4" s="106"/>
      <c r="G4" s="105"/>
      <c r="H4" s="105"/>
    </row>
    <row r="5" spans="1:10" ht="15" x14ac:dyDescent="0.3">
      <c r="A5" s="109"/>
      <c r="B5" s="109"/>
      <c r="C5" s="109"/>
      <c r="D5" s="109"/>
      <c r="E5" s="109"/>
      <c r="F5" s="109"/>
      <c r="G5" s="110"/>
      <c r="H5" s="110"/>
    </row>
    <row r="6" spans="1:10" ht="15" x14ac:dyDescent="0.3">
      <c r="A6" s="106"/>
      <c r="B6" s="106"/>
      <c r="C6" s="106"/>
      <c r="D6" s="106"/>
      <c r="E6" s="106"/>
      <c r="F6" s="106"/>
      <c r="G6" s="105"/>
      <c r="H6" s="105"/>
    </row>
    <row r="7" spans="1:10" ht="15" x14ac:dyDescent="0.2">
      <c r="A7" s="285"/>
      <c r="B7" s="285"/>
      <c r="C7" s="285"/>
      <c r="D7" s="289"/>
      <c r="E7" s="285"/>
      <c r="F7" s="285"/>
      <c r="G7" s="107"/>
      <c r="H7" s="107"/>
    </row>
    <row r="8" spans="1:10" ht="30" x14ac:dyDescent="0.2">
      <c r="A8" s="119" t="s">
        <v>64</v>
      </c>
      <c r="B8" s="119" t="s">
        <v>335</v>
      </c>
      <c r="C8" s="119" t="s">
        <v>336</v>
      </c>
      <c r="D8" s="119" t="s">
        <v>221</v>
      </c>
      <c r="E8" s="119" t="s">
        <v>343</v>
      </c>
      <c r="F8" s="119" t="s">
        <v>337</v>
      </c>
      <c r="G8" s="108" t="s">
        <v>10</v>
      </c>
      <c r="H8" s="108" t="s">
        <v>9</v>
      </c>
      <c r="J8" s="299" t="s">
        <v>342</v>
      </c>
    </row>
    <row r="9" spans="1:10" ht="15" x14ac:dyDescent="0.2">
      <c r="A9" s="127"/>
      <c r="B9" s="127"/>
      <c r="C9" s="127"/>
      <c r="D9" s="127"/>
      <c r="E9" s="127"/>
      <c r="F9" s="127"/>
      <c r="G9" s="4"/>
      <c r="H9" s="4"/>
      <c r="J9" s="299" t="s">
        <v>0</v>
      </c>
    </row>
    <row r="10" spans="1:10" ht="15" x14ac:dyDescent="0.2">
      <c r="A10" s="127"/>
      <c r="B10" s="127"/>
      <c r="C10" s="127"/>
      <c r="D10" s="127"/>
      <c r="E10" s="127"/>
      <c r="F10" s="127"/>
      <c r="G10" s="4"/>
      <c r="H10" s="4"/>
    </row>
    <row r="11" spans="1:10" ht="15" x14ac:dyDescent="0.2">
      <c r="A11" s="116"/>
      <c r="B11" s="116"/>
      <c r="C11" s="116"/>
      <c r="D11" s="116"/>
      <c r="E11" s="116"/>
      <c r="F11" s="116"/>
      <c r="G11" s="4"/>
      <c r="H11" s="4"/>
    </row>
    <row r="12" spans="1:10" ht="15" x14ac:dyDescent="0.2">
      <c r="A12" s="116"/>
      <c r="B12" s="116"/>
      <c r="C12" s="116"/>
      <c r="D12" s="116"/>
      <c r="E12" s="116"/>
      <c r="F12" s="116"/>
      <c r="G12" s="4"/>
      <c r="H12" s="4"/>
    </row>
    <row r="13" spans="1:10" ht="15" x14ac:dyDescent="0.2">
      <c r="A13" s="116"/>
      <c r="B13" s="116"/>
      <c r="C13" s="116"/>
      <c r="D13" s="116"/>
      <c r="E13" s="116"/>
      <c r="F13" s="116"/>
      <c r="G13" s="4"/>
      <c r="H13" s="4"/>
    </row>
    <row r="14" spans="1:10" ht="15" x14ac:dyDescent="0.2">
      <c r="A14" s="116"/>
      <c r="B14" s="116"/>
      <c r="C14" s="116"/>
      <c r="D14" s="116"/>
      <c r="E14" s="116"/>
      <c r="F14" s="116"/>
      <c r="G14" s="4"/>
      <c r="H14" s="4"/>
    </row>
    <row r="15" spans="1:10" ht="15" x14ac:dyDescent="0.2">
      <c r="A15" s="116"/>
      <c r="B15" s="116"/>
      <c r="C15" s="116"/>
      <c r="D15" s="116"/>
      <c r="E15" s="116"/>
      <c r="F15" s="116"/>
      <c r="G15" s="4"/>
      <c r="H15" s="4"/>
    </row>
    <row r="16" spans="1:10" ht="15" x14ac:dyDescent="0.2">
      <c r="A16" s="116"/>
      <c r="B16" s="116"/>
      <c r="C16" s="116"/>
      <c r="D16" s="116"/>
      <c r="E16" s="116"/>
      <c r="F16" s="116"/>
      <c r="G16" s="4"/>
      <c r="H16" s="4"/>
    </row>
    <row r="17" spans="1:8" ht="15" x14ac:dyDescent="0.2">
      <c r="A17" s="116"/>
      <c r="B17" s="116"/>
      <c r="C17" s="116"/>
      <c r="D17" s="116"/>
      <c r="E17" s="116"/>
      <c r="F17" s="116"/>
      <c r="G17" s="4"/>
      <c r="H17" s="4"/>
    </row>
    <row r="18" spans="1:8" ht="15" x14ac:dyDescent="0.2">
      <c r="A18" s="116"/>
      <c r="B18" s="116"/>
      <c r="C18" s="116"/>
      <c r="D18" s="116"/>
      <c r="E18" s="116"/>
      <c r="F18" s="116"/>
      <c r="G18" s="4"/>
      <c r="H18" s="4"/>
    </row>
    <row r="19" spans="1:8" ht="15" x14ac:dyDescent="0.2">
      <c r="A19" s="116"/>
      <c r="B19" s="116"/>
      <c r="C19" s="116"/>
      <c r="D19" s="116"/>
      <c r="E19" s="116"/>
      <c r="F19" s="116"/>
      <c r="G19" s="4"/>
      <c r="H19" s="4"/>
    </row>
    <row r="20" spans="1:8" ht="15" x14ac:dyDescent="0.2">
      <c r="A20" s="116"/>
      <c r="B20" s="116"/>
      <c r="C20" s="116"/>
      <c r="D20" s="116"/>
      <c r="E20" s="116"/>
      <c r="F20" s="116"/>
      <c r="G20" s="4"/>
      <c r="H20" s="4"/>
    </row>
    <row r="21" spans="1:8" ht="15" x14ac:dyDescent="0.2">
      <c r="A21" s="116"/>
      <c r="B21" s="116"/>
      <c r="C21" s="116"/>
      <c r="D21" s="116"/>
      <c r="E21" s="116"/>
      <c r="F21" s="116"/>
      <c r="G21" s="4"/>
      <c r="H21" s="4"/>
    </row>
    <row r="22" spans="1:8" ht="15" x14ac:dyDescent="0.2">
      <c r="A22" s="116"/>
      <c r="B22" s="116"/>
      <c r="C22" s="116"/>
      <c r="D22" s="116"/>
      <c r="E22" s="116"/>
      <c r="F22" s="116"/>
      <c r="G22" s="4"/>
      <c r="H22" s="4"/>
    </row>
    <row r="23" spans="1:8" ht="15" x14ac:dyDescent="0.2">
      <c r="A23" s="116"/>
      <c r="B23" s="116"/>
      <c r="C23" s="116"/>
      <c r="D23" s="116"/>
      <c r="E23" s="116"/>
      <c r="F23" s="116"/>
      <c r="G23" s="4"/>
      <c r="H23" s="4"/>
    </row>
    <row r="24" spans="1:8" ht="15" x14ac:dyDescent="0.2">
      <c r="A24" s="116"/>
      <c r="B24" s="116"/>
      <c r="C24" s="116"/>
      <c r="D24" s="116"/>
      <c r="E24" s="116"/>
      <c r="F24" s="116"/>
      <c r="G24" s="4"/>
      <c r="H24" s="4"/>
    </row>
    <row r="25" spans="1:8" ht="15" x14ac:dyDescent="0.2">
      <c r="A25" s="116"/>
      <c r="B25" s="116"/>
      <c r="C25" s="116"/>
      <c r="D25" s="116"/>
      <c r="E25" s="116"/>
      <c r="F25" s="116"/>
      <c r="G25" s="4"/>
      <c r="H25" s="4"/>
    </row>
    <row r="26" spans="1:8" ht="15" x14ac:dyDescent="0.2">
      <c r="A26" s="116"/>
      <c r="B26" s="116"/>
      <c r="C26" s="116"/>
      <c r="D26" s="116"/>
      <c r="E26" s="116"/>
      <c r="F26" s="116"/>
      <c r="G26" s="4"/>
      <c r="H26" s="4"/>
    </row>
    <row r="27" spans="1:8" ht="15" x14ac:dyDescent="0.2">
      <c r="A27" s="116"/>
      <c r="B27" s="116"/>
      <c r="C27" s="116"/>
      <c r="D27" s="116"/>
      <c r="E27" s="116"/>
      <c r="F27" s="116"/>
      <c r="G27" s="4"/>
      <c r="H27" s="4"/>
    </row>
    <row r="28" spans="1:8" ht="15" x14ac:dyDescent="0.2">
      <c r="A28" s="116"/>
      <c r="B28" s="116"/>
      <c r="C28" s="116"/>
      <c r="D28" s="116"/>
      <c r="E28" s="116"/>
      <c r="F28" s="116"/>
      <c r="G28" s="4"/>
      <c r="H28" s="4"/>
    </row>
    <row r="29" spans="1:8" ht="15" x14ac:dyDescent="0.2">
      <c r="A29" s="116"/>
      <c r="B29" s="116"/>
      <c r="C29" s="116"/>
      <c r="D29" s="116"/>
      <c r="E29" s="116"/>
      <c r="F29" s="116"/>
      <c r="G29" s="4"/>
      <c r="H29" s="4"/>
    </row>
    <row r="30" spans="1:8" ht="15" x14ac:dyDescent="0.2">
      <c r="A30" s="116"/>
      <c r="B30" s="116"/>
      <c r="C30" s="116"/>
      <c r="D30" s="116"/>
      <c r="E30" s="116"/>
      <c r="F30" s="116"/>
      <c r="G30" s="4"/>
      <c r="H30" s="4"/>
    </row>
    <row r="31" spans="1:8" ht="15" x14ac:dyDescent="0.2">
      <c r="A31" s="116"/>
      <c r="B31" s="116"/>
      <c r="C31" s="116"/>
      <c r="D31" s="116"/>
      <c r="E31" s="116"/>
      <c r="F31" s="116"/>
      <c r="G31" s="4"/>
      <c r="H31" s="4"/>
    </row>
    <row r="32" spans="1:8" ht="15" x14ac:dyDescent="0.2">
      <c r="A32" s="116"/>
      <c r="B32" s="116"/>
      <c r="C32" s="116"/>
      <c r="D32" s="116"/>
      <c r="E32" s="116"/>
      <c r="F32" s="116"/>
      <c r="G32" s="4"/>
      <c r="H32" s="4"/>
    </row>
    <row r="33" spans="1:9" ht="15" x14ac:dyDescent="0.2">
      <c r="A33" s="116"/>
      <c r="B33" s="116"/>
      <c r="C33" s="116"/>
      <c r="D33" s="116"/>
      <c r="E33" s="116"/>
      <c r="F33" s="116"/>
      <c r="G33" s="4"/>
      <c r="H33" s="4"/>
    </row>
    <row r="34" spans="1:9" ht="15" x14ac:dyDescent="0.3">
      <c r="A34" s="116"/>
      <c r="B34" s="128"/>
      <c r="C34" s="128"/>
      <c r="D34" s="128"/>
      <c r="E34" s="128"/>
      <c r="F34" s="128" t="s">
        <v>341</v>
      </c>
      <c r="G34" s="115">
        <f>SUM(G9:G33)</f>
        <v>0</v>
      </c>
      <c r="H34" s="115">
        <f>SUM(H9:H33)</f>
        <v>0</v>
      </c>
    </row>
    <row r="35" spans="1:9" ht="15" x14ac:dyDescent="0.3">
      <c r="A35" s="297"/>
      <c r="B35" s="297"/>
      <c r="C35" s="297"/>
      <c r="D35" s="297"/>
      <c r="E35" s="297"/>
      <c r="F35" s="297"/>
      <c r="G35" s="297"/>
      <c r="H35" s="249"/>
      <c r="I35" s="249"/>
    </row>
    <row r="36" spans="1:9" ht="15" x14ac:dyDescent="0.3">
      <c r="A36" s="298" t="s">
        <v>445</v>
      </c>
      <c r="B36" s="298"/>
      <c r="C36" s="297"/>
      <c r="D36" s="297"/>
      <c r="E36" s="297"/>
      <c r="F36" s="297"/>
      <c r="G36" s="297"/>
      <c r="H36" s="249"/>
      <c r="I36" s="249"/>
    </row>
    <row r="37" spans="1:9" ht="15" x14ac:dyDescent="0.3">
      <c r="A37" s="298" t="s">
        <v>446</v>
      </c>
      <c r="B37" s="298"/>
      <c r="C37" s="297"/>
      <c r="D37" s="297"/>
      <c r="E37" s="297"/>
      <c r="F37" s="297"/>
      <c r="G37" s="297"/>
      <c r="H37" s="249"/>
      <c r="I37" s="249"/>
    </row>
    <row r="38" spans="1:9" ht="15" x14ac:dyDescent="0.3">
      <c r="A38" s="298"/>
      <c r="B38" s="298"/>
      <c r="C38" s="249"/>
      <c r="D38" s="249"/>
      <c r="E38" s="249"/>
      <c r="F38" s="249"/>
      <c r="G38" s="249"/>
      <c r="H38" s="249"/>
      <c r="I38" s="249"/>
    </row>
    <row r="39" spans="1:9" ht="15" x14ac:dyDescent="0.3">
      <c r="A39" s="298"/>
      <c r="B39" s="298"/>
      <c r="C39" s="249"/>
      <c r="D39" s="249"/>
      <c r="E39" s="249"/>
      <c r="F39" s="249"/>
      <c r="G39" s="249"/>
      <c r="H39" s="249"/>
      <c r="I39" s="249"/>
    </row>
    <row r="40" spans="1:9" x14ac:dyDescent="0.2">
      <c r="A40" s="294"/>
      <c r="B40" s="294"/>
      <c r="C40" s="294"/>
      <c r="D40" s="294"/>
      <c r="E40" s="294"/>
      <c r="F40" s="294"/>
      <c r="G40" s="294"/>
      <c r="H40" s="294"/>
      <c r="I40" s="294"/>
    </row>
    <row r="41" spans="1:9" ht="15" x14ac:dyDescent="0.3">
      <c r="A41" s="255" t="s">
        <v>99</v>
      </c>
      <c r="B41" s="255"/>
      <c r="C41" s="249"/>
      <c r="D41" s="249"/>
      <c r="E41" s="249"/>
      <c r="F41" s="249"/>
      <c r="G41" s="249"/>
      <c r="H41" s="249"/>
      <c r="I41" s="249"/>
    </row>
    <row r="42" spans="1:9" ht="15" x14ac:dyDescent="0.3">
      <c r="A42" s="249"/>
      <c r="B42" s="249"/>
      <c r="C42" s="249"/>
      <c r="D42" s="249"/>
      <c r="E42" s="249"/>
      <c r="F42" s="249"/>
      <c r="G42" s="249"/>
      <c r="H42" s="249"/>
      <c r="I42" s="249"/>
    </row>
    <row r="43" spans="1:9" ht="15" x14ac:dyDescent="0.3">
      <c r="A43" s="249"/>
      <c r="B43" s="249"/>
      <c r="C43" s="249"/>
      <c r="D43" s="249"/>
      <c r="E43" s="249"/>
      <c r="F43" s="249"/>
      <c r="G43" s="249"/>
      <c r="H43" s="249"/>
      <c r="I43" s="256"/>
    </row>
    <row r="44" spans="1:9" ht="15" x14ac:dyDescent="0.3">
      <c r="A44" s="255"/>
      <c r="B44" s="255"/>
      <c r="C44" s="255" t="s">
        <v>412</v>
      </c>
      <c r="D44" s="255"/>
      <c r="E44" s="297"/>
      <c r="F44" s="255"/>
      <c r="G44" s="255"/>
      <c r="H44" s="249"/>
      <c r="I44" s="256"/>
    </row>
    <row r="45" spans="1:9" ht="15" x14ac:dyDescent="0.3">
      <c r="A45" s="249"/>
      <c r="B45" s="249"/>
      <c r="C45" s="249" t="s">
        <v>264</v>
      </c>
      <c r="D45" s="249"/>
      <c r="E45" s="249"/>
      <c r="F45" s="249"/>
      <c r="G45" s="249"/>
      <c r="H45" s="249"/>
      <c r="I45" s="256"/>
    </row>
    <row r="46" spans="1:9" x14ac:dyDescent="0.2">
      <c r="A46" s="257"/>
      <c r="B46" s="257"/>
      <c r="C46" s="257" t="s">
        <v>131</v>
      </c>
      <c r="D46" s="257"/>
      <c r="E46" s="257"/>
      <c r="F46" s="257"/>
      <c r="G46" s="257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zoomScaleSheetLayoutView="70" workbookViewId="0">
      <selection activeCell="F49" sqref="F49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03" t="s">
        <v>216</v>
      </c>
      <c r="B1" s="169"/>
      <c r="C1" s="426" t="s">
        <v>190</v>
      </c>
      <c r="D1" s="426"/>
      <c r="E1" s="149"/>
    </row>
    <row r="2" spans="1:5" x14ac:dyDescent="0.3">
      <c r="A2" s="105" t="s">
        <v>132</v>
      </c>
      <c r="B2" s="169"/>
      <c r="C2" s="106"/>
      <c r="D2" s="293"/>
      <c r="E2" s="149"/>
    </row>
    <row r="3" spans="1:5" x14ac:dyDescent="0.3">
      <c r="A3" s="163"/>
      <c r="B3" s="169"/>
      <c r="C3" s="106"/>
      <c r="D3" s="106"/>
      <c r="E3" s="149"/>
    </row>
    <row r="4" spans="1:5" x14ac:dyDescent="0.3">
      <c r="A4" s="105" t="str">
        <f>'ფორმა N2'!A4</f>
        <v>ანგარიშვალდებული პირის დასახელება:,დავით თარხან-მოურავი საქართველოს პატრიოტთა ალიანსი"</v>
      </c>
      <c r="B4" s="105"/>
      <c r="C4" s="105"/>
      <c r="D4" s="105"/>
      <c r="E4" s="154"/>
    </row>
    <row r="5" spans="1:5" x14ac:dyDescent="0.3">
      <c r="A5" s="167" t="str">
        <f>'ფორმა N1'!D4</f>
        <v xml:space="preserve"> </v>
      </c>
      <c r="B5" s="168"/>
      <c r="C5" s="168"/>
      <c r="D5" s="59"/>
      <c r="E5" s="154"/>
    </row>
    <row r="6" spans="1:5" x14ac:dyDescent="0.3">
      <c r="A6" s="106"/>
      <c r="B6" s="105"/>
      <c r="C6" s="105"/>
      <c r="D6" s="105"/>
      <c r="E6" s="154"/>
    </row>
    <row r="7" spans="1:5" x14ac:dyDescent="0.3">
      <c r="A7" s="162"/>
      <c r="B7" s="170"/>
      <c r="C7" s="171"/>
      <c r="D7" s="171"/>
      <c r="E7" s="149"/>
    </row>
    <row r="8" spans="1:5" ht="45" x14ac:dyDescent="0.3">
      <c r="A8" s="172" t="s">
        <v>105</v>
      </c>
      <c r="B8" s="172" t="s">
        <v>182</v>
      </c>
      <c r="C8" s="172" t="s">
        <v>300</v>
      </c>
      <c r="D8" s="172" t="s">
        <v>251</v>
      </c>
      <c r="E8" s="149"/>
    </row>
    <row r="9" spans="1:5" x14ac:dyDescent="0.3">
      <c r="A9" s="49"/>
      <c r="B9" s="50"/>
      <c r="C9" s="218"/>
      <c r="D9" s="218"/>
      <c r="E9" s="149"/>
    </row>
    <row r="10" spans="1:5" x14ac:dyDescent="0.3">
      <c r="A10" s="51" t="s">
        <v>183</v>
      </c>
      <c r="B10" s="52"/>
      <c r="C10" s="173">
        <f>SUM(C11,C34)</f>
        <v>25979.79</v>
      </c>
      <c r="D10" s="173">
        <f>SUM(D11,D34)</f>
        <v>2973.67</v>
      </c>
      <c r="E10" s="149"/>
    </row>
    <row r="11" spans="1:5" x14ac:dyDescent="0.3">
      <c r="A11" s="53" t="s">
        <v>184</v>
      </c>
      <c r="B11" s="54"/>
      <c r="C11" s="114">
        <f>SUM(C12:C32)</f>
        <v>25979.79</v>
      </c>
      <c r="D11" s="114">
        <f>SUM(D12:D32)</f>
        <v>2973.67</v>
      </c>
      <c r="E11" s="149"/>
    </row>
    <row r="12" spans="1:5" x14ac:dyDescent="0.3">
      <c r="A12" s="57">
        <v>1110</v>
      </c>
      <c r="B12" s="56" t="s">
        <v>134</v>
      </c>
      <c r="C12" s="8"/>
      <c r="D12" s="8"/>
      <c r="E12" s="149"/>
    </row>
    <row r="13" spans="1:5" x14ac:dyDescent="0.3">
      <c r="A13" s="57">
        <v>1120</v>
      </c>
      <c r="B13" s="56" t="s">
        <v>135</v>
      </c>
      <c r="C13" s="8"/>
      <c r="D13" s="8"/>
      <c r="E13" s="149"/>
    </row>
    <row r="14" spans="1:5" x14ac:dyDescent="0.3">
      <c r="A14" s="57">
        <v>1211</v>
      </c>
      <c r="B14" s="56" t="s">
        <v>136</v>
      </c>
      <c r="C14" s="8">
        <v>25979.79</v>
      </c>
      <c r="D14" s="8">
        <v>2973.67</v>
      </c>
      <c r="E14" s="149"/>
    </row>
    <row r="15" spans="1:5" x14ac:dyDescent="0.3">
      <c r="A15" s="57">
        <v>1212</v>
      </c>
      <c r="B15" s="56" t="s">
        <v>137</v>
      </c>
      <c r="C15" s="8"/>
      <c r="D15" s="8"/>
      <c r="E15" s="149"/>
    </row>
    <row r="16" spans="1:5" x14ac:dyDescent="0.3">
      <c r="A16" s="57">
        <v>1213</v>
      </c>
      <c r="B16" s="56" t="s">
        <v>138</v>
      </c>
      <c r="C16" s="8"/>
      <c r="D16" s="8"/>
      <c r="E16" s="149"/>
    </row>
    <row r="17" spans="1:5" x14ac:dyDescent="0.3">
      <c r="A17" s="57">
        <v>1214</v>
      </c>
      <c r="B17" s="56" t="s">
        <v>139</v>
      </c>
      <c r="C17" s="8"/>
      <c r="D17" s="8"/>
      <c r="E17" s="149"/>
    </row>
    <row r="18" spans="1:5" x14ac:dyDescent="0.3">
      <c r="A18" s="57">
        <v>1215</v>
      </c>
      <c r="B18" s="56" t="s">
        <v>140</v>
      </c>
      <c r="C18" s="8"/>
      <c r="D18" s="8"/>
      <c r="E18" s="149"/>
    </row>
    <row r="19" spans="1:5" x14ac:dyDescent="0.3">
      <c r="A19" s="57">
        <v>1300</v>
      </c>
      <c r="B19" s="56" t="s">
        <v>141</v>
      </c>
      <c r="C19" s="8"/>
      <c r="D19" s="8"/>
      <c r="E19" s="149"/>
    </row>
    <row r="20" spans="1:5" x14ac:dyDescent="0.3">
      <c r="A20" s="57">
        <v>1410</v>
      </c>
      <c r="B20" s="56" t="s">
        <v>142</v>
      </c>
      <c r="C20" s="8"/>
      <c r="D20" s="8"/>
      <c r="E20" s="149"/>
    </row>
    <row r="21" spans="1:5" x14ac:dyDescent="0.3">
      <c r="A21" s="57">
        <v>1421</v>
      </c>
      <c r="B21" s="56" t="s">
        <v>143</v>
      </c>
      <c r="C21" s="8"/>
      <c r="D21" s="8"/>
      <c r="E21" s="149"/>
    </row>
    <row r="22" spans="1:5" x14ac:dyDescent="0.3">
      <c r="A22" s="57">
        <v>1422</v>
      </c>
      <c r="B22" s="56" t="s">
        <v>144</v>
      </c>
      <c r="C22" s="8"/>
      <c r="D22" s="8"/>
      <c r="E22" s="149"/>
    </row>
    <row r="23" spans="1:5" x14ac:dyDescent="0.3">
      <c r="A23" s="57">
        <v>1423</v>
      </c>
      <c r="B23" s="56" t="s">
        <v>145</v>
      </c>
      <c r="C23" s="8"/>
      <c r="D23" s="8"/>
      <c r="E23" s="149"/>
    </row>
    <row r="24" spans="1:5" x14ac:dyDescent="0.3">
      <c r="A24" s="57">
        <v>1431</v>
      </c>
      <c r="B24" s="56" t="s">
        <v>146</v>
      </c>
      <c r="C24" s="8"/>
      <c r="D24" s="8"/>
      <c r="E24" s="149"/>
    </row>
    <row r="25" spans="1:5" x14ac:dyDescent="0.3">
      <c r="A25" s="57">
        <v>1432</v>
      </c>
      <c r="B25" s="56" t="s">
        <v>147</v>
      </c>
      <c r="C25" s="8"/>
      <c r="D25" s="8"/>
      <c r="E25" s="149"/>
    </row>
    <row r="26" spans="1:5" x14ac:dyDescent="0.3">
      <c r="A26" s="57">
        <v>1433</v>
      </c>
      <c r="B26" s="56" t="s">
        <v>148</v>
      </c>
      <c r="C26" s="8"/>
      <c r="D26" s="8"/>
      <c r="E26" s="149"/>
    </row>
    <row r="27" spans="1:5" x14ac:dyDescent="0.3">
      <c r="A27" s="57">
        <v>1441</v>
      </c>
      <c r="B27" s="56" t="s">
        <v>149</v>
      </c>
      <c r="C27" s="8"/>
      <c r="D27" s="8"/>
      <c r="E27" s="149"/>
    </row>
    <row r="28" spans="1:5" x14ac:dyDescent="0.3">
      <c r="A28" s="57">
        <v>1442</v>
      </c>
      <c r="B28" s="56" t="s">
        <v>150</v>
      </c>
      <c r="C28" s="8"/>
      <c r="D28" s="8"/>
      <c r="E28" s="149"/>
    </row>
    <row r="29" spans="1:5" x14ac:dyDescent="0.3">
      <c r="A29" s="57">
        <v>1443</v>
      </c>
      <c r="B29" s="56" t="s">
        <v>151</v>
      </c>
      <c r="C29" s="8"/>
      <c r="D29" s="8"/>
      <c r="E29" s="149"/>
    </row>
    <row r="30" spans="1:5" x14ac:dyDescent="0.3">
      <c r="A30" s="57">
        <v>1444</v>
      </c>
      <c r="B30" s="56" t="s">
        <v>152</v>
      </c>
      <c r="C30" s="8"/>
      <c r="D30" s="8"/>
      <c r="E30" s="149"/>
    </row>
    <row r="31" spans="1:5" x14ac:dyDescent="0.3">
      <c r="A31" s="57">
        <v>1445</v>
      </c>
      <c r="B31" s="56" t="s">
        <v>153</v>
      </c>
      <c r="C31" s="8"/>
      <c r="D31" s="8"/>
      <c r="E31" s="149"/>
    </row>
    <row r="32" spans="1:5" x14ac:dyDescent="0.3">
      <c r="A32" s="57">
        <v>1446</v>
      </c>
      <c r="B32" s="56" t="s">
        <v>154</v>
      </c>
      <c r="C32" s="8"/>
      <c r="D32" s="8"/>
      <c r="E32" s="149"/>
    </row>
    <row r="33" spans="1:5" x14ac:dyDescent="0.3">
      <c r="A33" s="30"/>
      <c r="E33" s="149"/>
    </row>
    <row r="34" spans="1:5" x14ac:dyDescent="0.3">
      <c r="A34" s="58" t="s">
        <v>185</v>
      </c>
      <c r="B34" s="56"/>
      <c r="C34" s="114">
        <f>SUM(C35:C42)</f>
        <v>0</v>
      </c>
      <c r="D34" s="114">
        <f>SUM(D35:D42)</f>
        <v>0</v>
      </c>
      <c r="E34" s="149"/>
    </row>
    <row r="35" spans="1:5" x14ac:dyDescent="0.3">
      <c r="A35" s="57">
        <v>2110</v>
      </c>
      <c r="B35" s="56" t="s">
        <v>92</v>
      </c>
      <c r="C35" s="8"/>
      <c r="D35" s="8"/>
      <c r="E35" s="149"/>
    </row>
    <row r="36" spans="1:5" x14ac:dyDescent="0.3">
      <c r="A36" s="57">
        <v>2120</v>
      </c>
      <c r="B36" s="56" t="s">
        <v>155</v>
      </c>
      <c r="C36" s="8"/>
      <c r="D36" s="8"/>
      <c r="E36" s="149"/>
    </row>
    <row r="37" spans="1:5" x14ac:dyDescent="0.3">
      <c r="A37" s="57">
        <v>2130</v>
      </c>
      <c r="B37" s="56" t="s">
        <v>93</v>
      </c>
      <c r="C37" s="8"/>
      <c r="D37" s="8"/>
      <c r="E37" s="149"/>
    </row>
    <row r="38" spans="1:5" x14ac:dyDescent="0.3">
      <c r="A38" s="57">
        <v>2140</v>
      </c>
      <c r="B38" s="56" t="s">
        <v>392</v>
      </c>
      <c r="C38" s="8"/>
      <c r="D38" s="8"/>
      <c r="E38" s="149"/>
    </row>
    <row r="39" spans="1:5" x14ac:dyDescent="0.3">
      <c r="A39" s="57">
        <v>2150</v>
      </c>
      <c r="B39" s="56" t="s">
        <v>394</v>
      </c>
      <c r="C39" s="8"/>
      <c r="D39" s="8"/>
      <c r="E39" s="149"/>
    </row>
    <row r="40" spans="1:5" x14ac:dyDescent="0.3">
      <c r="A40" s="57">
        <v>2220</v>
      </c>
      <c r="B40" s="56" t="s">
        <v>94</v>
      </c>
      <c r="C40" s="8"/>
      <c r="D40" s="8"/>
      <c r="E40" s="149"/>
    </row>
    <row r="41" spans="1:5" x14ac:dyDescent="0.3">
      <c r="A41" s="57">
        <v>2300</v>
      </c>
      <c r="B41" s="56" t="s">
        <v>156</v>
      </c>
      <c r="C41" s="8"/>
      <c r="D41" s="8"/>
      <c r="E41" s="149"/>
    </row>
    <row r="42" spans="1:5" x14ac:dyDescent="0.3">
      <c r="A42" s="57">
        <v>2400</v>
      </c>
      <c r="B42" s="56" t="s">
        <v>157</v>
      </c>
      <c r="C42" s="8"/>
      <c r="D42" s="8"/>
      <c r="E42" s="149"/>
    </row>
    <row r="43" spans="1:5" x14ac:dyDescent="0.3">
      <c r="A43" s="31"/>
      <c r="E43" s="149"/>
    </row>
    <row r="44" spans="1:5" x14ac:dyDescent="0.3">
      <c r="A44" s="55" t="s">
        <v>189</v>
      </c>
      <c r="B44" s="56"/>
      <c r="C44" s="114">
        <f>SUM(C45,C64)</f>
        <v>42702.63</v>
      </c>
      <c r="D44" s="114">
        <f>SUM(D45,D64)</f>
        <v>37769.03</v>
      </c>
      <c r="E44" s="149"/>
    </row>
    <row r="45" spans="1:5" x14ac:dyDescent="0.3">
      <c r="A45" s="58" t="s">
        <v>186</v>
      </c>
      <c r="B45" s="56"/>
      <c r="C45" s="114">
        <f>SUM(C46:C61)</f>
        <v>42702.63</v>
      </c>
      <c r="D45" s="114">
        <f>SUM(D46:D61)</f>
        <v>37769.03</v>
      </c>
      <c r="E45" s="149"/>
    </row>
    <row r="46" spans="1:5" x14ac:dyDescent="0.3">
      <c r="A46" s="57">
        <v>3100</v>
      </c>
      <c r="B46" s="56" t="s">
        <v>158</v>
      </c>
      <c r="C46" s="8">
        <v>42702.63</v>
      </c>
      <c r="D46" s="8">
        <v>37769.03</v>
      </c>
      <c r="E46" s="149"/>
    </row>
    <row r="47" spans="1:5" x14ac:dyDescent="0.3">
      <c r="A47" s="57">
        <v>3210</v>
      </c>
      <c r="B47" s="56" t="s">
        <v>159</v>
      </c>
      <c r="C47" s="8"/>
      <c r="D47" s="8"/>
      <c r="E47" s="149"/>
    </row>
    <row r="48" spans="1:5" x14ac:dyDescent="0.3">
      <c r="A48" s="57">
        <v>3221</v>
      </c>
      <c r="B48" s="56" t="s">
        <v>160</v>
      </c>
      <c r="C48" s="8"/>
      <c r="D48" s="8"/>
      <c r="E48" s="149"/>
    </row>
    <row r="49" spans="1:5" x14ac:dyDescent="0.3">
      <c r="A49" s="57">
        <v>3222</v>
      </c>
      <c r="B49" s="56" t="s">
        <v>161</v>
      </c>
      <c r="C49" s="8"/>
      <c r="D49" s="8"/>
      <c r="E49" s="149"/>
    </row>
    <row r="50" spans="1:5" x14ac:dyDescent="0.3">
      <c r="A50" s="57">
        <v>3223</v>
      </c>
      <c r="B50" s="56" t="s">
        <v>162</v>
      </c>
      <c r="C50" s="8"/>
      <c r="D50" s="8"/>
      <c r="E50" s="149"/>
    </row>
    <row r="51" spans="1:5" x14ac:dyDescent="0.3">
      <c r="A51" s="57">
        <v>3224</v>
      </c>
      <c r="B51" s="56" t="s">
        <v>163</v>
      </c>
      <c r="C51" s="8"/>
      <c r="D51" s="8"/>
      <c r="E51" s="149"/>
    </row>
    <row r="52" spans="1:5" x14ac:dyDescent="0.3">
      <c r="A52" s="57">
        <v>3231</v>
      </c>
      <c r="B52" s="56" t="s">
        <v>164</v>
      </c>
      <c r="C52" s="8"/>
      <c r="D52" s="8"/>
      <c r="E52" s="149"/>
    </row>
    <row r="53" spans="1:5" x14ac:dyDescent="0.3">
      <c r="A53" s="57">
        <v>3232</v>
      </c>
      <c r="B53" s="56" t="s">
        <v>165</v>
      </c>
      <c r="C53" s="8"/>
      <c r="D53" s="8"/>
      <c r="E53" s="149"/>
    </row>
    <row r="54" spans="1:5" x14ac:dyDescent="0.3">
      <c r="A54" s="57">
        <v>3234</v>
      </c>
      <c r="B54" s="56" t="s">
        <v>166</v>
      </c>
      <c r="C54" s="8"/>
      <c r="D54" s="8"/>
      <c r="E54" s="149"/>
    </row>
    <row r="55" spans="1:5" ht="30" x14ac:dyDescent="0.3">
      <c r="A55" s="57">
        <v>3236</v>
      </c>
      <c r="B55" s="56" t="s">
        <v>181</v>
      </c>
      <c r="C55" s="8"/>
      <c r="D55" s="8"/>
      <c r="E55" s="149"/>
    </row>
    <row r="56" spans="1:5" ht="45" x14ac:dyDescent="0.3">
      <c r="A56" s="57">
        <v>3237</v>
      </c>
      <c r="B56" s="56" t="s">
        <v>167</v>
      </c>
      <c r="C56" s="8"/>
      <c r="D56" s="8"/>
      <c r="E56" s="149"/>
    </row>
    <row r="57" spans="1:5" x14ac:dyDescent="0.3">
      <c r="A57" s="57">
        <v>3241</v>
      </c>
      <c r="B57" s="56" t="s">
        <v>168</v>
      </c>
      <c r="C57" s="8"/>
      <c r="D57" s="8"/>
      <c r="E57" s="149"/>
    </row>
    <row r="58" spans="1:5" x14ac:dyDescent="0.3">
      <c r="A58" s="57">
        <v>3242</v>
      </c>
      <c r="B58" s="56" t="s">
        <v>169</v>
      </c>
      <c r="C58" s="8"/>
      <c r="D58" s="8"/>
      <c r="E58" s="149"/>
    </row>
    <row r="59" spans="1:5" x14ac:dyDescent="0.3">
      <c r="A59" s="57">
        <v>3243</v>
      </c>
      <c r="B59" s="56" t="s">
        <v>170</v>
      </c>
      <c r="C59" s="8"/>
      <c r="D59" s="8"/>
      <c r="E59" s="149"/>
    </row>
    <row r="60" spans="1:5" x14ac:dyDescent="0.3">
      <c r="A60" s="57">
        <v>3245</v>
      </c>
      <c r="B60" s="56" t="s">
        <v>171</v>
      </c>
      <c r="C60" s="8"/>
      <c r="D60" s="8"/>
      <c r="E60" s="149"/>
    </row>
    <row r="61" spans="1:5" x14ac:dyDescent="0.3">
      <c r="A61" s="57">
        <v>3246</v>
      </c>
      <c r="B61" s="56" t="s">
        <v>172</v>
      </c>
      <c r="C61" s="8"/>
      <c r="D61" s="8"/>
      <c r="E61" s="149"/>
    </row>
    <row r="62" spans="1:5" x14ac:dyDescent="0.3">
      <c r="A62" s="31"/>
      <c r="E62" s="149"/>
    </row>
    <row r="63" spans="1:5" x14ac:dyDescent="0.3">
      <c r="A63" s="32"/>
      <c r="E63" s="149"/>
    </row>
    <row r="64" spans="1:5" x14ac:dyDescent="0.3">
      <c r="A64" s="58" t="s">
        <v>187</v>
      </c>
      <c r="B64" s="56"/>
      <c r="C64" s="114">
        <f>SUM(C65:C67)</f>
        <v>0</v>
      </c>
      <c r="D64" s="114">
        <f>SUM(D65:D67)</f>
        <v>0</v>
      </c>
      <c r="E64" s="149"/>
    </row>
    <row r="65" spans="1:5" x14ac:dyDescent="0.3">
      <c r="A65" s="57">
        <v>5100</v>
      </c>
      <c r="B65" s="56" t="s">
        <v>249</v>
      </c>
      <c r="C65" s="8"/>
      <c r="D65" s="8"/>
      <c r="E65" s="149"/>
    </row>
    <row r="66" spans="1:5" x14ac:dyDescent="0.3">
      <c r="A66" s="57">
        <v>5220</v>
      </c>
      <c r="B66" s="56" t="s">
        <v>414</v>
      </c>
      <c r="C66" s="8"/>
      <c r="D66" s="8"/>
      <c r="E66" s="149"/>
    </row>
    <row r="67" spans="1:5" x14ac:dyDescent="0.3">
      <c r="A67" s="57">
        <v>5230</v>
      </c>
      <c r="B67" s="56" t="s">
        <v>415</v>
      </c>
      <c r="C67" s="8"/>
      <c r="D67" s="8"/>
      <c r="E67" s="149"/>
    </row>
    <row r="68" spans="1:5" x14ac:dyDescent="0.3">
      <c r="A68" s="31"/>
      <c r="E68" s="149"/>
    </row>
    <row r="69" spans="1:5" x14ac:dyDescent="0.3">
      <c r="A69" s="2"/>
      <c r="E69" s="149"/>
    </row>
    <row r="70" spans="1:5" x14ac:dyDescent="0.3">
      <c r="A70" s="55" t="s">
        <v>188</v>
      </c>
      <c r="B70" s="56"/>
      <c r="C70" s="8"/>
      <c r="D70" s="8"/>
      <c r="E70" s="149"/>
    </row>
    <row r="71" spans="1:5" ht="30" x14ac:dyDescent="0.3">
      <c r="A71" s="57">
        <v>1</v>
      </c>
      <c r="B71" s="56" t="s">
        <v>173</v>
      </c>
      <c r="C71" s="8"/>
      <c r="D71" s="8"/>
      <c r="E71" s="149"/>
    </row>
    <row r="72" spans="1:5" x14ac:dyDescent="0.3">
      <c r="A72" s="57">
        <v>2</v>
      </c>
      <c r="B72" s="56" t="s">
        <v>174</v>
      </c>
      <c r="C72" s="8"/>
      <c r="D72" s="8"/>
      <c r="E72" s="149"/>
    </row>
    <row r="73" spans="1:5" x14ac:dyDescent="0.3">
      <c r="A73" s="57">
        <v>3</v>
      </c>
      <c r="B73" s="56" t="s">
        <v>175</v>
      </c>
      <c r="C73" s="8"/>
      <c r="D73" s="8"/>
      <c r="E73" s="149"/>
    </row>
    <row r="74" spans="1:5" x14ac:dyDescent="0.3">
      <c r="A74" s="57">
        <v>4</v>
      </c>
      <c r="B74" s="56" t="s">
        <v>357</v>
      </c>
      <c r="C74" s="8"/>
      <c r="D74" s="8"/>
      <c r="E74" s="149"/>
    </row>
    <row r="75" spans="1:5" x14ac:dyDescent="0.3">
      <c r="A75" s="57">
        <v>5</v>
      </c>
      <c r="B75" s="56" t="s">
        <v>176</v>
      </c>
      <c r="C75" s="8"/>
      <c r="D75" s="8"/>
      <c r="E75" s="149"/>
    </row>
    <row r="76" spans="1:5" x14ac:dyDescent="0.3">
      <c r="A76" s="57">
        <v>6</v>
      </c>
      <c r="B76" s="56" t="s">
        <v>177</v>
      </c>
      <c r="C76" s="8"/>
      <c r="D76" s="8"/>
      <c r="E76" s="149"/>
    </row>
    <row r="77" spans="1:5" x14ac:dyDescent="0.3">
      <c r="A77" s="57">
        <v>7</v>
      </c>
      <c r="B77" s="56" t="s">
        <v>178</v>
      </c>
      <c r="C77" s="8"/>
      <c r="D77" s="8"/>
      <c r="E77" s="149"/>
    </row>
    <row r="78" spans="1:5" x14ac:dyDescent="0.3">
      <c r="A78" s="57">
        <v>8</v>
      </c>
      <c r="B78" s="56" t="s">
        <v>179</v>
      </c>
      <c r="C78" s="8"/>
      <c r="D78" s="8"/>
      <c r="E78" s="149"/>
    </row>
    <row r="79" spans="1:5" x14ac:dyDescent="0.3">
      <c r="A79" s="57">
        <v>9</v>
      </c>
      <c r="B79" s="56" t="s">
        <v>180</v>
      </c>
      <c r="C79" s="8"/>
      <c r="D79" s="8"/>
      <c r="E79" s="149"/>
    </row>
    <row r="83" spans="1:9" x14ac:dyDescent="0.3">
      <c r="A83" s="2"/>
      <c r="B83" s="2"/>
    </row>
    <row r="84" spans="1:9" x14ac:dyDescent="0.3">
      <c r="A84" s="95" t="s">
        <v>99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95" t="s">
        <v>425</v>
      </c>
      <c r="D87" s="12"/>
      <c r="E87"/>
      <c r="F87"/>
      <c r="G87"/>
      <c r="H87"/>
      <c r="I87"/>
    </row>
    <row r="88" spans="1:9" x14ac:dyDescent="0.3">
      <c r="A88"/>
      <c r="B88" s="2" t="s">
        <v>426</v>
      </c>
      <c r="D88" s="12"/>
      <c r="E88"/>
      <c r="F88"/>
      <c r="G88"/>
      <c r="H88"/>
      <c r="I88"/>
    </row>
    <row r="89" spans="1:9" customFormat="1" ht="12.75" x14ac:dyDescent="0.2">
      <c r="B89" s="90" t="s">
        <v>131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2012-08-17T14:08:30Z</cp:lastPrinted>
  <dcterms:created xsi:type="dcterms:W3CDTF">2011-12-27T13:20:18Z</dcterms:created>
  <dcterms:modified xsi:type="dcterms:W3CDTF">2016-04-20T06:23:06Z</dcterms:modified>
</cp:coreProperties>
</file>