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3" activeTab="18"/>
  </bookViews>
  <sheets>
    <sheet name="ფორმა N1" sheetId="49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46" r:id="rId6"/>
    <sheet name="ფორმა N5.3" sheetId="45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42" r:id="rId12"/>
    <sheet name="ფორმა N9.1" sheetId="43" r:id="rId13"/>
    <sheet name="ფორმა N9.2" sheetId="50" r:id="rId14"/>
    <sheet name="ფორმა 9.3" sheetId="25" r:id="rId15"/>
    <sheet name="ფორმა 9.4" sheetId="47" r:id="rId16"/>
    <sheet name="ფორმა 9.5" sheetId="48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  <externalReference r:id="rId23"/>
    <externalReference r:id="rId24"/>
    <externalReference r:id="rId25"/>
  </externalReferences>
  <definedNames>
    <definedName name="_xlnm._FilterDatabase" localSheetId="0" hidden="1">'ფორმა N1'!$A$9:$L$9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5">#REF!</definedName>
    <definedName name="Date" localSheetId="7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18">#REF!</definedName>
    <definedName name="Date" localSheetId="0">#REF!</definedName>
    <definedName name="Date" localSheetId="4">#REF!</definedName>
    <definedName name="Date" localSheetId="6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9.5'!$A$1:$L$29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9.7'!$A$1:$I$22</definedName>
    <definedName name="_xlnm.Print_Area" localSheetId="0">'ფორმა N1'!$A$1:$L$29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N7'!$A$1:$E$85</definedName>
    <definedName name="_xlnm.Print_Area" localSheetId="11">'ფორმა N9'!$A$1:$K$52</definedName>
    <definedName name="_xlnm.Print_Area" localSheetId="12">'ფორმა N9.1'!$A$1:$I$25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A4" i="50" l="1"/>
  <c r="A4" i="48" l="1"/>
  <c r="A4" i="47"/>
  <c r="I81" i="46"/>
  <c r="H81" i="46"/>
  <c r="G81" i="46"/>
  <c r="A4" i="46"/>
  <c r="H17" i="45"/>
  <c r="G17" i="45"/>
  <c r="A4" i="45"/>
  <c r="A5" i="43" l="1"/>
  <c r="A4" i="43"/>
  <c r="J39" i="42" l="1"/>
  <c r="I39" i="42"/>
  <c r="I36" i="42" s="1"/>
  <c r="H39" i="42"/>
  <c r="G39" i="42"/>
  <c r="G36" i="42" s="1"/>
  <c r="F39" i="42"/>
  <c r="E39" i="42"/>
  <c r="D39" i="42"/>
  <c r="C39" i="42"/>
  <c r="C36" i="42" s="1"/>
  <c r="B39" i="42"/>
  <c r="J36" i="42"/>
  <c r="H36" i="42"/>
  <c r="F36" i="42"/>
  <c r="E36" i="42"/>
  <c r="D36" i="42"/>
  <c r="B36" i="42"/>
  <c r="J32" i="42"/>
  <c r="I32" i="42"/>
  <c r="H32" i="42"/>
  <c r="G32" i="42"/>
  <c r="F32" i="42"/>
  <c r="E32" i="42"/>
  <c r="D32" i="42"/>
  <c r="C32" i="42"/>
  <c r="B32" i="42"/>
  <c r="J24" i="42"/>
  <c r="I24" i="42"/>
  <c r="H24" i="42"/>
  <c r="G24" i="42"/>
  <c r="F24" i="42"/>
  <c r="E24" i="42"/>
  <c r="D24" i="42"/>
  <c r="C24" i="42"/>
  <c r="B24" i="42"/>
  <c r="J23" i="42"/>
  <c r="I23" i="42"/>
  <c r="J22" i="42"/>
  <c r="I22" i="42"/>
  <c r="J21" i="42"/>
  <c r="I21" i="42"/>
  <c r="J20" i="42"/>
  <c r="J19" i="42" s="1"/>
  <c r="J17" i="42" s="1"/>
  <c r="I20" i="42"/>
  <c r="I19" i="42" s="1"/>
  <c r="I17" i="42" s="1"/>
  <c r="I9" i="42" s="1"/>
  <c r="H19" i="42"/>
  <c r="G19" i="42"/>
  <c r="G17" i="42" s="1"/>
  <c r="G9" i="42" s="1"/>
  <c r="F19" i="42"/>
  <c r="E19" i="42"/>
  <c r="D19" i="42"/>
  <c r="C19" i="42"/>
  <c r="C17" i="42" s="1"/>
  <c r="C9" i="42" s="1"/>
  <c r="B19" i="42"/>
  <c r="H17" i="42"/>
  <c r="F17" i="42"/>
  <c r="E17" i="42"/>
  <c r="D17" i="42"/>
  <c r="B17" i="42"/>
  <c r="J16" i="42"/>
  <c r="I16" i="42"/>
  <c r="J15" i="42"/>
  <c r="I15" i="42"/>
  <c r="J14" i="42"/>
  <c r="I14" i="42"/>
  <c r="H14" i="42"/>
  <c r="G14" i="42"/>
  <c r="F14" i="42"/>
  <c r="E14" i="42"/>
  <c r="D14" i="42"/>
  <c r="C14" i="42"/>
  <c r="B14" i="42"/>
  <c r="J13" i="42"/>
  <c r="I13" i="42"/>
  <c r="J12" i="42"/>
  <c r="I12" i="42"/>
  <c r="J11" i="42"/>
  <c r="J10" i="42" s="1"/>
  <c r="J9" i="42" s="1"/>
  <c r="I11" i="42"/>
  <c r="I10" i="42"/>
  <c r="H10" i="42"/>
  <c r="H9" i="42" s="1"/>
  <c r="G10" i="42"/>
  <c r="F10" i="42"/>
  <c r="E10" i="42"/>
  <c r="D10" i="42"/>
  <c r="D9" i="42" s="1"/>
  <c r="C10" i="42"/>
  <c r="B10" i="42"/>
  <c r="F9" i="42"/>
  <c r="E9" i="42"/>
  <c r="B9" i="42"/>
  <c r="A4" i="42"/>
  <c r="I10" i="9" l="1"/>
  <c r="I10" i="35"/>
  <c r="I11" i="35"/>
  <c r="I9" i="35"/>
  <c r="D75" i="8"/>
  <c r="C75" i="8"/>
  <c r="I12" i="35" l="1"/>
  <c r="D26" i="7" l="1"/>
  <c r="C26" i="7"/>
  <c r="D26" i="3"/>
  <c r="C26" i="3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A4" i="39" l="1"/>
  <c r="D14" i="8"/>
  <c r="D46" i="8"/>
  <c r="D36" i="8"/>
  <c r="A4" i="35" l="1"/>
  <c r="H34" i="34" l="1"/>
  <c r="G34" i="34"/>
  <c r="A4" i="34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A5" i="9" l="1"/>
  <c r="C64" i="12" l="1"/>
  <c r="D64" i="12"/>
  <c r="D10" i="8"/>
  <c r="C10" i="8"/>
  <c r="A4" i="9" l="1"/>
  <c r="A4" i="12"/>
  <c r="A4" i="8"/>
  <c r="A4" i="7"/>
  <c r="D71" i="8" l="1"/>
  <c r="C71" i="8"/>
  <c r="D45" i="12" l="1"/>
  <c r="C45" i="12"/>
  <c r="D34" i="12"/>
  <c r="C34" i="12"/>
  <c r="D11" i="12"/>
  <c r="C11" i="12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D10" i="12"/>
  <c r="D44" i="12"/>
  <c r="D25" i="3"/>
  <c r="C10" i="12"/>
  <c r="C44" i="12"/>
  <c r="C9" i="3" l="1"/>
  <c r="D9" i="3"/>
</calcChain>
</file>

<file path=xl/sharedStrings.xml><?xml version="1.0" encoding="utf-8"?>
<sst xmlns="http://schemas.openxmlformats.org/spreadsheetml/2006/main" count="1919" uniqueCount="1181">
  <si>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</si>
  <si>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</si>
  <si>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</si>
  <si>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</si>
  <si>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</si>
  <si>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</si>
  <si>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</si>
  <si>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</si>
  <si>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</si>
  <si>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</si>
  <si>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</si>
  <si>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</si>
  <si>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</si>
  <si>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</si>
  <si>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</si>
  <si>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</si>
  <si>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</si>
  <si>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</si>
  <si>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</si>
  <si>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</si>
  <si>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</si>
  <si>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</si>
  <si>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</si>
  <si>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</si>
  <si>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</si>
  <si>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</si>
  <si>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</si>
  <si>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</si>
  <si>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</si>
  <si>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</si>
  <si>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</si>
  <si>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</si>
  <si>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</si>
  <si>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</si>
  <si>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</si>
  <si>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</si>
  <si>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</si>
  <si>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</si>
  <si>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</si>
  <si>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</si>
  <si>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</si>
  <si>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</si>
  <si>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</si>
  <si>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</si>
  <si>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</si>
  <si>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</si>
  <si>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</si>
  <si>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</si>
  <si>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</si>
  <si>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</si>
  <si>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</si>
  <si>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</si>
  <si>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</si>
  <si>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</si>
  <si>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</si>
  <si>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</si>
  <si>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</si>
  <si>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</si>
  <si>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</si>
  <si>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</si>
  <si>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</si>
  <si>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</si>
  <si>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</si>
  <si>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</si>
  <si>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</si>
  <si>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</si>
  <si>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</si>
  <si>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</si>
  <si>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</si>
  <si>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</si>
  <si>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</si>
  <si>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</si>
  <si>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</si>
  <si>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</si>
  <si>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</si>
  <si>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</si>
  <si>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</si>
  <si>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</si>
  <si>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</si>
  <si>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</si>
  <si>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</si>
  <si>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</si>
  <si>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</si>
  <si>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</si>
  <si>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</si>
  <si>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</si>
  <si>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</si>
  <si>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</si>
  <si>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</si>
  <si>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</si>
  <si>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</si>
  <si>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</si>
  <si>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</si>
  <si>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</si>
  <si>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</si>
  <si>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</si>
  <si>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</si>
  <si>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</si>
  <si>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</si>
  <si>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</si>
  <si>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</si>
  <si>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</si>
  <si>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</si>
  <si>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</si>
  <si>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</si>
  <si>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</si>
  <si>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</si>
  <si>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</si>
  <si>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</si>
  <si>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</si>
  <si>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</si>
  <si>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</si>
  <si>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</si>
  <si>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</si>
  <si>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</si>
  <si>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</si>
  <si>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</si>
  <si>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</si>
  <si>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</si>
  <si>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</si>
  <si>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</si>
  <si>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</si>
  <si>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</si>
  <si>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</si>
  <si>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</si>
  <si>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</si>
  <si>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</si>
  <si>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</si>
  <si>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</si>
  <si>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</si>
  <si>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</si>
  <si>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</si>
  <si>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</si>
  <si>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</si>
  <si>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</si>
  <si>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</si>
  <si>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</si>
  <si>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</si>
  <si>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</si>
  <si>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</si>
  <si>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</si>
  <si>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</si>
  <si>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</si>
  <si>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</si>
  <si>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</si>
  <si>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</si>
  <si>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</si>
  <si>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</si>
  <si>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</si>
  <si>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</si>
  <si>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</si>
  <si>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</si>
  <si>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</si>
  <si>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</si>
  <si>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</si>
  <si>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</si>
  <si>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</si>
  <si>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</si>
  <si>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</si>
  <si>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</si>
  <si>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</si>
  <si>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</si>
  <si>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</si>
  <si>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</si>
  <si>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</si>
  <si>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</si>
  <si>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</si>
  <si>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</si>
  <si>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</si>
  <si>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</si>
  <si>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</si>
  <si>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</si>
  <si>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</si>
  <si>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</si>
  <si>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</si>
  <si>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</si>
  <si>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</si>
  <si>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</si>
  <si>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</si>
  <si>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</si>
  <si>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</si>
  <si>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</si>
  <si>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</si>
  <si>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</si>
  <si>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</si>
  <si>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</si>
  <si>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</si>
  <si>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</si>
  <si>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</si>
  <si>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</si>
  <si>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</si>
  <si>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</si>
  <si>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</si>
  <si>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</si>
  <si>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</si>
  <si>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</si>
  <si>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</si>
  <si>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</si>
  <si>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</si>
  <si>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</si>
  <si>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</si>
  <si>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</si>
  <si>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</si>
  <si>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</si>
  <si>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</si>
  <si>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</si>
  <si>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</si>
  <si>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</si>
  <si>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</si>
  <si>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</si>
  <si>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</si>
  <si>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</si>
  <si>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</si>
  <si>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</si>
  <si>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</si>
  <si>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</si>
  <si>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</si>
  <si>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</si>
  <si>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</si>
  <si>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</si>
  <si>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</si>
  <si>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</si>
  <si>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</si>
  <si>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</si>
  <si>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</si>
  <si>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</si>
  <si>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</si>
  <si>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</si>
  <si>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</si>
  <si>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</si>
  <si>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</si>
  <si>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</si>
  <si>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</si>
  <si>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</si>
  <si>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</si>
  <si>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</si>
  <si>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</si>
  <si>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</si>
  <si>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</si>
  <si>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</si>
  <si>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</si>
  <si>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</si>
  <si>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</si>
  <si>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</si>
  <si>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</si>
  <si>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</si>
  <si>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</si>
  <si>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</si>
  <si>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</si>
  <si>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</si>
  <si>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</si>
  <si>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</si>
  <si>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</si>
  <si>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</si>
  <si>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</si>
  <si>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</si>
  <si>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</si>
  <si>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</si>
  <si>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</si>
  <si>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</si>
  <si>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</si>
  <si>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</si>
  <si>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</si>
  <si>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</si>
  <si>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</si>
  <si>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</si>
  <si>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</si>
  <si>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</si>
  <si>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</si>
  <si>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</si>
  <si>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</si>
  <si>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</si>
  <si>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</si>
  <si>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</si>
  <si>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</si>
  <si>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</si>
  <si>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</si>
  <si>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</si>
  <si>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</si>
  <si>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</si>
  <si>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</si>
  <si>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</si>
  <si>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</si>
  <si>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</si>
  <si>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</si>
  <si>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</si>
  <si>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</si>
  <si>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</si>
  <si>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</si>
  <si>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</si>
  <si>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</si>
  <si>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</si>
  <si>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</si>
  <si>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</si>
  <si>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</si>
  <si>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</si>
  <si>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</si>
  <si>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</si>
  <si>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</si>
  <si>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</si>
  <si>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</si>
  <si>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</si>
  <si>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</si>
  <si>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</si>
  <si>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</si>
  <si>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</si>
  <si>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</si>
  <si>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</si>
  <si>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</si>
  <si>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</si>
  <si>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</si>
  <si>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</si>
  <si>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</si>
  <si>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</si>
  <si>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</si>
  <si>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</si>
  <si>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</si>
  <si>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</si>
  <si>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</si>
  <si>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</si>
  <si>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</si>
  <si>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</si>
  <si>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</si>
  <si>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</si>
  <si>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</si>
  <si>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</si>
  <si>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</si>
  <si>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</si>
  <si>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</si>
  <si>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</si>
  <si>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</si>
  <si>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</si>
  <si>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</si>
  <si>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</si>
  <si>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</si>
  <si>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</si>
  <si>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</si>
  <si>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</si>
  <si>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</si>
  <si>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</si>
  <si>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</si>
  <si>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</si>
  <si>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</si>
  <si>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</si>
  <si>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</si>
  <si>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</si>
  <si>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</si>
  <si>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</si>
  <si>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</si>
  <si>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</si>
  <si>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</si>
  <si>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</si>
  <si>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</si>
  <si>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</si>
  <si>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</si>
  <si>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</si>
  <si>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</si>
  <si>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</si>
  <si>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</si>
  <si>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</si>
  <si>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</si>
  <si>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</si>
  <si>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</si>
  <si>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</si>
  <si>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</si>
  <si>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</si>
  <si>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</si>
  <si>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</si>
  <si>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</si>
  <si>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</si>
  <si>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</si>
  <si>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</si>
  <si>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</si>
  <si>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</si>
  <si>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</si>
  <si>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</si>
  <si>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</si>
  <si>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</si>
  <si>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</si>
  <si>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</si>
  <si>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</si>
  <si>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</si>
  <si>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</si>
  <si>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</si>
  <si>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</si>
  <si>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</si>
  <si>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</si>
  <si>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</si>
  <si>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</si>
  <si>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</si>
  <si>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</si>
  <si>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</si>
  <si>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</si>
  <si>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</si>
  <si>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</si>
  <si>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</si>
  <si>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</si>
  <si>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</si>
  <si>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</si>
  <si>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</si>
  <si>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</si>
  <si>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</si>
  <si>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</si>
  <si>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</si>
  <si>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</si>
  <si>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</si>
  <si>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</si>
  <si>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</si>
  <si>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</si>
  <si>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</si>
  <si>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</si>
  <si>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</si>
  <si>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</si>
  <si>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</si>
  <si>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</si>
  <si>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</si>
  <si>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</si>
  <si>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</si>
  <si>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</si>
  <si>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</si>
  <si>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</si>
  <si>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</si>
  <si>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</si>
  <si>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</si>
  <si>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</si>
  <si>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</si>
  <si>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</si>
  <si>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</si>
  <si>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</si>
  <si>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</si>
  <si>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</si>
  <si>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</si>
  <si>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</si>
  <si>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</si>
  <si>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</si>
  <si>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</si>
  <si>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</si>
  <si>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</si>
  <si>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05/25/2014</t>
  </si>
  <si>
    <t>შპს „ჯორჯიან უოთერ ენდ პაუერი“</t>
  </si>
  <si>
    <t>ფ/პ გიორგი ჩხიკვაძე</t>
  </si>
  <si>
    <t>შპს „ფორმატი“</t>
  </si>
  <si>
    <t>ლიბერთი</t>
  </si>
  <si>
    <t>GE03LB0123113007326003</t>
  </si>
  <si>
    <t>12/20/2005</t>
  </si>
  <si>
    <t>საარჩევნო ბლოკი „ერთიანი ნაციონალური მოძრაობა“</t>
  </si>
  <si>
    <t>მოქმედი</t>
  </si>
  <si>
    <t>05/05/2014-05/25/2014</t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</si>
  <si>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</si>
  <si>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</si>
  <si>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</si>
  <si>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</si>
  <si>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</si>
  <si>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</si>
  <si>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</si>
  <si>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</si>
  <si>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</si>
  <si>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</si>
  <si>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</si>
  <si>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</si>
  <si>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</si>
  <si>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</si>
  <si>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</si>
  <si>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</si>
  <si>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</si>
  <si>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</si>
  <si>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</si>
  <si>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</si>
  <si>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</si>
  <si>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</si>
  <si>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</si>
  <si>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</si>
  <si>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</si>
  <si>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</si>
  <si>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</si>
  <si>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</si>
  <si>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</si>
  <si>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</si>
  <si>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</si>
  <si>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</si>
  <si>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</si>
  <si>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</si>
  <si>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</si>
  <si>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</si>
  <si>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</si>
  <si>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გიორგი</t>
  </si>
  <si>
    <t>ბოკერია</t>
  </si>
  <si>
    <t>01026000697</t>
  </si>
  <si>
    <t>ლენარტ მერის კონფერენციაზე დასწრება</t>
  </si>
  <si>
    <t>ესტონეთი, ქ. ტალინი</t>
  </si>
  <si>
    <t>ბაჩუკი</t>
  </si>
  <si>
    <t>ბასარია</t>
  </si>
  <si>
    <t>62006000399</t>
  </si>
  <si>
    <t>საარჩევნო კამპანიის ღონისძიებებში მონაწილეობა</t>
  </si>
  <si>
    <t>შიდა ქართლი, სამცხე-ჯავახეთი</t>
  </si>
  <si>
    <t>ილია</t>
  </si>
  <si>
    <t>პატარაია</t>
  </si>
  <si>
    <t>01015010055</t>
  </si>
  <si>
    <t>ლევან</t>
  </si>
  <si>
    <t>მიქაბერიძე</t>
  </si>
  <si>
    <t>01013021248</t>
  </si>
  <si>
    <t>ავტომანქანის ტრანსპორტირება</t>
  </si>
  <si>
    <t>ბათუმი</t>
  </si>
  <si>
    <t>კობა</t>
  </si>
  <si>
    <t>შურღაია</t>
  </si>
  <si>
    <t>39001001944</t>
  </si>
  <si>
    <t>ევროკავშირის საგარეო ქმედებათა სამსახურის წარმომადგენლებთან შეხვედრა</t>
  </si>
  <si>
    <t>ბელგია, ქ. ბრიუსელი</t>
  </si>
  <si>
    <t>სამეგრელოს რეგიონი</t>
  </si>
  <si>
    <t xml:space="preserve">* ჯამური მაჩვენებლები უნდა ედრებოდეს ფორმა N4-ში და N5-ში წარმოდგენილი N 1.2.1 და </t>
  </si>
  <si>
    <t>ფორმა N6-ში წარმოდგენილი N 1.3  მუხლების შესაბამის მნიშვნელობათა ჯამს.</t>
  </si>
  <si>
    <t>ირმა</t>
  </si>
  <si>
    <t>ხნკოიან</t>
  </si>
  <si>
    <t>საორგანიზაციო მდივანი</t>
  </si>
  <si>
    <t>ივანე</t>
  </si>
  <si>
    <t>მერაბიშვილი</t>
  </si>
  <si>
    <t>01021004498</t>
  </si>
  <si>
    <t>გენერალური მდივანი</t>
  </si>
  <si>
    <t>საგარეო ურთიერთობათა მდივანი</t>
  </si>
  <si>
    <t>გუგუნავა</t>
  </si>
  <si>
    <t>01008005188</t>
  </si>
  <si>
    <t>საგარეო ურთიერთობ. მდივნის მრჩეველი</t>
  </si>
  <si>
    <t>ზურაბი</t>
  </si>
  <si>
    <t>ჭიაბერაშვილი</t>
  </si>
  <si>
    <t>01011012173</t>
  </si>
  <si>
    <t>საზოგადოებასთან ურთიერთ. მდივანი</t>
  </si>
  <si>
    <t>ელენე</t>
  </si>
  <si>
    <t>ჯავახაძე</t>
  </si>
  <si>
    <t>01018002147</t>
  </si>
  <si>
    <t>ცენტრალური ადმინისტრაციის უფროსი</t>
  </si>
  <si>
    <t>იოსებ</t>
  </si>
  <si>
    <t>ტოროშელიძე</t>
  </si>
  <si>
    <t>01017016970</t>
  </si>
  <si>
    <t>ცენტრ. ადმინ. სამდივნო, მრჩეველი</t>
  </si>
  <si>
    <t>სტეფნაძე-იაშვილი</t>
  </si>
  <si>
    <t>01005009075</t>
  </si>
  <si>
    <t>ლორთქიფანიძე</t>
  </si>
  <si>
    <t>01024022099</t>
  </si>
  <si>
    <t>ნინო</t>
  </si>
  <si>
    <t>ამბარდნიშვილი</t>
  </si>
  <si>
    <t>01024005132</t>
  </si>
  <si>
    <t>გენერალური მდივნის თანაშემწე</t>
  </si>
  <si>
    <t>თინათინ</t>
  </si>
  <si>
    <t>ცერცვაძე</t>
  </si>
  <si>
    <t>25001004708</t>
  </si>
  <si>
    <t>ცაცა</t>
  </si>
  <si>
    <t>ლომჯარია</t>
  </si>
  <si>
    <t>31001000838</t>
  </si>
  <si>
    <t>ცენტრ. ადმინ. სამდივნო, თანაშემწე</t>
  </si>
  <si>
    <t>ანა</t>
  </si>
  <si>
    <t>კობახიძე</t>
  </si>
  <si>
    <t>01014006245</t>
  </si>
  <si>
    <t>მოწვეული სპეციალისტი</t>
  </si>
  <si>
    <t>მჭედლიძე</t>
  </si>
  <si>
    <t>01001070757</t>
  </si>
  <si>
    <t>თამთა</t>
  </si>
  <si>
    <t>შამათავა</t>
  </si>
  <si>
    <t>58001009680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</si>
  <si>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</si>
  <si>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</si>
  <si>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</si>
  <si>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</si>
  <si>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01005005987</t>
  </si>
  <si>
    <t>ცენტრ. ადმ. პრესსამსახურის უფროსი</t>
  </si>
  <si>
    <t>ლიქოკელი</t>
  </si>
  <si>
    <t>01019062945</t>
  </si>
  <si>
    <t>ცენტრ. ადმ. პრესსამ. უფრ. სპეციალისტი</t>
  </si>
  <si>
    <t>გოგოლაძე</t>
  </si>
  <si>
    <t>01036001615</t>
  </si>
  <si>
    <t>ცენტრ. ადმ. პრესსამ. მოწვ. სპეციალისტი</t>
  </si>
  <si>
    <t>მარღანია</t>
  </si>
  <si>
    <t>01024049317</t>
  </si>
  <si>
    <t>თეონა</t>
  </si>
  <si>
    <t>01024069707</t>
  </si>
  <si>
    <t>კესო</t>
  </si>
  <si>
    <t>ლომიძე</t>
  </si>
  <si>
    <t>01019017827</t>
  </si>
  <si>
    <t>ოთანაძე</t>
  </si>
  <si>
    <t>05001009050</t>
  </si>
  <si>
    <t>ცენტრ. ადმინისტრაც. მოწვ. სპეციალისტი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</si>
  <si>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</si>
  <si>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</si>
  <si>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</si>
  <si>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</si>
  <si>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ნატალია</t>
  </si>
  <si>
    <t>მჭედლიშვილი</t>
  </si>
  <si>
    <t>01030029019</t>
  </si>
  <si>
    <t>საერთ. ურთიერთ. სამსახ. უფრ. სპეციალ.</t>
  </si>
  <si>
    <t>შენგელია</t>
  </si>
  <si>
    <t>01020011355</t>
  </si>
  <si>
    <t>IT სამსახურის უფროსი</t>
  </si>
  <si>
    <t>საბა</t>
  </si>
  <si>
    <t>ბასილაძე</t>
  </si>
  <si>
    <t>01019065333</t>
  </si>
  <si>
    <t>IT სამსახურის უფროსი სპეციალისტი</t>
  </si>
  <si>
    <t>პეტრიაშვილი</t>
  </si>
  <si>
    <t>40001004501</t>
  </si>
  <si>
    <t>იურიდიული სამსახურის უფროსი</t>
  </si>
  <si>
    <t>ქუხილავა</t>
  </si>
  <si>
    <t>51001007064</t>
  </si>
  <si>
    <t>საფ. სამსახურის უფროსი სპეციალისტი</t>
  </si>
  <si>
    <t>მაია</t>
  </si>
  <si>
    <t>ალექსიშვილი</t>
  </si>
  <si>
    <t>01008028114</t>
  </si>
  <si>
    <t>რამაზ</t>
  </si>
  <si>
    <t>ქერეჭაშვილი</t>
  </si>
  <si>
    <t>01030005969</t>
  </si>
  <si>
    <t>რეგიონალური სამსახ. კოორდინატორი</t>
  </si>
  <si>
    <t>ხურცილავა</t>
  </si>
  <si>
    <t>01021010708</t>
  </si>
  <si>
    <t>დიანა</t>
  </si>
  <si>
    <t>ვართანოვი</t>
  </si>
  <si>
    <t>01030033993</t>
  </si>
  <si>
    <t>პაატა</t>
  </si>
  <si>
    <t>მანჯგალაძე</t>
  </si>
  <si>
    <t>37001003169</t>
  </si>
  <si>
    <t>ზურაბ</t>
  </si>
  <si>
    <t>38001003316</t>
  </si>
  <si>
    <t>გოჩა</t>
  </si>
  <si>
    <t>კუპრავა</t>
  </si>
  <si>
    <t>02001001564</t>
  </si>
  <si>
    <t>რეგიონალური სამსახ. წარმომადგენელი</t>
  </si>
  <si>
    <t>ბოტკოველი</t>
  </si>
  <si>
    <t>01019004831</t>
  </si>
  <si>
    <t>ჭელიძე</t>
  </si>
  <si>
    <t>01001012122</t>
  </si>
  <si>
    <t>ვახტანგი</t>
  </si>
  <si>
    <t>გეწაძე</t>
  </si>
  <si>
    <t>47001015262</t>
  </si>
  <si>
    <t>ქვათაძე</t>
  </si>
  <si>
    <t>01030047085</t>
  </si>
  <si>
    <t>რეგიონალური სამსახ. მოწვე. სპეციალისტი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</si>
  <si>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</si>
  <si>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</si>
  <si>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</si>
  <si>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</si>
  <si>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</si>
  <si>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</si>
  <si>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</si>
  <si>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</si>
  <si>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ბესარიონ</t>
  </si>
  <si>
    <t>გედენიძე</t>
  </si>
  <si>
    <t>01025012561</t>
  </si>
  <si>
    <t>კოკოშაშვილი</t>
  </si>
  <si>
    <t>01027022881</t>
  </si>
  <si>
    <t>მატერიალურ-ტექნიკ. უზრ. სამსახური</t>
  </si>
  <si>
    <t>დავით</t>
  </si>
  <si>
    <t>ლაზვიაშვილი</t>
  </si>
  <si>
    <t>01024051143</t>
  </si>
  <si>
    <t>ოსიყმიშვილი</t>
  </si>
  <si>
    <t>36001004323</t>
  </si>
  <si>
    <t>36001004322</t>
  </si>
  <si>
    <t>ჩიაშვილი</t>
  </si>
  <si>
    <t>01019033114</t>
  </si>
  <si>
    <t>საგინაშვილი</t>
  </si>
  <si>
    <t>01019012656</t>
  </si>
  <si>
    <t>მატერიალურ-ტექნიკ. უზრ. სამსახური*</t>
  </si>
  <si>
    <t>გუდიაშვილი</t>
  </si>
  <si>
    <t>24001044598</t>
  </si>
  <si>
    <t>ელიზბარ</t>
  </si>
  <si>
    <t>წამალაიძე</t>
  </si>
  <si>
    <t>24001012383</t>
  </si>
  <si>
    <t>ბეჟიკელაშვილი</t>
  </si>
  <si>
    <t>45001004586</t>
  </si>
  <si>
    <t>შერმადინი</t>
  </si>
  <si>
    <t>01024035954</t>
  </si>
  <si>
    <t>ვლადიმერ</t>
  </si>
  <si>
    <t>კოჩეტოვი</t>
  </si>
  <si>
    <t>01011006460</t>
  </si>
  <si>
    <t>ნაზო</t>
  </si>
  <si>
    <t>01019034279</t>
  </si>
  <si>
    <t>თამარ</t>
  </si>
  <si>
    <t>გოიაევი</t>
  </si>
  <si>
    <t>01011097779</t>
  </si>
  <si>
    <t>გულნაზი</t>
  </si>
  <si>
    <t>01027000414</t>
  </si>
  <si>
    <t>ცისანა</t>
  </si>
  <si>
    <t>ჯოხაძე</t>
  </si>
  <si>
    <t>62005018854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</si>
  <si>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</si>
  <si>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თბილისი, პეკინის №34/ალ. ყაზბეგის გამზ. №2 (შენობა №1)</t>
  </si>
  <si>
    <t>საოფისე ფართი</t>
  </si>
  <si>
    <t xml:space="preserve">01.01.2013 - 01.01.2015 </t>
  </si>
  <si>
    <t>205272863</t>
  </si>
  <si>
    <t>შპს ”ბიზნეს ცენტრი საბურთალო”</t>
  </si>
  <si>
    <t>თბილისი, პეკინის №34/ალ. ყაზბეგის გამზ. №2 (შენობა №5)</t>
  </si>
  <si>
    <t xml:space="preserve"> 01.11.2013 - 01.11.2014</t>
  </si>
  <si>
    <t>თბილისი, დ/დ, ი. პეტრიწის ქ. №8</t>
  </si>
  <si>
    <t xml:space="preserve">01.08.2012 - 01.08.2015 </t>
  </si>
  <si>
    <t>203836233</t>
  </si>
  <si>
    <t>შპს "საქართველოს ფოსტა", გენ დირ. ლევან სანაძე</t>
  </si>
  <si>
    <t>თბილისი, ვაჟა-ფშაველას გამზ. №78ა, მე-5 სექტორი</t>
  </si>
  <si>
    <t>01.12.2013 - 01.10.2014</t>
  </si>
  <si>
    <t>დალაქიშვილი</t>
  </si>
  <si>
    <t>თბილისი, ქინძმარაულის ქ. №5ა, შენობა №3</t>
  </si>
  <si>
    <t>12.12.2010 - 12.12.2014</t>
  </si>
  <si>
    <t>208147423</t>
  </si>
  <si>
    <t>სს ”განთიადი”</t>
  </si>
  <si>
    <t>თბილისი, ხიზანიშვილის ქ. №15</t>
  </si>
  <si>
    <t>01.01.2014 - 01.01.2016</t>
  </si>
  <si>
    <t>209437420</t>
  </si>
  <si>
    <t>შპს ”ლიდერ თრეიდი”</t>
  </si>
  <si>
    <t>1) ცოტნე დადიანის 105; (ნაძალადევი)  2)შავი ზღვის (ლეხ კაჩინსკის) 13; (ისანი) 3)პეტრიაშვილის 23;  (მთაწმინდა) 4)თოფურიას 10 (ვაჟა-ფშაველას გამზ. მე-4 კვარ.); (ვაკე)  5)წერეთლის გამზ. 138; (დიდუბე) 6)ყავლაშვილის(აკოფიანის) 10/2; (კრწანისი)  7)მიცკევიჩის 29-29ა. (საბურთალო)</t>
  </si>
  <si>
    <t xml:space="preserve">01.11.2012 - 01.11.2015 </t>
  </si>
  <si>
    <t>1) 55,14; 2) 88,38; 3) 59,32; 4) 30,6; 5) 61,52; 6) 42,8; 7) 89,1</t>
  </si>
  <si>
    <t>205296375</t>
  </si>
  <si>
    <t>სსიპ ქონების მართვის სააგენტო</t>
  </si>
  <si>
    <t>თბილისი, სუნდუკიანის ქ. 11</t>
  </si>
  <si>
    <t>30.01.2014 - 30.07.2014</t>
  </si>
  <si>
    <t>თეა</t>
  </si>
  <si>
    <t>სალარიძე</t>
  </si>
  <si>
    <t>თბილისი, გულიას მოედანი, გვარდიის სამმ. მიმდებარედ</t>
  </si>
  <si>
    <t>06.05.2014 - 06.11.2014</t>
  </si>
  <si>
    <t>183,25</t>
  </si>
  <si>
    <t>შპს "Teli"</t>
  </si>
  <si>
    <t>ხელვაჩაური, ფრიდონ ხალვაშის გამზ. 386</t>
  </si>
  <si>
    <t>01.03.2014 - 01.03.2017</t>
  </si>
  <si>
    <t>61006005643 (198002450)</t>
  </si>
  <si>
    <t>საიდ</t>
  </si>
  <si>
    <t>დიდმანიძე</t>
  </si>
  <si>
    <t>ქობულეთი, აღმაშენებლის ქ. №99ა</t>
  </si>
  <si>
    <t>16.12.2009 - 16.12.2015</t>
  </si>
  <si>
    <t>მუნიციპალიტეტი, გამგეობა (საკრებულო)</t>
  </si>
  <si>
    <t>ქედა, კოსტავას ქ. №2</t>
  </si>
  <si>
    <t>1)57,2 2)32,5</t>
  </si>
  <si>
    <t>შუახევი, რუსთაველის ქ. 17</t>
  </si>
  <si>
    <t>11.03.2013 - 11.03.2015</t>
  </si>
  <si>
    <t>61010003569</t>
  </si>
  <si>
    <t>დავითაძე</t>
  </si>
  <si>
    <t>ხულო, მ. აბაშიძის 14</t>
  </si>
  <si>
    <t>01.02.2014 - 01.02.2017</t>
  </si>
  <si>
    <t>61009006080</t>
  </si>
  <si>
    <t>გია</t>
  </si>
  <si>
    <t>ქედელიძე</t>
  </si>
  <si>
    <t>ქუთაისი, წმინდა ნინოს ქ. №9</t>
  </si>
  <si>
    <t>23.01.2014 - 23.01.2016</t>
  </si>
  <si>
    <t>01001012149</t>
  </si>
  <si>
    <t>ოზგებიშვილი</t>
  </si>
  <si>
    <t xml:space="preserve">ტყიბული, კოსტავას ქ. №5 ბ. 4 </t>
  </si>
  <si>
    <t>41001006102</t>
  </si>
  <si>
    <t>სირაძე</t>
  </si>
  <si>
    <t>ბაღდათი, წერეთლის ქ. №10</t>
  </si>
  <si>
    <t>10.03.2010 - 10.03.2016</t>
  </si>
  <si>
    <t>ზესტაფონი, რობაქიძის ქ. 1 კორ. 1 ბ. 1</t>
  </si>
  <si>
    <t>04.03.2014 - 04.03.2015</t>
  </si>
  <si>
    <t>18001053471</t>
  </si>
  <si>
    <t>მზიური</t>
  </si>
  <si>
    <t>სვანიძე</t>
  </si>
  <si>
    <t>თერჯოლა, რუსთაველის ქ. №99</t>
  </si>
  <si>
    <t>03.02.2014 - 03.02.2016</t>
  </si>
  <si>
    <t>60002007956</t>
  </si>
  <si>
    <t>რუსუდან</t>
  </si>
  <si>
    <t>ზარნაძე</t>
  </si>
  <si>
    <t>სამტრედია, რაზმაძის ქ. №2</t>
  </si>
  <si>
    <t>29.01.2014 - 29.01.2021</t>
  </si>
  <si>
    <t>საჩხერე, კოსტავას ქ. №11</t>
  </si>
  <si>
    <t>06.02.2014 - 06.02.2016</t>
  </si>
  <si>
    <t>ჭიღლაძე</t>
  </si>
  <si>
    <t>წყალტუბო, ი. ჭავჭავაძის ქ. 10 ბ. 15</t>
  </si>
  <si>
    <t>01.03.2014 - 01.03.2015</t>
  </si>
  <si>
    <t>53001003144</t>
  </si>
  <si>
    <t>ლატავრა</t>
  </si>
  <si>
    <t>ლალიაშვილი</t>
  </si>
  <si>
    <t>წყალტუბო, ტაბიძის ქ. №13</t>
  </si>
  <si>
    <t>01.05.2013 - 01.05.2015</t>
  </si>
  <si>
    <t>53001001398</t>
  </si>
  <si>
    <t>მარინა</t>
  </si>
  <si>
    <t>თავართქილაძე</t>
  </si>
  <si>
    <t>ხარაგაული, სოლომონ მეფის ქ. №20, შენ. #1</t>
  </si>
  <si>
    <t>10.04.2014 - 10.04.2019</t>
  </si>
  <si>
    <t>56001002800</t>
  </si>
  <si>
    <t>ხვიჩა</t>
  </si>
  <si>
    <t>არევაძე</t>
  </si>
  <si>
    <t>ხონი, მოსე ხონელის ქ. 1, მე-2 სართ.</t>
  </si>
  <si>
    <t>07.04.2013 - 07.04.2015</t>
  </si>
  <si>
    <t>01027035837</t>
  </si>
  <si>
    <t>მზია</t>
  </si>
  <si>
    <t>უგულავა</t>
  </si>
  <si>
    <t>ჭიათურა, ნინოშვილის ქ. 16 ბ. 2</t>
  </si>
  <si>
    <t>17.02.2014 - 17.02.2015</t>
  </si>
  <si>
    <t>54001018037</t>
  </si>
  <si>
    <t>ავთანდილ</t>
  </si>
  <si>
    <t>გვარუციძე</t>
  </si>
  <si>
    <t>ზუგდიდი, კ. გამსახურდიას ქ. 38, შენობა N1 და N2</t>
  </si>
  <si>
    <t xml:space="preserve">18.02.2014 - 18.02.2016 </t>
  </si>
  <si>
    <t>1)153,83 2) 34,12</t>
  </si>
  <si>
    <t>19001094522</t>
  </si>
  <si>
    <t>ლანა</t>
  </si>
  <si>
    <t>ლაშხია</t>
  </si>
  <si>
    <t>მესტია, თამარ მეფის ქ. 16</t>
  </si>
  <si>
    <t>13.09.2013 - 13.09.2014</t>
  </si>
  <si>
    <t>30001002845</t>
  </si>
  <si>
    <t>ბელა</t>
  </si>
  <si>
    <t>რატიანი</t>
  </si>
  <si>
    <t>სენაკი, ჭავჭავაძის ქ. №101</t>
  </si>
  <si>
    <t xml:space="preserve">15.06.2009 - 15.06.2014 </t>
  </si>
  <si>
    <t>სსიპ აკაკი ხორავას სახელობის სახელმწიფო დრამატული თეატრი, მმართვ. თენგიზ თოფურიძე</t>
  </si>
  <si>
    <t>ჩხოროწყუ, დავით აღმაშენებლის ქ. 14</t>
  </si>
  <si>
    <t>27.01.2014 - 27.07.2014</t>
  </si>
  <si>
    <t>48001002406</t>
  </si>
  <si>
    <t>სიმონი</t>
  </si>
  <si>
    <t>ახალაია</t>
  </si>
  <si>
    <t>წალენჯიხა, გამსახურდიას ქ. №9</t>
  </si>
  <si>
    <t>29.08.2013 - 29.06.2014</t>
  </si>
  <si>
    <t>შპს "ეგრისი"</t>
  </si>
  <si>
    <t>ხობი, ცოტნე დადიანის ქ. №202, მე-2 სართ.</t>
  </si>
  <si>
    <t>27.03.2012 - 27.03.2016</t>
  </si>
  <si>
    <t>მუნიციპალიტეტი, გამგეობა</t>
  </si>
  <si>
    <t>აბაშა, თავისუფლების ქ. №91</t>
  </si>
  <si>
    <t>01.04.2014 - 01.04.2016</t>
  </si>
  <si>
    <t>შპს ”ნიკე”</t>
  </si>
  <si>
    <t>ფოთი, დ. აღმაშენებლის ქ. №19 ბ. 13</t>
  </si>
  <si>
    <t xml:space="preserve">31.01.2014 -31.01.2015 </t>
  </si>
  <si>
    <t>01019003837</t>
  </si>
  <si>
    <t>პეტრე</t>
  </si>
  <si>
    <t>ქუთათელაძე</t>
  </si>
  <si>
    <t>ლენტეხი, ფოსტის შენობა, თამარ მეფის ქ. 17</t>
  </si>
  <si>
    <t>შპს ”საქართველოს ფოსტა”</t>
  </si>
  <si>
    <t>ამბროლაური, ბრატისლავა-რაჭის ქ. 1</t>
  </si>
  <si>
    <t>24.09.2013 - 24.09.2014</t>
  </si>
  <si>
    <t>04001001960</t>
  </si>
  <si>
    <t>ლალი</t>
  </si>
  <si>
    <t>ყიფიანი</t>
  </si>
  <si>
    <t>ონი, დავით აღმაშენებლის მოედანი №6</t>
  </si>
  <si>
    <t>12.03.2010 - 12.03.2015</t>
  </si>
  <si>
    <t>შპს ”სილქნეტი”</t>
  </si>
  <si>
    <t>ცაგერი, რუსთაველის ქ. მე-2 შეს. ბინა N3</t>
  </si>
  <si>
    <t>15.08.2013 - 15.08.2014</t>
  </si>
  <si>
    <t>შორენა</t>
  </si>
  <si>
    <t>მესხაძე</t>
  </si>
  <si>
    <t>ლანჩხუთი, ნინოშვილის ქ. №56</t>
  </si>
  <si>
    <t>04.02.2014 - 04.02.2016</t>
  </si>
  <si>
    <t>26001027591</t>
  </si>
  <si>
    <t>ქეთევან</t>
  </si>
  <si>
    <t>ლიპარტელიანი</t>
  </si>
  <si>
    <t>ოზურგეთი, დოლიძის ქ. №13</t>
  </si>
  <si>
    <t>13.04.2013 - 13.04.2016</t>
  </si>
  <si>
    <t>01011021338</t>
  </si>
  <si>
    <t>მჟავანაძე</t>
  </si>
  <si>
    <t>ჩოხატაური, დუმბაძის ქ, №36</t>
  </si>
  <si>
    <t xml:space="preserve">01.01.2014 - 01.01.2017 </t>
  </si>
  <si>
    <t>01026014514</t>
  </si>
  <si>
    <t>სულხან</t>
  </si>
  <si>
    <t>მინდაძე</t>
  </si>
  <si>
    <t>ახალქალაქი, დავით აღმაშენებლის ქ. №6</t>
  </si>
  <si>
    <t>10.02.2014 - 10.02.2016</t>
  </si>
  <si>
    <t>07001021221</t>
  </si>
  <si>
    <t>არუსიაკ</t>
  </si>
  <si>
    <t>შირინიანი</t>
  </si>
  <si>
    <t>ახალციხე, ნათენაძის ქ. 2</t>
  </si>
  <si>
    <t>01.12.2012 - 01.12.2014</t>
  </si>
  <si>
    <t>შპს "მესხეთი პალასი"</t>
  </si>
  <si>
    <t>ადიგენი, თამარ მეფის ქ. №3, 2 ოთახი</t>
  </si>
  <si>
    <t xml:space="preserve">10.04.2012 - 10.04.2014 </t>
  </si>
  <si>
    <t>03001001833</t>
  </si>
  <si>
    <t>ნათელა</t>
  </si>
  <si>
    <t>მაჭარაშვილი</t>
  </si>
  <si>
    <t>ასპინძა, ერეკლე II-ს ქ. №4</t>
  </si>
  <si>
    <t>31.01.2014 - 31.01.2016</t>
  </si>
  <si>
    <t>ამირან</t>
  </si>
  <si>
    <t>ლონდარიძე</t>
  </si>
  <si>
    <t>ბორჯომი, წმინდა ნინოს ქ. №1</t>
  </si>
  <si>
    <t xml:space="preserve">26.11.2009 - 26.11.2014 </t>
  </si>
  <si>
    <t>ნინოწმინდა, პუშკინის ქ.</t>
  </si>
  <si>
    <t>20.05.2014 - 20.04.2015</t>
  </si>
  <si>
    <t>არამ</t>
  </si>
  <si>
    <t>ქსპოიან</t>
  </si>
  <si>
    <t>ბოლნისი, სულხან-საბა ორბელიანის ქ. №99</t>
  </si>
  <si>
    <t xml:space="preserve">01.01.2011 - 30.06.2014 </t>
  </si>
  <si>
    <t>შპს ”ბოლნისის სტამბა”</t>
  </si>
  <si>
    <t>თეთრიწყარო, კოსტავას ქ. №1</t>
  </si>
  <si>
    <t xml:space="preserve">01.01.2014 - 31.07.2014 </t>
  </si>
  <si>
    <t>01029004819</t>
  </si>
  <si>
    <t>დესპინე</t>
  </si>
  <si>
    <t>ლობჟანიძე</t>
  </si>
  <si>
    <t>დმანისი, წმ. ნინოს ქ. №52 ბ. 8</t>
  </si>
  <si>
    <t xml:space="preserve">05.02.2013 - 05.02.2016 </t>
  </si>
  <si>
    <t>შპს „მარკშეიდერი“</t>
  </si>
  <si>
    <t>მარნეული, რუსთაველის ქ. 82</t>
  </si>
  <si>
    <t>01.10.2013 - 01.06.2014</t>
  </si>
  <si>
    <t>28001002247</t>
  </si>
  <si>
    <t>ჯეირან</t>
  </si>
  <si>
    <t>ხუბანოვი</t>
  </si>
  <si>
    <t>გარდაბანი, აღმაშენებლის ქ. 34</t>
  </si>
  <si>
    <t>04.02.2014 - 04.08.2014</t>
  </si>
  <si>
    <t>1) 40, 2) 70</t>
  </si>
  <si>
    <t>12001001269</t>
  </si>
  <si>
    <t>გამბარ</t>
  </si>
  <si>
    <t>ბაირამოვი</t>
  </si>
  <si>
    <t>გორი, გარსევანიშვილის ქ. 1</t>
  </si>
  <si>
    <t>59001049345</t>
  </si>
  <si>
    <t>ცერაძე</t>
  </si>
  <si>
    <t>კასპი, კოტეტიშვილის ქ. 1</t>
  </si>
  <si>
    <t>01.08.2013 - 01.08.2014</t>
  </si>
  <si>
    <t>01001011116</t>
  </si>
  <si>
    <t>მანანა</t>
  </si>
  <si>
    <t>ხოხიაშვილი</t>
  </si>
  <si>
    <t>ქარელი, 9 აპრილის ქ. 9</t>
  </si>
  <si>
    <t xml:space="preserve">01.03.2013 - 01.03.2015 </t>
  </si>
  <si>
    <t>43001014473</t>
  </si>
  <si>
    <t>აბაშიშვილი</t>
  </si>
  <si>
    <t>დედოფლისწყარო, რუსთაველის ქ. №42</t>
  </si>
  <si>
    <t>22.02.2012 - 22.02.2015</t>
  </si>
  <si>
    <t>მუნიციპალიტეტი, საკრებულო</t>
  </si>
  <si>
    <t>ლაგოდეხი, წმინდა ნინოს ქუჩა 4</t>
  </si>
  <si>
    <t>02.08.2012 - 02.08.2014</t>
  </si>
  <si>
    <t>ახმეტა, რუსთაველის 60</t>
  </si>
  <si>
    <t xml:space="preserve">01.05.2013 - 01.05.2015 </t>
  </si>
  <si>
    <t>08001025021</t>
  </si>
  <si>
    <t>მარინე</t>
  </si>
  <si>
    <t>იდიძე</t>
  </si>
  <si>
    <t>საგარეჯო, დავით აღმაშენებლის ქ. 21</t>
  </si>
  <si>
    <t>21.08.2013 - 21.08.2014</t>
  </si>
  <si>
    <t>ციცინო</t>
  </si>
  <si>
    <t>კოხტაშვილი</t>
  </si>
  <si>
    <t>სიღნაღი, წნორი, დავით აღმაშენებლის ქ. 51</t>
  </si>
  <si>
    <t>03.09.2013 - 03.09.2014</t>
  </si>
  <si>
    <t>40001008452</t>
  </si>
  <si>
    <t>ია</t>
  </si>
  <si>
    <t>ჯალიაშვილი</t>
  </si>
  <si>
    <t>სიღნაღი, ბარათაშვილის ქ. 36</t>
  </si>
  <si>
    <t>23.09.2013 - 23.09.2014</t>
  </si>
  <si>
    <t>01003008593</t>
  </si>
  <si>
    <t>ანგოლი</t>
  </si>
  <si>
    <t>ტუხაშვილი</t>
  </si>
  <si>
    <t>ყვარელი, ილია ჭავჭავაძის ქ. 61, მე-2 სად. 1-ლი სართ.</t>
  </si>
  <si>
    <t>30.11.2013 - 30.11.2014</t>
  </si>
  <si>
    <t>45001007227</t>
  </si>
  <si>
    <t>ნუგზარ</t>
  </si>
  <si>
    <t>ღონიაშვილი</t>
  </si>
  <si>
    <t>დუშეთი, რუსთაველის  ქ. №27</t>
  </si>
  <si>
    <t xml:space="preserve">12.12.2012 - 12.12.2017 </t>
  </si>
  <si>
    <t>ყაზბეგი, რუსთაველის ქ. №1</t>
  </si>
  <si>
    <t>01.02.2014 - 01.02.2016</t>
  </si>
  <si>
    <t>01023001964</t>
  </si>
  <si>
    <t>ალავიძე</t>
  </si>
  <si>
    <t>თიანეთი, დაბა თიანეთი</t>
  </si>
  <si>
    <t>02.09.2013 - 02.09.2014</t>
  </si>
  <si>
    <t>23001000463</t>
  </si>
  <si>
    <t>კოჭლაშვილი</t>
  </si>
  <si>
    <t>მცხეთა, დავით აღმაშენებლის ქ. 93</t>
  </si>
  <si>
    <t>01.01.2014 - 31.08.2014</t>
  </si>
  <si>
    <t>31001007783</t>
  </si>
  <si>
    <t>ახალაშვილი</t>
  </si>
  <si>
    <t>ბათუმი, ჰ. აბაშიძის 5/7</t>
  </si>
  <si>
    <t>17.04.2014 - 15.06.2014</t>
  </si>
  <si>
    <t>61006002415</t>
  </si>
  <si>
    <t>რუსლან</t>
  </si>
  <si>
    <t>ჯიჯავაძე</t>
  </si>
  <si>
    <t>ბათუმი, მელაშვილის 2</t>
  </si>
  <si>
    <t>61001030547</t>
  </si>
  <si>
    <t>ფარსენაძე</t>
  </si>
  <si>
    <t>ბათუმი, ურეხის დასახ.</t>
  </si>
  <si>
    <t>61006009130</t>
  </si>
  <si>
    <t>ნოდარ</t>
  </si>
  <si>
    <t>დიასამიძე</t>
  </si>
  <si>
    <t>ბათუმი, გრიშაშვილის ქ. 13</t>
  </si>
  <si>
    <t>61009000549</t>
  </si>
  <si>
    <t>ტარიელ</t>
  </si>
  <si>
    <t>მიქელაძე</t>
  </si>
  <si>
    <t>ბათუმი, შ. ხიმშიაშვილის ქ. 11</t>
  </si>
  <si>
    <t>23.04.2014 - 15.06.2014</t>
  </si>
  <si>
    <t>61001056060</t>
  </si>
  <si>
    <t>როინ</t>
  </si>
  <si>
    <t>ჭედიშვილი</t>
  </si>
  <si>
    <t>ბათუმი, ლუკა ასათიანის 88</t>
  </si>
  <si>
    <t>28.04.2014 - 15.06.2014</t>
  </si>
  <si>
    <t>61001084710</t>
  </si>
  <si>
    <t>ბურძგლა</t>
  </si>
  <si>
    <t>ბათუმი, ტაბიძის 1</t>
  </si>
  <si>
    <t>61002010820</t>
  </si>
  <si>
    <t>მამალაძე</t>
  </si>
  <si>
    <t>ბათუმი, ფ. გოგიტიძის 62-64</t>
  </si>
  <si>
    <t>61003002899</t>
  </si>
  <si>
    <t>ვაჟა</t>
  </si>
  <si>
    <t>ლომთათიძე</t>
  </si>
  <si>
    <t>ბათუმი, ადლიის დას. 88</t>
  </si>
  <si>
    <t>61006060656</t>
  </si>
  <si>
    <t>ეთერ</t>
  </si>
  <si>
    <t>ჯაყელი</t>
  </si>
  <si>
    <t>ბათუმი, ჯავახიშვილის ქ. 52/სარაჯიშვილის ქ. 1</t>
  </si>
  <si>
    <t>61006016090</t>
  </si>
  <si>
    <t>სულეიმან</t>
  </si>
  <si>
    <t>გორგილაძე</t>
  </si>
  <si>
    <t>ქობულეთი, დაბა ჩაქვი, აღმაშენებლის ქუჩის მიმდ.</t>
  </si>
  <si>
    <t>20.05.2014 - 15.06.2014</t>
  </si>
  <si>
    <t>61004065442</t>
  </si>
  <si>
    <t>მინდია</t>
  </si>
  <si>
    <t>ხალვაში</t>
  </si>
  <si>
    <t>ქუთაისი, თაბუკაშვილის (მარქსის) 165 (ყოფ. 24)</t>
  </si>
  <si>
    <t>28.04.2014 - 30.06.2014</t>
  </si>
  <si>
    <t>60001075903</t>
  </si>
  <si>
    <t>ხურციძე</t>
  </si>
  <si>
    <t>ქუთაისი, ნიკეას მე-2 შეს. 27</t>
  </si>
  <si>
    <t>60002005400</t>
  </si>
  <si>
    <t>ციური</t>
  </si>
  <si>
    <t>გაგუა</t>
  </si>
  <si>
    <t>ქუთაისი, თბილისის ქ. 3</t>
  </si>
  <si>
    <t>60001103584</t>
  </si>
  <si>
    <t>დალი</t>
  </si>
  <si>
    <t>მაწკეპლაძე</t>
  </si>
  <si>
    <t>ქუთაისი, ზვიად გამსახურდიას ქ. 9/33</t>
  </si>
  <si>
    <t>60001022245</t>
  </si>
  <si>
    <t>მირანდა</t>
  </si>
  <si>
    <t>შატალოვა</t>
  </si>
  <si>
    <t>ქუთაისი, ავტომშენებლის ქ. 15</t>
  </si>
  <si>
    <t>41001029243</t>
  </si>
  <si>
    <t>ნანა</t>
  </si>
  <si>
    <t>გვენეტაძე</t>
  </si>
  <si>
    <t>ქუთაისი, ახალგაზრდობის 1-ლი შეს. 2ა</t>
  </si>
  <si>
    <t>60002008593</t>
  </si>
  <si>
    <t>მევლუდ</t>
  </si>
  <si>
    <t>გუმბერიძე</t>
  </si>
  <si>
    <t>ქუთაისი, რუსთაველის ქ. 86</t>
  </si>
  <si>
    <t>03.05.2014 - 30.06.2014</t>
  </si>
  <si>
    <t>60001082548</t>
  </si>
  <si>
    <t>კარანაძე</t>
  </si>
  <si>
    <t>ქუთაისი, ნინოშვილის ქ. 7</t>
  </si>
  <si>
    <t>60001008782</t>
  </si>
  <si>
    <t>ზვიად</t>
  </si>
  <si>
    <t>შეყილაძე</t>
  </si>
  <si>
    <t>ქუთაისი, სულხან-საბას 83</t>
  </si>
  <si>
    <t>60001007398</t>
  </si>
  <si>
    <t>ლამარა</t>
  </si>
  <si>
    <t>გიორგაძე</t>
  </si>
  <si>
    <t>ზესტაფონი, კეკელიძის ქ. 4-ის მიმდ. ტერიტორია</t>
  </si>
  <si>
    <t>01.05.2014 - 16.06.2014</t>
  </si>
  <si>
    <t>18001026148</t>
  </si>
  <si>
    <t>მალაღურაძე</t>
  </si>
  <si>
    <t>რუსთავი, კოსტავას გამზ. 13</t>
  </si>
  <si>
    <t>01.05.2014 - 30.06.2014</t>
  </si>
  <si>
    <t>35001027259</t>
  </si>
  <si>
    <t>ედუარდ</t>
  </si>
  <si>
    <t>მარკარიანი</t>
  </si>
  <si>
    <t>რუსთავი, მე-17 მ/რ კორ. 23-ის მიმდ. ტერიტორია</t>
  </si>
  <si>
    <t>35001037374</t>
  </si>
  <si>
    <t>კოტე</t>
  </si>
  <si>
    <t>ჩალიგავა</t>
  </si>
  <si>
    <t>რუსთავი, მეგობრობის გამზ. 61 (შარტავას გამზ. 17)</t>
  </si>
  <si>
    <t>35001000113</t>
  </si>
  <si>
    <t>ქოჩიაშვილი</t>
  </si>
  <si>
    <t>რუსთავი, შარტავას გამზ. 15 და 11 შორის ტერიტორია</t>
  </si>
  <si>
    <t>35001021515</t>
  </si>
  <si>
    <t>ალექსანდრე</t>
  </si>
  <si>
    <t>კანდელაკი</t>
  </si>
  <si>
    <t>რუსთავი, პ. თოდრიას 3 ბ. 1-ის მიმდ. ტერიტორია</t>
  </si>
  <si>
    <t>10.05.2014 - 30.06.2014</t>
  </si>
  <si>
    <t>35001034709</t>
  </si>
  <si>
    <t>ზაზა</t>
  </si>
  <si>
    <t>ცაბაძე</t>
  </si>
  <si>
    <t>რუსთავი, მეგობრობის გამზ. 12</t>
  </si>
  <si>
    <t>35001007711</t>
  </si>
  <si>
    <t>ქარუხნიშვილი</t>
  </si>
  <si>
    <t>რუსთავი, მე-12 მ/რ კორ. 21 ბ. 59</t>
  </si>
  <si>
    <t>35001024072</t>
  </si>
  <si>
    <t>მახარაშვილი</t>
  </si>
  <si>
    <t>რუსთავი, რუსთაველის 32</t>
  </si>
  <si>
    <t>10.05.2014 - 10.07.2014</t>
  </si>
  <si>
    <t>35001051800</t>
  </si>
  <si>
    <t>ნიკოლოზ</t>
  </si>
  <si>
    <t>მუსერიძე</t>
  </si>
  <si>
    <t>რუსთავი, რჩეულიშვილის ქ. 4</t>
  </si>
  <si>
    <t>35001058082</t>
  </si>
  <si>
    <t>მერაბ</t>
  </si>
  <si>
    <t>პაპუნაშვილი</t>
  </si>
  <si>
    <t>თბილისი, ი. აბაშიძის #43</t>
  </si>
  <si>
    <t>01.04.2014 - 30.06.2014</t>
  </si>
  <si>
    <t>65018000641</t>
  </si>
  <si>
    <t>თეიმურაზ</t>
  </si>
  <si>
    <t>აბესაძე</t>
  </si>
  <si>
    <t>თბილისი, ქ. ჩოლოყაშვილის 52 ბ. 24</t>
  </si>
  <si>
    <t>01011065364</t>
  </si>
  <si>
    <t>ლია</t>
  </si>
  <si>
    <t>რამიშვილი</t>
  </si>
  <si>
    <t>თბილისი, დოლიძე/ბალანჩივაძის 2/1</t>
  </si>
  <si>
    <t>01010013987</t>
  </si>
  <si>
    <t>მათიკაშვილი</t>
  </si>
  <si>
    <t>თბილისი, ლილო, კვარ. 5 კორ. 1, სართ. 1</t>
  </si>
  <si>
    <t>20001011998</t>
  </si>
  <si>
    <t>ოთარ</t>
  </si>
  <si>
    <t>ასანოვი</t>
  </si>
  <si>
    <t>თბილისი, გლდანის მას. მე-4 მ/რ კორ. 101 სართ. 0-1</t>
  </si>
  <si>
    <t>01013029379</t>
  </si>
  <si>
    <t>ლამზირა</t>
  </si>
  <si>
    <t>თბილისი, სარაჯიშვილის გამზ. 5 (ავჭალის გზატ. 67)</t>
  </si>
  <si>
    <t>60001158755</t>
  </si>
  <si>
    <t>რობერტ</t>
  </si>
  <si>
    <t>ძნელაძე</t>
  </si>
  <si>
    <t>თბილისი, ვაზისუბნის დასახ. 1 მ/რ, კორ. 12-ის მიმდებარე ნაკვეთი (შანდორ პეტეფის ქ.)</t>
  </si>
  <si>
    <t>01012009109</t>
  </si>
  <si>
    <t>დავითაშვილი</t>
  </si>
  <si>
    <t>თბილისი, ვარკეთილი 3, მე-2 მ/რ კორ. 14-ის მიმდებარედ</t>
  </si>
  <si>
    <t>01026008414</t>
  </si>
  <si>
    <t>მამაცაშვილი</t>
  </si>
  <si>
    <t>თბილისი, მუხაძის ქ. 11 სართ. 1 ბ. 2</t>
  </si>
  <si>
    <t>15.04.2014 - 30.06.2014</t>
  </si>
  <si>
    <t>14001008499</t>
  </si>
  <si>
    <t>დავითური</t>
  </si>
  <si>
    <t>თბილისი, დადიანის ქ. 150</t>
  </si>
  <si>
    <t>01.05.2014 - 30.07.2014</t>
  </si>
  <si>
    <t>შპს "4-96"</t>
  </si>
  <si>
    <t>თბილისი, წყნეთი, დ. აღმაშენებლის ქ. 18 (ნაკვ. 70/14)</t>
  </si>
  <si>
    <t>01008031705</t>
  </si>
  <si>
    <t>მაღლაკელიძე</t>
  </si>
  <si>
    <t>თბილისი, მუხიანის დას. მე-3 მ/რ კორ. 23</t>
  </si>
  <si>
    <t>05.05.2014 - 15.07.2014</t>
  </si>
  <si>
    <t>სსიპ - ქონების მართვის სააგენტო</t>
  </si>
  <si>
    <t>მსუბუქი</t>
  </si>
  <si>
    <t>VWW 625</t>
  </si>
  <si>
    <t>203826173</t>
  </si>
  <si>
    <t>შპს "უძრავი ქონება - თბილისი"</t>
  </si>
  <si>
    <t>VWW 624</t>
  </si>
  <si>
    <t>OPTIMA</t>
  </si>
  <si>
    <t>NXN 515</t>
  </si>
  <si>
    <t>მერსედეს-ბენცი</t>
  </si>
  <si>
    <t xml:space="preserve"> E-320</t>
  </si>
  <si>
    <t>HPH 660</t>
  </si>
  <si>
    <t>204987933</t>
  </si>
  <si>
    <t>ააიპ "ლიტერა"</t>
  </si>
  <si>
    <t>სუძუკი</t>
  </si>
  <si>
    <t>ლიანა</t>
  </si>
  <si>
    <t>UTG536</t>
  </si>
  <si>
    <t>01030001380</t>
  </si>
  <si>
    <t>ნუნუ</t>
  </si>
  <si>
    <t>მათიაშვილი</t>
  </si>
  <si>
    <t>ოპელ</t>
  </si>
  <si>
    <t>ASTRA</t>
  </si>
  <si>
    <t>QYQ848</t>
  </si>
  <si>
    <t>ნისან</t>
  </si>
  <si>
    <t>სქაილაინ</t>
  </si>
  <si>
    <t>IEP777</t>
  </si>
  <si>
    <t xml:space="preserve">მერსედეს-ბენცი </t>
  </si>
  <si>
    <t>E-320</t>
  </si>
  <si>
    <t>BCR777</t>
  </si>
  <si>
    <t>6200600399</t>
  </si>
  <si>
    <t>BMW</t>
  </si>
  <si>
    <t>528i</t>
  </si>
  <si>
    <t>WTW528</t>
  </si>
  <si>
    <t>01015011532</t>
  </si>
  <si>
    <t>იადვიგა</t>
  </si>
  <si>
    <t>მარინაშვილი</t>
  </si>
  <si>
    <t>C-240</t>
  </si>
  <si>
    <t>MIA555</t>
  </si>
  <si>
    <t>მარჩ</t>
  </si>
  <si>
    <t>FQF227</t>
  </si>
  <si>
    <t>01021010767</t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</si>
  <si>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</si>
  <si>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</si>
  <si>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</si>
  <si>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</si>
  <si>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</si>
  <si>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ფულადი შემოწირულობა</t>
  </si>
  <si>
    <t>გელა დეკანაძე</t>
  </si>
  <si>
    <t>61003005543</t>
  </si>
  <si>
    <t>GE10VT5500000004464501</t>
  </si>
  <si>
    <t>ვითიბი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</si>
  <si>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</si>
  <si>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</si>
  <si>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</si>
  <si>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</si>
  <si>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</si>
  <si>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</si>
  <si>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</si>
  <si>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</si>
  <si>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</si>
  <si>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</si>
  <si>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</si>
  <si>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</si>
  <si>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</si>
  <si>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KEK359</t>
  </si>
  <si>
    <t>კახა ბენდუქიძე</t>
  </si>
  <si>
    <t>65002010685</t>
  </si>
  <si>
    <t>GE21LB0711174207137000</t>
  </si>
  <si>
    <t>C 320</t>
  </si>
  <si>
    <t>VVA527</t>
  </si>
  <si>
    <t>05/19/2014</t>
  </si>
  <si>
    <t>SSI926</t>
  </si>
  <si>
    <t>SSI927</t>
  </si>
  <si>
    <t>05/14/2014</t>
  </si>
  <si>
    <t>ფორმა N5.2 - ხელფასები, პრემიები</t>
  </si>
  <si>
    <t>ფორმა N5.3 - მივლინებები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</si>
</sst>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,000.00"/>
    <numFmt numFmtId="165" formatCode="0,000.00"/>
    <numFmt numFmtId="166" formatCode="dd/mm/yy;@"/>
    <numFmt numFmtId="167" formatCode="mm\/dd\/yyyy"/>
  </numFmts>
  <fonts count="36" x14ac:knownFonts="1">
    <font>
      <sz val="10"/>
      <name val="Arial"/>
      <charset val="1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1"/>
      <color theme="1"/>
      <name val="Calibri"/>
      <family val="2"/>
      <charset val="204"/>
      <scheme val="minor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9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38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31" fillId="0" borderId="0"/>
    <xf numFmtId="0" fontId="31" fillId="0" borderId="0"/>
    <xf numFmtId="0" fontId="1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38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0" fillId="0" borderId="0" xfId="0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5" xfId="2" applyFont="1" applyFill="1" applyBorder="1" applyAlignment="1" applyProtection="1">
      <alignment horizontal="center" vertical="top" wrapText="1"/>
    </xf>
    <xf numFmtId="1" fontId="21" fillId="5" borderId="25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6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27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/>
      <protection locked="0"/>
    </xf>
    <xf numFmtId="0" fontId="21" fillId="5" borderId="28" xfId="2" applyFont="1" applyFill="1" applyBorder="1" applyAlignment="1" applyProtection="1">
      <alignment horizontal="left" vertical="top" wrapText="1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1" fontId="21" fillId="5" borderId="29" xfId="2" applyNumberFormat="1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3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1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4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2" xfId="1" applyNumberFormat="1" applyFont="1" applyFill="1" applyBorder="1" applyAlignment="1" applyProtection="1">
      <alignment horizontal="right" vertical="center" wrapText="1"/>
    </xf>
    <xf numFmtId="14" fontId="16" fillId="0" borderId="0" xfId="5" applyNumberFormat="1" applyFont="1" applyBorder="1" applyProtection="1"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Border="1" applyAlignment="1" applyProtection="1">
      <alignment horizontal="center" vertical="center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21" fillId="0" borderId="24" xfId="2" applyFont="1" applyFill="1" applyBorder="1" applyAlignment="1" applyProtection="1">
      <alignment horizontal="right" vertical="top" wrapText="1"/>
      <protection locked="0"/>
    </xf>
    <xf numFmtId="0" fontId="14" fillId="5" borderId="0" xfId="3" applyFont="1" applyFill="1" applyBorder="1" applyProtection="1"/>
    <xf numFmtId="0" fontId="14" fillId="5" borderId="0" xfId="3" applyFont="1" applyFill="1" applyAlignment="1" applyProtection="1">
      <alignment horizontal="center" vertical="center"/>
    </xf>
    <xf numFmtId="0" fontId="19" fillId="0" borderId="0" xfId="3" applyFont="1" applyFill="1" applyBorder="1" applyAlignment="1" applyProtection="1">
      <alignment horizontal="left"/>
      <protection locked="0"/>
    </xf>
    <xf numFmtId="0" fontId="14" fillId="0" borderId="0" xfId="3" applyFont="1" applyFill="1" applyBorder="1" applyProtection="1"/>
    <xf numFmtId="0" fontId="14" fillId="0" borderId="0" xfId="3" applyFont="1" applyFill="1" applyProtection="1"/>
    <xf numFmtId="0" fontId="14" fillId="0" borderId="0" xfId="3" applyFont="1" applyFill="1" applyAlignment="1" applyProtection="1">
      <alignment horizontal="center" vertical="center"/>
    </xf>
    <xf numFmtId="0" fontId="8" fillId="5" borderId="0" xfId="3" applyFont="1" applyFill="1" applyProtection="1"/>
    <xf numFmtId="0" fontId="16" fillId="5" borderId="1" xfId="10" applyFont="1" applyFill="1" applyBorder="1" applyAlignment="1" applyProtection="1">
      <alignment vertical="center" wrapText="1"/>
    </xf>
    <xf numFmtId="0" fontId="16" fillId="5" borderId="1" xfId="10" applyFont="1" applyFill="1" applyBorder="1" applyAlignment="1" applyProtection="1">
      <alignment horizontal="center" vertical="center" wrapText="1"/>
    </xf>
    <xf numFmtId="0" fontId="17" fillId="5" borderId="0" xfId="10" applyFont="1" applyFill="1" applyProtection="1">
      <protection locked="0"/>
    </xf>
    <xf numFmtId="0" fontId="17" fillId="0" borderId="0" xfId="10" applyFont="1" applyProtection="1">
      <protection locked="0"/>
    </xf>
    <xf numFmtId="0" fontId="18" fillId="5" borderId="5" xfId="10" applyFont="1" applyFill="1" applyBorder="1" applyAlignment="1" applyProtection="1">
      <alignment horizontal="center" vertical="center" wrapText="1"/>
    </xf>
    <xf numFmtId="0" fontId="18" fillId="5" borderId="4" xfId="10" applyFont="1" applyFill="1" applyBorder="1" applyAlignment="1" applyProtection="1">
      <alignment horizontal="center" vertical="center" wrapText="1"/>
    </xf>
    <xf numFmtId="0" fontId="18" fillId="5" borderId="1" xfId="10" applyFont="1" applyFill="1" applyBorder="1" applyAlignment="1" applyProtection="1">
      <alignment horizontal="center" vertical="center" wrapText="1"/>
    </xf>
    <xf numFmtId="0" fontId="18" fillId="0" borderId="1" xfId="10" applyFont="1" applyBorder="1" applyAlignment="1" applyProtection="1">
      <alignment vertical="center" wrapText="1"/>
    </xf>
    <xf numFmtId="0" fontId="16" fillId="0" borderId="1" xfId="10" applyFont="1" applyBorder="1" applyAlignment="1" applyProtection="1">
      <alignment vertical="center" wrapText="1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0" xfId="10" applyFont="1" applyAlignment="1" applyProtection="1">
      <alignment vertical="center" wrapText="1"/>
      <protection locked="0"/>
    </xf>
    <xf numFmtId="0" fontId="19" fillId="0" borderId="0" xfId="3" applyFont="1" applyAlignment="1" applyProtection="1">
      <alignment horizontal="center"/>
      <protection locked="0"/>
    </xf>
    <xf numFmtId="0" fontId="8" fillId="0" borderId="3" xfId="3" applyBorder="1"/>
    <xf numFmtId="0" fontId="8" fillId="0" borderId="0" xfId="3" applyBorder="1"/>
    <xf numFmtId="0" fontId="13" fillId="0" borderId="0" xfId="3" applyFont="1"/>
    <xf numFmtId="0" fontId="14" fillId="0" borderId="0" xfId="3" applyFont="1" applyAlignment="1" applyProtection="1">
      <alignment horizontal="right"/>
      <protection locked="0"/>
    </xf>
    <xf numFmtId="0" fontId="14" fillId="5" borderId="0" xfId="1" applyFont="1" applyFill="1" applyAlignment="1" applyProtection="1">
      <alignment horizontal="center" vertical="center"/>
    </xf>
    <xf numFmtId="2" fontId="14" fillId="0" borderId="1" xfId="2" applyNumberFormat="1" applyFont="1" applyFill="1" applyBorder="1" applyAlignment="1" applyProtection="1">
      <alignment horizontal="right" vertical="center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167" fontId="14" fillId="0" borderId="0" xfId="1" applyNumberFormat="1" applyFont="1" applyFill="1" applyBorder="1" applyAlignment="1" applyProtection="1">
      <alignment horizontal="center" vertical="center"/>
    </xf>
    <xf numFmtId="0" fontId="18" fillId="5" borderId="5" xfId="60" applyFont="1" applyFill="1" applyBorder="1" applyAlignment="1" applyProtection="1">
      <alignment horizontal="center" vertical="center" wrapText="1"/>
    </xf>
    <xf numFmtId="0" fontId="18" fillId="5" borderId="1" xfId="60" applyFont="1" applyFill="1" applyBorder="1" applyAlignment="1" applyProtection="1">
      <alignment horizontal="center" vertical="center" wrapText="1"/>
    </xf>
    <xf numFmtId="0" fontId="17" fillId="0" borderId="0" xfId="60" applyFont="1" applyBorder="1" applyProtection="1">
      <protection locked="0"/>
    </xf>
    <xf numFmtId="0" fontId="17" fillId="0" borderId="0" xfId="60" applyFont="1" applyProtection="1">
      <protection locked="0"/>
    </xf>
    <xf numFmtId="0" fontId="16" fillId="0" borderId="1" xfId="60" applyFont="1" applyBorder="1" applyAlignment="1" applyProtection="1">
      <alignment horizontal="center" vertical="center" wrapText="1"/>
      <protection locked="0"/>
    </xf>
    <xf numFmtId="0" fontId="16" fillId="0" borderId="1" xfId="60" applyFont="1" applyBorder="1" applyAlignment="1" applyProtection="1">
      <alignment vertical="center" wrapText="1"/>
      <protection locked="0"/>
    </xf>
    <xf numFmtId="14" fontId="16" fillId="0" borderId="2" xfId="112" applyNumberFormat="1" applyFont="1" applyBorder="1" applyAlignment="1" applyProtection="1">
      <alignment wrapText="1"/>
      <protection locked="0"/>
    </xf>
    <xf numFmtId="14" fontId="24" fillId="0" borderId="2" xfId="112" applyNumberFormat="1" applyFont="1" applyBorder="1" applyAlignment="1" applyProtection="1">
      <alignment wrapText="1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18" fillId="5" borderId="5" xfId="60" applyFont="1" applyFill="1" applyBorder="1" applyAlignment="1" applyProtection="1">
      <alignment horizontal="left" vertical="center" wrapText="1"/>
    </xf>
    <xf numFmtId="0" fontId="17" fillId="5" borderId="0" xfId="60" applyFont="1" applyFill="1" applyBorder="1" applyProtection="1">
      <protection locked="0"/>
    </xf>
    <xf numFmtId="167" fontId="16" fillId="0" borderId="2" xfId="112" applyNumberFormat="1" applyFont="1" applyBorder="1" applyAlignment="1" applyProtection="1">
      <alignment wrapText="1"/>
      <protection locked="0"/>
    </xf>
    <xf numFmtId="167" fontId="16" fillId="0" borderId="2" xfId="112" applyNumberFormat="1" applyFont="1" applyBorder="1" applyAlignment="1" applyProtection="1">
      <alignment horizontal="right" wrapText="1"/>
      <protection locked="0"/>
    </xf>
    <xf numFmtId="3" fontId="20" fillId="0" borderId="0" xfId="1" applyNumberFormat="1" applyFont="1" applyAlignment="1" applyProtection="1">
      <alignment horizontal="center" vertical="center" wrapText="1"/>
      <protection locked="0"/>
    </xf>
    <xf numFmtId="3" fontId="14" fillId="0" borderId="0" xfId="3" applyNumberFormat="1" applyFont="1" applyProtection="1">
      <protection locked="0"/>
    </xf>
    <xf numFmtId="0" fontId="32" fillId="0" borderId="1" xfId="1" applyFont="1" applyFill="1" applyBorder="1" applyAlignment="1" applyProtection="1">
      <alignment horizontal="left" vertical="center" wrapText="1" indent="1"/>
    </xf>
    <xf numFmtId="49" fontId="32" fillId="0" borderId="1" xfId="1" applyNumberFormat="1" applyFont="1" applyFill="1" applyBorder="1" applyAlignment="1" applyProtection="1">
      <alignment vertical="center" wrapText="1"/>
    </xf>
    <xf numFmtId="0" fontId="32" fillId="0" borderId="1" xfId="1" applyFont="1" applyFill="1" applyBorder="1" applyAlignment="1" applyProtection="1">
      <alignment horizontal="center" vertical="center" wrapText="1"/>
    </xf>
    <xf numFmtId="3" fontId="19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1" applyNumberFormat="1" applyFont="1" applyFill="1" applyBorder="1" applyAlignment="1" applyProtection="1">
      <alignment vertical="center" wrapText="1"/>
    </xf>
    <xf numFmtId="0" fontId="14" fillId="0" borderId="1" xfId="1" applyFont="1" applyFill="1" applyBorder="1" applyAlignment="1" applyProtection="1">
      <alignment horizontal="center" vertical="center" wrapText="1"/>
    </xf>
    <xf numFmtId="0" fontId="32" fillId="0" borderId="1" xfId="1" applyNumberFormat="1" applyFont="1" applyFill="1" applyBorder="1" applyAlignment="1" applyProtection="1">
      <alignment horizontal="center" vertical="center" wrapText="1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49" fontId="19" fillId="0" borderId="1" xfId="0" applyNumberFormat="1" applyFont="1" applyFill="1" applyBorder="1" applyProtection="1">
      <protection locked="0"/>
    </xf>
    <xf numFmtId="0" fontId="33" fillId="0" borderId="1" xfId="1" applyFont="1" applyFill="1" applyBorder="1" applyAlignment="1" applyProtection="1">
      <alignment horizontal="left" vertical="center" wrapText="1" indent="1"/>
    </xf>
    <xf numFmtId="4" fontId="20" fillId="0" borderId="0" xfId="1" applyNumberFormat="1" applyFont="1" applyAlignment="1" applyProtection="1">
      <alignment horizontal="center" vertical="center" wrapText="1"/>
      <protection locked="0"/>
    </xf>
    <xf numFmtId="4" fontId="14" fillId="0" borderId="0" xfId="3" applyNumberFormat="1" applyFont="1" applyProtection="1">
      <protection locked="0"/>
    </xf>
    <xf numFmtId="0" fontId="34" fillId="0" borderId="1" xfId="0" applyFont="1" applyFill="1" applyBorder="1" applyAlignment="1">
      <alignment horizontal="left" vertical="center" wrapText="1"/>
    </xf>
    <xf numFmtId="0" fontId="16" fillId="0" borderId="2" xfId="60" applyFont="1" applyBorder="1" applyAlignment="1" applyProtection="1">
      <alignment vertical="center" wrapText="1"/>
      <protection locked="0"/>
    </xf>
    <xf numFmtId="14" fontId="32" fillId="0" borderId="1" xfId="0" applyNumberFormat="1" applyFont="1" applyFill="1" applyBorder="1" applyAlignment="1">
      <alignment horizontal="left" vertical="center" wrapText="1"/>
    </xf>
    <xf numFmtId="49" fontId="16" fillId="0" borderId="1" xfId="60" applyNumberFormat="1" applyFont="1" applyBorder="1" applyAlignment="1" applyProtection="1">
      <alignment vertical="center" wrapText="1"/>
      <protection locked="0"/>
    </xf>
    <xf numFmtId="0" fontId="16" fillId="0" borderId="2" xfId="60" applyFont="1" applyFill="1" applyBorder="1" applyAlignment="1" applyProtection="1">
      <alignment vertical="center" wrapText="1"/>
      <protection locked="0"/>
    </xf>
    <xf numFmtId="0" fontId="17" fillId="2" borderId="0" xfId="60" applyFont="1" applyFill="1" applyProtection="1">
      <protection locked="0"/>
    </xf>
    <xf numFmtId="14" fontId="16" fillId="2" borderId="0" xfId="155" applyNumberFormat="1" applyFont="1" applyFill="1" applyBorder="1" applyAlignment="1" applyProtection="1">
      <alignment vertical="center"/>
    </xf>
    <xf numFmtId="0" fontId="16" fillId="2" borderId="0" xfId="155" applyFont="1" applyFill="1" applyBorder="1" applyAlignment="1" applyProtection="1">
      <alignment vertical="center"/>
      <protection locked="0"/>
    </xf>
    <xf numFmtId="0" fontId="24" fillId="0" borderId="0" xfId="155" applyFont="1" applyAlignment="1" applyProtection="1">
      <alignment vertical="center"/>
      <protection locked="0"/>
    </xf>
    <xf numFmtId="49" fontId="16" fillId="2" borderId="0" xfId="155" applyNumberFormat="1" applyFont="1" applyFill="1" applyBorder="1" applyAlignment="1" applyProtection="1">
      <alignment vertical="center"/>
      <protection locked="0"/>
    </xf>
    <xf numFmtId="0" fontId="19" fillId="5" borderId="35" xfId="0" applyFont="1" applyFill="1" applyBorder="1" applyAlignment="1" applyProtection="1">
      <alignment vertical="center"/>
    </xf>
    <xf numFmtId="0" fontId="16" fillId="5" borderId="0" xfId="155" applyFont="1" applyFill="1" applyBorder="1" applyAlignment="1" applyProtection="1">
      <alignment vertical="center"/>
    </xf>
    <xf numFmtId="0" fontId="16" fillId="5" borderId="0" xfId="155" applyFont="1" applyFill="1" applyBorder="1" applyAlignment="1" applyProtection="1">
      <alignment vertical="center"/>
      <protection locked="0"/>
    </xf>
    <xf numFmtId="0" fontId="14" fillId="5" borderId="0" xfId="0" applyFont="1" applyFill="1" applyBorder="1" applyAlignment="1">
      <alignment vertical="center"/>
    </xf>
    <xf numFmtId="0" fontId="19" fillId="5" borderId="0" xfId="0" applyFont="1" applyFill="1" applyBorder="1" applyAlignment="1" applyProtection="1">
      <alignment vertical="center"/>
    </xf>
    <xf numFmtId="0" fontId="16" fillId="5" borderId="36" xfId="155" applyFont="1" applyFill="1" applyBorder="1" applyAlignment="1" applyProtection="1">
      <alignment horizontal="right" vertical="center"/>
    </xf>
    <xf numFmtId="0" fontId="16" fillId="0" borderId="0" xfId="155" applyFont="1" applyAlignment="1" applyProtection="1">
      <alignment vertical="center"/>
      <protection locked="0"/>
    </xf>
    <xf numFmtId="0" fontId="14" fillId="5" borderId="35" xfId="0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14" fontId="16" fillId="0" borderId="36" xfId="155" applyNumberFormat="1" applyFont="1" applyBorder="1" applyAlignment="1" applyProtection="1">
      <alignment vertical="center"/>
      <protection locked="0"/>
    </xf>
    <xf numFmtId="0" fontId="16" fillId="5" borderId="35" xfId="155" applyFont="1" applyFill="1" applyBorder="1" applyAlignment="1" applyProtection="1">
      <alignment vertical="center"/>
    </xf>
    <xf numFmtId="0" fontId="18" fillId="5" borderId="0" xfId="155" applyFont="1" applyFill="1" applyBorder="1" applyAlignment="1" applyProtection="1">
      <alignment horizontal="right" vertical="center"/>
    </xf>
    <xf numFmtId="166" fontId="16" fillId="5" borderId="0" xfId="155" applyNumberFormat="1" applyFont="1" applyFill="1" applyBorder="1" applyAlignment="1" applyProtection="1">
      <alignment vertical="center"/>
    </xf>
    <xf numFmtId="14" fontId="16" fillId="5" borderId="0" xfId="155" applyNumberFormat="1" applyFont="1" applyFill="1" applyBorder="1" applyAlignment="1" applyProtection="1">
      <alignment vertical="center"/>
    </xf>
    <xf numFmtId="0" fontId="16" fillId="5" borderId="36" xfId="155" applyFont="1" applyFill="1" applyBorder="1" applyAlignment="1" applyProtection="1">
      <alignment vertical="center"/>
      <protection locked="0"/>
    </xf>
    <xf numFmtId="0" fontId="14" fillId="5" borderId="35" xfId="0" applyFont="1" applyFill="1" applyBorder="1" applyAlignment="1">
      <alignment vertical="center"/>
    </xf>
    <xf numFmtId="14" fontId="18" fillId="5" borderId="0" xfId="155" applyNumberFormat="1" applyFont="1" applyFill="1" applyBorder="1" applyAlignment="1" applyProtection="1">
      <alignment vertical="center"/>
    </xf>
    <xf numFmtId="49" fontId="16" fillId="5" borderId="0" xfId="155" applyNumberFormat="1" applyFont="1" applyFill="1" applyBorder="1" applyAlignment="1" applyProtection="1">
      <alignment vertical="center"/>
      <protection locked="0"/>
    </xf>
    <xf numFmtId="0" fontId="16" fillId="5" borderId="0" xfId="155" applyFont="1" applyFill="1" applyBorder="1" applyAlignment="1" applyProtection="1">
      <alignment horizontal="left" vertical="center"/>
    </xf>
    <xf numFmtId="0" fontId="18" fillId="5" borderId="0" xfId="155" applyFont="1" applyFill="1" applyBorder="1" applyAlignment="1" applyProtection="1">
      <alignment horizontal="right" vertical="center"/>
      <protection locked="0"/>
    </xf>
    <xf numFmtId="0" fontId="14" fillId="5" borderId="35" xfId="1" applyFont="1" applyFill="1" applyBorder="1" applyAlignment="1" applyProtection="1">
      <alignment horizontal="left" vertical="center"/>
    </xf>
    <xf numFmtId="166" fontId="16" fillId="5" borderId="0" xfId="155" applyNumberFormat="1" applyFont="1" applyFill="1" applyBorder="1" applyAlignment="1" applyProtection="1">
      <alignment vertical="center"/>
      <protection locked="0"/>
    </xf>
    <xf numFmtId="0" fontId="24" fillId="5" borderId="35" xfId="155" applyFont="1" applyFill="1" applyBorder="1" applyAlignment="1" applyProtection="1">
      <alignment vertical="center"/>
    </xf>
    <xf numFmtId="0" fontId="25" fillId="5" borderId="0" xfId="155" applyFont="1" applyFill="1" applyBorder="1" applyAlignment="1" applyProtection="1">
      <alignment vertical="center"/>
    </xf>
    <xf numFmtId="0" fontId="24" fillId="5" borderId="0" xfId="155" applyFont="1" applyFill="1" applyBorder="1" applyAlignment="1" applyProtection="1">
      <alignment vertical="center"/>
    </xf>
    <xf numFmtId="0" fontId="24" fillId="5" borderId="36" xfId="155" applyFont="1" applyFill="1" applyBorder="1" applyAlignment="1" applyProtection="1">
      <alignment vertical="center"/>
    </xf>
    <xf numFmtId="0" fontId="26" fillId="5" borderId="12" xfId="155" applyFont="1" applyFill="1" applyBorder="1" applyAlignment="1" applyProtection="1">
      <alignment horizontal="center" vertical="center" wrapText="1"/>
    </xf>
    <xf numFmtId="0" fontId="26" fillId="5" borderId="13" xfId="155" applyFont="1" applyFill="1" applyBorder="1" applyAlignment="1" applyProtection="1">
      <alignment horizontal="center" vertical="center" wrapText="1"/>
    </xf>
    <xf numFmtId="0" fontId="26" fillId="5" borderId="14" xfId="155" applyFont="1" applyFill="1" applyBorder="1" applyAlignment="1" applyProtection="1">
      <alignment horizontal="center" vertical="center" wrapText="1"/>
    </xf>
    <xf numFmtId="0" fontId="26" fillId="3" borderId="9" xfId="155" applyFont="1" applyFill="1" applyBorder="1" applyAlignment="1" applyProtection="1">
      <alignment horizontal="center" vertical="center" wrapText="1"/>
    </xf>
    <xf numFmtId="49" fontId="26" fillId="3" borderId="13" xfId="155" applyNumberFormat="1" applyFont="1" applyFill="1" applyBorder="1" applyAlignment="1" applyProtection="1">
      <alignment horizontal="center" vertical="center" wrapText="1"/>
    </xf>
    <xf numFmtId="0" fontId="26" fillId="3" borderId="16" xfId="155" applyFont="1" applyFill="1" applyBorder="1" applyAlignment="1" applyProtection="1">
      <alignment horizontal="center" vertical="center" wrapText="1"/>
    </xf>
    <xf numFmtId="0" fontId="26" fillId="3" borderId="15" xfId="155" applyFont="1" applyFill="1" applyBorder="1" applyAlignment="1" applyProtection="1">
      <alignment horizontal="center" vertical="center" wrapText="1"/>
    </xf>
    <xf numFmtId="0" fontId="26" fillId="4" borderId="12" xfId="155" applyFont="1" applyFill="1" applyBorder="1" applyAlignment="1" applyProtection="1">
      <alignment horizontal="center" vertical="center" wrapText="1"/>
    </xf>
    <xf numFmtId="0" fontId="26" fillId="4" borderId="13" xfId="155" applyFont="1" applyFill="1" applyBorder="1" applyAlignment="1" applyProtection="1">
      <alignment horizontal="center" vertical="center" wrapText="1"/>
    </xf>
    <xf numFmtId="0" fontId="26" fillId="4" borderId="15" xfId="155" applyFont="1" applyFill="1" applyBorder="1" applyAlignment="1" applyProtection="1">
      <alignment horizontal="center" vertical="center" wrapText="1"/>
    </xf>
    <xf numFmtId="0" fontId="26" fillId="5" borderId="10" xfId="155" applyFont="1" applyFill="1" applyBorder="1" applyAlignment="1" applyProtection="1">
      <alignment horizontal="center" vertical="center" wrapText="1"/>
    </xf>
    <xf numFmtId="0" fontId="26" fillId="0" borderId="0" xfId="155" applyFont="1" applyAlignment="1" applyProtection="1">
      <alignment horizontal="center" vertical="center" wrapText="1"/>
      <protection locked="0"/>
    </xf>
    <xf numFmtId="0" fontId="26" fillId="5" borderId="12" xfId="155" applyFont="1" applyFill="1" applyBorder="1" applyAlignment="1" applyProtection="1">
      <alignment horizontal="center" vertical="center"/>
    </xf>
    <xf numFmtId="0" fontId="26" fillId="5" borderId="14" xfId="155" applyFont="1" applyFill="1" applyBorder="1" applyAlignment="1" applyProtection="1">
      <alignment horizontal="center" vertical="center"/>
    </xf>
    <xf numFmtId="0" fontId="26" fillId="5" borderId="13" xfId="155" applyFont="1" applyFill="1" applyBorder="1" applyAlignment="1" applyProtection="1">
      <alignment horizontal="center" vertical="center"/>
    </xf>
    <xf numFmtId="0" fontId="26" fillId="5" borderId="15" xfId="155" applyFont="1" applyFill="1" applyBorder="1" applyAlignment="1" applyProtection="1">
      <alignment horizontal="center" vertical="center"/>
    </xf>
    <xf numFmtId="0" fontId="26" fillId="5" borderId="11" xfId="155" applyFont="1" applyFill="1" applyBorder="1" applyAlignment="1" applyProtection="1">
      <alignment horizontal="center" vertical="center"/>
    </xf>
    <xf numFmtId="0" fontId="24" fillId="0" borderId="0" xfId="155" applyFont="1" applyAlignment="1" applyProtection="1">
      <alignment horizontal="center" vertical="center"/>
      <protection locked="0"/>
    </xf>
    <xf numFmtId="0" fontId="35" fillId="0" borderId="17" xfId="155" applyFont="1" applyBorder="1" applyAlignment="1" applyProtection="1">
      <alignment horizontal="center" vertical="center"/>
      <protection locked="0"/>
    </xf>
    <xf numFmtId="14" fontId="35" fillId="0" borderId="2" xfId="155" applyNumberFormat="1" applyFont="1" applyBorder="1" applyAlignment="1" applyProtection="1">
      <alignment vertical="center" wrapText="1"/>
      <protection locked="0"/>
    </xf>
    <xf numFmtId="0" fontId="35" fillId="0" borderId="2" xfId="155" applyFont="1" applyBorder="1" applyAlignment="1" applyProtection="1">
      <alignment vertical="center" wrapText="1"/>
      <protection locked="0"/>
    </xf>
    <xf numFmtId="0" fontId="35" fillId="0" borderId="5" xfId="155" applyFont="1" applyBorder="1" applyAlignment="1" applyProtection="1">
      <alignment vertical="center"/>
      <protection locked="0"/>
    </xf>
    <xf numFmtId="0" fontId="35" fillId="0" borderId="19" xfId="155" applyFont="1" applyBorder="1" applyAlignment="1" applyProtection="1">
      <alignment vertical="center" wrapText="1"/>
      <protection locked="0"/>
    </xf>
    <xf numFmtId="49" fontId="35" fillId="0" borderId="1" xfId="155" applyNumberFormat="1" applyFont="1" applyBorder="1" applyAlignment="1" applyProtection="1">
      <alignment vertical="center"/>
      <protection locked="0"/>
    </xf>
    <xf numFmtId="0" fontId="35" fillId="4" borderId="19" xfId="155" applyFont="1" applyFill="1" applyBorder="1" applyAlignment="1" applyProtection="1">
      <alignment vertical="center" wrapText="1"/>
      <protection locked="0"/>
    </xf>
    <xf numFmtId="0" fontId="35" fillId="4" borderId="2" xfId="155" applyFont="1" applyFill="1" applyBorder="1" applyAlignment="1" applyProtection="1">
      <alignment vertical="center" wrapText="1"/>
      <protection locked="0"/>
    </xf>
    <xf numFmtId="0" fontId="35" fillId="4" borderId="18" xfId="155" applyFont="1" applyFill="1" applyBorder="1" applyAlignment="1" applyProtection="1">
      <alignment vertical="center"/>
      <protection locked="0"/>
    </xf>
    <xf numFmtId="0" fontId="35" fillId="0" borderId="37" xfId="155" applyFont="1" applyBorder="1" applyAlignment="1" applyProtection="1">
      <alignment vertical="center" wrapText="1"/>
      <protection locked="0"/>
    </xf>
    <xf numFmtId="0" fontId="35" fillId="0" borderId="20" xfId="155" applyFont="1" applyBorder="1" applyAlignment="1" applyProtection="1">
      <alignment horizontal="center" vertical="center"/>
      <protection locked="0"/>
    </xf>
    <xf numFmtId="14" fontId="35" fillId="0" borderId="21" xfId="155" applyNumberFormat="1" applyFont="1" applyBorder="1" applyAlignment="1" applyProtection="1">
      <alignment vertical="center" wrapText="1"/>
      <protection locked="0"/>
    </xf>
    <xf numFmtId="0" fontId="35" fillId="0" borderId="21" xfId="155" applyFont="1" applyBorder="1" applyAlignment="1" applyProtection="1">
      <alignment vertical="center" wrapText="1"/>
      <protection locked="0"/>
    </xf>
    <xf numFmtId="0" fontId="35" fillId="0" borderId="22" xfId="155" applyFont="1" applyBorder="1" applyAlignment="1" applyProtection="1">
      <alignment vertical="center"/>
      <protection locked="0"/>
    </xf>
    <xf numFmtId="0" fontId="35" fillId="0" borderId="20" xfId="155" applyFont="1" applyBorder="1" applyAlignment="1" applyProtection="1">
      <alignment vertical="center" wrapText="1"/>
      <protection locked="0"/>
    </xf>
    <xf numFmtId="49" fontId="35" fillId="0" borderId="21" xfId="155" applyNumberFormat="1" applyFont="1" applyBorder="1" applyAlignment="1" applyProtection="1">
      <alignment vertical="center"/>
      <protection locked="0"/>
    </xf>
    <xf numFmtId="0" fontId="35" fillId="4" borderId="20" xfId="155" applyFont="1" applyFill="1" applyBorder="1" applyAlignment="1" applyProtection="1">
      <alignment vertical="center" wrapText="1"/>
      <protection locked="0"/>
    </xf>
    <xf numFmtId="0" fontId="35" fillId="4" borderId="21" xfId="155" applyFont="1" applyFill="1" applyBorder="1" applyAlignment="1" applyProtection="1">
      <alignment vertical="center" wrapText="1"/>
      <protection locked="0"/>
    </xf>
    <xf numFmtId="0" fontId="35" fillId="4" borderId="23" xfId="155" applyFont="1" applyFill="1" applyBorder="1" applyAlignment="1" applyProtection="1">
      <alignment vertical="center"/>
      <protection locked="0"/>
    </xf>
    <xf numFmtId="0" fontId="35" fillId="0" borderId="38" xfId="155" applyFont="1" applyBorder="1" applyAlignment="1" applyProtection="1">
      <alignment vertical="center" wrapText="1"/>
      <protection locked="0"/>
    </xf>
    <xf numFmtId="0" fontId="8" fillId="0" borderId="0" xfId="3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14" fontId="16" fillId="2" borderId="3" xfId="155" applyNumberFormat="1" applyFont="1" applyFill="1" applyBorder="1" applyAlignment="1" applyProtection="1">
      <alignment vertical="center"/>
    </xf>
    <xf numFmtId="0" fontId="16" fillId="2" borderId="3" xfId="155" applyFont="1" applyFill="1" applyBorder="1" applyAlignment="1" applyProtection="1">
      <alignment vertical="center"/>
      <protection locked="0"/>
    </xf>
    <xf numFmtId="14" fontId="16" fillId="2" borderId="3" xfId="155" applyNumberFormat="1" applyFont="1" applyFill="1" applyBorder="1" applyAlignment="1" applyProtection="1">
      <alignment horizontal="center" vertical="center"/>
    </xf>
    <xf numFmtId="14" fontId="18" fillId="2" borderId="0" xfId="155" applyNumberFormat="1" applyFont="1" applyFill="1" applyBorder="1" applyAlignment="1" applyProtection="1">
      <alignment vertical="center" wrapText="1"/>
    </xf>
    <xf numFmtId="0" fontId="14" fillId="0" borderId="0" xfId="0" applyFont="1" applyAlignment="1">
      <alignment vertical="center"/>
    </xf>
    <xf numFmtId="49" fontId="24" fillId="0" borderId="0" xfId="155" applyNumberFormat="1" applyFont="1" applyAlignment="1" applyProtection="1">
      <alignment vertical="center"/>
      <protection locked="0"/>
    </xf>
    <xf numFmtId="0" fontId="14" fillId="0" borderId="0" xfId="0" applyFont="1" applyFill="1" applyBorder="1" applyAlignment="1">
      <alignment vertical="center"/>
    </xf>
    <xf numFmtId="0" fontId="16" fillId="0" borderId="0" xfId="155" applyFont="1" applyFill="1" applyBorder="1" applyAlignment="1" applyProtection="1">
      <alignment vertical="center"/>
      <protection locked="0"/>
    </xf>
    <xf numFmtId="14" fontId="35" fillId="0" borderId="32" xfId="155" applyNumberFormat="1" applyFont="1" applyBorder="1" applyAlignment="1" applyProtection="1">
      <alignment vertical="center" wrapText="1"/>
      <protection locked="0"/>
    </xf>
    <xf numFmtId="0" fontId="35" fillId="0" borderId="32" xfId="155" applyFont="1" applyBorder="1" applyAlignment="1" applyProtection="1">
      <alignment vertical="center" wrapText="1"/>
      <protection locked="0"/>
    </xf>
    <xf numFmtId="0" fontId="35" fillId="0" borderId="40" xfId="155" applyFont="1" applyBorder="1" applyAlignment="1" applyProtection="1">
      <alignment vertical="center"/>
      <protection locked="0"/>
    </xf>
    <xf numFmtId="0" fontId="35" fillId="0" borderId="41" xfId="155" applyFont="1" applyBorder="1" applyAlignment="1" applyProtection="1">
      <alignment vertical="center" wrapText="1"/>
      <protection locked="0"/>
    </xf>
    <xf numFmtId="49" fontId="35" fillId="0" borderId="34" xfId="155" applyNumberFormat="1" applyFont="1" applyBorder="1" applyAlignment="1" applyProtection="1">
      <alignment vertical="center"/>
      <protection locked="0"/>
    </xf>
    <xf numFmtId="0" fontId="35" fillId="4" borderId="41" xfId="155" applyFont="1" applyFill="1" applyBorder="1" applyAlignment="1" applyProtection="1">
      <alignment vertical="center" wrapText="1"/>
      <protection locked="0"/>
    </xf>
    <xf numFmtId="0" fontId="35" fillId="4" borderId="32" xfId="155" applyFont="1" applyFill="1" applyBorder="1" applyAlignment="1" applyProtection="1">
      <alignment vertical="center" wrapText="1"/>
      <protection locked="0"/>
    </xf>
    <xf numFmtId="0" fontId="35" fillId="4" borderId="42" xfId="155" applyFont="1" applyFill="1" applyBorder="1" applyAlignment="1" applyProtection="1">
      <alignment vertical="center"/>
      <protection locked="0"/>
    </xf>
    <xf numFmtId="0" fontId="35" fillId="0" borderId="36" xfId="155" applyFont="1" applyBorder="1" applyAlignment="1" applyProtection="1">
      <alignment vertical="center" wrapText="1"/>
      <protection locked="0"/>
    </xf>
    <xf numFmtId="14" fontId="16" fillId="0" borderId="2" xfId="112" applyNumberFormat="1" applyFont="1" applyBorder="1" applyAlignment="1" applyProtection="1">
      <alignment horizontal="right" wrapText="1"/>
      <protection locked="0"/>
    </xf>
    <xf numFmtId="1" fontId="21" fillId="0" borderId="6" xfId="2" applyNumberFormat="1" applyFont="1" applyFill="1" applyBorder="1" applyAlignment="1" applyProtection="1">
      <alignment horizontal="center" vertical="top" wrapText="1"/>
      <protection locked="0"/>
    </xf>
    <xf numFmtId="14" fontId="18" fillId="2" borderId="0" xfId="155" applyNumberFormat="1" applyFont="1" applyFill="1" applyBorder="1" applyAlignment="1" applyProtection="1">
      <alignment horizontal="center" vertical="center"/>
    </xf>
    <xf numFmtId="14" fontId="18" fillId="2" borderId="39" xfId="155" applyNumberFormat="1" applyFont="1" applyFill="1" applyBorder="1" applyAlignment="1" applyProtection="1">
      <alignment horizontal="center" vertical="center" wrapText="1"/>
    </xf>
    <xf numFmtId="14" fontId="18" fillId="2" borderId="0" xfId="155" applyNumberFormat="1" applyFont="1" applyFill="1" applyBorder="1" applyAlignment="1" applyProtection="1">
      <alignment horizontal="center" vertical="center" wrapText="1"/>
    </xf>
    <xf numFmtId="0" fontId="26" fillId="4" borderId="9" xfId="155" applyFont="1" applyFill="1" applyBorder="1" applyAlignment="1" applyProtection="1">
      <alignment horizontal="center" vertical="center"/>
    </xf>
    <xf numFmtId="0" fontId="26" fillId="4" borderId="11" xfId="155" applyFont="1" applyFill="1" applyBorder="1" applyAlignment="1" applyProtection="1">
      <alignment horizontal="center" vertical="center"/>
    </xf>
    <xf numFmtId="0" fontId="26" fillId="4" borderId="10" xfId="155" applyFont="1" applyFill="1" applyBorder="1" applyAlignment="1" applyProtection="1">
      <alignment horizontal="center" vertical="center"/>
    </xf>
    <xf numFmtId="0" fontId="16" fillId="2" borderId="0" xfId="155" applyFont="1" applyFill="1" applyBorder="1" applyAlignment="1" applyProtection="1">
      <alignment horizontal="left" vertical="center" wrapText="1"/>
      <protection locked="0"/>
    </xf>
    <xf numFmtId="14" fontId="18" fillId="2" borderId="0" xfId="155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5" borderId="1" xfId="10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238">
    <cellStyle name="Comma 2" xfId="11"/>
    <cellStyle name="Normal" xfId="0" builtinId="0"/>
    <cellStyle name="Normal 10" xfId="12"/>
    <cellStyle name="Normal 11" xfId="13"/>
    <cellStyle name="Normal 12" xfId="14"/>
    <cellStyle name="Normal 13" xfId="15"/>
    <cellStyle name="Normal 13 10" xfId="16"/>
    <cellStyle name="Normal 13 11" xfId="17"/>
    <cellStyle name="Normal 13 2" xfId="18"/>
    <cellStyle name="Normal 13 3" xfId="19"/>
    <cellStyle name="Normal 13 4" xfId="20"/>
    <cellStyle name="Normal 13 5" xfId="21"/>
    <cellStyle name="Normal 13 6" xfId="22"/>
    <cellStyle name="Normal 13 7" xfId="23"/>
    <cellStyle name="Normal 13 8" xfId="24"/>
    <cellStyle name="Normal 13 9" xfId="25"/>
    <cellStyle name="Normal 14" xfId="26"/>
    <cellStyle name="Normal 14 10" xfId="27"/>
    <cellStyle name="Normal 14 10 2" xfId="183"/>
    <cellStyle name="Normal 14 10 3" xfId="184"/>
    <cellStyle name="Normal 14 10 4" xfId="185"/>
    <cellStyle name="Normal 14 10 5" xfId="186"/>
    <cellStyle name="Normal 14 11" xfId="28"/>
    <cellStyle name="Normal 14 11 2" xfId="187"/>
    <cellStyle name="Normal 14 11 3" xfId="188"/>
    <cellStyle name="Normal 14 11 4" xfId="189"/>
    <cellStyle name="Normal 14 11 5" xfId="190"/>
    <cellStyle name="Normal 14 2" xfId="29"/>
    <cellStyle name="Normal 14 3" xfId="30"/>
    <cellStyle name="Normal 14 3 2" xfId="191"/>
    <cellStyle name="Normal 14 3 3" xfId="192"/>
    <cellStyle name="Normal 14 3 4" xfId="193"/>
    <cellStyle name="Normal 14 3 5" xfId="194"/>
    <cellStyle name="Normal 14 4" xfId="31"/>
    <cellStyle name="Normal 14 4 2" xfId="195"/>
    <cellStyle name="Normal 14 4 3" xfId="196"/>
    <cellStyle name="Normal 14 4 4" xfId="197"/>
    <cellStyle name="Normal 14 4 5" xfId="198"/>
    <cellStyle name="Normal 14 5" xfId="32"/>
    <cellStyle name="Normal 14 5 2" xfId="199"/>
    <cellStyle name="Normal 14 5 3" xfId="200"/>
    <cellStyle name="Normal 14 5 4" xfId="201"/>
    <cellStyle name="Normal 14 5 5" xfId="202"/>
    <cellStyle name="Normal 14 6" xfId="33"/>
    <cellStyle name="Normal 14 6 2" xfId="203"/>
    <cellStyle name="Normal 14 6 3" xfId="204"/>
    <cellStyle name="Normal 14 6 4" xfId="205"/>
    <cellStyle name="Normal 14 6 5" xfId="206"/>
    <cellStyle name="Normal 14 7" xfId="34"/>
    <cellStyle name="Normal 14 7 2" xfId="207"/>
    <cellStyle name="Normal 14 7 3" xfId="208"/>
    <cellStyle name="Normal 14 7 4" xfId="209"/>
    <cellStyle name="Normal 14 7 5" xfId="210"/>
    <cellStyle name="Normal 14 8" xfId="35"/>
    <cellStyle name="Normal 14 8 2" xfId="211"/>
    <cellStyle name="Normal 14 8 3" xfId="212"/>
    <cellStyle name="Normal 14 8 4" xfId="213"/>
    <cellStyle name="Normal 14 8 5" xfId="214"/>
    <cellStyle name="Normal 14 9" xfId="36"/>
    <cellStyle name="Normal 14 9 2" xfId="215"/>
    <cellStyle name="Normal 14 9 3" xfId="216"/>
    <cellStyle name="Normal 14 9 4" xfId="217"/>
    <cellStyle name="Normal 14 9 5" xfId="218"/>
    <cellStyle name="Normal 15 10" xfId="37"/>
    <cellStyle name="Normal 15 2" xfId="38"/>
    <cellStyle name="Normal 15 3" xfId="39"/>
    <cellStyle name="Normal 15 4" xfId="40"/>
    <cellStyle name="Normal 15 5" xfId="41"/>
    <cellStyle name="Normal 15 6" xfId="42"/>
    <cellStyle name="Normal 15 7" xfId="43"/>
    <cellStyle name="Normal 15 8" xfId="44"/>
    <cellStyle name="Normal 15 9" xfId="45"/>
    <cellStyle name="Normal 16" xfId="46"/>
    <cellStyle name="Normal 19 2" xfId="219"/>
    <cellStyle name="Normal 2" xfId="2"/>
    <cellStyle name="Normal 2 10" xfId="47"/>
    <cellStyle name="Normal 2 11" xfId="48"/>
    <cellStyle name="Normal 2 12" xfId="49"/>
    <cellStyle name="Normal 2 13" xfId="50"/>
    <cellStyle name="Normal 2 14" xfId="220"/>
    <cellStyle name="Normal 2 15" xfId="221"/>
    <cellStyle name="Normal 2 2" xfId="51"/>
    <cellStyle name="Normal 2 3" xfId="52"/>
    <cellStyle name="Normal 2 4" xfId="53"/>
    <cellStyle name="Normal 2 5" xfId="54"/>
    <cellStyle name="Normal 2 6" xfId="55"/>
    <cellStyle name="Normal 2 7" xfId="56"/>
    <cellStyle name="Normal 2 8" xfId="57"/>
    <cellStyle name="Normal 2 9" xfId="58"/>
    <cellStyle name="Normal 2_ფორმა N5" xfId="59"/>
    <cellStyle name="Normal 3" xfId="3"/>
    <cellStyle name="Normal 4" xfId="4"/>
    <cellStyle name="Normal 4 10" xfId="60"/>
    <cellStyle name="Normal 4 11" xfId="61"/>
    <cellStyle name="Normal 4 12" xfId="62"/>
    <cellStyle name="Normal 4 13" xfId="63"/>
    <cellStyle name="Normal 4 14" xfId="64"/>
    <cellStyle name="Normal 4 15" xfId="65"/>
    <cellStyle name="Normal 4 16" xfId="66"/>
    <cellStyle name="Normal 4 17" xfId="67"/>
    <cellStyle name="Normal 4 18" xfId="68"/>
    <cellStyle name="Normal 4 19" xfId="69"/>
    <cellStyle name="Normal 4 2" xfId="10"/>
    <cellStyle name="Normal 4 2 2" xfId="70"/>
    <cellStyle name="Normal 4 2 2 2" xfId="71"/>
    <cellStyle name="Normal 4 2 2 3" xfId="72"/>
    <cellStyle name="Normal 4 2 2 4" xfId="73"/>
    <cellStyle name="Normal 4 2 2 5" xfId="74"/>
    <cellStyle name="Normal 4 2 2_ფორმა N5" xfId="75"/>
    <cellStyle name="Normal 4 2 3" xfId="76"/>
    <cellStyle name="Normal 4 2 4" xfId="77"/>
    <cellStyle name="Normal 4 2 5" xfId="78"/>
    <cellStyle name="Normal 4 2 6" xfId="79"/>
    <cellStyle name="Normal 4 2 7" xfId="80"/>
    <cellStyle name="Normal 4 2 8" xfId="81"/>
    <cellStyle name="Normal 4 2_ფორმა N5" xfId="82"/>
    <cellStyle name="Normal 4 20" xfId="222"/>
    <cellStyle name="Normal 4 21" xfId="223"/>
    <cellStyle name="Normal 4 22" xfId="224"/>
    <cellStyle name="Normal 4 23" xfId="225"/>
    <cellStyle name="Normal 4 3" xfId="83"/>
    <cellStyle name="Normal 4 3 2" xfId="84"/>
    <cellStyle name="Normal 4 3 3" xfId="85"/>
    <cellStyle name="Normal 4 3 4" xfId="86"/>
    <cellStyle name="Normal 4 3_ფორმა N5" xfId="87"/>
    <cellStyle name="Normal 4 4" xfId="88"/>
    <cellStyle name="Normal 4 4 2" xfId="89"/>
    <cellStyle name="Normal 4 4 2 2" xfId="90"/>
    <cellStyle name="Normal 4 4 2 3" xfId="91"/>
    <cellStyle name="Normal 4 4 2 4" xfId="92"/>
    <cellStyle name="Normal 4 4 2 5" xfId="93"/>
    <cellStyle name="Normal 4 4 2_ფორმა N5" xfId="94"/>
    <cellStyle name="Normal 4 4 3" xfId="95"/>
    <cellStyle name="Normal 4 4 4" xfId="96"/>
    <cellStyle name="Normal 4 4 5" xfId="97"/>
    <cellStyle name="Normal 4 4 6" xfId="98"/>
    <cellStyle name="Normal 4 4_ფორმა N5" xfId="99"/>
    <cellStyle name="Normal 4 5" xfId="100"/>
    <cellStyle name="Normal 4 5 2" xfId="101"/>
    <cellStyle name="Normal 4 5 3" xfId="102"/>
    <cellStyle name="Normal 4 5 4" xfId="103"/>
    <cellStyle name="Normal 4 5_ფორმა N5" xfId="104"/>
    <cellStyle name="Normal 4 6" xfId="105"/>
    <cellStyle name="Normal 4 7" xfId="106"/>
    <cellStyle name="Normal 4 8" xfId="107"/>
    <cellStyle name="Normal 4 9" xfId="108"/>
    <cellStyle name="Normal 4 9 2" xfId="109"/>
    <cellStyle name="Normal 4 9_ფორმა N5" xfId="110"/>
    <cellStyle name="Normal 4_ფორმა N 8.1" xfId="111"/>
    <cellStyle name="Normal 5" xfId="5"/>
    <cellStyle name="Normal 5 10" xfId="112"/>
    <cellStyle name="Normal 5 11" xfId="113"/>
    <cellStyle name="Normal 5 12" xfId="114"/>
    <cellStyle name="Normal 5 13" xfId="115"/>
    <cellStyle name="Normal 5 14" xfId="116"/>
    <cellStyle name="Normal 5 15" xfId="117"/>
    <cellStyle name="Normal 5 16" xfId="118"/>
    <cellStyle name="Normal 5 17" xfId="119"/>
    <cellStyle name="Normal 5 18" xfId="120"/>
    <cellStyle name="Normal 5 19" xfId="121"/>
    <cellStyle name="Normal 5 2" xfId="6"/>
    <cellStyle name="Normal 5 2 10" xfId="122"/>
    <cellStyle name="Normal 5 2 11" xfId="123"/>
    <cellStyle name="Normal 5 2 12" xfId="124"/>
    <cellStyle name="Normal 5 2 13" xfId="125"/>
    <cellStyle name="Normal 5 2 14" xfId="126"/>
    <cellStyle name="Normal 5 2 15" xfId="127"/>
    <cellStyle name="Normal 5 2 16" xfId="128"/>
    <cellStyle name="Normal 5 2 17" xfId="226"/>
    <cellStyle name="Normal 5 2 18" xfId="227"/>
    <cellStyle name="Normal 5 2 19" xfId="228"/>
    <cellStyle name="Normal 5 2 2" xfId="7"/>
    <cellStyle name="Normal 5 2 2 10" xfId="129"/>
    <cellStyle name="Normal 5 2 2 11" xfId="130"/>
    <cellStyle name="Normal 5 2 2 12" xfId="131"/>
    <cellStyle name="Normal 5 2 2 13" xfId="132"/>
    <cellStyle name="Normal 5 2 2 14" xfId="133"/>
    <cellStyle name="Normal 5 2 2 15" xfId="229"/>
    <cellStyle name="Normal 5 2 2 16" xfId="230"/>
    <cellStyle name="Normal 5 2 2 17" xfId="231"/>
    <cellStyle name="Normal 5 2 2 18" xfId="232"/>
    <cellStyle name="Normal 5 2 2 2" xfId="134"/>
    <cellStyle name="Normal 5 2 2 3" xfId="135"/>
    <cellStyle name="Normal 5 2 2 4" xfId="136"/>
    <cellStyle name="Normal 5 2 2 5" xfId="137"/>
    <cellStyle name="Normal 5 2 2 6" xfId="138"/>
    <cellStyle name="Normal 5 2 2 7" xfId="139"/>
    <cellStyle name="Normal 5 2 2 8" xfId="140"/>
    <cellStyle name="Normal 5 2 2 9" xfId="141"/>
    <cellStyle name="Normal 5 2 2_ფორმა N5" xfId="142"/>
    <cellStyle name="Normal 5 2 20" xfId="233"/>
    <cellStyle name="Normal 5 2 3" xfId="8"/>
    <cellStyle name="Normal 5 2 3 2" xfId="143"/>
    <cellStyle name="Normal 5 2 3 3" xfId="144"/>
    <cellStyle name="Normal 5 2 3 4" xfId="145"/>
    <cellStyle name="Normal 5 2 3_ფორმა N5" xfId="146"/>
    <cellStyle name="Normal 5 2 4" xfId="147"/>
    <cellStyle name="Normal 5 2 5" xfId="148"/>
    <cellStyle name="Normal 5 2 6" xfId="149"/>
    <cellStyle name="Normal 5 2 7" xfId="150"/>
    <cellStyle name="Normal 5 2 8" xfId="151"/>
    <cellStyle name="Normal 5 2 9" xfId="152"/>
    <cellStyle name="Normal 5 2_ფორმა N 8.1" xfId="153"/>
    <cellStyle name="Normal 5 20" xfId="154"/>
    <cellStyle name="Normal 5 21" xfId="234"/>
    <cellStyle name="Normal 5 22" xfId="235"/>
    <cellStyle name="Normal 5 23" xfId="236"/>
    <cellStyle name="Normal 5 24" xfId="237"/>
    <cellStyle name="Normal 5 3" xfId="155"/>
    <cellStyle name="Normal 5 3 2" xfId="156"/>
    <cellStyle name="Normal 5 3 3" xfId="157"/>
    <cellStyle name="Normal 5 3 4" xfId="158"/>
    <cellStyle name="Normal 5 3_ფორმა N5" xfId="159"/>
    <cellStyle name="Normal 5 4" xfId="160"/>
    <cellStyle name="Normal 5 4 2" xfId="161"/>
    <cellStyle name="Normal 5 4 3" xfId="162"/>
    <cellStyle name="Normal 5 4 4" xfId="163"/>
    <cellStyle name="Normal 5 4_ფორმა N5" xfId="164"/>
    <cellStyle name="Normal 5 5" xfId="165"/>
    <cellStyle name="Normal 5 6" xfId="166"/>
    <cellStyle name="Normal 5 7" xfId="167"/>
    <cellStyle name="Normal 5 8" xfId="168"/>
    <cellStyle name="Normal 5 9" xfId="169"/>
    <cellStyle name="Normal 5_ფორმა N 8.1" xfId="170"/>
    <cellStyle name="Normal 6" xfId="9"/>
    <cellStyle name="Normal 6 2" xfId="171"/>
    <cellStyle name="Normal 6 3" xfId="172"/>
    <cellStyle name="Normal 6 4" xfId="173"/>
    <cellStyle name="Normal 7" xfId="174"/>
    <cellStyle name="Normal 7 2" xfId="175"/>
    <cellStyle name="Normal 7 3" xfId="176"/>
    <cellStyle name="Normal 7 4" xfId="177"/>
    <cellStyle name="Normal 8" xfId="178"/>
    <cellStyle name="Normal 8 2" xfId="179"/>
    <cellStyle name="Normal 8 3" xfId="180"/>
    <cellStyle name="Normal 8 4" xfId="181"/>
    <cellStyle name="Normal 9" xfId="182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89</xdr:row>
      <xdr:rowOff>171450</xdr:rowOff>
    </xdr:from>
    <xdr:to>
      <xdr:col>2</xdr:col>
      <xdr:colOff>1495425</xdr:colOff>
      <xdr:row>89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7478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71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26</xdr:row>
      <xdr:rowOff>4082</xdr:rowOff>
    </xdr:from>
    <xdr:to>
      <xdr:col>5</xdr:col>
      <xdr:colOff>110219</xdr:colOff>
      <xdr:row>26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7385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171450</xdr:rowOff>
    </xdr:from>
    <xdr:to>
      <xdr:col>1</xdr:col>
      <xdr:colOff>1495425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82</xdr:row>
      <xdr:rowOff>180975</xdr:rowOff>
    </xdr:from>
    <xdr:to>
      <xdr:col>2</xdr:col>
      <xdr:colOff>554556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klaraciis%20formebi-05052014-2505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aarchevno%20periodis%20deklaraciis%20formebi%2014.04-04.05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%20periodis%20deklaraciis%20formebi%2014.04-04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str">
            <v>საარჩევნო ბლოკი „ერთიანი ნაციონალური მოძრაობა“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showGridLines="0" zoomScaleSheetLayoutView="90" workbookViewId="0">
      <selection activeCell="H11" sqref="H11"/>
    </sheetView>
  </sheetViews>
  <sheetFormatPr defaultRowHeight="15" x14ac:dyDescent="0.2"/>
  <cols>
    <col min="1" max="1" width="6.28515625" style="334" bestFit="1" customWidth="1"/>
    <col min="2" max="2" width="13.140625" style="334" customWidth="1"/>
    <col min="3" max="3" width="15.85546875" style="334" customWidth="1"/>
    <col min="4" max="4" width="15.140625" style="334" customWidth="1"/>
    <col min="5" max="5" width="24.5703125" style="334" customWidth="1"/>
    <col min="6" max="6" width="19.140625" style="407" customWidth="1"/>
    <col min="7" max="7" width="23.5703125" style="407" customWidth="1"/>
    <col min="8" max="8" width="19.140625" style="407" customWidth="1"/>
    <col min="9" max="9" width="16.42578125" style="334" bestFit="1" customWidth="1"/>
    <col min="10" max="10" width="17.42578125" style="334" customWidth="1"/>
    <col min="11" max="11" width="13.140625" style="334" bestFit="1" customWidth="1"/>
    <col min="12" max="12" width="21.7109375" style="334" customWidth="1"/>
    <col min="13" max="16384" width="9.140625" style="334"/>
  </cols>
  <sheetData>
    <row r="1" spans="1:12" s="342" customFormat="1" x14ac:dyDescent="0.2">
      <c r="A1" s="336" t="s">
        <v>300</v>
      </c>
      <c r="B1" s="337"/>
      <c r="C1" s="337"/>
      <c r="D1" s="337"/>
      <c r="E1" s="338"/>
      <c r="F1" s="339"/>
      <c r="G1" s="338"/>
      <c r="H1" s="340"/>
      <c r="I1" s="337"/>
      <c r="J1" s="338"/>
      <c r="K1" s="338"/>
      <c r="L1" s="341" t="s">
        <v>101</v>
      </c>
    </row>
    <row r="2" spans="1:12" s="342" customFormat="1" x14ac:dyDescent="0.2">
      <c r="A2" s="343" t="s">
        <v>132</v>
      </c>
      <c r="B2" s="337"/>
      <c r="C2" s="337"/>
      <c r="D2" s="337"/>
      <c r="E2" s="338"/>
      <c r="F2" s="339"/>
      <c r="G2" s="338"/>
      <c r="H2" s="344"/>
      <c r="I2" s="337"/>
      <c r="J2" s="338"/>
      <c r="K2" s="338"/>
      <c r="L2" s="345" t="s">
        <v>447</v>
      </c>
    </row>
    <row r="3" spans="1:12" s="342" customFormat="1" x14ac:dyDescent="0.2">
      <c r="A3" s="346"/>
      <c r="B3" s="337"/>
      <c r="C3" s="347"/>
      <c r="D3" s="348"/>
      <c r="E3" s="338"/>
      <c r="F3" s="349"/>
      <c r="G3" s="338"/>
      <c r="H3" s="338"/>
      <c r="I3" s="339"/>
      <c r="J3" s="337"/>
      <c r="K3" s="337"/>
      <c r="L3" s="350"/>
    </row>
    <row r="4" spans="1:12" s="342" customFormat="1" x14ac:dyDescent="0.2">
      <c r="A4" s="351" t="s">
        <v>266</v>
      </c>
      <c r="B4" s="339"/>
      <c r="C4" s="339"/>
      <c r="D4" s="339" t="s">
        <v>268</v>
      </c>
      <c r="E4" s="352"/>
      <c r="F4" s="353"/>
      <c r="G4" s="338"/>
      <c r="H4" s="354"/>
      <c r="I4" s="352"/>
      <c r="J4" s="337"/>
      <c r="K4" s="338"/>
      <c r="L4" s="350"/>
    </row>
    <row r="5" spans="1:12" s="342" customFormat="1" x14ac:dyDescent="0.3">
      <c r="A5" s="272" t="s">
        <v>445</v>
      </c>
      <c r="B5" s="408"/>
      <c r="C5" s="408"/>
      <c r="D5" s="408"/>
      <c r="E5" s="409"/>
      <c r="F5" s="353"/>
      <c r="G5" s="353"/>
      <c r="H5" s="353"/>
      <c r="I5" s="355"/>
      <c r="J5" s="338"/>
      <c r="K5" s="337"/>
      <c r="L5" s="350"/>
    </row>
    <row r="6" spans="1:12" s="342" customFormat="1" ht="15.75" thickBot="1" x14ac:dyDescent="0.25">
      <c r="A6" s="356"/>
      <c r="B6" s="338"/>
      <c r="C6" s="355"/>
      <c r="D6" s="357"/>
      <c r="E6" s="338"/>
      <c r="F6" s="353"/>
      <c r="G6" s="353"/>
      <c r="H6" s="353"/>
      <c r="I6" s="338"/>
      <c r="J6" s="337"/>
      <c r="K6" s="337"/>
      <c r="L6" s="350"/>
    </row>
    <row r="7" spans="1:12" ht="15.75" thickBot="1" x14ac:dyDescent="0.25">
      <c r="A7" s="358"/>
      <c r="B7" s="359"/>
      <c r="C7" s="360"/>
      <c r="D7" s="360"/>
      <c r="E7" s="360"/>
      <c r="F7" s="339"/>
      <c r="G7" s="339"/>
      <c r="H7" s="339"/>
      <c r="I7" s="424" t="s">
        <v>1146</v>
      </c>
      <c r="J7" s="425"/>
      <c r="K7" s="426"/>
      <c r="L7" s="361"/>
    </row>
    <row r="8" spans="1:12" s="373" customFormat="1" ht="39" customHeight="1" thickBot="1" x14ac:dyDescent="0.25">
      <c r="A8" s="362" t="s">
        <v>64</v>
      </c>
      <c r="B8" s="363" t="s">
        <v>133</v>
      </c>
      <c r="C8" s="363" t="s">
        <v>1147</v>
      </c>
      <c r="D8" s="364" t="s">
        <v>273</v>
      </c>
      <c r="E8" s="365" t="s">
        <v>1148</v>
      </c>
      <c r="F8" s="366" t="s">
        <v>1149</v>
      </c>
      <c r="G8" s="367" t="s">
        <v>220</v>
      </c>
      <c r="H8" s="368" t="s">
        <v>217</v>
      </c>
      <c r="I8" s="369" t="s">
        <v>1150</v>
      </c>
      <c r="J8" s="370" t="s">
        <v>270</v>
      </c>
      <c r="K8" s="371" t="s">
        <v>221</v>
      </c>
      <c r="L8" s="372" t="s">
        <v>222</v>
      </c>
    </row>
    <row r="9" spans="1:12" s="379" customFormat="1" ht="15.75" thickBot="1" x14ac:dyDescent="0.25">
      <c r="A9" s="374">
        <v>1</v>
      </c>
      <c r="B9" s="375">
        <v>2</v>
      </c>
      <c r="C9" s="376">
        <v>3</v>
      </c>
      <c r="D9" s="376">
        <v>4</v>
      </c>
      <c r="E9" s="374">
        <v>5</v>
      </c>
      <c r="F9" s="375">
        <v>6</v>
      </c>
      <c r="G9" s="376">
        <v>7</v>
      </c>
      <c r="H9" s="375">
        <v>8</v>
      </c>
      <c r="I9" s="374">
        <v>9</v>
      </c>
      <c r="J9" s="375">
        <v>10</v>
      </c>
      <c r="K9" s="377">
        <v>11</v>
      </c>
      <c r="L9" s="378">
        <v>12</v>
      </c>
    </row>
    <row r="10" spans="1:12" ht="25.5" x14ac:dyDescent="0.2">
      <c r="A10" s="380">
        <v>1</v>
      </c>
      <c r="B10" s="381">
        <v>41773</v>
      </c>
      <c r="C10" s="382" t="s">
        <v>1151</v>
      </c>
      <c r="D10" s="383">
        <v>999</v>
      </c>
      <c r="E10" s="384" t="s">
        <v>1152</v>
      </c>
      <c r="F10" s="385" t="s">
        <v>1153</v>
      </c>
      <c r="G10" s="385" t="s">
        <v>1154</v>
      </c>
      <c r="H10" s="385" t="s">
        <v>1155</v>
      </c>
      <c r="I10" s="386"/>
      <c r="J10" s="387"/>
      <c r="K10" s="388"/>
      <c r="L10" s="389"/>
    </row>
    <row r="11" spans="1:12" ht="25.5" x14ac:dyDescent="0.2">
      <c r="A11" s="380">
        <v>2</v>
      </c>
      <c r="B11" s="410">
        <v>41774</v>
      </c>
      <c r="C11" s="411" t="s">
        <v>1151</v>
      </c>
      <c r="D11" s="412">
        <v>5555</v>
      </c>
      <c r="E11" s="413" t="s">
        <v>1170</v>
      </c>
      <c r="F11" s="414" t="s">
        <v>1171</v>
      </c>
      <c r="G11" s="414" t="s">
        <v>1172</v>
      </c>
      <c r="H11" s="414" t="s">
        <v>442</v>
      </c>
      <c r="I11" s="415"/>
      <c r="J11" s="416"/>
      <c r="K11" s="417"/>
      <c r="L11" s="418"/>
    </row>
    <row r="12" spans="1:12" ht="15.75" thickBot="1" x14ac:dyDescent="0.25">
      <c r="A12" s="390" t="s">
        <v>269</v>
      </c>
      <c r="B12" s="391"/>
      <c r="C12" s="392"/>
      <c r="D12" s="393"/>
      <c r="E12" s="394"/>
      <c r="F12" s="395"/>
      <c r="G12" s="395"/>
      <c r="H12" s="395"/>
      <c r="I12" s="396"/>
      <c r="J12" s="397"/>
      <c r="K12" s="398"/>
      <c r="L12" s="399"/>
    </row>
    <row r="13" spans="1:12" x14ac:dyDescent="0.2">
      <c r="A13" s="333"/>
      <c r="B13" s="332"/>
      <c r="C13" s="333"/>
      <c r="D13" s="332"/>
      <c r="E13" s="333"/>
      <c r="F13" s="332"/>
      <c r="G13" s="333"/>
      <c r="H13" s="332"/>
      <c r="I13" s="333"/>
      <c r="J13" s="332"/>
      <c r="K13" s="333"/>
      <c r="L13" s="332"/>
    </row>
    <row r="14" spans="1:12" x14ac:dyDescent="0.2">
      <c r="A14" s="333"/>
      <c r="B14" s="335"/>
      <c r="C14" s="333"/>
      <c r="D14" s="335"/>
      <c r="E14" s="333"/>
      <c r="F14" s="335"/>
      <c r="G14" s="333"/>
      <c r="H14" s="335"/>
      <c r="I14" s="333"/>
      <c r="J14" s="335"/>
      <c r="K14" s="333"/>
      <c r="L14" s="335"/>
    </row>
    <row r="15" spans="1:12" s="342" customFormat="1" x14ac:dyDescent="0.2">
      <c r="A15" s="427" t="s">
        <v>407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</row>
    <row r="16" spans="1:12" s="400" customFormat="1" ht="12.75" x14ac:dyDescent="0.2">
      <c r="A16" s="427" t="s">
        <v>1156</v>
      </c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427"/>
    </row>
    <row r="17" spans="1:12" s="400" customFormat="1" ht="12.75" x14ac:dyDescent="0.2">
      <c r="A17" s="427"/>
      <c r="B17" s="427"/>
      <c r="C17" s="427"/>
      <c r="D17" s="427"/>
      <c r="E17" s="427"/>
      <c r="F17" s="427"/>
      <c r="G17" s="427"/>
      <c r="H17" s="427"/>
      <c r="I17" s="427"/>
      <c r="J17" s="427"/>
      <c r="K17" s="427"/>
      <c r="L17" s="427"/>
    </row>
    <row r="18" spans="1:12" s="342" customFormat="1" x14ac:dyDescent="0.2">
      <c r="A18" s="427" t="s">
        <v>1157</v>
      </c>
      <c r="B18" s="427"/>
      <c r="C18" s="427"/>
      <c r="D18" s="427"/>
      <c r="E18" s="427"/>
      <c r="F18" s="427"/>
      <c r="G18" s="427"/>
      <c r="H18" s="427"/>
      <c r="I18" s="427"/>
      <c r="J18" s="427"/>
      <c r="K18" s="427"/>
      <c r="L18" s="427"/>
    </row>
    <row r="19" spans="1:12" s="342" customFormat="1" x14ac:dyDescent="0.2">
      <c r="A19" s="427"/>
      <c r="B19" s="427"/>
      <c r="C19" s="427"/>
      <c r="D19" s="427"/>
      <c r="E19" s="427"/>
      <c r="F19" s="427"/>
      <c r="G19" s="427"/>
      <c r="H19" s="427"/>
      <c r="I19" s="427"/>
      <c r="J19" s="427"/>
      <c r="K19" s="427"/>
      <c r="L19" s="427"/>
    </row>
    <row r="20" spans="1:12" s="342" customFormat="1" x14ac:dyDescent="0.2">
      <c r="A20" s="427" t="s">
        <v>1158</v>
      </c>
      <c r="B20" s="427"/>
      <c r="C20" s="427"/>
      <c r="D20" s="427"/>
      <c r="E20" s="427"/>
      <c r="F20" s="427"/>
      <c r="G20" s="427"/>
      <c r="H20" s="427"/>
      <c r="I20" s="427"/>
      <c r="J20" s="427"/>
      <c r="K20" s="427"/>
      <c r="L20" s="427"/>
    </row>
    <row r="21" spans="1:12" s="342" customFormat="1" x14ac:dyDescent="0.2">
      <c r="A21" s="333"/>
      <c r="B21" s="332"/>
      <c r="C21" s="333"/>
      <c r="D21" s="332"/>
      <c r="E21" s="333"/>
      <c r="F21" s="332"/>
      <c r="G21" s="333"/>
      <c r="H21" s="332"/>
      <c r="I21" s="333"/>
      <c r="J21" s="332"/>
      <c r="K21" s="333"/>
      <c r="L21" s="332"/>
    </row>
    <row r="22" spans="1:12" s="342" customFormat="1" x14ac:dyDescent="0.2">
      <c r="A22" s="333"/>
      <c r="B22" s="335"/>
      <c r="C22" s="333"/>
      <c r="D22" s="335"/>
      <c r="E22" s="333"/>
      <c r="F22" s="335"/>
      <c r="G22" s="333"/>
      <c r="H22" s="335"/>
      <c r="I22" s="333"/>
      <c r="J22" s="335"/>
      <c r="K22" s="333"/>
      <c r="L22" s="335"/>
    </row>
    <row r="23" spans="1:12" s="342" customFormat="1" x14ac:dyDescent="0.2">
      <c r="A23" s="333"/>
      <c r="B23" s="332"/>
      <c r="C23" s="333"/>
      <c r="D23" s="332"/>
      <c r="E23" s="333"/>
      <c r="F23" s="332"/>
      <c r="G23" s="333"/>
      <c r="H23" s="332"/>
      <c r="I23" s="333"/>
      <c r="J23" s="332"/>
      <c r="K23" s="333"/>
      <c r="L23" s="332"/>
    </row>
    <row r="24" spans="1:12" x14ac:dyDescent="0.2">
      <c r="A24" s="333"/>
      <c r="B24" s="335"/>
      <c r="C24" s="333"/>
      <c r="D24" s="335"/>
      <c r="E24" s="333"/>
      <c r="F24" s="335"/>
      <c r="G24" s="333"/>
      <c r="H24" s="335"/>
      <c r="I24" s="333"/>
      <c r="J24" s="335"/>
      <c r="K24" s="333"/>
      <c r="L24" s="335"/>
    </row>
    <row r="25" spans="1:12" s="401" customFormat="1" x14ac:dyDescent="0.2">
      <c r="A25" s="428" t="s">
        <v>99</v>
      </c>
      <c r="B25" s="428"/>
      <c r="C25" s="332"/>
      <c r="D25" s="333"/>
      <c r="E25" s="332"/>
      <c r="F25" s="332"/>
      <c r="G25" s="333"/>
      <c r="H25" s="332"/>
      <c r="I25" s="332"/>
      <c r="J25" s="333"/>
      <c r="K25" s="332"/>
      <c r="L25" s="333"/>
    </row>
    <row r="26" spans="1:12" s="401" customFormat="1" x14ac:dyDescent="0.2">
      <c r="A26" s="332"/>
      <c r="B26" s="333"/>
      <c r="C26" s="402"/>
      <c r="D26" s="403"/>
      <c r="E26" s="402"/>
      <c r="F26" s="332"/>
      <c r="G26" s="333"/>
      <c r="H26" s="404"/>
      <c r="I26" s="332"/>
      <c r="J26" s="333"/>
      <c r="K26" s="332"/>
      <c r="L26" s="333"/>
    </row>
    <row r="27" spans="1:12" s="401" customFormat="1" ht="15" customHeight="1" x14ac:dyDescent="0.2">
      <c r="A27" s="332"/>
      <c r="B27" s="333"/>
      <c r="C27" s="421" t="s">
        <v>260</v>
      </c>
      <c r="D27" s="421"/>
      <c r="E27" s="421"/>
      <c r="F27" s="332"/>
      <c r="G27" s="333"/>
      <c r="H27" s="422" t="s">
        <v>1159</v>
      </c>
      <c r="I27" s="405"/>
      <c r="J27" s="333"/>
      <c r="K27" s="332"/>
      <c r="L27" s="333"/>
    </row>
    <row r="28" spans="1:12" s="401" customFormat="1" x14ac:dyDescent="0.2">
      <c r="A28" s="332"/>
      <c r="B28" s="333"/>
      <c r="C28" s="332"/>
      <c r="D28" s="333"/>
      <c r="E28" s="332"/>
      <c r="F28" s="332"/>
      <c r="G28" s="333"/>
      <c r="H28" s="423"/>
      <c r="I28" s="405"/>
      <c r="J28" s="333"/>
      <c r="K28" s="332"/>
      <c r="L28" s="333"/>
    </row>
    <row r="29" spans="1:12" s="406" customFormat="1" x14ac:dyDescent="0.2">
      <c r="A29" s="332"/>
      <c r="B29" s="333"/>
      <c r="C29" s="421" t="s">
        <v>131</v>
      </c>
      <c r="D29" s="421"/>
      <c r="E29" s="421"/>
      <c r="F29" s="332"/>
      <c r="G29" s="333"/>
      <c r="H29" s="332"/>
      <c r="I29" s="332"/>
      <c r="J29" s="333"/>
      <c r="K29" s="332"/>
      <c r="L29" s="333"/>
    </row>
    <row r="30" spans="1:12" s="406" customFormat="1" x14ac:dyDescent="0.2">
      <c r="E30" s="334"/>
    </row>
    <row r="31" spans="1:12" s="406" customFormat="1" x14ac:dyDescent="0.2">
      <c r="E31" s="334"/>
    </row>
    <row r="32" spans="1:12" s="406" customFormat="1" x14ac:dyDescent="0.2">
      <c r="E32" s="334"/>
    </row>
    <row r="33" spans="5:5" s="406" customFormat="1" x14ac:dyDescent="0.2">
      <c r="E33" s="334"/>
    </row>
    <row r="34" spans="5:5" s="406" customFormat="1" x14ac:dyDescent="0.2"/>
  </sheetData>
  <mergeCells count="9">
    <mergeCell ref="C27:E27"/>
    <mergeCell ref="H27:H28"/>
    <mergeCell ref="C29:E29"/>
    <mergeCell ref="I7:K7"/>
    <mergeCell ref="A15:L15"/>
    <mergeCell ref="A16:L17"/>
    <mergeCell ref="A18:L19"/>
    <mergeCell ref="A20:L20"/>
    <mergeCell ref="A25:B25"/>
  </mergeCells>
  <dataValidations count="3">
    <dataValidation allowBlank="1" showInputMessage="1" showErrorMessage="1" error="თვე/დღე/წელი" prompt="თვე/დღე/წელი" sqref="B10:B1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12 F10:F11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18.5703125" style="2" customWidth="1"/>
    <col min="3" max="3" width="24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9" t="s">
        <v>424</v>
      </c>
      <c r="B1" s="71"/>
      <c r="C1" s="71"/>
      <c r="D1" s="71"/>
      <c r="E1" s="71"/>
      <c r="F1" s="71"/>
      <c r="G1" s="71"/>
      <c r="H1" s="71"/>
      <c r="I1" s="431" t="s">
        <v>101</v>
      </c>
      <c r="J1" s="431"/>
      <c r="K1" s="100"/>
    </row>
    <row r="2" spans="1:11" x14ac:dyDescent="0.3">
      <c r="A2" s="71" t="s">
        <v>132</v>
      </c>
      <c r="B2" s="71"/>
      <c r="C2" s="71"/>
      <c r="D2" s="71"/>
      <c r="E2" s="71"/>
      <c r="F2" s="71"/>
      <c r="G2" s="71"/>
      <c r="H2" s="71"/>
      <c r="I2" s="429" t="s">
        <v>447</v>
      </c>
      <c r="J2" s="430"/>
      <c r="K2" s="100"/>
    </row>
    <row r="3" spans="1:11" x14ac:dyDescent="0.3">
      <c r="A3" s="71"/>
      <c r="B3" s="71"/>
      <c r="C3" s="71"/>
      <c r="D3" s="71"/>
      <c r="E3" s="71"/>
      <c r="F3" s="71"/>
      <c r="G3" s="71"/>
      <c r="H3" s="71"/>
      <c r="I3" s="70"/>
      <c r="J3" s="70"/>
      <c r="K3" s="100"/>
    </row>
    <row r="4" spans="1:11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121"/>
      <c r="G4" s="71"/>
      <c r="H4" s="71"/>
      <c r="I4" s="71"/>
      <c r="J4" s="71"/>
      <c r="K4" s="100"/>
    </row>
    <row r="5" spans="1:11" x14ac:dyDescent="0.3">
      <c r="A5" s="228" t="e">
        <f>#REF!</f>
        <v>#REF!</v>
      </c>
      <c r="B5" s="229"/>
      <c r="C5" s="229"/>
      <c r="D5" s="229"/>
      <c r="E5" s="229"/>
      <c r="F5" s="230"/>
      <c r="G5" s="229"/>
      <c r="H5" s="229"/>
      <c r="I5" s="229"/>
      <c r="J5" s="229"/>
      <c r="K5" s="100"/>
    </row>
    <row r="6" spans="1:11" x14ac:dyDescent="0.3">
      <c r="A6" s="272" t="s">
        <v>445</v>
      </c>
      <c r="B6" s="115"/>
      <c r="C6" s="55"/>
      <c r="D6" s="55"/>
      <c r="E6" s="71"/>
      <c r="F6" s="121"/>
      <c r="G6" s="71"/>
      <c r="H6" s="71"/>
      <c r="I6" s="71"/>
      <c r="J6" s="71"/>
      <c r="K6" s="100"/>
    </row>
    <row r="7" spans="1:11" x14ac:dyDescent="0.3">
      <c r="A7" s="122"/>
      <c r="B7" s="118"/>
      <c r="C7" s="118"/>
      <c r="D7" s="118"/>
      <c r="E7" s="118"/>
      <c r="F7" s="118"/>
      <c r="G7" s="118"/>
      <c r="H7" s="118"/>
      <c r="I7" s="118"/>
      <c r="J7" s="118"/>
      <c r="K7" s="100"/>
    </row>
    <row r="8" spans="1:11" s="24" customFormat="1" ht="45" x14ac:dyDescent="0.3">
      <c r="A8" s="124" t="s">
        <v>64</v>
      </c>
      <c r="B8" s="124" t="s">
        <v>103</v>
      </c>
      <c r="C8" s="125" t="s">
        <v>105</v>
      </c>
      <c r="D8" s="125" t="s">
        <v>267</v>
      </c>
      <c r="E8" s="125" t="s">
        <v>104</v>
      </c>
      <c r="F8" s="123" t="s">
        <v>248</v>
      </c>
      <c r="G8" s="123" t="s">
        <v>287</v>
      </c>
      <c r="H8" s="123" t="s">
        <v>288</v>
      </c>
      <c r="I8" s="123" t="s">
        <v>249</v>
      </c>
      <c r="J8" s="126" t="s">
        <v>106</v>
      </c>
      <c r="K8" s="100"/>
    </row>
    <row r="9" spans="1:11" s="24" customFormat="1" x14ac:dyDescent="0.3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0"/>
    </row>
    <row r="10" spans="1:11" s="24" customFormat="1" ht="15.75" x14ac:dyDescent="0.3">
      <c r="A10" s="148">
        <v>1</v>
      </c>
      <c r="B10" s="57" t="s">
        <v>442</v>
      </c>
      <c r="C10" s="149" t="s">
        <v>443</v>
      </c>
      <c r="D10" s="150" t="s">
        <v>213</v>
      </c>
      <c r="E10" s="146" t="s">
        <v>444</v>
      </c>
      <c r="F10" s="25">
        <v>1128766.29</v>
      </c>
      <c r="G10" s="25">
        <v>204603</v>
      </c>
      <c r="H10" s="25">
        <v>766773.08</v>
      </c>
      <c r="I10" s="25">
        <f>F10+G10-H10</f>
        <v>566596.21000000008</v>
      </c>
      <c r="J10" s="25" t="s">
        <v>446</v>
      </c>
      <c r="K10" s="100"/>
    </row>
    <row r="11" spans="1:11" x14ac:dyDescent="0.3">
      <c r="A11" s="99"/>
      <c r="B11" s="99"/>
      <c r="C11" s="99"/>
      <c r="D11" s="99"/>
      <c r="E11" s="99"/>
      <c r="F11" s="99"/>
      <c r="G11" s="99"/>
      <c r="H11" s="99"/>
      <c r="I11" s="99"/>
      <c r="J11" s="99"/>
    </row>
    <row r="12" spans="1:11" x14ac:dyDescent="0.3">
      <c r="A12" s="99"/>
      <c r="B12" s="99"/>
      <c r="C12" s="99"/>
      <c r="D12" s="99"/>
      <c r="E12" s="99"/>
      <c r="F12" s="99"/>
      <c r="G12" s="99"/>
      <c r="H12" s="99"/>
      <c r="I12" s="99"/>
      <c r="J12" s="99"/>
    </row>
    <row r="13" spans="1:11" x14ac:dyDescent="0.3">
      <c r="A13" s="99"/>
      <c r="B13" s="99"/>
      <c r="C13" s="99"/>
      <c r="D13" s="99"/>
      <c r="E13" s="99"/>
      <c r="F13" s="99"/>
      <c r="G13" s="99"/>
      <c r="H13" s="99"/>
      <c r="I13" s="99"/>
      <c r="J13" s="99"/>
    </row>
    <row r="14" spans="1:11" x14ac:dyDescent="0.3">
      <c r="A14" s="99"/>
      <c r="B14" s="99"/>
      <c r="C14" s="99"/>
      <c r="D14" s="99"/>
      <c r="E14" s="99"/>
      <c r="F14" s="99"/>
      <c r="G14" s="99"/>
      <c r="H14" s="99"/>
      <c r="I14" s="99"/>
      <c r="J14" s="99"/>
    </row>
    <row r="15" spans="1:11" x14ac:dyDescent="0.3">
      <c r="A15" s="99"/>
      <c r="B15" s="224" t="s">
        <v>99</v>
      </c>
      <c r="C15" s="99"/>
      <c r="D15" s="99"/>
      <c r="E15" s="99"/>
      <c r="F15" s="225"/>
      <c r="G15" s="99"/>
      <c r="H15" s="99"/>
      <c r="I15" s="99"/>
      <c r="J15" s="99"/>
    </row>
    <row r="16" spans="1:11" x14ac:dyDescent="0.3">
      <c r="A16" s="99"/>
      <c r="B16" s="99"/>
      <c r="C16" s="99"/>
      <c r="D16" s="99"/>
      <c r="E16" s="99"/>
      <c r="F16" s="96"/>
      <c r="G16" s="96"/>
      <c r="H16" s="96"/>
      <c r="I16" s="96"/>
      <c r="J16" s="96"/>
    </row>
    <row r="17" spans="1:10" x14ac:dyDescent="0.3">
      <c r="A17" s="99"/>
      <c r="B17" s="99"/>
      <c r="C17" s="265"/>
      <c r="D17" s="99"/>
      <c r="E17" s="99"/>
      <c r="F17" s="265"/>
      <c r="G17" s="266"/>
      <c r="H17" s="266"/>
      <c r="I17" s="96"/>
      <c r="J17" s="96"/>
    </row>
    <row r="18" spans="1:10" x14ac:dyDescent="0.3">
      <c r="A18" s="96"/>
      <c r="B18" s="99"/>
      <c r="C18" s="226" t="s">
        <v>260</v>
      </c>
      <c r="D18" s="226"/>
      <c r="E18" s="99"/>
      <c r="F18" s="99" t="s">
        <v>265</v>
      </c>
      <c r="G18" s="96"/>
      <c r="H18" s="96"/>
      <c r="I18" s="96"/>
      <c r="J18" s="96"/>
    </row>
    <row r="19" spans="1:10" x14ac:dyDescent="0.3">
      <c r="A19" s="96"/>
      <c r="B19" s="99"/>
      <c r="C19" s="227" t="s">
        <v>131</v>
      </c>
      <c r="D19" s="99"/>
      <c r="E19" s="99"/>
      <c r="F19" s="99" t="s">
        <v>261</v>
      </c>
      <c r="G19" s="96"/>
      <c r="H19" s="96"/>
      <c r="I19" s="96"/>
      <c r="J19" s="96"/>
    </row>
    <row r="20" spans="1:10" customFormat="1" x14ac:dyDescent="0.3">
      <c r="A20" s="96"/>
      <c r="B20" s="99"/>
      <c r="C20" s="99"/>
      <c r="D20" s="227"/>
      <c r="E20" s="96"/>
      <c r="F20" s="96"/>
      <c r="G20" s="96"/>
      <c r="H20" s="96"/>
      <c r="I20" s="96"/>
      <c r="J20" s="96"/>
    </row>
    <row r="21" spans="1:10" customFormat="1" ht="12.75" x14ac:dyDescent="0.2">
      <c r="A21" s="96"/>
      <c r="B21" s="96"/>
      <c r="C21" s="96"/>
      <c r="D21" s="96"/>
      <c r="E21" s="96"/>
      <c r="F21" s="96"/>
      <c r="G21" s="96"/>
      <c r="H21" s="96"/>
      <c r="I21" s="96"/>
      <c r="J21" s="96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  <ignoredErrors>
    <ignoredError sqref="I10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 x14ac:dyDescent="0.3"/>
  <cols>
    <col min="1" max="1" width="12" style="176" customWidth="1"/>
    <col min="2" max="2" width="13.28515625" style="176" customWidth="1"/>
    <col min="3" max="3" width="21.42578125" style="176" customWidth="1"/>
    <col min="4" max="4" width="17.85546875" style="176" customWidth="1"/>
    <col min="5" max="5" width="12.7109375" style="176" customWidth="1"/>
    <col min="6" max="6" width="36.85546875" style="176" customWidth="1"/>
    <col min="7" max="7" width="22.28515625" style="176" customWidth="1"/>
    <col min="8" max="8" width="0.5703125" style="176" customWidth="1"/>
    <col min="9" max="16384" width="9.140625" style="176"/>
  </cols>
  <sheetData>
    <row r="1" spans="1:8" x14ac:dyDescent="0.3">
      <c r="A1" s="69" t="s">
        <v>356</v>
      </c>
      <c r="B1" s="71"/>
      <c r="C1" s="71"/>
      <c r="D1" s="71"/>
      <c r="E1" s="71"/>
      <c r="F1" s="71"/>
      <c r="G1" s="155" t="s">
        <v>101</v>
      </c>
      <c r="H1" s="156"/>
    </row>
    <row r="2" spans="1:8" x14ac:dyDescent="0.3">
      <c r="A2" s="71" t="s">
        <v>132</v>
      </c>
      <c r="B2" s="71"/>
      <c r="C2" s="71"/>
      <c r="D2" s="71"/>
      <c r="E2" s="71"/>
      <c r="F2" s="71"/>
      <c r="G2" s="263" t="s">
        <v>447</v>
      </c>
      <c r="H2" s="156"/>
    </row>
    <row r="3" spans="1:8" x14ac:dyDescent="0.3">
      <c r="A3" s="71"/>
      <c r="B3" s="71"/>
      <c r="C3" s="71"/>
      <c r="D3" s="71"/>
      <c r="E3" s="71"/>
      <c r="F3" s="71"/>
      <c r="G3" s="97"/>
      <c r="H3" s="156"/>
    </row>
    <row r="4" spans="1:8" x14ac:dyDescent="0.3">
      <c r="A4" s="72" t="str">
        <f>'[2]ფორმა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99"/>
    </row>
    <row r="5" spans="1:8" x14ac:dyDescent="0.3">
      <c r="A5" s="272" t="s">
        <v>445</v>
      </c>
      <c r="B5" s="214"/>
      <c r="C5" s="214"/>
      <c r="D5" s="214"/>
      <c r="E5" s="214"/>
      <c r="F5" s="214"/>
      <c r="G5" s="214"/>
      <c r="H5" s="99"/>
    </row>
    <row r="6" spans="1:8" x14ac:dyDescent="0.3">
      <c r="A6" s="72"/>
      <c r="B6" s="71"/>
      <c r="C6" s="71"/>
      <c r="D6" s="71"/>
      <c r="E6" s="71"/>
      <c r="F6" s="71"/>
      <c r="G6" s="71"/>
      <c r="H6" s="99"/>
    </row>
    <row r="7" spans="1:8" x14ac:dyDescent="0.3">
      <c r="A7" s="71"/>
      <c r="B7" s="71"/>
      <c r="C7" s="71"/>
      <c r="D7" s="71"/>
      <c r="E7" s="71"/>
      <c r="F7" s="71"/>
      <c r="G7" s="71"/>
      <c r="H7" s="100"/>
    </row>
    <row r="8" spans="1:8" ht="45.75" customHeight="1" x14ac:dyDescent="0.3">
      <c r="A8" s="158" t="s">
        <v>306</v>
      </c>
      <c r="B8" s="158" t="s">
        <v>133</v>
      </c>
      <c r="C8" s="159" t="s">
        <v>354</v>
      </c>
      <c r="D8" s="159" t="s">
        <v>355</v>
      </c>
      <c r="E8" s="159" t="s">
        <v>267</v>
      </c>
      <c r="F8" s="158" t="s">
        <v>313</v>
      </c>
      <c r="G8" s="159" t="s">
        <v>307</v>
      </c>
      <c r="H8" s="100"/>
    </row>
    <row r="9" spans="1:8" x14ac:dyDescent="0.3">
      <c r="A9" s="160" t="s">
        <v>308</v>
      </c>
      <c r="B9" s="161"/>
      <c r="C9" s="162"/>
      <c r="D9" s="163"/>
      <c r="E9" s="163"/>
      <c r="F9" s="163"/>
      <c r="G9" s="164"/>
      <c r="H9" s="100"/>
    </row>
    <row r="10" spans="1:8" ht="15.75" x14ac:dyDescent="0.3">
      <c r="A10" s="161">
        <v>1</v>
      </c>
      <c r="B10" s="146"/>
      <c r="C10" s="165"/>
      <c r="D10" s="166"/>
      <c r="E10" s="166"/>
      <c r="F10" s="166"/>
      <c r="G10" s="167" t="str">
        <f>IF(ISBLANK(B10),"",G9+C10-D10)</f>
        <v/>
      </c>
      <c r="H10" s="100"/>
    </row>
    <row r="11" spans="1:8" ht="15.75" x14ac:dyDescent="0.3">
      <c r="A11" s="161">
        <v>2</v>
      </c>
      <c r="B11" s="146"/>
      <c r="C11" s="165"/>
      <c r="D11" s="166"/>
      <c r="E11" s="166"/>
      <c r="F11" s="166"/>
      <c r="G11" s="167" t="str">
        <f t="shared" ref="G11:G38" si="0">IF(ISBLANK(B11),"",G10+C11-D11)</f>
        <v/>
      </c>
      <c r="H11" s="100"/>
    </row>
    <row r="12" spans="1:8" ht="15.75" x14ac:dyDescent="0.3">
      <c r="A12" s="161">
        <v>3</v>
      </c>
      <c r="B12" s="146"/>
      <c r="C12" s="165"/>
      <c r="D12" s="166"/>
      <c r="E12" s="166"/>
      <c r="F12" s="166"/>
      <c r="G12" s="167" t="str">
        <f t="shared" si="0"/>
        <v/>
      </c>
      <c r="H12" s="100"/>
    </row>
    <row r="13" spans="1:8" ht="15.75" x14ac:dyDescent="0.3">
      <c r="A13" s="161">
        <v>4</v>
      </c>
      <c r="B13" s="146"/>
      <c r="C13" s="165"/>
      <c r="D13" s="166"/>
      <c r="E13" s="166"/>
      <c r="F13" s="166"/>
      <c r="G13" s="167" t="str">
        <f t="shared" si="0"/>
        <v/>
      </c>
      <c r="H13" s="100"/>
    </row>
    <row r="14" spans="1:8" ht="15.75" x14ac:dyDescent="0.3">
      <c r="A14" s="161">
        <v>5</v>
      </c>
      <c r="B14" s="146"/>
      <c r="C14" s="165"/>
      <c r="D14" s="166"/>
      <c r="E14" s="166"/>
      <c r="F14" s="166"/>
      <c r="G14" s="167" t="str">
        <f t="shared" si="0"/>
        <v/>
      </c>
      <c r="H14" s="100"/>
    </row>
    <row r="15" spans="1:8" ht="15.75" x14ac:dyDescent="0.3">
      <c r="A15" s="161">
        <v>6</v>
      </c>
      <c r="B15" s="146"/>
      <c r="C15" s="165"/>
      <c r="D15" s="166"/>
      <c r="E15" s="166"/>
      <c r="F15" s="166"/>
      <c r="G15" s="167" t="str">
        <f t="shared" si="0"/>
        <v/>
      </c>
      <c r="H15" s="100"/>
    </row>
    <row r="16" spans="1:8" ht="15.75" x14ac:dyDescent="0.3">
      <c r="A16" s="161">
        <v>7</v>
      </c>
      <c r="B16" s="146"/>
      <c r="C16" s="165"/>
      <c r="D16" s="166"/>
      <c r="E16" s="166"/>
      <c r="F16" s="166"/>
      <c r="G16" s="167" t="str">
        <f t="shared" si="0"/>
        <v/>
      </c>
      <c r="H16" s="100"/>
    </row>
    <row r="17" spans="1:8" ht="15.75" x14ac:dyDescent="0.3">
      <c r="A17" s="161">
        <v>8</v>
      </c>
      <c r="B17" s="146"/>
      <c r="C17" s="165"/>
      <c r="D17" s="166"/>
      <c r="E17" s="166"/>
      <c r="F17" s="166"/>
      <c r="G17" s="167" t="str">
        <f t="shared" si="0"/>
        <v/>
      </c>
      <c r="H17" s="100"/>
    </row>
    <row r="18" spans="1:8" ht="15.75" x14ac:dyDescent="0.3">
      <c r="A18" s="161">
        <v>9</v>
      </c>
      <c r="B18" s="146"/>
      <c r="C18" s="165"/>
      <c r="D18" s="166"/>
      <c r="E18" s="166"/>
      <c r="F18" s="166"/>
      <c r="G18" s="167" t="str">
        <f t="shared" si="0"/>
        <v/>
      </c>
      <c r="H18" s="100"/>
    </row>
    <row r="19" spans="1:8" ht="15.75" x14ac:dyDescent="0.3">
      <c r="A19" s="161">
        <v>10</v>
      </c>
      <c r="B19" s="146"/>
      <c r="C19" s="165"/>
      <c r="D19" s="166"/>
      <c r="E19" s="166"/>
      <c r="F19" s="166"/>
      <c r="G19" s="167" t="str">
        <f t="shared" si="0"/>
        <v/>
      </c>
      <c r="H19" s="100"/>
    </row>
    <row r="20" spans="1:8" ht="15.75" x14ac:dyDescent="0.3">
      <c r="A20" s="161">
        <v>11</v>
      </c>
      <c r="B20" s="146"/>
      <c r="C20" s="165"/>
      <c r="D20" s="166"/>
      <c r="E20" s="166"/>
      <c r="F20" s="166"/>
      <c r="G20" s="167" t="str">
        <f t="shared" si="0"/>
        <v/>
      </c>
      <c r="H20" s="100"/>
    </row>
    <row r="21" spans="1:8" ht="15.75" x14ac:dyDescent="0.3">
      <c r="A21" s="161">
        <v>12</v>
      </c>
      <c r="B21" s="146"/>
      <c r="C21" s="165"/>
      <c r="D21" s="166"/>
      <c r="E21" s="166"/>
      <c r="F21" s="166"/>
      <c r="G21" s="167" t="str">
        <f t="shared" si="0"/>
        <v/>
      </c>
      <c r="H21" s="100"/>
    </row>
    <row r="22" spans="1:8" ht="15.75" x14ac:dyDescent="0.3">
      <c r="A22" s="161">
        <v>13</v>
      </c>
      <c r="B22" s="146"/>
      <c r="C22" s="165"/>
      <c r="D22" s="166"/>
      <c r="E22" s="166"/>
      <c r="F22" s="166"/>
      <c r="G22" s="167" t="str">
        <f t="shared" si="0"/>
        <v/>
      </c>
      <c r="H22" s="100"/>
    </row>
    <row r="23" spans="1:8" ht="15.75" x14ac:dyDescent="0.3">
      <c r="A23" s="161">
        <v>14</v>
      </c>
      <c r="B23" s="146"/>
      <c r="C23" s="165"/>
      <c r="D23" s="166"/>
      <c r="E23" s="166"/>
      <c r="F23" s="166"/>
      <c r="G23" s="167" t="str">
        <f t="shared" si="0"/>
        <v/>
      </c>
      <c r="H23" s="100"/>
    </row>
    <row r="24" spans="1:8" ht="15.75" x14ac:dyDescent="0.3">
      <c r="A24" s="161">
        <v>15</v>
      </c>
      <c r="B24" s="146"/>
      <c r="C24" s="165"/>
      <c r="D24" s="166"/>
      <c r="E24" s="166"/>
      <c r="F24" s="166"/>
      <c r="G24" s="167" t="str">
        <f t="shared" si="0"/>
        <v/>
      </c>
      <c r="H24" s="100"/>
    </row>
    <row r="25" spans="1:8" ht="15.75" x14ac:dyDescent="0.3">
      <c r="A25" s="161">
        <v>16</v>
      </c>
      <c r="B25" s="146"/>
      <c r="C25" s="165"/>
      <c r="D25" s="166"/>
      <c r="E25" s="166"/>
      <c r="F25" s="166"/>
      <c r="G25" s="167" t="str">
        <f t="shared" si="0"/>
        <v/>
      </c>
      <c r="H25" s="100"/>
    </row>
    <row r="26" spans="1:8" ht="15.75" x14ac:dyDescent="0.3">
      <c r="A26" s="161">
        <v>17</v>
      </c>
      <c r="B26" s="146"/>
      <c r="C26" s="165"/>
      <c r="D26" s="166"/>
      <c r="E26" s="166"/>
      <c r="F26" s="166"/>
      <c r="G26" s="167" t="str">
        <f t="shared" si="0"/>
        <v/>
      </c>
      <c r="H26" s="100"/>
    </row>
    <row r="27" spans="1:8" ht="15.75" x14ac:dyDescent="0.3">
      <c r="A27" s="161">
        <v>18</v>
      </c>
      <c r="B27" s="146"/>
      <c r="C27" s="165"/>
      <c r="D27" s="166"/>
      <c r="E27" s="166"/>
      <c r="F27" s="166"/>
      <c r="G27" s="167" t="str">
        <f t="shared" si="0"/>
        <v/>
      </c>
      <c r="H27" s="100"/>
    </row>
    <row r="28" spans="1:8" ht="15.75" x14ac:dyDescent="0.3">
      <c r="A28" s="161">
        <v>19</v>
      </c>
      <c r="B28" s="146"/>
      <c r="C28" s="165"/>
      <c r="D28" s="166"/>
      <c r="E28" s="166"/>
      <c r="F28" s="166"/>
      <c r="G28" s="167" t="str">
        <f t="shared" si="0"/>
        <v/>
      </c>
      <c r="H28" s="100"/>
    </row>
    <row r="29" spans="1:8" ht="15.75" x14ac:dyDescent="0.3">
      <c r="A29" s="161">
        <v>20</v>
      </c>
      <c r="B29" s="146"/>
      <c r="C29" s="165"/>
      <c r="D29" s="166"/>
      <c r="E29" s="166"/>
      <c r="F29" s="166"/>
      <c r="G29" s="167" t="str">
        <f t="shared" si="0"/>
        <v/>
      </c>
      <c r="H29" s="100"/>
    </row>
    <row r="30" spans="1:8" ht="15.75" x14ac:dyDescent="0.3">
      <c r="A30" s="161">
        <v>21</v>
      </c>
      <c r="B30" s="146"/>
      <c r="C30" s="168"/>
      <c r="D30" s="169"/>
      <c r="E30" s="169"/>
      <c r="F30" s="169"/>
      <c r="G30" s="167" t="str">
        <f t="shared" si="0"/>
        <v/>
      </c>
      <c r="H30" s="100"/>
    </row>
    <row r="31" spans="1:8" ht="15.75" x14ac:dyDescent="0.3">
      <c r="A31" s="161">
        <v>22</v>
      </c>
      <c r="B31" s="146"/>
      <c r="C31" s="168"/>
      <c r="D31" s="169"/>
      <c r="E31" s="169"/>
      <c r="F31" s="169"/>
      <c r="G31" s="167" t="str">
        <f t="shared" si="0"/>
        <v/>
      </c>
      <c r="H31" s="100"/>
    </row>
    <row r="32" spans="1:8" ht="15.75" x14ac:dyDescent="0.3">
      <c r="A32" s="161">
        <v>23</v>
      </c>
      <c r="B32" s="146"/>
      <c r="C32" s="168"/>
      <c r="D32" s="169"/>
      <c r="E32" s="169"/>
      <c r="F32" s="169"/>
      <c r="G32" s="167" t="str">
        <f t="shared" si="0"/>
        <v/>
      </c>
      <c r="H32" s="100"/>
    </row>
    <row r="33" spans="1:10" ht="15.75" x14ac:dyDescent="0.3">
      <c r="A33" s="161">
        <v>24</v>
      </c>
      <c r="B33" s="146"/>
      <c r="C33" s="168"/>
      <c r="D33" s="169"/>
      <c r="E33" s="169"/>
      <c r="F33" s="169"/>
      <c r="G33" s="167" t="str">
        <f t="shared" si="0"/>
        <v/>
      </c>
      <c r="H33" s="100"/>
    </row>
    <row r="34" spans="1:10" ht="15.75" x14ac:dyDescent="0.3">
      <c r="A34" s="161">
        <v>25</v>
      </c>
      <c r="B34" s="146"/>
      <c r="C34" s="168"/>
      <c r="D34" s="169"/>
      <c r="E34" s="169"/>
      <c r="F34" s="169"/>
      <c r="G34" s="167" t="str">
        <f t="shared" si="0"/>
        <v/>
      </c>
      <c r="H34" s="100"/>
    </row>
    <row r="35" spans="1:10" ht="15.75" x14ac:dyDescent="0.3">
      <c r="A35" s="161">
        <v>26</v>
      </c>
      <c r="B35" s="146"/>
      <c r="C35" s="168"/>
      <c r="D35" s="169"/>
      <c r="E35" s="169"/>
      <c r="F35" s="169"/>
      <c r="G35" s="167" t="str">
        <f t="shared" si="0"/>
        <v/>
      </c>
      <c r="H35" s="100"/>
    </row>
    <row r="36" spans="1:10" ht="15.75" x14ac:dyDescent="0.3">
      <c r="A36" s="161">
        <v>27</v>
      </c>
      <c r="B36" s="146"/>
      <c r="C36" s="168"/>
      <c r="D36" s="169"/>
      <c r="E36" s="169"/>
      <c r="F36" s="169"/>
      <c r="G36" s="167" t="str">
        <f t="shared" si="0"/>
        <v/>
      </c>
      <c r="H36" s="100"/>
    </row>
    <row r="37" spans="1:10" ht="15.75" x14ac:dyDescent="0.3">
      <c r="A37" s="161">
        <v>28</v>
      </c>
      <c r="B37" s="146"/>
      <c r="C37" s="168"/>
      <c r="D37" s="169"/>
      <c r="E37" s="169"/>
      <c r="F37" s="169"/>
      <c r="G37" s="167" t="str">
        <f t="shared" si="0"/>
        <v/>
      </c>
      <c r="H37" s="100"/>
    </row>
    <row r="38" spans="1:10" ht="15.75" x14ac:dyDescent="0.3">
      <c r="A38" s="161">
        <v>29</v>
      </c>
      <c r="B38" s="146"/>
      <c r="C38" s="168"/>
      <c r="D38" s="169"/>
      <c r="E38" s="169"/>
      <c r="F38" s="169"/>
      <c r="G38" s="167" t="str">
        <f t="shared" si="0"/>
        <v/>
      </c>
      <c r="H38" s="100"/>
    </row>
    <row r="39" spans="1:10" ht="15.75" x14ac:dyDescent="0.3">
      <c r="A39" s="161" t="s">
        <v>271</v>
      </c>
      <c r="B39" s="146"/>
      <c r="C39" s="168"/>
      <c r="D39" s="169"/>
      <c r="E39" s="169"/>
      <c r="F39" s="169"/>
      <c r="G39" s="167" t="str">
        <f>IF(ISBLANK(B39),"",#REF!+C39-D39)</f>
        <v/>
      </c>
      <c r="H39" s="100"/>
    </row>
    <row r="40" spans="1:10" x14ac:dyDescent="0.3">
      <c r="A40" s="170" t="s">
        <v>309</v>
      </c>
      <c r="B40" s="171"/>
      <c r="C40" s="172"/>
      <c r="D40" s="173"/>
      <c r="E40" s="173"/>
      <c r="F40" s="174"/>
      <c r="G40" s="175" t="str">
        <f>G39</f>
        <v/>
      </c>
      <c r="H40" s="100"/>
    </row>
    <row r="44" spans="1:10" x14ac:dyDescent="0.3">
      <c r="B44" s="178" t="s">
        <v>99</v>
      </c>
      <c r="F44" s="179"/>
    </row>
    <row r="45" spans="1:10" x14ac:dyDescent="0.3">
      <c r="F45" s="177"/>
      <c r="G45" s="177"/>
      <c r="H45" s="177"/>
      <c r="I45" s="177"/>
      <c r="J45" s="177"/>
    </row>
    <row r="46" spans="1:10" x14ac:dyDescent="0.3">
      <c r="C46" s="180"/>
      <c r="F46" s="180"/>
      <c r="G46" s="181"/>
      <c r="H46" s="177"/>
      <c r="I46" s="177"/>
      <c r="J46" s="177"/>
    </row>
    <row r="47" spans="1:10" x14ac:dyDescent="0.3">
      <c r="A47" s="177"/>
      <c r="C47" s="182" t="s">
        <v>260</v>
      </c>
      <c r="F47" s="183" t="s">
        <v>265</v>
      </c>
      <c r="G47" s="181"/>
      <c r="H47" s="177"/>
      <c r="I47" s="177"/>
      <c r="J47" s="177"/>
    </row>
    <row r="48" spans="1:10" x14ac:dyDescent="0.3">
      <c r="A48" s="177"/>
      <c r="C48" s="184" t="s">
        <v>131</v>
      </c>
      <c r="F48" s="176" t="s">
        <v>261</v>
      </c>
      <c r="G48" s="177"/>
      <c r="H48" s="177"/>
      <c r="I48" s="177"/>
      <c r="J48" s="177"/>
    </row>
    <row r="49" spans="2:2" s="177" customFormat="1" x14ac:dyDescent="0.3">
      <c r="B49" s="176"/>
    </row>
    <row r="50" spans="2:2" s="177" customFormat="1" ht="12.75" x14ac:dyDescent="0.2"/>
    <row r="51" spans="2:2" s="177" customFormat="1" ht="12.75" x14ac:dyDescent="0.2"/>
    <row r="52" spans="2:2" s="177" customFormat="1" ht="12.75" x14ac:dyDescent="0.2"/>
    <row r="53" spans="2:2" s="17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zoomScaleSheetLayoutView="70" workbookViewId="0">
      <selection activeCell="E15" sqref="E15"/>
    </sheetView>
  </sheetViews>
  <sheetFormatPr defaultRowHeight="12.75" x14ac:dyDescent="0.2"/>
  <cols>
    <col min="1" max="1" width="53.5703125" style="280" customWidth="1"/>
    <col min="2" max="2" width="10.7109375" style="280" customWidth="1"/>
    <col min="3" max="3" width="12.42578125" style="280" customWidth="1"/>
    <col min="4" max="4" width="10.42578125" style="280" customWidth="1"/>
    <col min="5" max="5" width="13.140625" style="280" customWidth="1"/>
    <col min="6" max="6" width="10.42578125" style="280" customWidth="1"/>
    <col min="7" max="8" width="10.5703125" style="280" customWidth="1"/>
    <col min="9" max="9" width="9.85546875" style="280" customWidth="1"/>
    <col min="10" max="10" width="12.7109375" style="280" customWidth="1"/>
    <col min="11" max="11" width="0.7109375" style="280" customWidth="1"/>
    <col min="12" max="16384" width="9.140625" style="280"/>
  </cols>
  <sheetData>
    <row r="1" spans="1:12" s="188" customFormat="1" ht="15" x14ac:dyDescent="0.2">
      <c r="A1" s="185" t="s">
        <v>297</v>
      </c>
      <c r="B1" s="186"/>
      <c r="C1" s="186"/>
      <c r="D1" s="186"/>
      <c r="E1" s="186"/>
      <c r="F1" s="73"/>
      <c r="G1" s="73"/>
      <c r="H1" s="73"/>
      <c r="I1" s="435" t="s">
        <v>101</v>
      </c>
      <c r="J1" s="435"/>
      <c r="K1" s="189"/>
    </row>
    <row r="2" spans="1:12" s="188" customFormat="1" ht="15" x14ac:dyDescent="0.3">
      <c r="A2" s="143" t="s">
        <v>132</v>
      </c>
      <c r="B2" s="186"/>
      <c r="C2" s="186"/>
      <c r="D2" s="186"/>
      <c r="E2" s="186"/>
      <c r="F2" s="131"/>
      <c r="G2" s="132"/>
      <c r="H2" s="132"/>
      <c r="I2" s="429" t="s">
        <v>447</v>
      </c>
      <c r="J2" s="430"/>
      <c r="K2" s="189"/>
    </row>
    <row r="3" spans="1:12" s="188" customFormat="1" ht="15" x14ac:dyDescent="0.2">
      <c r="A3" s="186"/>
      <c r="B3" s="186"/>
      <c r="C3" s="186"/>
      <c r="D3" s="186"/>
      <c r="E3" s="186"/>
      <c r="F3" s="131"/>
      <c r="G3" s="132"/>
      <c r="H3" s="132"/>
      <c r="I3" s="133"/>
      <c r="J3" s="267"/>
      <c r="K3" s="189"/>
    </row>
    <row r="4" spans="1:12" s="21" customFormat="1" ht="15" x14ac:dyDescent="0.3">
      <c r="A4" s="109" t="str">
        <f>'[3]ფორმა N2'!A4</f>
        <v>ანგარიშვალდებული პირის დასახელება:</v>
      </c>
      <c r="B4" s="109"/>
      <c r="C4" s="109"/>
      <c r="D4" s="109"/>
      <c r="E4" s="109"/>
      <c r="F4" s="270"/>
      <c r="G4" s="270"/>
      <c r="H4" s="270"/>
      <c r="I4" s="271"/>
      <c r="J4" s="109"/>
      <c r="K4" s="143"/>
      <c r="L4" s="188"/>
    </row>
    <row r="5" spans="1:12" s="21" customFormat="1" ht="15" x14ac:dyDescent="0.3">
      <c r="A5" s="272" t="s">
        <v>445</v>
      </c>
      <c r="B5" s="273"/>
      <c r="C5" s="273"/>
      <c r="D5" s="273"/>
      <c r="E5" s="273"/>
      <c r="F5" s="274"/>
      <c r="G5" s="274"/>
      <c r="H5" s="274"/>
      <c r="I5" s="275"/>
      <c r="J5" s="274"/>
      <c r="K5" s="143"/>
    </row>
    <row r="6" spans="1:12" s="188" customFormat="1" ht="13.5" x14ac:dyDescent="0.2">
      <c r="A6" s="134"/>
      <c r="B6" s="276"/>
      <c r="C6" s="276"/>
      <c r="D6" s="186"/>
      <c r="E6" s="186"/>
      <c r="F6" s="186"/>
      <c r="G6" s="186"/>
      <c r="H6" s="186"/>
      <c r="I6" s="186"/>
      <c r="J6" s="186"/>
      <c r="K6" s="189"/>
    </row>
    <row r="7" spans="1:12" ht="45" x14ac:dyDescent="0.2">
      <c r="A7" s="277"/>
      <c r="B7" s="436" t="s">
        <v>212</v>
      </c>
      <c r="C7" s="436"/>
      <c r="D7" s="436" t="s">
        <v>285</v>
      </c>
      <c r="E7" s="436"/>
      <c r="F7" s="436" t="s">
        <v>286</v>
      </c>
      <c r="G7" s="436"/>
      <c r="H7" s="278" t="s">
        <v>272</v>
      </c>
      <c r="I7" s="436" t="s">
        <v>215</v>
      </c>
      <c r="J7" s="436"/>
      <c r="K7" s="279"/>
    </row>
    <row r="8" spans="1:12" ht="15" x14ac:dyDescent="0.2">
      <c r="A8" s="281" t="s">
        <v>107</v>
      </c>
      <c r="B8" s="282" t="s">
        <v>214</v>
      </c>
      <c r="C8" s="283" t="s">
        <v>213</v>
      </c>
      <c r="D8" s="282" t="s">
        <v>214</v>
      </c>
      <c r="E8" s="283" t="s">
        <v>213</v>
      </c>
      <c r="F8" s="282" t="s">
        <v>214</v>
      </c>
      <c r="G8" s="283" t="s">
        <v>213</v>
      </c>
      <c r="H8" s="283" t="s">
        <v>213</v>
      </c>
      <c r="I8" s="282" t="s">
        <v>214</v>
      </c>
      <c r="J8" s="283" t="s">
        <v>213</v>
      </c>
      <c r="K8" s="279"/>
    </row>
    <row r="9" spans="1:12" ht="15" x14ac:dyDescent="0.2">
      <c r="A9" s="284" t="s">
        <v>108</v>
      </c>
      <c r="B9" s="77">
        <f>SUM(B10,B14,B17)</f>
        <v>16</v>
      </c>
      <c r="C9" s="77">
        <f>SUM(C10,C14,C17)</f>
        <v>4795697.3</v>
      </c>
      <c r="D9" s="77">
        <f t="shared" ref="D9:J9" si="0">SUM(D10,D14,D17)</f>
        <v>2</v>
      </c>
      <c r="E9" s="77">
        <f>SUM(E10,E14,E17)</f>
        <v>15196.14</v>
      </c>
      <c r="F9" s="77">
        <f t="shared" si="0"/>
        <v>0</v>
      </c>
      <c r="G9" s="77">
        <f>SUM(G10,G14,G17)</f>
        <v>0</v>
      </c>
      <c r="H9" s="77">
        <f>SUM(H10,H14,H17)</f>
        <v>0</v>
      </c>
      <c r="I9" s="77">
        <f>SUM(I10,I14,I17)</f>
        <v>18</v>
      </c>
      <c r="J9" s="77">
        <f t="shared" si="0"/>
        <v>4810893.4400000004</v>
      </c>
      <c r="K9" s="279"/>
    </row>
    <row r="10" spans="1:12" ht="15" x14ac:dyDescent="0.2">
      <c r="A10" s="285" t="s">
        <v>109</v>
      </c>
      <c r="B10" s="277">
        <f>SUM(B11:B13)</f>
        <v>7</v>
      </c>
      <c r="C10" s="277">
        <f>SUM(C11:C13)</f>
        <v>3360057.04</v>
      </c>
      <c r="D10" s="277">
        <f t="shared" ref="D10:J10" si="1">SUM(D11:D13)</f>
        <v>0</v>
      </c>
      <c r="E10" s="277">
        <f>SUM(E11:E13)</f>
        <v>0</v>
      </c>
      <c r="F10" s="277">
        <f t="shared" si="1"/>
        <v>0</v>
      </c>
      <c r="G10" s="277">
        <f>SUM(G11:G13)</f>
        <v>0</v>
      </c>
      <c r="H10" s="277">
        <f>SUM(H11:H13)</f>
        <v>0</v>
      </c>
      <c r="I10" s="277">
        <f>SUM(I11:I13)</f>
        <v>7</v>
      </c>
      <c r="J10" s="277">
        <f t="shared" si="1"/>
        <v>3360057.04</v>
      </c>
      <c r="K10" s="279"/>
    </row>
    <row r="11" spans="1:12" ht="15" x14ac:dyDescent="0.2">
      <c r="A11" s="285" t="s">
        <v>110</v>
      </c>
      <c r="B11" s="286"/>
      <c r="C11" s="286"/>
      <c r="D11" s="286"/>
      <c r="E11" s="286"/>
      <c r="F11" s="286"/>
      <c r="G11" s="286"/>
      <c r="H11" s="286"/>
      <c r="I11" s="286">
        <f>B11+D11-F11-G11</f>
        <v>0</v>
      </c>
      <c r="J11" s="286">
        <f>C11+E11-G11-H11</f>
        <v>0</v>
      </c>
      <c r="K11" s="279"/>
    </row>
    <row r="12" spans="1:12" ht="15" x14ac:dyDescent="0.2">
      <c r="A12" s="285" t="s">
        <v>111</v>
      </c>
      <c r="B12" s="286">
        <v>7</v>
      </c>
      <c r="C12" s="286">
        <v>3360057.04</v>
      </c>
      <c r="D12" s="286"/>
      <c r="E12" s="286"/>
      <c r="F12" s="286"/>
      <c r="G12" s="286"/>
      <c r="H12" s="286"/>
      <c r="I12" s="286">
        <f>B12+D12-F12</f>
        <v>7</v>
      </c>
      <c r="J12" s="286">
        <f>C12+E12-G12-H12</f>
        <v>3360057.04</v>
      </c>
      <c r="K12" s="279"/>
    </row>
    <row r="13" spans="1:12" ht="15" x14ac:dyDescent="0.2">
      <c r="A13" s="285" t="s">
        <v>112</v>
      </c>
      <c r="B13" s="286"/>
      <c r="C13" s="286"/>
      <c r="D13" s="286"/>
      <c r="E13" s="286"/>
      <c r="F13" s="286"/>
      <c r="G13" s="286"/>
      <c r="H13" s="286"/>
      <c r="I13" s="286">
        <f>B13+D13-F13-G13</f>
        <v>0</v>
      </c>
      <c r="J13" s="286">
        <f>C13+E13-G13-H13</f>
        <v>0</v>
      </c>
      <c r="K13" s="279"/>
    </row>
    <row r="14" spans="1:12" ht="15" x14ac:dyDescent="0.2">
      <c r="A14" s="285" t="s">
        <v>113</v>
      </c>
      <c r="B14" s="277">
        <f>SUM(B15:B16)</f>
        <v>9</v>
      </c>
      <c r="C14" s="277">
        <f>SUM(C15:C16)</f>
        <v>1403247.26</v>
      </c>
      <c r="D14" s="277">
        <f t="shared" ref="D14:J14" si="2">SUM(D15:D16)</f>
        <v>2</v>
      </c>
      <c r="E14" s="277">
        <f>SUM(E15:E16)</f>
        <v>15196.14</v>
      </c>
      <c r="F14" s="277">
        <f t="shared" si="2"/>
        <v>0</v>
      </c>
      <c r="G14" s="277">
        <f>SUM(G15:G16)</f>
        <v>0</v>
      </c>
      <c r="H14" s="277">
        <f>SUM(H15:H16)</f>
        <v>0</v>
      </c>
      <c r="I14" s="277">
        <f>SUM(I15:I16)</f>
        <v>11</v>
      </c>
      <c r="J14" s="277">
        <f t="shared" si="2"/>
        <v>1418443.4000000001</v>
      </c>
      <c r="K14" s="279"/>
    </row>
    <row r="15" spans="1:12" ht="15" x14ac:dyDescent="0.2">
      <c r="A15" s="285" t="s">
        <v>114</v>
      </c>
      <c r="B15" s="286">
        <v>9</v>
      </c>
      <c r="C15" s="286">
        <v>339401.72000000003</v>
      </c>
      <c r="D15" s="286">
        <v>2</v>
      </c>
      <c r="E15" s="286">
        <v>14486.14</v>
      </c>
      <c r="F15" s="286"/>
      <c r="G15" s="286"/>
      <c r="H15" s="286"/>
      <c r="I15" s="286">
        <f>B15+D15-F15</f>
        <v>11</v>
      </c>
      <c r="J15" s="286">
        <f>C15+E15-G15-H15</f>
        <v>353887.86000000004</v>
      </c>
      <c r="K15" s="279"/>
    </row>
    <row r="16" spans="1:12" ht="15" x14ac:dyDescent="0.2">
      <c r="A16" s="285" t="s">
        <v>115</v>
      </c>
      <c r="B16" s="286"/>
      <c r="C16" s="286">
        <v>1063845.54</v>
      </c>
      <c r="D16" s="286"/>
      <c r="E16" s="286">
        <v>710</v>
      </c>
      <c r="F16" s="286"/>
      <c r="G16" s="286"/>
      <c r="H16" s="286"/>
      <c r="I16" s="286">
        <f>B16+D16-F16</f>
        <v>0</v>
      </c>
      <c r="J16" s="286">
        <f>C16+E16-G16-H16</f>
        <v>1064555.54</v>
      </c>
      <c r="K16" s="279"/>
    </row>
    <row r="17" spans="1:11" ht="15" x14ac:dyDescent="0.2">
      <c r="A17" s="285" t="s">
        <v>116</v>
      </c>
      <c r="B17" s="277">
        <f>SUM(B18:B19,B22,B23)</f>
        <v>0</v>
      </c>
      <c r="C17" s="277">
        <f>SUM(C18:C19,C22,C23)</f>
        <v>32393</v>
      </c>
      <c r="D17" s="277">
        <f t="shared" ref="D17:J17" si="3">SUM(D18:D19,D22,D23)</f>
        <v>0</v>
      </c>
      <c r="E17" s="277">
        <f>SUM(E18:E19,E22,E23)</f>
        <v>0</v>
      </c>
      <c r="F17" s="277">
        <f t="shared" si="3"/>
        <v>0</v>
      </c>
      <c r="G17" s="277">
        <f>SUM(G18:G19,G22,G23)</f>
        <v>0</v>
      </c>
      <c r="H17" s="277">
        <f>SUM(H18:H19,H22,H23)</f>
        <v>0</v>
      </c>
      <c r="I17" s="277">
        <f>SUM(I18:I19,I22,I23)</f>
        <v>0</v>
      </c>
      <c r="J17" s="277">
        <f t="shared" si="3"/>
        <v>32393</v>
      </c>
      <c r="K17" s="279"/>
    </row>
    <row r="18" spans="1:11" ht="15" x14ac:dyDescent="0.2">
      <c r="A18" s="285" t="s">
        <v>117</v>
      </c>
      <c r="B18" s="286"/>
      <c r="C18" s="286"/>
      <c r="D18" s="286"/>
      <c r="E18" s="286"/>
      <c r="F18" s="286"/>
      <c r="G18" s="286"/>
      <c r="H18" s="286"/>
      <c r="I18" s="286"/>
      <c r="J18" s="286"/>
      <c r="K18" s="279"/>
    </row>
    <row r="19" spans="1:11" ht="15" x14ac:dyDescent="0.2">
      <c r="A19" s="285" t="s">
        <v>118</v>
      </c>
      <c r="B19" s="277">
        <f>SUM(B20:B21)</f>
        <v>0</v>
      </c>
      <c r="C19" s="277">
        <f>SUM(C20:C21)</f>
        <v>22689.010000000002</v>
      </c>
      <c r="D19" s="277">
        <f t="shared" ref="D19:J19" si="4">SUM(D20:D21)</f>
        <v>0</v>
      </c>
      <c r="E19" s="277">
        <f>SUM(E20:E21)</f>
        <v>0</v>
      </c>
      <c r="F19" s="277">
        <f t="shared" si="4"/>
        <v>0</v>
      </c>
      <c r="G19" s="277">
        <f>SUM(G20:G21)</f>
        <v>0</v>
      </c>
      <c r="H19" s="277">
        <f>SUM(H20:H21)</f>
        <v>0</v>
      </c>
      <c r="I19" s="277">
        <f>SUM(I20:I21)</f>
        <v>0</v>
      </c>
      <c r="J19" s="277">
        <f t="shared" si="4"/>
        <v>22689.010000000002</v>
      </c>
      <c r="K19" s="279"/>
    </row>
    <row r="20" spans="1:11" ht="15" x14ac:dyDescent="0.2">
      <c r="A20" s="285" t="s">
        <v>119</v>
      </c>
      <c r="B20" s="286"/>
      <c r="C20" s="286"/>
      <c r="D20" s="286"/>
      <c r="E20" s="286"/>
      <c r="F20" s="286"/>
      <c r="G20" s="286"/>
      <c r="H20" s="286"/>
      <c r="I20" s="286">
        <f>B20+D20-F20</f>
        <v>0</v>
      </c>
      <c r="J20" s="286">
        <f>C20+E20-G20-H20</f>
        <v>0</v>
      </c>
      <c r="K20" s="279"/>
    </row>
    <row r="21" spans="1:11" ht="15" x14ac:dyDescent="0.2">
      <c r="A21" s="285" t="s">
        <v>120</v>
      </c>
      <c r="B21" s="286"/>
      <c r="C21" s="286">
        <v>22689.010000000002</v>
      </c>
      <c r="D21" s="286"/>
      <c r="E21" s="286"/>
      <c r="F21" s="286"/>
      <c r="G21" s="286"/>
      <c r="H21" s="286"/>
      <c r="I21" s="286">
        <f t="shared" ref="I21:I23" si="5">B21+D21-F21</f>
        <v>0</v>
      </c>
      <c r="J21" s="286">
        <f t="shared" ref="J21:J23" si="6">C21+E21-G21-H21</f>
        <v>22689.010000000002</v>
      </c>
      <c r="K21" s="279"/>
    </row>
    <row r="22" spans="1:11" ht="15" x14ac:dyDescent="0.2">
      <c r="A22" s="285" t="s">
        <v>121</v>
      </c>
      <c r="B22" s="286"/>
      <c r="C22" s="286">
        <v>0</v>
      </c>
      <c r="D22" s="286"/>
      <c r="E22" s="286"/>
      <c r="F22" s="286"/>
      <c r="G22" s="286"/>
      <c r="H22" s="286"/>
      <c r="I22" s="286">
        <f t="shared" si="5"/>
        <v>0</v>
      </c>
      <c r="J22" s="286">
        <f t="shared" si="6"/>
        <v>0</v>
      </c>
      <c r="K22" s="279"/>
    </row>
    <row r="23" spans="1:11" ht="15" x14ac:dyDescent="0.2">
      <c r="A23" s="285" t="s">
        <v>122</v>
      </c>
      <c r="B23" s="286"/>
      <c r="C23" s="286">
        <v>9703.989999999998</v>
      </c>
      <c r="D23" s="286"/>
      <c r="E23" s="286"/>
      <c r="F23" s="286"/>
      <c r="G23" s="286"/>
      <c r="H23" s="286"/>
      <c r="I23" s="286">
        <f t="shared" si="5"/>
        <v>0</v>
      </c>
      <c r="J23" s="286">
        <f t="shared" si="6"/>
        <v>9703.989999999998</v>
      </c>
      <c r="K23" s="279"/>
    </row>
    <row r="24" spans="1:11" ht="15" x14ac:dyDescent="0.2">
      <c r="A24" s="284" t="s">
        <v>123</v>
      </c>
      <c r="B24" s="77">
        <f>SUM(B25:B31)</f>
        <v>0</v>
      </c>
      <c r="C24" s="77">
        <f t="shared" ref="C24:J24" si="7">SUM(C25:C31)</f>
        <v>0</v>
      </c>
      <c r="D24" s="77">
        <f t="shared" si="7"/>
        <v>0</v>
      </c>
      <c r="E24" s="77">
        <f t="shared" si="7"/>
        <v>0</v>
      </c>
      <c r="F24" s="77">
        <f t="shared" si="7"/>
        <v>0</v>
      </c>
      <c r="G24" s="77">
        <f t="shared" si="7"/>
        <v>0</v>
      </c>
      <c r="H24" s="77">
        <f t="shared" si="7"/>
        <v>0</v>
      </c>
      <c r="I24" s="77">
        <f t="shared" si="7"/>
        <v>0</v>
      </c>
      <c r="J24" s="77">
        <f t="shared" si="7"/>
        <v>0</v>
      </c>
      <c r="K24" s="279"/>
    </row>
    <row r="25" spans="1:11" ht="15" x14ac:dyDescent="0.2">
      <c r="A25" s="285" t="s">
        <v>250</v>
      </c>
      <c r="B25" s="286"/>
      <c r="C25" s="286"/>
      <c r="D25" s="286"/>
      <c r="E25" s="286"/>
      <c r="F25" s="286"/>
      <c r="G25" s="286"/>
      <c r="H25" s="286"/>
      <c r="I25" s="286"/>
      <c r="J25" s="286"/>
      <c r="K25" s="279"/>
    </row>
    <row r="26" spans="1:11" ht="15" x14ac:dyDescent="0.2">
      <c r="A26" s="285" t="s">
        <v>251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79"/>
    </row>
    <row r="27" spans="1:11" ht="15" x14ac:dyDescent="0.2">
      <c r="A27" s="285" t="s">
        <v>252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79"/>
    </row>
    <row r="28" spans="1:11" ht="15" x14ac:dyDescent="0.2">
      <c r="A28" s="285" t="s">
        <v>253</v>
      </c>
      <c r="B28" s="286"/>
      <c r="C28" s="286"/>
      <c r="D28" s="286"/>
      <c r="E28" s="286"/>
      <c r="F28" s="286"/>
      <c r="G28" s="286"/>
      <c r="H28" s="286"/>
      <c r="I28" s="286"/>
      <c r="J28" s="286"/>
      <c r="K28" s="279"/>
    </row>
    <row r="29" spans="1:11" ht="15" x14ac:dyDescent="0.2">
      <c r="A29" s="285" t="s">
        <v>254</v>
      </c>
      <c r="B29" s="286"/>
      <c r="C29" s="286"/>
      <c r="D29" s="286"/>
      <c r="E29" s="286"/>
      <c r="F29" s="286"/>
      <c r="G29" s="286"/>
      <c r="H29" s="286"/>
      <c r="I29" s="286"/>
      <c r="J29" s="286"/>
      <c r="K29" s="279"/>
    </row>
    <row r="30" spans="1:11" ht="15" x14ac:dyDescent="0.2">
      <c r="A30" s="285" t="s">
        <v>255</v>
      </c>
      <c r="B30" s="286"/>
      <c r="C30" s="286"/>
      <c r="D30" s="286"/>
      <c r="E30" s="286"/>
      <c r="F30" s="286"/>
      <c r="G30" s="286"/>
      <c r="H30" s="286"/>
      <c r="I30" s="286"/>
      <c r="J30" s="286"/>
      <c r="K30" s="279"/>
    </row>
    <row r="31" spans="1:11" ht="15" x14ac:dyDescent="0.2">
      <c r="A31" s="285" t="s">
        <v>256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79"/>
    </row>
    <row r="32" spans="1:11" ht="15" x14ac:dyDescent="0.2">
      <c r="A32" s="284" t="s">
        <v>124</v>
      </c>
      <c r="B32" s="77">
        <f>SUM(B33:B35)</f>
        <v>0</v>
      </c>
      <c r="C32" s="77">
        <f>SUM(C33:C35)</f>
        <v>0</v>
      </c>
      <c r="D32" s="77">
        <f t="shared" ref="D32:J32" si="8">SUM(D33:D35)</f>
        <v>0</v>
      </c>
      <c r="E32" s="77">
        <f>SUM(E33:E35)</f>
        <v>0</v>
      </c>
      <c r="F32" s="77">
        <f t="shared" si="8"/>
        <v>0</v>
      </c>
      <c r="G32" s="77">
        <f>SUM(G33:G35)</f>
        <v>0</v>
      </c>
      <c r="H32" s="77">
        <f>SUM(H33:H35)</f>
        <v>0</v>
      </c>
      <c r="I32" s="77">
        <f>SUM(I33:I35)</f>
        <v>0</v>
      </c>
      <c r="J32" s="77">
        <f t="shared" si="8"/>
        <v>0</v>
      </c>
      <c r="K32" s="279"/>
    </row>
    <row r="33" spans="1:11" ht="15" x14ac:dyDescent="0.2">
      <c r="A33" s="285" t="s">
        <v>257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79"/>
    </row>
    <row r="34" spans="1:11" ht="15" x14ac:dyDescent="0.2">
      <c r="A34" s="285" t="s">
        <v>258</v>
      </c>
      <c r="B34" s="286"/>
      <c r="C34" s="286"/>
      <c r="D34" s="286"/>
      <c r="E34" s="286"/>
      <c r="F34" s="286"/>
      <c r="G34" s="286"/>
      <c r="H34" s="286"/>
      <c r="I34" s="286"/>
      <c r="J34" s="286"/>
      <c r="K34" s="279"/>
    </row>
    <row r="35" spans="1:11" ht="15" x14ac:dyDescent="0.2">
      <c r="A35" s="285" t="s">
        <v>259</v>
      </c>
      <c r="B35" s="286"/>
      <c r="C35" s="286"/>
      <c r="D35" s="286"/>
      <c r="E35" s="286"/>
      <c r="F35" s="286"/>
      <c r="G35" s="286"/>
      <c r="H35" s="286"/>
      <c r="I35" s="286"/>
      <c r="J35" s="286"/>
      <c r="K35" s="279"/>
    </row>
    <row r="36" spans="1:11" ht="15" x14ac:dyDescent="0.2">
      <c r="A36" s="284" t="s">
        <v>125</v>
      </c>
      <c r="B36" s="77">
        <f t="shared" ref="B36:J36" si="9">SUM(B37:B39,B42)</f>
        <v>0</v>
      </c>
      <c r="C36" s="77">
        <f t="shared" si="9"/>
        <v>0</v>
      </c>
      <c r="D36" s="77">
        <f t="shared" si="9"/>
        <v>0</v>
      </c>
      <c r="E36" s="77">
        <f t="shared" si="9"/>
        <v>0</v>
      </c>
      <c r="F36" s="77">
        <f t="shared" si="9"/>
        <v>0</v>
      </c>
      <c r="G36" s="77">
        <f t="shared" si="9"/>
        <v>0</v>
      </c>
      <c r="H36" s="77">
        <f t="shared" si="9"/>
        <v>0</v>
      </c>
      <c r="I36" s="77">
        <f t="shared" si="9"/>
        <v>0</v>
      </c>
      <c r="J36" s="77">
        <f t="shared" si="9"/>
        <v>0</v>
      </c>
      <c r="K36" s="279"/>
    </row>
    <row r="37" spans="1:11" ht="15" x14ac:dyDescent="0.2">
      <c r="A37" s="285" t="s">
        <v>126</v>
      </c>
      <c r="B37" s="286"/>
      <c r="C37" s="286"/>
      <c r="D37" s="286"/>
      <c r="E37" s="286"/>
      <c r="F37" s="286"/>
      <c r="G37" s="286"/>
      <c r="H37" s="286"/>
      <c r="I37" s="286"/>
      <c r="J37" s="286"/>
      <c r="K37" s="279"/>
    </row>
    <row r="38" spans="1:11" ht="15" x14ac:dyDescent="0.2">
      <c r="A38" s="285" t="s">
        <v>127</v>
      </c>
      <c r="B38" s="286"/>
      <c r="C38" s="286"/>
      <c r="D38" s="286"/>
      <c r="E38" s="286"/>
      <c r="F38" s="286"/>
      <c r="G38" s="286"/>
      <c r="H38" s="286"/>
      <c r="I38" s="286"/>
      <c r="J38" s="286"/>
      <c r="K38" s="279"/>
    </row>
    <row r="39" spans="1:11" ht="15" x14ac:dyDescent="0.2">
      <c r="A39" s="285" t="s">
        <v>128</v>
      </c>
      <c r="B39" s="277">
        <f t="shared" ref="B39:J39" si="10">SUM(B40:B41)</f>
        <v>0</v>
      </c>
      <c r="C39" s="277">
        <f t="shared" si="10"/>
        <v>0</v>
      </c>
      <c r="D39" s="277">
        <f t="shared" si="10"/>
        <v>0</v>
      </c>
      <c r="E39" s="277">
        <f t="shared" si="10"/>
        <v>0</v>
      </c>
      <c r="F39" s="277">
        <f t="shared" si="10"/>
        <v>0</v>
      </c>
      <c r="G39" s="277">
        <f t="shared" si="10"/>
        <v>0</v>
      </c>
      <c r="H39" s="277">
        <f t="shared" si="10"/>
        <v>0</v>
      </c>
      <c r="I39" s="277">
        <f t="shared" si="10"/>
        <v>0</v>
      </c>
      <c r="J39" s="277">
        <f t="shared" si="10"/>
        <v>0</v>
      </c>
      <c r="K39" s="279"/>
    </row>
    <row r="40" spans="1:11" ht="30" x14ac:dyDescent="0.2">
      <c r="A40" s="285" t="s">
        <v>412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79"/>
    </row>
    <row r="41" spans="1:11" ht="15" x14ac:dyDescent="0.2">
      <c r="A41" s="285" t="s">
        <v>129</v>
      </c>
      <c r="B41" s="286"/>
      <c r="C41" s="286"/>
      <c r="D41" s="286"/>
      <c r="E41" s="286"/>
      <c r="F41" s="286"/>
      <c r="G41" s="286"/>
      <c r="H41" s="286"/>
      <c r="I41" s="286"/>
      <c r="J41" s="286"/>
      <c r="K41" s="279"/>
    </row>
    <row r="42" spans="1:11" ht="15" x14ac:dyDescent="0.2">
      <c r="A42" s="285" t="s">
        <v>130</v>
      </c>
      <c r="B42" s="286"/>
      <c r="C42" s="286"/>
      <c r="D42" s="286"/>
      <c r="E42" s="286"/>
      <c r="F42" s="286"/>
      <c r="G42" s="286"/>
      <c r="H42" s="286"/>
      <c r="I42" s="286"/>
      <c r="J42" s="286"/>
      <c r="K42" s="279"/>
    </row>
    <row r="43" spans="1:11" ht="15" x14ac:dyDescent="0.2">
      <c r="A43" s="287"/>
      <c r="B43" s="287"/>
      <c r="C43" s="287"/>
      <c r="D43" s="287"/>
      <c r="E43" s="287"/>
      <c r="F43" s="287"/>
      <c r="G43" s="287"/>
      <c r="H43" s="287"/>
      <c r="I43" s="287"/>
      <c r="J43" s="287"/>
    </row>
    <row r="44" spans="1:11" s="188" customFormat="1" x14ac:dyDescent="0.2"/>
    <row r="45" spans="1:11" s="188" customFormat="1" x14ac:dyDescent="0.2">
      <c r="A45" s="280"/>
    </row>
    <row r="46" spans="1:11" s="21" customFormat="1" ht="15" x14ac:dyDescent="0.3">
      <c r="A46" s="288" t="s">
        <v>99</v>
      </c>
      <c r="D46" s="19"/>
    </row>
    <row r="47" spans="1:11" s="21" customFormat="1" ht="15" x14ac:dyDescent="0.3">
      <c r="D47" s="204"/>
      <c r="E47" s="204"/>
      <c r="F47" s="204"/>
      <c r="G47" s="204"/>
      <c r="I47" s="204"/>
    </row>
    <row r="48" spans="1:11" s="21" customFormat="1" ht="15" x14ac:dyDescent="0.3">
      <c r="B48" s="201"/>
      <c r="C48" s="201"/>
      <c r="F48" s="201"/>
      <c r="G48" s="289"/>
      <c r="H48" s="201"/>
      <c r="I48" s="204"/>
      <c r="J48" s="204"/>
    </row>
    <row r="49" spans="1:10" s="21" customFormat="1" ht="15" x14ac:dyDescent="0.3">
      <c r="B49" s="199" t="s">
        <v>260</v>
      </c>
      <c r="F49" s="200" t="s">
        <v>265</v>
      </c>
      <c r="G49" s="290"/>
      <c r="I49" s="204"/>
      <c r="J49" s="204"/>
    </row>
    <row r="50" spans="1:10" s="21" customFormat="1" ht="15" x14ac:dyDescent="0.3">
      <c r="B50" s="291" t="s">
        <v>131</v>
      </c>
      <c r="F50" s="21" t="s">
        <v>261</v>
      </c>
      <c r="G50" s="204"/>
      <c r="I50" s="204"/>
      <c r="J50" s="204"/>
    </row>
    <row r="51" spans="1:10" s="204" customFormat="1" ht="15" x14ac:dyDescent="0.3">
      <c r="A51" s="21"/>
      <c r="B51" s="280"/>
      <c r="H51" s="280"/>
    </row>
    <row r="52" spans="1:10" s="21" customFormat="1" ht="15" x14ac:dyDescent="0.3">
      <c r="A52" s="292"/>
      <c r="B52" s="292"/>
      <c r="C52" s="292"/>
    </row>
    <row r="53" spans="1:10" ht="15" x14ac:dyDescent="0.2">
      <c r="A53" s="287"/>
      <c r="B53" s="287"/>
      <c r="C53" s="287"/>
      <c r="D53" s="287"/>
      <c r="E53" s="287"/>
      <c r="F53" s="287"/>
      <c r="G53" s="287"/>
      <c r="H53" s="287"/>
      <c r="I53" s="287"/>
      <c r="J53" s="287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  <ignoredErrors>
    <ignoredError sqref="I11:J11 I15:J24 I14 I13:J13 J12" unlockedFormula="1"/>
    <ignoredError sqref="J14 I12" formula="1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showGridLines="0" zoomScaleSheetLayoutView="70" workbookViewId="0">
      <selection activeCell="H2" sqref="H2"/>
    </sheetView>
  </sheetViews>
  <sheetFormatPr defaultRowHeight="12.75" x14ac:dyDescent="0.2"/>
  <cols>
    <col min="1" max="1" width="4.7109375" style="302" customWidth="1"/>
    <col min="2" max="2" width="28.7109375" style="302" customWidth="1"/>
    <col min="3" max="3" width="18.42578125" style="302" customWidth="1"/>
    <col min="4" max="4" width="20" style="302" customWidth="1"/>
    <col min="5" max="5" width="14.140625" style="22" customWidth="1"/>
    <col min="6" max="6" width="18.855468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9" customWidth="1"/>
    <col min="11" max="11" width="12.7109375" style="59" customWidth="1"/>
    <col min="12" max="12" width="9.140625" style="301"/>
    <col min="13" max="16384" width="9.140625" style="302"/>
  </cols>
  <sheetData>
    <row r="1" spans="1:12" s="22" customFormat="1" ht="15" x14ac:dyDescent="0.2">
      <c r="A1" s="129" t="s">
        <v>298</v>
      </c>
      <c r="B1" s="130"/>
      <c r="C1" s="130"/>
      <c r="D1" s="130"/>
      <c r="E1" s="130"/>
      <c r="F1" s="130"/>
      <c r="G1" s="136"/>
      <c r="H1" s="293" t="s">
        <v>190</v>
      </c>
      <c r="I1" s="136"/>
      <c r="J1" s="61"/>
      <c r="K1" s="61"/>
      <c r="L1" s="61"/>
    </row>
    <row r="2" spans="1:12" s="22" customFormat="1" ht="15" x14ac:dyDescent="0.3">
      <c r="A2" s="100" t="s">
        <v>132</v>
      </c>
      <c r="B2" s="130"/>
      <c r="C2" s="130"/>
      <c r="D2" s="130"/>
      <c r="E2" s="130"/>
      <c r="F2" s="130"/>
      <c r="G2" s="137"/>
      <c r="H2" s="298" t="s">
        <v>438</v>
      </c>
      <c r="I2" s="137"/>
      <c r="J2" s="61"/>
      <c r="K2" s="61"/>
      <c r="L2" s="61"/>
    </row>
    <row r="3" spans="1:12" s="22" customFormat="1" ht="15" x14ac:dyDescent="0.2">
      <c r="A3" s="130"/>
      <c r="B3" s="130"/>
      <c r="C3" s="130"/>
      <c r="D3" s="130"/>
      <c r="E3" s="130"/>
      <c r="F3" s="130"/>
      <c r="G3" s="137"/>
      <c r="H3" s="133"/>
      <c r="I3" s="137"/>
      <c r="J3" s="61"/>
      <c r="K3" s="61"/>
      <c r="L3" s="61"/>
    </row>
    <row r="4" spans="1:12" s="2" customFormat="1" ht="15" x14ac:dyDescent="0.3">
      <c r="A4" s="71" t="str">
        <f>'[3]ფორმა N2'!A4</f>
        <v>ანგარიშვალდებული პირის დასახელება:</v>
      </c>
      <c r="B4" s="71"/>
      <c r="C4" s="71"/>
      <c r="D4" s="71"/>
      <c r="E4" s="130"/>
      <c r="F4" s="130"/>
      <c r="G4" s="130"/>
      <c r="H4" s="130"/>
      <c r="I4" s="136"/>
      <c r="J4" s="59"/>
      <c r="K4" s="59"/>
      <c r="L4" s="22"/>
    </row>
    <row r="5" spans="1:12" s="2" customFormat="1" ht="15" x14ac:dyDescent="0.3">
      <c r="A5" s="114" t="str">
        <f>'[3]ფორმა N2'!A5</f>
        <v>საარჩევნო ბლოკი „ერთიანი ნაციონალური მოძრაობა“</v>
      </c>
      <c r="B5" s="115"/>
      <c r="C5" s="115"/>
      <c r="D5" s="115"/>
      <c r="E5" s="139"/>
      <c r="F5" s="140"/>
      <c r="G5" s="140"/>
      <c r="H5" s="140"/>
      <c r="I5" s="136"/>
      <c r="J5" s="59"/>
      <c r="K5" s="59"/>
      <c r="L5" s="12"/>
    </row>
    <row r="6" spans="1:12" s="22" customFormat="1" ht="13.5" x14ac:dyDescent="0.2">
      <c r="A6" s="134"/>
      <c r="B6" s="135"/>
      <c r="C6" s="135"/>
      <c r="D6" s="135"/>
      <c r="E6" s="130"/>
      <c r="F6" s="130"/>
      <c r="G6" s="130"/>
      <c r="H6" s="130"/>
      <c r="I6" s="136"/>
      <c r="J6" s="59"/>
      <c r="K6" s="59"/>
      <c r="L6" s="59"/>
    </row>
    <row r="7" spans="1:12" ht="30" x14ac:dyDescent="0.2">
      <c r="A7" s="299" t="s">
        <v>64</v>
      </c>
      <c r="B7" s="299" t="s">
        <v>365</v>
      </c>
      <c r="C7" s="300" t="s">
        <v>366</v>
      </c>
      <c r="D7" s="300" t="s">
        <v>227</v>
      </c>
      <c r="E7" s="300" t="s">
        <v>232</v>
      </c>
      <c r="F7" s="300" t="s">
        <v>233</v>
      </c>
      <c r="G7" s="300" t="s">
        <v>234</v>
      </c>
      <c r="H7" s="300" t="s">
        <v>235</v>
      </c>
      <c r="I7" s="136"/>
    </row>
    <row r="8" spans="1:12" ht="15" x14ac:dyDescent="0.2">
      <c r="A8" s="299">
        <v>1</v>
      </c>
      <c r="B8" s="299">
        <v>2</v>
      </c>
      <c r="C8" s="300">
        <v>3</v>
      </c>
      <c r="D8" s="299">
        <v>4</v>
      </c>
      <c r="E8" s="300">
        <v>5</v>
      </c>
      <c r="F8" s="299">
        <v>6</v>
      </c>
      <c r="G8" s="300">
        <v>7</v>
      </c>
      <c r="H8" s="300">
        <v>8</v>
      </c>
      <c r="I8" s="136"/>
    </row>
    <row r="9" spans="1:12" ht="15" x14ac:dyDescent="0.3">
      <c r="A9" s="303">
        <v>1</v>
      </c>
      <c r="B9" s="304" t="s">
        <v>230</v>
      </c>
      <c r="C9" s="304" t="s">
        <v>448</v>
      </c>
      <c r="D9" s="304" t="s">
        <v>449</v>
      </c>
      <c r="E9" s="304">
        <v>480.8</v>
      </c>
      <c r="F9" s="304">
        <v>146823.32999999999</v>
      </c>
      <c r="G9" s="305">
        <v>38890</v>
      </c>
      <c r="H9" s="304"/>
      <c r="I9" s="136"/>
    </row>
    <row r="10" spans="1:12" ht="15" x14ac:dyDescent="0.3">
      <c r="A10" s="303">
        <v>2</v>
      </c>
      <c r="B10" s="304" t="s">
        <v>230</v>
      </c>
      <c r="C10" s="304" t="s">
        <v>450</v>
      </c>
      <c r="D10" s="304" t="s">
        <v>451</v>
      </c>
      <c r="E10" s="304">
        <v>108.5</v>
      </c>
      <c r="F10" s="304">
        <v>17404.71</v>
      </c>
      <c r="G10" s="305">
        <v>38922</v>
      </c>
      <c r="H10" s="304"/>
      <c r="I10" s="136"/>
    </row>
    <row r="11" spans="1:12" ht="15" x14ac:dyDescent="0.3">
      <c r="A11" s="303">
        <v>3</v>
      </c>
      <c r="B11" s="304" t="s">
        <v>230</v>
      </c>
      <c r="C11" s="304" t="s">
        <v>452</v>
      </c>
      <c r="D11" s="304" t="s">
        <v>453</v>
      </c>
      <c r="E11" s="304">
        <v>77</v>
      </c>
      <c r="F11" s="304">
        <v>19295.45</v>
      </c>
      <c r="G11" s="305">
        <v>39210</v>
      </c>
      <c r="H11" s="304"/>
      <c r="I11" s="136"/>
    </row>
    <row r="12" spans="1:12" ht="15" x14ac:dyDescent="0.3">
      <c r="A12" s="303">
        <v>4</v>
      </c>
      <c r="B12" s="304" t="s">
        <v>230</v>
      </c>
      <c r="C12" s="304" t="s">
        <v>454</v>
      </c>
      <c r="D12" s="304" t="s">
        <v>455</v>
      </c>
      <c r="E12" s="304">
        <v>180</v>
      </c>
      <c r="F12" s="304">
        <v>55000</v>
      </c>
      <c r="G12" s="305">
        <v>41124</v>
      </c>
      <c r="H12" s="304"/>
      <c r="I12" s="136"/>
    </row>
    <row r="13" spans="1:12" ht="15" x14ac:dyDescent="0.3">
      <c r="A13" s="303">
        <v>5</v>
      </c>
      <c r="B13" s="304" t="s">
        <v>230</v>
      </c>
      <c r="C13" s="304" t="s">
        <v>456</v>
      </c>
      <c r="D13" s="304" t="s">
        <v>457</v>
      </c>
      <c r="E13" s="304">
        <v>250.7</v>
      </c>
      <c r="F13" s="304">
        <v>224105</v>
      </c>
      <c r="G13" s="305">
        <v>40165</v>
      </c>
      <c r="H13" s="304"/>
      <c r="I13" s="136"/>
    </row>
    <row r="14" spans="1:12" ht="15" x14ac:dyDescent="0.3">
      <c r="A14" s="303">
        <v>6</v>
      </c>
      <c r="B14" s="304" t="s">
        <v>230</v>
      </c>
      <c r="C14" s="304" t="s">
        <v>458</v>
      </c>
      <c r="D14" s="304" t="s">
        <v>459</v>
      </c>
      <c r="E14" s="304">
        <v>2406.19</v>
      </c>
      <c r="F14" s="304">
        <v>2865918.99</v>
      </c>
      <c r="G14" s="305">
        <v>40843</v>
      </c>
      <c r="H14" s="304"/>
      <c r="I14" s="136"/>
    </row>
    <row r="15" spans="1:12" s="22" customFormat="1" ht="15" x14ac:dyDescent="0.3">
      <c r="A15" s="303">
        <v>7</v>
      </c>
      <c r="B15" s="304" t="s">
        <v>230</v>
      </c>
      <c r="C15" s="304" t="s">
        <v>460</v>
      </c>
      <c r="D15" s="304" t="s">
        <v>461</v>
      </c>
      <c r="E15" s="304">
        <v>52</v>
      </c>
      <c r="F15" s="304">
        <v>31509.599999999999</v>
      </c>
      <c r="G15" s="305">
        <v>41271</v>
      </c>
      <c r="H15" s="304"/>
      <c r="I15" s="136"/>
      <c r="J15" s="59"/>
      <c r="K15" s="59"/>
      <c r="L15" s="59"/>
    </row>
    <row r="16" spans="1:12" s="22" customFormat="1" ht="15" x14ac:dyDescent="0.25">
      <c r="A16" s="303">
        <v>8</v>
      </c>
      <c r="B16" s="304"/>
      <c r="C16" s="304"/>
      <c r="D16" s="304"/>
      <c r="E16" s="304"/>
      <c r="F16" s="304"/>
      <c r="G16" s="306"/>
      <c r="H16" s="304"/>
      <c r="I16" s="136"/>
      <c r="J16" s="59"/>
      <c r="K16" s="59"/>
      <c r="L16" s="59"/>
    </row>
    <row r="17" spans="1:12" s="22" customFormat="1" ht="15" x14ac:dyDescent="0.25">
      <c r="A17" s="303" t="s">
        <v>271</v>
      </c>
      <c r="B17" s="304"/>
      <c r="C17" s="304"/>
      <c r="D17" s="304"/>
      <c r="E17" s="304"/>
      <c r="F17" s="304"/>
      <c r="G17" s="306"/>
      <c r="H17" s="304"/>
      <c r="I17" s="136"/>
      <c r="J17" s="59"/>
      <c r="K17" s="59"/>
      <c r="L17" s="59"/>
    </row>
    <row r="18" spans="1:12" s="22" customFormat="1" x14ac:dyDescent="0.2">
      <c r="J18" s="59"/>
      <c r="K18" s="59"/>
      <c r="L18" s="59"/>
    </row>
    <row r="19" spans="1:12" s="22" customFormat="1" x14ac:dyDescent="0.2"/>
    <row r="20" spans="1:12" s="22" customFormat="1" x14ac:dyDescent="0.2">
      <c r="A20" s="302"/>
    </row>
    <row r="21" spans="1:12" s="2" customFormat="1" ht="15" x14ac:dyDescent="0.3">
      <c r="B21" s="66" t="s">
        <v>99</v>
      </c>
      <c r="E21" s="5"/>
    </row>
    <row r="22" spans="1:12" s="2" customFormat="1" ht="15" x14ac:dyDescent="0.3">
      <c r="C22" s="65"/>
      <c r="E22" s="65"/>
      <c r="F22" s="68"/>
      <c r="G22"/>
      <c r="H22"/>
      <c r="I22"/>
    </row>
    <row r="23" spans="1:12" s="2" customFormat="1" ht="15" x14ac:dyDescent="0.3">
      <c r="A23"/>
      <c r="C23" s="64" t="s">
        <v>260</v>
      </c>
      <c r="E23" s="12" t="s">
        <v>265</v>
      </c>
      <c r="F23" s="67"/>
      <c r="G23"/>
      <c r="H23"/>
      <c r="I23"/>
    </row>
    <row r="24" spans="1:12" s="2" customFormat="1" ht="15" x14ac:dyDescent="0.3">
      <c r="A24"/>
      <c r="C24" s="60" t="s">
        <v>131</v>
      </c>
      <c r="E24" s="2" t="s">
        <v>261</v>
      </c>
      <c r="F24"/>
      <c r="G24"/>
      <c r="H24"/>
      <c r="I24"/>
    </row>
    <row r="25" spans="1:12" customFormat="1" ht="15" x14ac:dyDescent="0.3">
      <c r="B25" s="2"/>
      <c r="C25" s="302"/>
    </row>
  </sheetData>
  <dataValidations count="2">
    <dataValidation allowBlank="1" showInputMessage="1" showErrorMessage="1" prompt="თვე/დღე/წელი" sqref="G9:G17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96" fitToHeight="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L26" sqref="L26"/>
    </sheetView>
  </sheetViews>
  <sheetFormatPr defaultRowHeight="12.75" x14ac:dyDescent="0.2"/>
  <cols>
    <col min="1" max="1" width="4.7109375" style="302" customWidth="1"/>
    <col min="2" max="2" width="23.28515625" style="302" customWidth="1"/>
    <col min="3" max="4" width="17.7109375" style="302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301" customWidth="1"/>
    <col min="11" max="16384" width="9.140625" style="302"/>
  </cols>
  <sheetData>
    <row r="1" spans="1:10" s="22" customFormat="1" ht="15" x14ac:dyDescent="0.2">
      <c r="A1" s="129" t="s">
        <v>299</v>
      </c>
      <c r="B1" s="130"/>
      <c r="C1" s="130"/>
      <c r="D1" s="130"/>
      <c r="E1" s="130"/>
      <c r="F1" s="130"/>
      <c r="G1" s="130"/>
      <c r="H1" s="136"/>
      <c r="I1" s="73" t="s">
        <v>190</v>
      </c>
      <c r="J1" s="142"/>
    </row>
    <row r="2" spans="1:10" s="22" customFormat="1" ht="15" x14ac:dyDescent="0.3">
      <c r="A2" s="100" t="s">
        <v>132</v>
      </c>
      <c r="B2" s="130"/>
      <c r="C2" s="130"/>
      <c r="D2" s="130"/>
      <c r="E2" s="130"/>
      <c r="F2" s="130"/>
      <c r="G2" s="130"/>
      <c r="H2" s="136"/>
      <c r="I2" s="298" t="s">
        <v>438</v>
      </c>
      <c r="J2" s="142"/>
    </row>
    <row r="3" spans="1:10" s="22" customFormat="1" ht="15" x14ac:dyDescent="0.2">
      <c r="A3" s="130"/>
      <c r="B3" s="130"/>
      <c r="C3" s="130"/>
      <c r="D3" s="130"/>
      <c r="E3" s="130"/>
      <c r="F3" s="130"/>
      <c r="G3" s="130"/>
      <c r="H3" s="133"/>
      <c r="I3" s="133"/>
      <c r="J3" s="142"/>
    </row>
    <row r="4" spans="1:10" s="2" customFormat="1" ht="15" x14ac:dyDescent="0.3">
      <c r="A4" s="71" t="str">
        <f>'[4]ფორმა N2'!A4</f>
        <v>ანგარიშვალდებული პირის დასახელება:</v>
      </c>
      <c r="B4" s="71"/>
      <c r="C4" s="71"/>
      <c r="D4" s="72"/>
      <c r="E4" s="138"/>
      <c r="F4" s="130"/>
      <c r="G4" s="130"/>
      <c r="H4" s="130"/>
      <c r="I4" s="138"/>
      <c r="J4" s="99"/>
    </row>
    <row r="5" spans="1:10" s="2" customFormat="1" ht="15" x14ac:dyDescent="0.3">
      <c r="A5" s="307" t="s">
        <v>445</v>
      </c>
      <c r="B5" s="115"/>
      <c r="C5" s="115"/>
      <c r="D5" s="115"/>
      <c r="E5" s="139"/>
      <c r="F5" s="140"/>
      <c r="G5" s="140"/>
      <c r="H5" s="140"/>
      <c r="I5" s="139"/>
      <c r="J5" s="99"/>
    </row>
    <row r="6" spans="1:10" s="22" customFormat="1" ht="13.5" x14ac:dyDescent="0.2">
      <c r="A6" s="134"/>
      <c r="B6" s="135"/>
      <c r="C6" s="135"/>
      <c r="D6" s="135"/>
      <c r="E6" s="130"/>
      <c r="F6" s="130"/>
      <c r="G6" s="130"/>
      <c r="H6" s="130"/>
      <c r="I6" s="130"/>
      <c r="J6" s="137"/>
    </row>
    <row r="7" spans="1:10" ht="30" x14ac:dyDescent="0.2">
      <c r="A7" s="308" t="s">
        <v>64</v>
      </c>
      <c r="B7" s="299" t="s">
        <v>240</v>
      </c>
      <c r="C7" s="300" t="s">
        <v>236</v>
      </c>
      <c r="D7" s="300" t="s">
        <v>237</v>
      </c>
      <c r="E7" s="300" t="s">
        <v>238</v>
      </c>
      <c r="F7" s="300" t="s">
        <v>239</v>
      </c>
      <c r="G7" s="300" t="s">
        <v>233</v>
      </c>
      <c r="H7" s="300" t="s">
        <v>234</v>
      </c>
      <c r="I7" s="300" t="s">
        <v>235</v>
      </c>
      <c r="J7" s="309"/>
    </row>
    <row r="8" spans="1:10" ht="15" x14ac:dyDescent="0.2">
      <c r="A8" s="299">
        <v>1</v>
      </c>
      <c r="B8" s="299">
        <v>2</v>
      </c>
      <c r="C8" s="300">
        <v>3</v>
      </c>
      <c r="D8" s="299">
        <v>4</v>
      </c>
      <c r="E8" s="300">
        <v>5</v>
      </c>
      <c r="F8" s="299">
        <v>6</v>
      </c>
      <c r="G8" s="300">
        <v>7</v>
      </c>
      <c r="H8" s="299">
        <v>8</v>
      </c>
      <c r="I8" s="300">
        <v>9</v>
      </c>
      <c r="J8" s="309"/>
    </row>
    <row r="9" spans="1:10" ht="15" x14ac:dyDescent="0.3">
      <c r="A9" s="303">
        <v>1</v>
      </c>
      <c r="B9" s="304" t="s">
        <v>462</v>
      </c>
      <c r="C9" s="304" t="s">
        <v>463</v>
      </c>
      <c r="D9" s="304" t="s">
        <v>464</v>
      </c>
      <c r="E9" s="304">
        <v>2007</v>
      </c>
      <c r="F9" s="304" t="s">
        <v>465</v>
      </c>
      <c r="G9" s="304">
        <v>38428.370000000003</v>
      </c>
      <c r="H9" s="310">
        <v>39344</v>
      </c>
      <c r="I9" s="304"/>
      <c r="J9" s="309"/>
    </row>
    <row r="10" spans="1:10" ht="15" x14ac:dyDescent="0.3">
      <c r="A10" s="303">
        <v>2</v>
      </c>
      <c r="B10" s="304" t="s">
        <v>462</v>
      </c>
      <c r="C10" s="304" t="s">
        <v>466</v>
      </c>
      <c r="D10" s="304" t="s">
        <v>467</v>
      </c>
      <c r="E10" s="304">
        <v>2011</v>
      </c>
      <c r="F10" s="304" t="s">
        <v>468</v>
      </c>
      <c r="G10" s="304">
        <v>88697.600000000006</v>
      </c>
      <c r="H10" s="310">
        <v>40827</v>
      </c>
      <c r="I10" s="304"/>
      <c r="J10" s="309"/>
    </row>
    <row r="11" spans="1:10" ht="15" x14ac:dyDescent="0.3">
      <c r="A11" s="303">
        <v>3</v>
      </c>
      <c r="B11" s="304" t="s">
        <v>462</v>
      </c>
      <c r="C11" s="304" t="s">
        <v>463</v>
      </c>
      <c r="D11" s="304" t="s">
        <v>469</v>
      </c>
      <c r="E11" s="304">
        <v>2007</v>
      </c>
      <c r="F11" s="304" t="s">
        <v>470</v>
      </c>
      <c r="G11" s="304">
        <v>21221.79</v>
      </c>
      <c r="H11" s="310">
        <v>40946</v>
      </c>
      <c r="I11" s="304"/>
      <c r="J11" s="309"/>
    </row>
    <row r="12" spans="1:10" ht="15" x14ac:dyDescent="0.3">
      <c r="A12" s="303">
        <v>4</v>
      </c>
      <c r="B12" s="304" t="s">
        <v>462</v>
      </c>
      <c r="C12" s="304" t="s">
        <v>471</v>
      </c>
      <c r="D12" s="304" t="s">
        <v>472</v>
      </c>
      <c r="E12" s="304">
        <v>2012</v>
      </c>
      <c r="F12" s="304" t="s">
        <v>473</v>
      </c>
      <c r="G12" s="304">
        <v>22825.19</v>
      </c>
      <c r="H12" s="310">
        <v>41136</v>
      </c>
      <c r="I12" s="304"/>
      <c r="J12" s="309"/>
    </row>
    <row r="13" spans="1:10" ht="15" x14ac:dyDescent="0.3">
      <c r="A13" s="303">
        <v>5</v>
      </c>
      <c r="B13" s="304" t="s">
        <v>462</v>
      </c>
      <c r="C13" s="304" t="s">
        <v>471</v>
      </c>
      <c r="D13" s="304" t="s">
        <v>474</v>
      </c>
      <c r="E13" s="304">
        <v>2012</v>
      </c>
      <c r="F13" s="304" t="s">
        <v>475</v>
      </c>
      <c r="G13" s="304">
        <v>16552.36</v>
      </c>
      <c r="H13" s="310">
        <v>41136</v>
      </c>
      <c r="I13" s="304"/>
      <c r="J13" s="309"/>
    </row>
    <row r="14" spans="1:10" ht="15" x14ac:dyDescent="0.3">
      <c r="A14" s="303">
        <v>6</v>
      </c>
      <c r="B14" s="304" t="s">
        <v>462</v>
      </c>
      <c r="C14" s="304" t="s">
        <v>471</v>
      </c>
      <c r="D14" s="304" t="s">
        <v>476</v>
      </c>
      <c r="E14" s="304">
        <v>2013</v>
      </c>
      <c r="F14" s="304" t="s">
        <v>477</v>
      </c>
      <c r="G14" s="304">
        <v>32998.639999999999</v>
      </c>
      <c r="H14" s="310">
        <v>41494</v>
      </c>
      <c r="I14" s="304"/>
      <c r="J14" s="309"/>
    </row>
    <row r="15" spans="1:10" s="22" customFormat="1" ht="15" x14ac:dyDescent="0.3">
      <c r="A15" s="303">
        <v>7</v>
      </c>
      <c r="B15" s="304" t="s">
        <v>462</v>
      </c>
      <c r="C15" s="304" t="s">
        <v>478</v>
      </c>
      <c r="D15" s="304" t="s">
        <v>479</v>
      </c>
      <c r="E15" s="304">
        <v>1996</v>
      </c>
      <c r="F15" s="304" t="s">
        <v>480</v>
      </c>
      <c r="G15" s="304">
        <v>14703.39</v>
      </c>
      <c r="H15" s="311" t="s">
        <v>481</v>
      </c>
      <c r="I15" s="304"/>
      <c r="J15" s="137"/>
    </row>
    <row r="16" spans="1:10" s="22" customFormat="1" ht="15" x14ac:dyDescent="0.3">
      <c r="A16" s="303">
        <v>8</v>
      </c>
      <c r="B16" s="304" t="s">
        <v>462</v>
      </c>
      <c r="C16" s="304" t="s">
        <v>482</v>
      </c>
      <c r="D16" s="304" t="s">
        <v>483</v>
      </c>
      <c r="E16" s="304">
        <v>2013</v>
      </c>
      <c r="F16" s="304" t="s">
        <v>484</v>
      </c>
      <c r="G16" s="304">
        <v>22166.42</v>
      </c>
      <c r="H16" s="310">
        <v>41544</v>
      </c>
      <c r="I16" s="304"/>
      <c r="J16" s="137"/>
    </row>
    <row r="17" spans="1:10" s="22" customFormat="1" ht="15" x14ac:dyDescent="0.3">
      <c r="A17" s="303">
        <v>9</v>
      </c>
      <c r="B17" s="304" t="s">
        <v>462</v>
      </c>
      <c r="C17" s="304" t="s">
        <v>1160</v>
      </c>
      <c r="D17" s="304" t="s">
        <v>1161</v>
      </c>
      <c r="E17" s="304">
        <v>2000</v>
      </c>
      <c r="F17" s="304" t="s">
        <v>1162</v>
      </c>
      <c r="G17" s="304">
        <v>11220.610000000006</v>
      </c>
      <c r="H17" s="419" t="s">
        <v>1163</v>
      </c>
      <c r="I17" s="304"/>
      <c r="J17" s="137"/>
    </row>
    <row r="18" spans="1:10" s="22" customFormat="1" ht="15" x14ac:dyDescent="0.3">
      <c r="A18" s="303">
        <v>10</v>
      </c>
      <c r="B18" s="304" t="s">
        <v>462</v>
      </c>
      <c r="C18" s="304" t="s">
        <v>1160</v>
      </c>
      <c r="D18" s="304" t="s">
        <v>1161</v>
      </c>
      <c r="E18" s="304">
        <v>2000</v>
      </c>
      <c r="F18" s="304" t="s">
        <v>1164</v>
      </c>
      <c r="G18" s="304">
        <v>11160.900000000007</v>
      </c>
      <c r="H18" s="419" t="s">
        <v>1163</v>
      </c>
      <c r="I18" s="304"/>
      <c r="J18" s="137"/>
    </row>
    <row r="19" spans="1:10" s="22" customFormat="1" ht="15" x14ac:dyDescent="0.3">
      <c r="A19" s="303">
        <v>11</v>
      </c>
      <c r="B19" s="304" t="s">
        <v>462</v>
      </c>
      <c r="C19" s="304" t="s">
        <v>1160</v>
      </c>
      <c r="D19" s="304" t="s">
        <v>1161</v>
      </c>
      <c r="E19" s="304">
        <v>2001</v>
      </c>
      <c r="F19" s="304" t="s">
        <v>1165</v>
      </c>
      <c r="G19" s="304">
        <v>10610.490000000007</v>
      </c>
      <c r="H19" s="311">
        <v>41762</v>
      </c>
      <c r="I19" s="304"/>
      <c r="J19" s="137"/>
    </row>
    <row r="20" spans="1:10" s="22" customFormat="1" ht="15" x14ac:dyDescent="0.3">
      <c r="A20" s="303">
        <v>12</v>
      </c>
      <c r="B20" s="304" t="s">
        <v>462</v>
      </c>
      <c r="C20" s="304" t="s">
        <v>1160</v>
      </c>
      <c r="D20" s="304" t="s">
        <v>1161</v>
      </c>
      <c r="E20" s="304">
        <v>2001</v>
      </c>
      <c r="F20" s="304" t="s">
        <v>1166</v>
      </c>
      <c r="G20" s="304">
        <v>9517.4100000000071</v>
      </c>
      <c r="H20" s="311">
        <v>41762</v>
      </c>
      <c r="I20" s="304"/>
      <c r="J20" s="137"/>
    </row>
    <row r="21" spans="1:10" s="22" customFormat="1" ht="15" x14ac:dyDescent="0.3">
      <c r="A21" s="303">
        <v>13</v>
      </c>
      <c r="B21" s="304" t="s">
        <v>462</v>
      </c>
      <c r="C21" s="304" t="s">
        <v>1160</v>
      </c>
      <c r="D21" s="304" t="s">
        <v>1161</v>
      </c>
      <c r="E21" s="304">
        <v>2001</v>
      </c>
      <c r="F21" s="304" t="s">
        <v>1167</v>
      </c>
      <c r="G21" s="304">
        <v>9758.0100000000075</v>
      </c>
      <c r="H21" s="311">
        <v>41762</v>
      </c>
      <c r="I21" s="304"/>
      <c r="J21" s="137"/>
    </row>
    <row r="22" spans="1:10" s="22" customFormat="1" ht="15" x14ac:dyDescent="0.3">
      <c r="A22" s="303">
        <v>14</v>
      </c>
      <c r="B22" s="304" t="s">
        <v>462</v>
      </c>
      <c r="C22" s="304" t="s">
        <v>1168</v>
      </c>
      <c r="D22" s="304" t="s">
        <v>1126</v>
      </c>
      <c r="E22" s="304">
        <v>2000</v>
      </c>
      <c r="F22" s="304" t="s">
        <v>1169</v>
      </c>
      <c r="G22" s="304">
        <v>8026.0200000000077</v>
      </c>
      <c r="H22" s="311">
        <v>41762</v>
      </c>
      <c r="I22" s="304"/>
      <c r="J22" s="137"/>
    </row>
    <row r="23" spans="1:10" s="22" customFormat="1" ht="15" x14ac:dyDescent="0.3">
      <c r="A23" s="303">
        <v>15</v>
      </c>
      <c r="B23" s="304" t="s">
        <v>462</v>
      </c>
      <c r="C23" s="304" t="s">
        <v>1160</v>
      </c>
      <c r="D23" s="304" t="s">
        <v>1161</v>
      </c>
      <c r="E23" s="304">
        <v>2001</v>
      </c>
      <c r="F23" s="304" t="s">
        <v>1176</v>
      </c>
      <c r="G23" s="304">
        <v>10765.66</v>
      </c>
      <c r="H23" s="311" t="s">
        <v>1178</v>
      </c>
      <c r="I23" s="304"/>
      <c r="J23" s="137"/>
    </row>
    <row r="24" spans="1:10" s="22" customFormat="1" ht="15" x14ac:dyDescent="0.3">
      <c r="A24" s="303">
        <v>16</v>
      </c>
      <c r="B24" s="304" t="s">
        <v>462</v>
      </c>
      <c r="C24" s="304" t="s">
        <v>1160</v>
      </c>
      <c r="D24" s="304" t="s">
        <v>1161</v>
      </c>
      <c r="E24" s="304">
        <v>2001</v>
      </c>
      <c r="F24" s="304" t="s">
        <v>1177</v>
      </c>
      <c r="G24" s="304">
        <v>10748.86</v>
      </c>
      <c r="H24" s="311" t="s">
        <v>1178</v>
      </c>
      <c r="I24" s="304"/>
      <c r="J24" s="137"/>
    </row>
    <row r="25" spans="1:10" s="22" customFormat="1" ht="15" x14ac:dyDescent="0.3">
      <c r="A25" s="303">
        <v>17</v>
      </c>
      <c r="B25" s="304" t="s">
        <v>462</v>
      </c>
      <c r="C25" s="304" t="s">
        <v>1160</v>
      </c>
      <c r="D25" s="304" t="s">
        <v>1173</v>
      </c>
      <c r="E25" s="304">
        <v>2000</v>
      </c>
      <c r="F25" s="304" t="s">
        <v>1174</v>
      </c>
      <c r="G25" s="304">
        <v>14486.14</v>
      </c>
      <c r="H25" s="419" t="s">
        <v>1175</v>
      </c>
      <c r="I25" s="304"/>
      <c r="J25" s="137"/>
    </row>
    <row r="26" spans="1:10" s="22" customFormat="1" ht="15" x14ac:dyDescent="0.25">
      <c r="A26" s="303">
        <v>18</v>
      </c>
      <c r="B26" s="304"/>
      <c r="C26" s="304"/>
      <c r="D26" s="304"/>
      <c r="E26" s="304"/>
      <c r="F26" s="304"/>
      <c r="G26" s="304"/>
      <c r="H26" s="306"/>
      <c r="I26" s="304"/>
      <c r="J26" s="137"/>
    </row>
    <row r="27" spans="1:10" s="22" customFormat="1" ht="15" x14ac:dyDescent="0.25">
      <c r="A27" s="303" t="s">
        <v>271</v>
      </c>
      <c r="B27" s="304"/>
      <c r="C27" s="304"/>
      <c r="D27" s="304"/>
      <c r="E27" s="304"/>
      <c r="F27" s="304"/>
      <c r="G27" s="304"/>
      <c r="H27" s="306"/>
      <c r="I27" s="304"/>
      <c r="J27" s="137"/>
    </row>
    <row r="28" spans="1:10" s="22" customFormat="1" x14ac:dyDescent="0.2">
      <c r="J28" s="59"/>
    </row>
    <row r="29" spans="1:10" s="22" customFormat="1" x14ac:dyDescent="0.2"/>
    <row r="30" spans="1:10" s="22" customFormat="1" x14ac:dyDescent="0.2">
      <c r="A30" s="302"/>
    </row>
    <row r="31" spans="1:10" s="2" customFormat="1" ht="15" x14ac:dyDescent="0.3">
      <c r="B31" s="66" t="s">
        <v>99</v>
      </c>
      <c r="E31" s="5"/>
    </row>
    <row r="32" spans="1:10" s="2" customFormat="1" ht="15" x14ac:dyDescent="0.3">
      <c r="C32" s="65"/>
      <c r="E32" s="65"/>
      <c r="F32" s="68"/>
      <c r="G32" s="68"/>
      <c r="H32"/>
      <c r="I32"/>
    </row>
    <row r="33" spans="1:10" s="2" customFormat="1" ht="15" x14ac:dyDescent="0.3">
      <c r="A33"/>
      <c r="C33" s="64" t="s">
        <v>260</v>
      </c>
      <c r="E33" s="12" t="s">
        <v>265</v>
      </c>
      <c r="F33" s="67"/>
      <c r="G33"/>
      <c r="H33"/>
      <c r="I33"/>
    </row>
    <row r="34" spans="1:10" s="2" customFormat="1" ht="15" x14ac:dyDescent="0.3">
      <c r="A34"/>
      <c r="C34" s="60" t="s">
        <v>131</v>
      </c>
      <c r="E34" s="2" t="s">
        <v>261</v>
      </c>
      <c r="F34"/>
      <c r="G34"/>
      <c r="H34"/>
      <c r="I34"/>
    </row>
    <row r="35" spans="1:10" customFormat="1" ht="15" x14ac:dyDescent="0.3">
      <c r="B35" s="2"/>
      <c r="C35" s="302"/>
    </row>
    <row r="36" spans="1:10" customFormat="1" x14ac:dyDescent="0.2"/>
    <row r="37" spans="1:10" s="22" customFormat="1" x14ac:dyDescent="0.2">
      <c r="J37" s="59"/>
    </row>
    <row r="38" spans="1:10" s="22" customFormat="1" x14ac:dyDescent="0.2">
      <c r="J38" s="59"/>
    </row>
    <row r="39" spans="1:10" s="22" customFormat="1" x14ac:dyDescent="0.2">
      <c r="J39" s="59"/>
    </row>
    <row r="40" spans="1:10" s="22" customFormat="1" x14ac:dyDescent="0.2">
      <c r="J40" s="59"/>
    </row>
    <row r="41" spans="1:10" s="22" customFormat="1" x14ac:dyDescent="0.2">
      <c r="J41" s="59"/>
    </row>
    <row r="42" spans="1:10" s="22" customFormat="1" x14ac:dyDescent="0.2">
      <c r="J42" s="59"/>
    </row>
    <row r="43" spans="1:10" s="22" customFormat="1" x14ac:dyDescent="0.2">
      <c r="J43" s="59"/>
    </row>
    <row r="44" spans="1:10" s="22" customFormat="1" x14ac:dyDescent="0.2">
      <c r="J44" s="59"/>
    </row>
    <row r="45" spans="1:10" s="22" customFormat="1" x14ac:dyDescent="0.2">
      <c r="J45" s="59"/>
    </row>
    <row r="46" spans="1:10" s="22" customFormat="1" x14ac:dyDescent="0.2">
      <c r="J46" s="59"/>
    </row>
    <row r="47" spans="1:10" s="22" customFormat="1" x14ac:dyDescent="0.2">
      <c r="J47" s="59"/>
    </row>
    <row r="48" spans="1:10" s="22" customFormat="1" x14ac:dyDescent="0.2">
      <c r="J48" s="59"/>
    </row>
    <row r="49" spans="10:10" s="22" customFormat="1" x14ac:dyDescent="0.2">
      <c r="J49" s="59"/>
    </row>
    <row r="50" spans="10:10" s="22" customFormat="1" x14ac:dyDescent="0.2">
      <c r="J50" s="59"/>
    </row>
    <row r="51" spans="10:10" s="22" customFormat="1" x14ac:dyDescent="0.2">
      <c r="J51" s="59"/>
    </row>
    <row r="52" spans="10:10" s="22" customFormat="1" x14ac:dyDescent="0.2">
      <c r="J52" s="59"/>
    </row>
    <row r="53" spans="10:10" s="22" customFormat="1" x14ac:dyDescent="0.2">
      <c r="J53" s="59"/>
    </row>
    <row r="54" spans="10:10" s="22" customFormat="1" x14ac:dyDescent="0.2">
      <c r="J54" s="5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04" customWidth="1"/>
    <col min="2" max="2" width="37.42578125" style="204" customWidth="1"/>
    <col min="3" max="3" width="21.5703125" style="204" customWidth="1"/>
    <col min="4" max="4" width="20" style="204" customWidth="1"/>
    <col min="5" max="5" width="18.7109375" style="204" customWidth="1"/>
    <col min="6" max="6" width="24.140625" style="204" customWidth="1"/>
    <col min="7" max="7" width="27.140625" style="204" customWidth="1"/>
    <col min="8" max="8" width="0.7109375" style="204" customWidth="1"/>
    <col min="9" max="16384" width="9.140625" style="204"/>
  </cols>
  <sheetData>
    <row r="1" spans="1:8" s="188" customFormat="1" ht="15" x14ac:dyDescent="0.2">
      <c r="A1" s="185" t="s">
        <v>319</v>
      </c>
      <c r="B1" s="186"/>
      <c r="C1" s="186"/>
      <c r="D1" s="186"/>
      <c r="E1" s="186"/>
      <c r="F1" s="73"/>
      <c r="G1" s="73" t="s">
        <v>101</v>
      </c>
      <c r="H1" s="189"/>
    </row>
    <row r="2" spans="1:8" s="188" customFormat="1" ht="15" x14ac:dyDescent="0.2">
      <c r="A2" s="189" t="s">
        <v>310</v>
      </c>
      <c r="B2" s="186"/>
      <c r="C2" s="186"/>
      <c r="D2" s="186"/>
      <c r="E2" s="187"/>
      <c r="F2" s="187"/>
      <c r="G2" s="429" t="s">
        <v>447</v>
      </c>
      <c r="H2" s="430"/>
    </row>
    <row r="3" spans="1:8" s="188" customFormat="1" x14ac:dyDescent="0.2">
      <c r="A3" s="189"/>
      <c r="B3" s="186"/>
      <c r="C3" s="186"/>
      <c r="D3" s="186"/>
      <c r="E3" s="187"/>
      <c r="F3" s="187"/>
      <c r="G3" s="187"/>
      <c r="H3" s="189"/>
    </row>
    <row r="4" spans="1:8" s="188" customFormat="1" ht="15" x14ac:dyDescent="0.3">
      <c r="A4" s="109" t="s">
        <v>266</v>
      </c>
      <c r="B4" s="186"/>
      <c r="C4" s="186"/>
      <c r="D4" s="186"/>
      <c r="E4" s="190"/>
      <c r="F4" s="190"/>
      <c r="G4" s="187"/>
      <c r="H4" s="189"/>
    </row>
    <row r="5" spans="1:8" s="188" customFormat="1" ht="15" x14ac:dyDescent="0.3">
      <c r="A5" s="272" t="s">
        <v>445</v>
      </c>
      <c r="B5" s="191"/>
      <c r="C5" s="191"/>
      <c r="D5" s="191"/>
      <c r="E5" s="191"/>
      <c r="F5" s="191"/>
      <c r="G5" s="192"/>
      <c r="H5" s="189"/>
    </row>
    <row r="6" spans="1:8" s="205" customFormat="1" x14ac:dyDescent="0.2">
      <c r="A6" s="193"/>
      <c r="B6" s="193"/>
      <c r="C6" s="193"/>
      <c r="D6" s="193"/>
      <c r="E6" s="193"/>
      <c r="F6" s="193"/>
      <c r="G6" s="193"/>
      <c r="H6" s="190"/>
    </row>
    <row r="7" spans="1:8" s="188" customFormat="1" ht="51" x14ac:dyDescent="0.2">
      <c r="A7" s="223" t="s">
        <v>64</v>
      </c>
      <c r="B7" s="196" t="s">
        <v>314</v>
      </c>
      <c r="C7" s="196" t="s">
        <v>315</v>
      </c>
      <c r="D7" s="196" t="s">
        <v>316</v>
      </c>
      <c r="E7" s="196" t="s">
        <v>317</v>
      </c>
      <c r="F7" s="196" t="s">
        <v>318</v>
      </c>
      <c r="G7" s="196" t="s">
        <v>311</v>
      </c>
      <c r="H7" s="189"/>
    </row>
    <row r="8" spans="1:8" s="188" customFormat="1" x14ac:dyDescent="0.2">
      <c r="A8" s="194">
        <v>1</v>
      </c>
      <c r="B8" s="195">
        <v>2</v>
      </c>
      <c r="C8" s="195">
        <v>3</v>
      </c>
      <c r="D8" s="195">
        <v>4</v>
      </c>
      <c r="E8" s="196">
        <v>5</v>
      </c>
      <c r="F8" s="196">
        <v>6</v>
      </c>
      <c r="G8" s="196">
        <v>7</v>
      </c>
      <c r="H8" s="189"/>
    </row>
    <row r="9" spans="1:8" s="188" customFormat="1" x14ac:dyDescent="0.2">
      <c r="A9" s="206">
        <v>1</v>
      </c>
      <c r="B9" s="197"/>
      <c r="C9" s="197"/>
      <c r="D9" s="198"/>
      <c r="E9" s="197"/>
      <c r="F9" s="197"/>
      <c r="G9" s="197"/>
      <c r="H9" s="189"/>
    </row>
    <row r="10" spans="1:8" s="188" customFormat="1" x14ac:dyDescent="0.2">
      <c r="A10" s="206">
        <v>2</v>
      </c>
      <c r="B10" s="197"/>
      <c r="C10" s="197"/>
      <c r="D10" s="198"/>
      <c r="E10" s="197"/>
      <c r="F10" s="197"/>
      <c r="G10" s="197"/>
      <c r="H10" s="189"/>
    </row>
    <row r="11" spans="1:8" s="188" customFormat="1" x14ac:dyDescent="0.2">
      <c r="A11" s="206">
        <v>3</v>
      </c>
      <c r="B11" s="197"/>
      <c r="C11" s="197"/>
      <c r="D11" s="198"/>
      <c r="E11" s="197"/>
      <c r="F11" s="197"/>
      <c r="G11" s="197"/>
      <c r="H11" s="189"/>
    </row>
    <row r="12" spans="1:8" s="188" customFormat="1" x14ac:dyDescent="0.2">
      <c r="A12" s="206">
        <v>4</v>
      </c>
      <c r="B12" s="197"/>
      <c r="C12" s="197"/>
      <c r="D12" s="198"/>
      <c r="E12" s="197"/>
      <c r="F12" s="197"/>
      <c r="G12" s="197"/>
      <c r="H12" s="189"/>
    </row>
    <row r="13" spans="1:8" s="188" customFormat="1" x14ac:dyDescent="0.2">
      <c r="A13" s="206">
        <v>5</v>
      </c>
      <c r="B13" s="197"/>
      <c r="C13" s="197"/>
      <c r="D13" s="198"/>
      <c r="E13" s="197"/>
      <c r="F13" s="197"/>
      <c r="G13" s="197"/>
      <c r="H13" s="189"/>
    </row>
    <row r="14" spans="1:8" s="188" customFormat="1" x14ac:dyDescent="0.2">
      <c r="A14" s="206">
        <v>6</v>
      </c>
      <c r="B14" s="197"/>
      <c r="C14" s="197"/>
      <c r="D14" s="198"/>
      <c r="E14" s="197"/>
      <c r="F14" s="197"/>
      <c r="G14" s="197"/>
      <c r="H14" s="189"/>
    </row>
    <row r="15" spans="1:8" s="188" customFormat="1" x14ac:dyDescent="0.2">
      <c r="A15" s="206">
        <v>7</v>
      </c>
      <c r="B15" s="197"/>
      <c r="C15" s="197"/>
      <c r="D15" s="198"/>
      <c r="E15" s="197"/>
      <c r="F15" s="197"/>
      <c r="G15" s="197"/>
      <c r="H15" s="189"/>
    </row>
    <row r="16" spans="1:8" s="188" customFormat="1" x14ac:dyDescent="0.2">
      <c r="A16" s="206">
        <v>8</v>
      </c>
      <c r="B16" s="197"/>
      <c r="C16" s="197"/>
      <c r="D16" s="198"/>
      <c r="E16" s="197"/>
      <c r="F16" s="197"/>
      <c r="G16" s="197"/>
      <c r="H16" s="189"/>
    </row>
    <row r="17" spans="1:11" s="188" customFormat="1" x14ac:dyDescent="0.2">
      <c r="A17" s="206">
        <v>9</v>
      </c>
      <c r="B17" s="197"/>
      <c r="C17" s="197"/>
      <c r="D17" s="198"/>
      <c r="E17" s="197"/>
      <c r="F17" s="197"/>
      <c r="G17" s="197"/>
      <c r="H17" s="189"/>
    </row>
    <row r="18" spans="1:11" s="188" customFormat="1" x14ac:dyDescent="0.2">
      <c r="A18" s="206">
        <v>10</v>
      </c>
      <c r="B18" s="197"/>
      <c r="C18" s="197"/>
      <c r="D18" s="198"/>
      <c r="E18" s="197"/>
      <c r="F18" s="197"/>
      <c r="G18" s="197"/>
      <c r="H18" s="189"/>
    </row>
    <row r="19" spans="1:11" s="188" customFormat="1" x14ac:dyDescent="0.2">
      <c r="A19" s="206" t="s">
        <v>269</v>
      </c>
      <c r="B19" s="197"/>
      <c r="C19" s="197"/>
      <c r="D19" s="198"/>
      <c r="E19" s="197"/>
      <c r="F19" s="197"/>
      <c r="G19" s="197"/>
      <c r="H19" s="189"/>
    </row>
    <row r="22" spans="1:11" s="188" customFormat="1" x14ac:dyDescent="0.2"/>
    <row r="23" spans="1:11" s="188" customFormat="1" x14ac:dyDescent="0.2"/>
    <row r="24" spans="1:11" s="21" customFormat="1" ht="15" x14ac:dyDescent="0.3">
      <c r="B24" s="199" t="s">
        <v>99</v>
      </c>
      <c r="C24" s="199"/>
    </row>
    <row r="25" spans="1:11" s="21" customFormat="1" ht="15" x14ac:dyDescent="0.3">
      <c r="B25" s="199"/>
      <c r="C25" s="199"/>
    </row>
    <row r="26" spans="1:11" s="21" customFormat="1" ht="15" x14ac:dyDescent="0.3">
      <c r="C26" s="201"/>
      <c r="F26" s="201"/>
      <c r="G26" s="201"/>
      <c r="H26" s="200"/>
    </row>
    <row r="27" spans="1:11" s="21" customFormat="1" ht="15" x14ac:dyDescent="0.3">
      <c r="C27" s="202" t="s">
        <v>260</v>
      </c>
      <c r="F27" s="199" t="s">
        <v>312</v>
      </c>
      <c r="J27" s="200"/>
      <c r="K27" s="200"/>
    </row>
    <row r="28" spans="1:11" s="21" customFormat="1" ht="15" x14ac:dyDescent="0.3">
      <c r="C28" s="202" t="s">
        <v>131</v>
      </c>
      <c r="F28" s="203" t="s">
        <v>261</v>
      </c>
      <c r="J28" s="200"/>
      <c r="K28" s="200"/>
    </row>
    <row r="29" spans="1:11" s="188" customFormat="1" ht="15" x14ac:dyDescent="0.3">
      <c r="C29" s="202"/>
      <c r="J29" s="205"/>
      <c r="K29" s="20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BreakPreview" zoomScale="90" zoomScaleNormal="80" zoomScaleSheetLayoutView="90" workbookViewId="0">
      <selection activeCell="A5" sqref="A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6.425781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9" t="s">
        <v>430</v>
      </c>
      <c r="B1" s="130"/>
      <c r="C1" s="130"/>
      <c r="D1" s="130"/>
      <c r="E1" s="130"/>
      <c r="F1" s="130"/>
      <c r="G1" s="130"/>
      <c r="H1" s="130"/>
      <c r="I1" s="130"/>
      <c r="J1" s="130"/>
      <c r="K1" s="73" t="s">
        <v>101</v>
      </c>
    </row>
    <row r="2" spans="1:11" ht="15" x14ac:dyDescent="0.3">
      <c r="A2" s="100" t="s">
        <v>132</v>
      </c>
      <c r="B2" s="130"/>
      <c r="C2" s="130"/>
      <c r="D2" s="130"/>
      <c r="E2" s="130"/>
      <c r="F2" s="130"/>
      <c r="G2" s="130"/>
      <c r="H2" s="130"/>
      <c r="I2" s="130"/>
      <c r="J2" s="130"/>
      <c r="K2" s="295" t="s">
        <v>447</v>
      </c>
    </row>
    <row r="3" spans="1:11" ht="15" x14ac:dyDescent="0.2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3"/>
    </row>
    <row r="4" spans="1:11" ht="15" x14ac:dyDescent="0.3">
      <c r="A4" s="71" t="str">
        <f>'[1]ფორმა N2'!A4</f>
        <v>ანგარიშვალდებული პირის დასახელება:</v>
      </c>
      <c r="B4" s="71"/>
      <c r="C4" s="71"/>
      <c r="D4" s="72"/>
      <c r="E4" s="138"/>
      <c r="F4" s="130"/>
      <c r="G4" s="130"/>
      <c r="H4" s="130"/>
      <c r="I4" s="130"/>
      <c r="J4" s="130"/>
      <c r="K4" s="138"/>
    </row>
    <row r="5" spans="1:11" s="177" customFormat="1" ht="15" x14ac:dyDescent="0.3">
      <c r="A5" s="272" t="s">
        <v>445</v>
      </c>
      <c r="B5" s="75"/>
      <c r="C5" s="75"/>
      <c r="D5" s="75"/>
      <c r="E5" s="215"/>
      <c r="F5" s="216"/>
      <c r="G5" s="216"/>
      <c r="H5" s="216"/>
      <c r="I5" s="216"/>
      <c r="J5" s="216"/>
      <c r="K5" s="215"/>
    </row>
    <row r="6" spans="1:11" ht="13.5" x14ac:dyDescent="0.2">
      <c r="A6" s="134"/>
      <c r="B6" s="135"/>
      <c r="C6" s="135"/>
      <c r="D6" s="135"/>
      <c r="E6" s="130"/>
      <c r="F6" s="130"/>
      <c r="G6" s="130"/>
      <c r="H6" s="130"/>
      <c r="I6" s="130"/>
      <c r="J6" s="130"/>
      <c r="K6" s="130"/>
    </row>
    <row r="7" spans="1:11" ht="60" x14ac:dyDescent="0.2">
      <c r="A7" s="308" t="s">
        <v>64</v>
      </c>
      <c r="B7" s="300" t="s">
        <v>367</v>
      </c>
      <c r="C7" s="300" t="s">
        <v>368</v>
      </c>
      <c r="D7" s="300" t="s">
        <v>370</v>
      </c>
      <c r="E7" s="300" t="s">
        <v>369</v>
      </c>
      <c r="F7" s="300" t="s">
        <v>378</v>
      </c>
      <c r="G7" s="300" t="s">
        <v>379</v>
      </c>
      <c r="H7" s="300" t="s">
        <v>373</v>
      </c>
      <c r="I7" s="300" t="s">
        <v>374</v>
      </c>
      <c r="J7" s="300" t="s">
        <v>386</v>
      </c>
      <c r="K7" s="300" t="s">
        <v>375</v>
      </c>
    </row>
    <row r="8" spans="1:11" ht="15" x14ac:dyDescent="0.2">
      <c r="A8" s="299">
        <v>1</v>
      </c>
      <c r="B8" s="299">
        <v>2</v>
      </c>
      <c r="C8" s="300">
        <v>3</v>
      </c>
      <c r="D8" s="299">
        <v>4</v>
      </c>
      <c r="E8" s="300">
        <v>5</v>
      </c>
      <c r="F8" s="299">
        <v>6</v>
      </c>
      <c r="G8" s="300">
        <v>7</v>
      </c>
      <c r="H8" s="299">
        <v>8</v>
      </c>
      <c r="I8" s="300">
        <v>9</v>
      </c>
      <c r="J8" s="299">
        <v>10</v>
      </c>
      <c r="K8" s="300">
        <v>11</v>
      </c>
    </row>
    <row r="9" spans="1:11" ht="45" x14ac:dyDescent="0.2">
      <c r="A9" s="303">
        <v>1</v>
      </c>
      <c r="B9" s="326" t="s">
        <v>680</v>
      </c>
      <c r="C9" s="304" t="s">
        <v>681</v>
      </c>
      <c r="D9" s="326" t="s">
        <v>682</v>
      </c>
      <c r="E9" s="326">
        <v>626.20000000000005</v>
      </c>
      <c r="F9" s="304">
        <v>2170</v>
      </c>
      <c r="G9" s="304"/>
      <c r="H9" s="327"/>
      <c r="I9" s="327"/>
      <c r="J9" s="327" t="s">
        <v>683</v>
      </c>
      <c r="K9" s="304" t="s">
        <v>684</v>
      </c>
    </row>
    <row r="10" spans="1:11" ht="45" x14ac:dyDescent="0.2">
      <c r="A10" s="303">
        <v>2</v>
      </c>
      <c r="B10" s="304" t="s">
        <v>685</v>
      </c>
      <c r="C10" s="304" t="s">
        <v>681</v>
      </c>
      <c r="D10" s="304" t="s">
        <v>686</v>
      </c>
      <c r="E10" s="304">
        <v>101.14</v>
      </c>
      <c r="F10" s="304">
        <v>839</v>
      </c>
      <c r="G10" s="304"/>
      <c r="H10" s="327"/>
      <c r="I10" s="327"/>
      <c r="J10" s="327" t="s">
        <v>683</v>
      </c>
      <c r="K10" s="304" t="s">
        <v>684</v>
      </c>
    </row>
    <row r="11" spans="1:11" ht="45" x14ac:dyDescent="0.2">
      <c r="A11" s="303">
        <v>3</v>
      </c>
      <c r="B11" s="304" t="s">
        <v>687</v>
      </c>
      <c r="C11" s="304" t="s">
        <v>681</v>
      </c>
      <c r="D11" s="304" t="s">
        <v>688</v>
      </c>
      <c r="E11" s="304">
        <v>75.989999999999995</v>
      </c>
      <c r="F11" s="304">
        <v>942</v>
      </c>
      <c r="G11" s="304"/>
      <c r="H11" s="327"/>
      <c r="I11" s="327"/>
      <c r="J11" s="327" t="s">
        <v>689</v>
      </c>
      <c r="K11" s="304" t="s">
        <v>690</v>
      </c>
    </row>
    <row r="12" spans="1:11" ht="45" x14ac:dyDescent="0.2">
      <c r="A12" s="303">
        <v>4</v>
      </c>
      <c r="B12" s="304" t="s">
        <v>691</v>
      </c>
      <c r="C12" s="304" t="s">
        <v>681</v>
      </c>
      <c r="D12" s="304" t="s">
        <v>692</v>
      </c>
      <c r="E12" s="304">
        <v>50.03</v>
      </c>
      <c r="F12" s="304">
        <v>1550</v>
      </c>
      <c r="G12" s="304">
        <v>41001000172</v>
      </c>
      <c r="H12" s="327" t="s">
        <v>636</v>
      </c>
      <c r="I12" s="327" t="s">
        <v>693</v>
      </c>
      <c r="J12" s="327"/>
      <c r="K12" s="304"/>
    </row>
    <row r="13" spans="1:11" ht="45" x14ac:dyDescent="0.2">
      <c r="A13" s="303">
        <v>5</v>
      </c>
      <c r="B13" s="304" t="s">
        <v>694</v>
      </c>
      <c r="C13" s="304" t="s">
        <v>681</v>
      </c>
      <c r="D13" s="304" t="s">
        <v>695</v>
      </c>
      <c r="E13" s="304">
        <v>150</v>
      </c>
      <c r="F13" s="304">
        <v>520</v>
      </c>
      <c r="G13" s="304"/>
      <c r="H13" s="327"/>
      <c r="I13" s="327"/>
      <c r="J13" s="327" t="s">
        <v>696</v>
      </c>
      <c r="K13" s="304" t="s">
        <v>697</v>
      </c>
    </row>
    <row r="14" spans="1:11" ht="30" x14ac:dyDescent="0.2">
      <c r="A14" s="303">
        <v>6</v>
      </c>
      <c r="B14" s="304" t="s">
        <v>698</v>
      </c>
      <c r="C14" s="304" t="s">
        <v>681</v>
      </c>
      <c r="D14" s="304" t="s">
        <v>699</v>
      </c>
      <c r="E14" s="304">
        <v>100</v>
      </c>
      <c r="F14" s="304">
        <v>1250</v>
      </c>
      <c r="G14" s="304"/>
      <c r="H14" s="327"/>
      <c r="I14" s="327"/>
      <c r="J14" s="327" t="s">
        <v>700</v>
      </c>
      <c r="K14" s="304" t="s">
        <v>701</v>
      </c>
    </row>
    <row r="15" spans="1:11" ht="225" x14ac:dyDescent="0.2">
      <c r="A15" s="303">
        <v>7</v>
      </c>
      <c r="B15" s="304" t="s">
        <v>702</v>
      </c>
      <c r="C15" s="304" t="s">
        <v>681</v>
      </c>
      <c r="D15" s="304" t="s">
        <v>703</v>
      </c>
      <c r="E15" s="304" t="s">
        <v>704</v>
      </c>
      <c r="F15" s="304">
        <v>2763.58</v>
      </c>
      <c r="G15" s="304"/>
      <c r="H15" s="327"/>
      <c r="I15" s="327"/>
      <c r="J15" s="327" t="s">
        <v>705</v>
      </c>
      <c r="K15" s="304" t="s">
        <v>706</v>
      </c>
    </row>
    <row r="16" spans="1:11" ht="30" x14ac:dyDescent="0.2">
      <c r="A16" s="303">
        <v>8</v>
      </c>
      <c r="B16" s="304" t="s">
        <v>707</v>
      </c>
      <c r="C16" s="304" t="s">
        <v>681</v>
      </c>
      <c r="D16" s="304" t="s">
        <v>708</v>
      </c>
      <c r="E16" s="304"/>
      <c r="F16" s="304">
        <v>812.5</v>
      </c>
      <c r="G16" s="304">
        <v>1017020216</v>
      </c>
      <c r="H16" s="327" t="s">
        <v>709</v>
      </c>
      <c r="I16" s="327" t="s">
        <v>710</v>
      </c>
      <c r="J16" s="327"/>
      <c r="K16" s="304"/>
    </row>
    <row r="17" spans="1:11" ht="45" x14ac:dyDescent="0.2">
      <c r="A17" s="303">
        <v>9</v>
      </c>
      <c r="B17" s="304" t="s">
        <v>711</v>
      </c>
      <c r="C17" s="304" t="s">
        <v>681</v>
      </c>
      <c r="D17" s="328" t="s">
        <v>712</v>
      </c>
      <c r="E17" s="304" t="s">
        <v>713</v>
      </c>
      <c r="F17" s="304">
        <v>400</v>
      </c>
      <c r="G17" s="304"/>
      <c r="H17" s="327"/>
      <c r="I17" s="327"/>
      <c r="J17" s="327">
        <v>404459616</v>
      </c>
      <c r="K17" s="304" t="s">
        <v>714</v>
      </c>
    </row>
    <row r="18" spans="1:11" ht="30" x14ac:dyDescent="0.2">
      <c r="A18" s="303">
        <v>10</v>
      </c>
      <c r="B18" s="304" t="s">
        <v>715</v>
      </c>
      <c r="C18" s="304" t="s">
        <v>681</v>
      </c>
      <c r="D18" s="304" t="s">
        <v>716</v>
      </c>
      <c r="E18" s="304">
        <v>174.45</v>
      </c>
      <c r="F18" s="304">
        <v>800</v>
      </c>
      <c r="G18" s="304" t="s">
        <v>717</v>
      </c>
      <c r="H18" s="327" t="s">
        <v>718</v>
      </c>
      <c r="I18" s="327" t="s">
        <v>719</v>
      </c>
      <c r="J18" s="327"/>
      <c r="K18" s="304"/>
    </row>
    <row r="19" spans="1:11" ht="30" x14ac:dyDescent="0.2">
      <c r="A19" s="303">
        <v>11</v>
      </c>
      <c r="B19" s="304" t="s">
        <v>720</v>
      </c>
      <c r="C19" s="304" t="s">
        <v>681</v>
      </c>
      <c r="D19" s="304" t="s">
        <v>721</v>
      </c>
      <c r="E19" s="304">
        <v>94.1</v>
      </c>
      <c r="F19" s="304">
        <v>400</v>
      </c>
      <c r="G19" s="304"/>
      <c r="H19" s="327"/>
      <c r="I19" s="327"/>
      <c r="J19" s="327">
        <v>247001890</v>
      </c>
      <c r="K19" s="304" t="s">
        <v>722</v>
      </c>
    </row>
    <row r="20" spans="1:11" ht="30" x14ac:dyDescent="0.2">
      <c r="A20" s="303">
        <v>12</v>
      </c>
      <c r="B20" s="304" t="s">
        <v>723</v>
      </c>
      <c r="C20" s="304" t="s">
        <v>681</v>
      </c>
      <c r="D20" s="304" t="s">
        <v>721</v>
      </c>
      <c r="E20" s="304" t="s">
        <v>724</v>
      </c>
      <c r="F20" s="304">
        <v>350</v>
      </c>
      <c r="G20" s="304"/>
      <c r="H20" s="327"/>
      <c r="I20" s="327"/>
      <c r="J20" s="327">
        <v>246762061</v>
      </c>
      <c r="K20" s="304" t="s">
        <v>722</v>
      </c>
    </row>
    <row r="21" spans="1:11" ht="30" x14ac:dyDescent="0.2">
      <c r="A21" s="303">
        <v>13</v>
      </c>
      <c r="B21" s="304" t="s">
        <v>725</v>
      </c>
      <c r="C21" s="304" t="s">
        <v>681</v>
      </c>
      <c r="D21" s="304" t="s">
        <v>726</v>
      </c>
      <c r="E21" s="304">
        <v>44</v>
      </c>
      <c r="F21" s="304">
        <v>687.5</v>
      </c>
      <c r="G21" s="304" t="s">
        <v>727</v>
      </c>
      <c r="H21" s="327" t="s">
        <v>616</v>
      </c>
      <c r="I21" s="327" t="s">
        <v>728</v>
      </c>
      <c r="J21" s="327"/>
      <c r="K21" s="304"/>
    </row>
    <row r="22" spans="1:11" ht="30" x14ac:dyDescent="0.2">
      <c r="A22" s="303">
        <v>14</v>
      </c>
      <c r="B22" s="304" t="s">
        <v>729</v>
      </c>
      <c r="C22" s="304" t="s">
        <v>681</v>
      </c>
      <c r="D22" s="304" t="s">
        <v>730</v>
      </c>
      <c r="E22" s="304">
        <v>90.82</v>
      </c>
      <c r="F22" s="304">
        <v>700</v>
      </c>
      <c r="G22" s="304" t="s">
        <v>731</v>
      </c>
      <c r="H22" s="327" t="s">
        <v>732</v>
      </c>
      <c r="I22" s="327" t="s">
        <v>733</v>
      </c>
      <c r="J22" s="327"/>
      <c r="K22" s="304"/>
    </row>
    <row r="23" spans="1:11" ht="30" x14ac:dyDescent="0.2">
      <c r="A23" s="303">
        <v>15</v>
      </c>
      <c r="B23" s="304" t="s">
        <v>734</v>
      </c>
      <c r="C23" s="304" t="s">
        <v>681</v>
      </c>
      <c r="D23" s="304" t="s">
        <v>735</v>
      </c>
      <c r="E23" s="304">
        <v>172.87</v>
      </c>
      <c r="F23" s="304">
        <v>1250</v>
      </c>
      <c r="G23" s="304" t="s">
        <v>736</v>
      </c>
      <c r="H23" s="327" t="s">
        <v>616</v>
      </c>
      <c r="I23" s="327" t="s">
        <v>737</v>
      </c>
      <c r="J23" s="327"/>
      <c r="K23" s="304"/>
    </row>
    <row r="24" spans="1:11" ht="30" x14ac:dyDescent="0.2">
      <c r="A24" s="303">
        <v>16</v>
      </c>
      <c r="B24" s="304" t="s">
        <v>738</v>
      </c>
      <c r="C24" s="304" t="s">
        <v>681</v>
      </c>
      <c r="D24" s="304" t="s">
        <v>699</v>
      </c>
      <c r="E24" s="304">
        <v>73.28</v>
      </c>
      <c r="F24" s="304">
        <v>125</v>
      </c>
      <c r="G24" s="304" t="s">
        <v>739</v>
      </c>
      <c r="H24" s="327" t="s">
        <v>616</v>
      </c>
      <c r="I24" s="327" t="s">
        <v>740</v>
      </c>
      <c r="J24" s="327"/>
      <c r="K24" s="304"/>
    </row>
    <row r="25" spans="1:11" ht="30" x14ac:dyDescent="0.2">
      <c r="A25" s="303">
        <v>17</v>
      </c>
      <c r="B25" s="304" t="s">
        <v>741</v>
      </c>
      <c r="C25" s="304" t="s">
        <v>681</v>
      </c>
      <c r="D25" s="304" t="s">
        <v>742</v>
      </c>
      <c r="E25" s="304">
        <v>65.5</v>
      </c>
      <c r="F25" s="304">
        <v>250</v>
      </c>
      <c r="G25" s="304"/>
      <c r="H25" s="327"/>
      <c r="I25" s="327"/>
      <c r="J25" s="327">
        <v>225064471</v>
      </c>
      <c r="K25" s="304" t="s">
        <v>722</v>
      </c>
    </row>
    <row r="26" spans="1:11" ht="45" x14ac:dyDescent="0.2">
      <c r="A26" s="303">
        <v>18</v>
      </c>
      <c r="B26" s="304" t="s">
        <v>743</v>
      </c>
      <c r="C26" s="304" t="s">
        <v>681</v>
      </c>
      <c r="D26" s="304" t="s">
        <v>744</v>
      </c>
      <c r="E26" s="304">
        <v>67</v>
      </c>
      <c r="F26" s="304">
        <v>687.5</v>
      </c>
      <c r="G26" s="304" t="s">
        <v>745</v>
      </c>
      <c r="H26" s="327" t="s">
        <v>746</v>
      </c>
      <c r="I26" s="327" t="s">
        <v>747</v>
      </c>
      <c r="J26" s="327"/>
      <c r="K26" s="304"/>
    </row>
    <row r="27" spans="1:11" ht="30" x14ac:dyDescent="0.2">
      <c r="A27" s="303">
        <v>19</v>
      </c>
      <c r="B27" s="304" t="s">
        <v>748</v>
      </c>
      <c r="C27" s="304" t="s">
        <v>681</v>
      </c>
      <c r="D27" s="304" t="s">
        <v>749</v>
      </c>
      <c r="E27" s="304">
        <v>108.86</v>
      </c>
      <c r="F27" s="304">
        <v>375</v>
      </c>
      <c r="G27" s="304" t="s">
        <v>750</v>
      </c>
      <c r="H27" s="327" t="s">
        <v>751</v>
      </c>
      <c r="I27" s="327" t="s">
        <v>752</v>
      </c>
      <c r="J27" s="327"/>
      <c r="K27" s="304"/>
    </row>
    <row r="28" spans="1:11" ht="30" x14ac:dyDescent="0.2">
      <c r="A28" s="303">
        <v>20</v>
      </c>
      <c r="B28" s="304" t="s">
        <v>753</v>
      </c>
      <c r="C28" s="304" t="s">
        <v>681</v>
      </c>
      <c r="D28" s="304" t="s">
        <v>754</v>
      </c>
      <c r="E28" s="304">
        <v>155.19999999999999</v>
      </c>
      <c r="F28" s="304">
        <v>400</v>
      </c>
      <c r="G28" s="304"/>
      <c r="H28" s="327"/>
      <c r="I28" s="327"/>
      <c r="J28" s="327">
        <v>238769025</v>
      </c>
      <c r="K28" s="304" t="s">
        <v>722</v>
      </c>
    </row>
    <row r="29" spans="1:11" ht="30" x14ac:dyDescent="0.2">
      <c r="A29" s="303">
        <v>21</v>
      </c>
      <c r="B29" s="304" t="s">
        <v>755</v>
      </c>
      <c r="C29" s="304" t="s">
        <v>681</v>
      </c>
      <c r="D29" s="304" t="s">
        <v>756</v>
      </c>
      <c r="E29" s="304">
        <v>141.74</v>
      </c>
      <c r="F29" s="304">
        <v>437.5</v>
      </c>
      <c r="G29" s="304">
        <v>38001006467</v>
      </c>
      <c r="H29" s="327" t="s">
        <v>526</v>
      </c>
      <c r="I29" s="327" t="s">
        <v>757</v>
      </c>
      <c r="J29" s="327"/>
      <c r="K29" s="304"/>
    </row>
    <row r="30" spans="1:11" ht="30" x14ac:dyDescent="0.2">
      <c r="A30" s="303">
        <v>22</v>
      </c>
      <c r="B30" s="304" t="s">
        <v>758</v>
      </c>
      <c r="C30" s="304" t="s">
        <v>681</v>
      </c>
      <c r="D30" s="304" t="s">
        <v>759</v>
      </c>
      <c r="E30" s="304">
        <v>28.3</v>
      </c>
      <c r="F30" s="304">
        <v>375</v>
      </c>
      <c r="G30" s="304" t="s">
        <v>760</v>
      </c>
      <c r="H30" s="327" t="s">
        <v>761</v>
      </c>
      <c r="I30" s="327" t="s">
        <v>762</v>
      </c>
      <c r="J30" s="327"/>
      <c r="K30" s="304"/>
    </row>
    <row r="31" spans="1:11" ht="30" x14ac:dyDescent="0.2">
      <c r="A31" s="303">
        <v>23</v>
      </c>
      <c r="B31" s="304" t="s">
        <v>763</v>
      </c>
      <c r="C31" s="304" t="s">
        <v>681</v>
      </c>
      <c r="D31" s="304" t="s">
        <v>764</v>
      </c>
      <c r="E31" s="304">
        <v>44.8</v>
      </c>
      <c r="F31" s="304">
        <v>250</v>
      </c>
      <c r="G31" s="304" t="s">
        <v>765</v>
      </c>
      <c r="H31" s="327" t="s">
        <v>766</v>
      </c>
      <c r="I31" s="327" t="s">
        <v>767</v>
      </c>
      <c r="J31" s="327"/>
      <c r="K31" s="304"/>
    </row>
    <row r="32" spans="1:11" ht="30" x14ac:dyDescent="0.2">
      <c r="A32" s="303">
        <v>24</v>
      </c>
      <c r="B32" s="304" t="s">
        <v>768</v>
      </c>
      <c r="C32" s="304" t="s">
        <v>681</v>
      </c>
      <c r="D32" s="304" t="s">
        <v>769</v>
      </c>
      <c r="E32" s="304">
        <v>170</v>
      </c>
      <c r="F32" s="304">
        <v>750</v>
      </c>
      <c r="G32" s="304" t="s">
        <v>770</v>
      </c>
      <c r="H32" s="327" t="s">
        <v>771</v>
      </c>
      <c r="I32" s="327" t="s">
        <v>772</v>
      </c>
      <c r="J32" s="327"/>
      <c r="K32" s="304"/>
    </row>
    <row r="33" spans="1:11" ht="30" x14ac:dyDescent="0.2">
      <c r="A33" s="303">
        <v>25</v>
      </c>
      <c r="B33" s="304" t="s">
        <v>773</v>
      </c>
      <c r="C33" s="304" t="s">
        <v>681</v>
      </c>
      <c r="D33" s="304" t="s">
        <v>774</v>
      </c>
      <c r="E33" s="304">
        <v>14.62</v>
      </c>
      <c r="F33" s="304">
        <v>625</v>
      </c>
      <c r="G33" s="304" t="s">
        <v>775</v>
      </c>
      <c r="H33" s="327" t="s">
        <v>776</v>
      </c>
      <c r="I33" s="327" t="s">
        <v>777</v>
      </c>
      <c r="J33" s="327"/>
      <c r="K33" s="304"/>
    </row>
    <row r="34" spans="1:11" ht="30" x14ac:dyDescent="0.2">
      <c r="A34" s="303">
        <v>26</v>
      </c>
      <c r="B34" s="304" t="s">
        <v>778</v>
      </c>
      <c r="C34" s="304" t="s">
        <v>681</v>
      </c>
      <c r="D34" s="304" t="s">
        <v>779</v>
      </c>
      <c r="E34" s="304">
        <v>40.799999999999997</v>
      </c>
      <c r="F34" s="304">
        <v>562.5</v>
      </c>
      <c r="G34" s="304" t="s">
        <v>780</v>
      </c>
      <c r="H34" s="327" t="s">
        <v>781</v>
      </c>
      <c r="I34" s="327" t="s">
        <v>782</v>
      </c>
      <c r="J34" s="327"/>
      <c r="K34" s="304"/>
    </row>
    <row r="35" spans="1:11" ht="45" x14ac:dyDescent="0.2">
      <c r="A35" s="303">
        <v>27</v>
      </c>
      <c r="B35" s="304" t="s">
        <v>783</v>
      </c>
      <c r="C35" s="304" t="s">
        <v>681</v>
      </c>
      <c r="D35" s="304" t="s">
        <v>784</v>
      </c>
      <c r="E35" s="304" t="s">
        <v>785</v>
      </c>
      <c r="F35" s="304">
        <v>800</v>
      </c>
      <c r="G35" s="304" t="s">
        <v>786</v>
      </c>
      <c r="H35" s="327" t="s">
        <v>787</v>
      </c>
      <c r="I35" s="327" t="s">
        <v>788</v>
      </c>
      <c r="J35" s="327"/>
      <c r="K35" s="304"/>
    </row>
    <row r="36" spans="1:11" ht="30" x14ac:dyDescent="0.2">
      <c r="A36" s="303">
        <v>28</v>
      </c>
      <c r="B36" s="304" t="s">
        <v>789</v>
      </c>
      <c r="C36" s="304" t="s">
        <v>681</v>
      </c>
      <c r="D36" s="304" t="s">
        <v>790</v>
      </c>
      <c r="E36" s="304">
        <v>40</v>
      </c>
      <c r="F36" s="304">
        <v>375</v>
      </c>
      <c r="G36" s="304" t="s">
        <v>791</v>
      </c>
      <c r="H36" s="327" t="s">
        <v>792</v>
      </c>
      <c r="I36" s="327" t="s">
        <v>793</v>
      </c>
      <c r="J36" s="327"/>
      <c r="K36" s="304"/>
    </row>
    <row r="37" spans="1:11" ht="75" x14ac:dyDescent="0.2">
      <c r="A37" s="303">
        <v>29</v>
      </c>
      <c r="B37" s="304" t="s">
        <v>794</v>
      </c>
      <c r="C37" s="304" t="s">
        <v>681</v>
      </c>
      <c r="D37" s="304" t="s">
        <v>795</v>
      </c>
      <c r="E37" s="304">
        <v>56</v>
      </c>
      <c r="F37" s="304">
        <v>250</v>
      </c>
      <c r="G37" s="304"/>
      <c r="H37" s="327"/>
      <c r="I37" s="327"/>
      <c r="J37" s="327">
        <v>244688600</v>
      </c>
      <c r="K37" s="304" t="s">
        <v>796</v>
      </c>
    </row>
    <row r="38" spans="1:11" ht="30" x14ac:dyDescent="0.2">
      <c r="A38" s="303">
        <v>30</v>
      </c>
      <c r="B38" s="304" t="s">
        <v>797</v>
      </c>
      <c r="C38" s="304" t="s">
        <v>681</v>
      </c>
      <c r="D38" s="304" t="s">
        <v>798</v>
      </c>
      <c r="E38" s="304">
        <v>22.5</v>
      </c>
      <c r="F38" s="304">
        <v>375</v>
      </c>
      <c r="G38" s="304" t="s">
        <v>799</v>
      </c>
      <c r="H38" s="327" t="s">
        <v>800</v>
      </c>
      <c r="I38" s="327" t="s">
        <v>801</v>
      </c>
      <c r="J38" s="327"/>
      <c r="K38" s="304"/>
    </row>
    <row r="39" spans="1:11" ht="30" x14ac:dyDescent="0.2">
      <c r="A39" s="303">
        <v>31</v>
      </c>
      <c r="B39" s="304" t="s">
        <v>802</v>
      </c>
      <c r="C39" s="304" t="s">
        <v>681</v>
      </c>
      <c r="D39" s="304" t="s">
        <v>803</v>
      </c>
      <c r="E39" s="304">
        <v>50</v>
      </c>
      <c r="F39" s="304">
        <v>437.5</v>
      </c>
      <c r="G39" s="304"/>
      <c r="H39" s="327"/>
      <c r="I39" s="327"/>
      <c r="J39" s="327">
        <v>242731754</v>
      </c>
      <c r="K39" s="304" t="s">
        <v>804</v>
      </c>
    </row>
    <row r="40" spans="1:11" ht="45" x14ac:dyDescent="0.2">
      <c r="A40" s="303">
        <v>32</v>
      </c>
      <c r="B40" s="304" t="s">
        <v>805</v>
      </c>
      <c r="C40" s="304" t="s">
        <v>681</v>
      </c>
      <c r="D40" s="304" t="s">
        <v>806</v>
      </c>
      <c r="E40" s="304">
        <v>46.42</v>
      </c>
      <c r="F40" s="304">
        <v>180</v>
      </c>
      <c r="G40" s="304"/>
      <c r="H40" s="327"/>
      <c r="I40" s="327"/>
      <c r="J40" s="327">
        <v>244688600</v>
      </c>
      <c r="K40" s="304" t="s">
        <v>807</v>
      </c>
    </row>
    <row r="41" spans="1:11" ht="30" x14ac:dyDescent="0.2">
      <c r="A41" s="303">
        <v>33</v>
      </c>
      <c r="B41" s="304" t="s">
        <v>808</v>
      </c>
      <c r="C41" s="304" t="s">
        <v>681</v>
      </c>
      <c r="D41" s="304" t="s">
        <v>809</v>
      </c>
      <c r="E41" s="304">
        <v>48</v>
      </c>
      <c r="F41" s="304">
        <v>500</v>
      </c>
      <c r="G41" s="304"/>
      <c r="H41" s="327"/>
      <c r="I41" s="327"/>
      <c r="J41" s="327">
        <v>222438271</v>
      </c>
      <c r="K41" s="304" t="s">
        <v>810</v>
      </c>
    </row>
    <row r="42" spans="1:11" ht="45" x14ac:dyDescent="0.2">
      <c r="A42" s="303">
        <v>34</v>
      </c>
      <c r="B42" s="304" t="s">
        <v>811</v>
      </c>
      <c r="C42" s="304" t="s">
        <v>681</v>
      </c>
      <c r="D42" s="304" t="s">
        <v>812</v>
      </c>
      <c r="E42" s="304">
        <v>108</v>
      </c>
      <c r="F42" s="304">
        <v>800</v>
      </c>
      <c r="G42" s="304" t="s">
        <v>813</v>
      </c>
      <c r="H42" s="327" t="s">
        <v>814</v>
      </c>
      <c r="I42" s="327" t="s">
        <v>815</v>
      </c>
      <c r="J42" s="327"/>
      <c r="K42" s="304"/>
    </row>
    <row r="43" spans="1:11" ht="45" x14ac:dyDescent="0.2">
      <c r="A43" s="303">
        <v>35</v>
      </c>
      <c r="B43" s="304" t="s">
        <v>816</v>
      </c>
      <c r="C43" s="304" t="s">
        <v>681</v>
      </c>
      <c r="D43" s="304" t="s">
        <v>688</v>
      </c>
      <c r="E43" s="304">
        <v>50</v>
      </c>
      <c r="F43" s="304">
        <v>148</v>
      </c>
      <c r="G43" s="304"/>
      <c r="H43" s="327"/>
      <c r="I43" s="327"/>
      <c r="J43" s="327">
        <v>203836233</v>
      </c>
      <c r="K43" s="304" t="s">
        <v>817</v>
      </c>
    </row>
    <row r="44" spans="1:11" ht="45" x14ac:dyDescent="0.2">
      <c r="A44" s="303">
        <v>36</v>
      </c>
      <c r="B44" s="304" t="s">
        <v>818</v>
      </c>
      <c r="C44" s="304" t="s">
        <v>681</v>
      </c>
      <c r="D44" s="304" t="s">
        <v>819</v>
      </c>
      <c r="E44" s="304">
        <v>35</v>
      </c>
      <c r="F44" s="304">
        <v>125</v>
      </c>
      <c r="G44" s="304" t="s">
        <v>820</v>
      </c>
      <c r="H44" s="327" t="s">
        <v>821</v>
      </c>
      <c r="I44" s="327" t="s">
        <v>822</v>
      </c>
      <c r="J44" s="327"/>
      <c r="K44" s="304"/>
    </row>
    <row r="45" spans="1:11" ht="45" x14ac:dyDescent="0.2">
      <c r="A45" s="303">
        <v>37</v>
      </c>
      <c r="B45" s="304" t="s">
        <v>823</v>
      </c>
      <c r="C45" s="304" t="s">
        <v>681</v>
      </c>
      <c r="D45" s="304" t="s">
        <v>824</v>
      </c>
      <c r="E45" s="304">
        <v>76</v>
      </c>
      <c r="F45" s="304">
        <v>228</v>
      </c>
      <c r="G45" s="304"/>
      <c r="H45" s="327"/>
      <c r="I45" s="327"/>
      <c r="J45" s="327">
        <v>204566978</v>
      </c>
      <c r="K45" s="304" t="s">
        <v>825</v>
      </c>
    </row>
    <row r="46" spans="1:11" ht="30" x14ac:dyDescent="0.2">
      <c r="A46" s="303">
        <v>38</v>
      </c>
      <c r="B46" s="304" t="s">
        <v>826</v>
      </c>
      <c r="C46" s="304" t="s">
        <v>681</v>
      </c>
      <c r="D46" s="304" t="s">
        <v>827</v>
      </c>
      <c r="E46" s="304">
        <v>231.37</v>
      </c>
      <c r="F46" s="304">
        <v>312.5</v>
      </c>
      <c r="G46" s="304">
        <v>49001000182</v>
      </c>
      <c r="H46" s="327" t="s">
        <v>828</v>
      </c>
      <c r="I46" s="327" t="s">
        <v>829</v>
      </c>
      <c r="J46" s="327"/>
      <c r="K46" s="304"/>
    </row>
    <row r="47" spans="1:11" ht="30" x14ac:dyDescent="0.2">
      <c r="A47" s="303">
        <v>39</v>
      </c>
      <c r="B47" s="304" t="s">
        <v>830</v>
      </c>
      <c r="C47" s="304" t="s">
        <v>681</v>
      </c>
      <c r="D47" s="304" t="s">
        <v>831</v>
      </c>
      <c r="E47" s="304">
        <v>67</v>
      </c>
      <c r="F47" s="304">
        <v>490</v>
      </c>
      <c r="G47" s="304" t="s">
        <v>832</v>
      </c>
      <c r="H47" s="327" t="s">
        <v>833</v>
      </c>
      <c r="I47" s="327" t="s">
        <v>834</v>
      </c>
      <c r="J47" s="327"/>
      <c r="K47" s="304"/>
    </row>
    <row r="48" spans="1:11" ht="30" x14ac:dyDescent="0.2">
      <c r="A48" s="303">
        <v>40</v>
      </c>
      <c r="B48" s="304" t="s">
        <v>835</v>
      </c>
      <c r="C48" s="304" t="s">
        <v>681</v>
      </c>
      <c r="D48" s="304" t="s">
        <v>836</v>
      </c>
      <c r="E48" s="304">
        <v>96</v>
      </c>
      <c r="F48" s="304">
        <v>200</v>
      </c>
      <c r="G48" s="304" t="s">
        <v>837</v>
      </c>
      <c r="H48" s="327" t="s">
        <v>646</v>
      </c>
      <c r="I48" s="327" t="s">
        <v>838</v>
      </c>
      <c r="J48" s="327"/>
      <c r="K48" s="304"/>
    </row>
    <row r="49" spans="1:11" ht="30" x14ac:dyDescent="0.2">
      <c r="A49" s="303">
        <v>41</v>
      </c>
      <c r="B49" s="304" t="s">
        <v>839</v>
      </c>
      <c r="C49" s="304" t="s">
        <v>681</v>
      </c>
      <c r="D49" s="304" t="s">
        <v>840</v>
      </c>
      <c r="E49" s="304"/>
      <c r="F49" s="304">
        <v>400</v>
      </c>
      <c r="G49" s="304" t="s">
        <v>841</v>
      </c>
      <c r="H49" s="327" t="s">
        <v>842</v>
      </c>
      <c r="I49" s="327" t="s">
        <v>843</v>
      </c>
      <c r="J49" s="327"/>
      <c r="K49" s="304"/>
    </row>
    <row r="50" spans="1:11" ht="30" x14ac:dyDescent="0.2">
      <c r="A50" s="303">
        <v>42</v>
      </c>
      <c r="B50" s="304" t="s">
        <v>844</v>
      </c>
      <c r="C50" s="304" t="s">
        <v>681</v>
      </c>
      <c r="D50" s="304" t="s">
        <v>845</v>
      </c>
      <c r="E50" s="304">
        <v>90.4</v>
      </c>
      <c r="F50" s="304">
        <v>665</v>
      </c>
      <c r="G50" s="304" t="s">
        <v>846</v>
      </c>
      <c r="H50" s="327" t="s">
        <v>847</v>
      </c>
      <c r="I50" s="327" t="s">
        <v>848</v>
      </c>
      <c r="J50" s="327"/>
      <c r="K50" s="304"/>
    </row>
    <row r="51" spans="1:11" ht="30" x14ac:dyDescent="0.2">
      <c r="A51" s="303">
        <v>43</v>
      </c>
      <c r="B51" s="304" t="s">
        <v>849</v>
      </c>
      <c r="C51" s="304" t="s">
        <v>681</v>
      </c>
      <c r="D51" s="304" t="s">
        <v>850</v>
      </c>
      <c r="E51" s="304"/>
      <c r="F51" s="304">
        <v>500</v>
      </c>
      <c r="G51" s="304"/>
      <c r="H51" s="327"/>
      <c r="I51" s="327"/>
      <c r="J51" s="327">
        <v>424066352</v>
      </c>
      <c r="K51" s="304" t="s">
        <v>851</v>
      </c>
    </row>
    <row r="52" spans="1:11" ht="30" x14ac:dyDescent="0.2">
      <c r="A52" s="303">
        <v>44</v>
      </c>
      <c r="B52" s="304" t="s">
        <v>852</v>
      </c>
      <c r="C52" s="304" t="s">
        <v>681</v>
      </c>
      <c r="D52" s="304" t="s">
        <v>853</v>
      </c>
      <c r="E52" s="304"/>
      <c r="F52" s="304">
        <v>250</v>
      </c>
      <c r="G52" s="304" t="s">
        <v>854</v>
      </c>
      <c r="H52" s="327" t="s">
        <v>855</v>
      </c>
      <c r="I52" s="327" t="s">
        <v>856</v>
      </c>
      <c r="J52" s="327"/>
      <c r="K52" s="304"/>
    </row>
    <row r="53" spans="1:11" ht="30" x14ac:dyDescent="0.2">
      <c r="A53" s="303">
        <v>45</v>
      </c>
      <c r="B53" s="304" t="s">
        <v>857</v>
      </c>
      <c r="C53" s="304" t="s">
        <v>681</v>
      </c>
      <c r="D53" s="304" t="s">
        <v>858</v>
      </c>
      <c r="E53" s="304">
        <v>242.2</v>
      </c>
      <c r="F53" s="304">
        <v>665</v>
      </c>
      <c r="G53" s="304">
        <v>5001001777</v>
      </c>
      <c r="H53" s="327" t="s">
        <v>859</v>
      </c>
      <c r="I53" s="327" t="s">
        <v>860</v>
      </c>
      <c r="J53" s="327"/>
      <c r="K53" s="304"/>
    </row>
    <row r="54" spans="1:11" ht="30" x14ac:dyDescent="0.2">
      <c r="A54" s="303">
        <v>46</v>
      </c>
      <c r="B54" s="304" t="s">
        <v>861</v>
      </c>
      <c r="C54" s="304" t="s">
        <v>681</v>
      </c>
      <c r="D54" s="304" t="s">
        <v>862</v>
      </c>
      <c r="E54" s="304">
        <v>46</v>
      </c>
      <c r="F54" s="304">
        <v>420</v>
      </c>
      <c r="H54" s="327"/>
      <c r="I54" s="327"/>
      <c r="J54" s="304">
        <v>226161961</v>
      </c>
      <c r="K54" s="304" t="s">
        <v>722</v>
      </c>
    </row>
    <row r="55" spans="1:11" ht="30" x14ac:dyDescent="0.2">
      <c r="A55" s="303">
        <v>47</v>
      </c>
      <c r="B55" s="304" t="s">
        <v>863</v>
      </c>
      <c r="C55" s="304" t="s">
        <v>681</v>
      </c>
      <c r="D55" s="304" t="s">
        <v>864</v>
      </c>
      <c r="E55" s="304">
        <v>70.2</v>
      </c>
      <c r="F55" s="304">
        <v>750</v>
      </c>
      <c r="G55">
        <v>32001007953</v>
      </c>
      <c r="H55" s="327" t="s">
        <v>865</v>
      </c>
      <c r="I55" s="327" t="s">
        <v>866</v>
      </c>
      <c r="J55" s="327"/>
      <c r="K55" s="304"/>
    </row>
    <row r="56" spans="1:11" ht="45" x14ac:dyDescent="0.2">
      <c r="A56" s="303">
        <v>48</v>
      </c>
      <c r="B56" s="304" t="s">
        <v>867</v>
      </c>
      <c r="C56" s="304" t="s">
        <v>681</v>
      </c>
      <c r="D56" s="304" t="s">
        <v>868</v>
      </c>
      <c r="E56" s="304">
        <v>156</v>
      </c>
      <c r="F56" s="304">
        <v>500</v>
      </c>
      <c r="G56" s="304"/>
      <c r="H56" s="327"/>
      <c r="I56" s="327"/>
      <c r="J56" s="327">
        <v>225359046</v>
      </c>
      <c r="K56" s="304" t="s">
        <v>869</v>
      </c>
    </row>
    <row r="57" spans="1:11" ht="30" x14ac:dyDescent="0.2">
      <c r="A57" s="303">
        <v>49</v>
      </c>
      <c r="B57" s="304" t="s">
        <v>870</v>
      </c>
      <c r="C57" s="304" t="s">
        <v>681</v>
      </c>
      <c r="D57" s="304" t="s">
        <v>871</v>
      </c>
      <c r="E57" s="304">
        <v>129.02000000000001</v>
      </c>
      <c r="F57" s="304">
        <v>625</v>
      </c>
      <c r="G57" s="304" t="s">
        <v>872</v>
      </c>
      <c r="H57" s="327" t="s">
        <v>873</v>
      </c>
      <c r="I57" s="327" t="s">
        <v>874</v>
      </c>
      <c r="J57" s="327"/>
      <c r="K57" s="304"/>
    </row>
    <row r="58" spans="1:11" ht="30" x14ac:dyDescent="0.2">
      <c r="A58" s="303">
        <v>50</v>
      </c>
      <c r="B58" s="304" t="s">
        <v>875</v>
      </c>
      <c r="C58" s="304" t="s">
        <v>681</v>
      </c>
      <c r="D58" s="304" t="s">
        <v>876</v>
      </c>
      <c r="E58" s="304">
        <v>48</v>
      </c>
      <c r="F58" s="304">
        <v>300</v>
      </c>
      <c r="G58" s="304"/>
      <c r="H58" s="327"/>
      <c r="I58" s="327"/>
      <c r="J58" s="327">
        <v>228926062</v>
      </c>
      <c r="K58" s="304" t="s">
        <v>877</v>
      </c>
    </row>
    <row r="59" spans="1:11" ht="30" x14ac:dyDescent="0.2">
      <c r="A59" s="303">
        <v>51</v>
      </c>
      <c r="B59" s="304" t="s">
        <v>878</v>
      </c>
      <c r="C59" s="304" t="s">
        <v>681</v>
      </c>
      <c r="D59" s="304" t="s">
        <v>879</v>
      </c>
      <c r="E59" s="304">
        <v>160</v>
      </c>
      <c r="F59" s="304">
        <v>1000</v>
      </c>
      <c r="G59" s="304" t="s">
        <v>880</v>
      </c>
      <c r="H59" s="327" t="s">
        <v>881</v>
      </c>
      <c r="I59" s="327" t="s">
        <v>882</v>
      </c>
      <c r="J59" s="327"/>
      <c r="K59" s="304"/>
    </row>
    <row r="60" spans="1:11" ht="30" x14ac:dyDescent="0.2">
      <c r="A60" s="303">
        <v>52</v>
      </c>
      <c r="B60" s="304" t="s">
        <v>883</v>
      </c>
      <c r="C60" s="304" t="s">
        <v>681</v>
      </c>
      <c r="D60" s="304" t="s">
        <v>884</v>
      </c>
      <c r="E60" s="304" t="s">
        <v>885</v>
      </c>
      <c r="F60" s="304">
        <v>1200</v>
      </c>
      <c r="G60" s="304" t="s">
        <v>886</v>
      </c>
      <c r="H60" s="327" t="s">
        <v>887</v>
      </c>
      <c r="I60" s="327" t="s">
        <v>888</v>
      </c>
      <c r="J60" s="327"/>
      <c r="K60" s="304"/>
    </row>
    <row r="61" spans="1:11" ht="30" x14ac:dyDescent="0.2">
      <c r="A61" s="303">
        <v>53</v>
      </c>
      <c r="B61" s="304" t="s">
        <v>889</v>
      </c>
      <c r="C61" s="304" t="s">
        <v>681</v>
      </c>
      <c r="D61" s="304" t="s">
        <v>790</v>
      </c>
      <c r="E61" s="304">
        <v>140</v>
      </c>
      <c r="F61" s="304">
        <v>1000</v>
      </c>
      <c r="G61" s="304" t="s">
        <v>890</v>
      </c>
      <c r="H61" s="327" t="s">
        <v>671</v>
      </c>
      <c r="I61" s="327" t="s">
        <v>891</v>
      </c>
      <c r="J61" s="327"/>
      <c r="K61" s="304"/>
    </row>
    <row r="62" spans="1:11" ht="30" x14ac:dyDescent="0.2">
      <c r="A62" s="303">
        <v>54</v>
      </c>
      <c r="B62" s="304" t="s">
        <v>892</v>
      </c>
      <c r="C62" s="304" t="s">
        <v>681</v>
      </c>
      <c r="D62" s="304" t="s">
        <v>893</v>
      </c>
      <c r="E62" s="304"/>
      <c r="F62" s="304">
        <v>250</v>
      </c>
      <c r="G62" s="304" t="s">
        <v>894</v>
      </c>
      <c r="H62" s="327" t="s">
        <v>895</v>
      </c>
      <c r="I62" s="327" t="s">
        <v>896</v>
      </c>
      <c r="J62" s="327"/>
      <c r="K62" s="304"/>
    </row>
    <row r="63" spans="1:11" ht="30" x14ac:dyDescent="0.2">
      <c r="A63" s="303">
        <v>55</v>
      </c>
      <c r="B63" s="304" t="s">
        <v>897</v>
      </c>
      <c r="C63" s="304" t="s">
        <v>681</v>
      </c>
      <c r="D63" s="304" t="s">
        <v>898</v>
      </c>
      <c r="E63" s="304">
        <v>60</v>
      </c>
      <c r="F63" s="304">
        <v>375</v>
      </c>
      <c r="G63" s="304" t="s">
        <v>899</v>
      </c>
      <c r="H63" s="327" t="s">
        <v>833</v>
      </c>
      <c r="I63" s="327" t="s">
        <v>900</v>
      </c>
      <c r="J63" s="327"/>
      <c r="K63" s="304"/>
    </row>
    <row r="64" spans="1:11" ht="30" x14ac:dyDescent="0.2">
      <c r="A64" s="303">
        <v>56</v>
      </c>
      <c r="B64" s="304" t="s">
        <v>901</v>
      </c>
      <c r="C64" s="304" t="s">
        <v>681</v>
      </c>
      <c r="D64" s="304" t="s">
        <v>902</v>
      </c>
      <c r="E64" s="304">
        <v>100</v>
      </c>
      <c r="F64" s="304">
        <v>150</v>
      </c>
      <c r="G64" s="304"/>
      <c r="H64" s="327"/>
      <c r="I64" s="327"/>
      <c r="J64" s="327">
        <v>228542413</v>
      </c>
      <c r="K64" s="304" t="s">
        <v>903</v>
      </c>
    </row>
    <row r="65" spans="1:11" ht="30" x14ac:dyDescent="0.2">
      <c r="A65" s="303">
        <v>57</v>
      </c>
      <c r="B65" s="304" t="s">
        <v>904</v>
      </c>
      <c r="C65" s="304" t="s">
        <v>681</v>
      </c>
      <c r="D65" s="304" t="s">
        <v>905</v>
      </c>
      <c r="E65" s="304">
        <v>128.19999999999999</v>
      </c>
      <c r="F65" s="304">
        <v>250</v>
      </c>
      <c r="G65" s="329"/>
      <c r="H65" s="327"/>
      <c r="I65" s="327"/>
      <c r="J65" s="327">
        <v>233144987</v>
      </c>
      <c r="K65" s="304" t="s">
        <v>903</v>
      </c>
    </row>
    <row r="66" spans="1:11" ht="30" x14ac:dyDescent="0.2">
      <c r="A66" s="303">
        <v>58</v>
      </c>
      <c r="B66" s="304" t="s">
        <v>906</v>
      </c>
      <c r="C66" s="304" t="s">
        <v>681</v>
      </c>
      <c r="D66" s="304" t="s">
        <v>907</v>
      </c>
      <c r="E66" s="304">
        <v>43.7</v>
      </c>
      <c r="F66" s="304">
        <v>375</v>
      </c>
      <c r="G66" s="304" t="s">
        <v>908</v>
      </c>
      <c r="H66" s="327" t="s">
        <v>909</v>
      </c>
      <c r="I66" s="327" t="s">
        <v>910</v>
      </c>
      <c r="J66" s="327"/>
      <c r="K66" s="304"/>
    </row>
    <row r="67" spans="1:11" ht="30" x14ac:dyDescent="0.2">
      <c r="A67" s="303">
        <v>59</v>
      </c>
      <c r="B67" s="304" t="s">
        <v>911</v>
      </c>
      <c r="C67" s="304" t="s">
        <v>681</v>
      </c>
      <c r="D67" s="304" t="s">
        <v>912</v>
      </c>
      <c r="E67" s="304">
        <v>69.239999999999995</v>
      </c>
      <c r="F67" s="304">
        <v>625</v>
      </c>
      <c r="G67" s="304">
        <v>36001000355</v>
      </c>
      <c r="H67" s="327" t="s">
        <v>913</v>
      </c>
      <c r="I67" s="327" t="s">
        <v>914</v>
      </c>
      <c r="J67" s="327"/>
      <c r="K67" s="304"/>
    </row>
    <row r="68" spans="1:11" ht="45" x14ac:dyDescent="0.2">
      <c r="A68" s="303">
        <v>60</v>
      </c>
      <c r="B68" s="304" t="s">
        <v>915</v>
      </c>
      <c r="C68" s="304" t="s">
        <v>681</v>
      </c>
      <c r="D68" s="304" t="s">
        <v>916</v>
      </c>
      <c r="E68" s="304">
        <v>37.4</v>
      </c>
      <c r="F68" s="304">
        <v>375</v>
      </c>
      <c r="G68" s="304" t="s">
        <v>917</v>
      </c>
      <c r="H68" s="327" t="s">
        <v>918</v>
      </c>
      <c r="I68" s="327" t="s">
        <v>919</v>
      </c>
      <c r="J68" s="327"/>
      <c r="K68" s="304"/>
    </row>
    <row r="69" spans="1:11" ht="30" x14ac:dyDescent="0.2">
      <c r="A69" s="303">
        <v>61</v>
      </c>
      <c r="B69" s="304" t="s">
        <v>920</v>
      </c>
      <c r="C69" s="304" t="s">
        <v>681</v>
      </c>
      <c r="D69" s="304" t="s">
        <v>921</v>
      </c>
      <c r="E69" s="304">
        <v>130</v>
      </c>
      <c r="F69" s="304">
        <v>500</v>
      </c>
      <c r="G69" s="304" t="s">
        <v>922</v>
      </c>
      <c r="H69" s="327" t="s">
        <v>923</v>
      </c>
      <c r="I69" s="327" t="s">
        <v>924</v>
      </c>
      <c r="J69" s="327"/>
      <c r="K69" s="304"/>
    </row>
    <row r="70" spans="1:11" ht="45" x14ac:dyDescent="0.2">
      <c r="A70" s="303">
        <v>62</v>
      </c>
      <c r="B70" s="304" t="s">
        <v>925</v>
      </c>
      <c r="C70" s="304" t="s">
        <v>681</v>
      </c>
      <c r="D70" s="304" t="s">
        <v>926</v>
      </c>
      <c r="E70" s="304">
        <v>37.5</v>
      </c>
      <c r="F70" s="304">
        <v>500</v>
      </c>
      <c r="G70" s="304" t="s">
        <v>927</v>
      </c>
      <c r="H70" s="327" t="s">
        <v>928</v>
      </c>
      <c r="I70" s="327" t="s">
        <v>929</v>
      </c>
      <c r="J70" s="327"/>
      <c r="K70" s="304"/>
    </row>
    <row r="71" spans="1:11" ht="30" x14ac:dyDescent="0.2">
      <c r="A71" s="303">
        <v>63</v>
      </c>
      <c r="B71" s="304" t="s">
        <v>930</v>
      </c>
      <c r="C71" s="304" t="s">
        <v>681</v>
      </c>
      <c r="D71" s="304" t="s">
        <v>931</v>
      </c>
      <c r="E71" s="304">
        <v>187</v>
      </c>
      <c r="F71" s="304">
        <v>311.67</v>
      </c>
      <c r="G71" s="304"/>
      <c r="H71" s="327"/>
      <c r="I71" s="327"/>
      <c r="J71" s="327">
        <v>229324451</v>
      </c>
      <c r="K71" s="304" t="s">
        <v>722</v>
      </c>
    </row>
    <row r="72" spans="1:11" ht="30" x14ac:dyDescent="0.2">
      <c r="A72" s="303">
        <v>64</v>
      </c>
      <c r="B72" s="304" t="s">
        <v>932</v>
      </c>
      <c r="C72" s="304" t="s">
        <v>681</v>
      </c>
      <c r="D72" s="304" t="s">
        <v>933</v>
      </c>
      <c r="E72" s="304">
        <v>69.400000000000006</v>
      </c>
      <c r="F72" s="304">
        <v>562.5</v>
      </c>
      <c r="G72" s="304" t="s">
        <v>934</v>
      </c>
      <c r="H72" s="327" t="s">
        <v>601</v>
      </c>
      <c r="I72" s="327" t="s">
        <v>935</v>
      </c>
      <c r="J72" s="327"/>
      <c r="K72" s="304"/>
    </row>
    <row r="73" spans="1:11" ht="30" x14ac:dyDescent="0.2">
      <c r="A73" s="303">
        <v>65</v>
      </c>
      <c r="B73" s="304" t="s">
        <v>936</v>
      </c>
      <c r="C73" s="304" t="s">
        <v>681</v>
      </c>
      <c r="D73" s="304" t="s">
        <v>937</v>
      </c>
      <c r="E73" s="304">
        <v>94.7</v>
      </c>
      <c r="F73" s="304">
        <v>375</v>
      </c>
      <c r="G73" s="304" t="s">
        <v>938</v>
      </c>
      <c r="H73" s="327" t="s">
        <v>485</v>
      </c>
      <c r="I73" s="327" t="s">
        <v>939</v>
      </c>
      <c r="J73" s="327"/>
      <c r="K73" s="304"/>
    </row>
    <row r="74" spans="1:11" ht="30" x14ac:dyDescent="0.2">
      <c r="A74" s="303">
        <v>66</v>
      </c>
      <c r="B74" s="304" t="s">
        <v>940</v>
      </c>
      <c r="C74" s="304" t="s">
        <v>681</v>
      </c>
      <c r="D74" s="304" t="s">
        <v>941</v>
      </c>
      <c r="E74" s="304">
        <v>40</v>
      </c>
      <c r="F74" s="304">
        <v>375</v>
      </c>
      <c r="G74" s="304" t="s">
        <v>942</v>
      </c>
      <c r="H74" s="327" t="s">
        <v>821</v>
      </c>
      <c r="I74" s="327" t="s">
        <v>943</v>
      </c>
      <c r="J74" s="327"/>
      <c r="K74" s="304"/>
    </row>
    <row r="75" spans="1:11" ht="30" x14ac:dyDescent="0.2">
      <c r="A75" s="303">
        <v>67</v>
      </c>
      <c r="B75" s="304" t="s">
        <v>944</v>
      </c>
      <c r="C75" s="304" t="s">
        <v>681</v>
      </c>
      <c r="D75" s="304" t="s">
        <v>945</v>
      </c>
      <c r="E75" s="304">
        <v>77.819999999999993</v>
      </c>
      <c r="F75" s="304">
        <v>777.5</v>
      </c>
      <c r="G75" s="304" t="s">
        <v>946</v>
      </c>
      <c r="H75" s="327" t="s">
        <v>947</v>
      </c>
      <c r="I75" s="327" t="s">
        <v>948</v>
      </c>
      <c r="J75" s="327"/>
      <c r="K75" s="304"/>
    </row>
    <row r="76" spans="1:11" ht="30" x14ac:dyDescent="0.2">
      <c r="A76" s="303">
        <v>68</v>
      </c>
      <c r="B76" s="304" t="s">
        <v>949</v>
      </c>
      <c r="C76" s="304" t="s">
        <v>681</v>
      </c>
      <c r="D76" s="304" t="s">
        <v>945</v>
      </c>
      <c r="E76" s="304">
        <v>43.7</v>
      </c>
      <c r="F76" s="304">
        <v>1312.5</v>
      </c>
      <c r="G76" s="304" t="s">
        <v>950</v>
      </c>
      <c r="H76" s="327" t="s">
        <v>511</v>
      </c>
      <c r="I76" s="327" t="s">
        <v>951</v>
      </c>
      <c r="J76" s="327"/>
      <c r="K76" s="304"/>
    </row>
    <row r="77" spans="1:11" ht="30" x14ac:dyDescent="0.2">
      <c r="A77" s="303">
        <v>69</v>
      </c>
      <c r="B77" s="304" t="s">
        <v>952</v>
      </c>
      <c r="C77" s="304" t="s">
        <v>681</v>
      </c>
      <c r="D77" s="304" t="s">
        <v>945</v>
      </c>
      <c r="E77" s="304">
        <v>216.2</v>
      </c>
      <c r="F77" s="304">
        <v>375</v>
      </c>
      <c r="G77" s="304" t="s">
        <v>953</v>
      </c>
      <c r="H77" s="327" t="s">
        <v>954</v>
      </c>
      <c r="I77" s="327" t="s">
        <v>955</v>
      </c>
      <c r="J77" s="327"/>
      <c r="K77" s="304"/>
    </row>
    <row r="78" spans="1:11" ht="30" x14ac:dyDescent="0.2">
      <c r="A78" s="303">
        <v>70</v>
      </c>
      <c r="B78" s="304" t="s">
        <v>956</v>
      </c>
      <c r="C78" s="304" t="s">
        <v>681</v>
      </c>
      <c r="D78" s="304" t="s">
        <v>945</v>
      </c>
      <c r="E78" s="304">
        <v>307.39</v>
      </c>
      <c r="F78" s="304">
        <v>875</v>
      </c>
      <c r="G78" s="304" t="s">
        <v>957</v>
      </c>
      <c r="H78" s="327" t="s">
        <v>958</v>
      </c>
      <c r="I78" s="327" t="s">
        <v>959</v>
      </c>
      <c r="J78" s="327"/>
      <c r="K78" s="304"/>
    </row>
    <row r="79" spans="1:11" ht="30" x14ac:dyDescent="0.2">
      <c r="A79" s="303">
        <v>71</v>
      </c>
      <c r="B79" s="304" t="s">
        <v>960</v>
      </c>
      <c r="C79" s="304" t="s">
        <v>681</v>
      </c>
      <c r="D79" s="304" t="s">
        <v>961</v>
      </c>
      <c r="E79" s="304">
        <v>50</v>
      </c>
      <c r="F79" s="304">
        <v>625</v>
      </c>
      <c r="G79" s="304" t="s">
        <v>962</v>
      </c>
      <c r="H79" s="327" t="s">
        <v>963</v>
      </c>
      <c r="I79" s="327" t="s">
        <v>964</v>
      </c>
      <c r="J79" s="327"/>
      <c r="K79" s="304"/>
    </row>
    <row r="80" spans="1:11" ht="30" x14ac:dyDescent="0.2">
      <c r="A80" s="303">
        <v>72</v>
      </c>
      <c r="B80" s="304" t="s">
        <v>965</v>
      </c>
      <c r="C80" s="304" t="s">
        <v>681</v>
      </c>
      <c r="D80" s="304" t="s">
        <v>966</v>
      </c>
      <c r="E80" s="304">
        <v>30</v>
      </c>
      <c r="F80" s="304">
        <v>625</v>
      </c>
      <c r="G80" s="304" t="s">
        <v>967</v>
      </c>
      <c r="H80" s="327" t="s">
        <v>549</v>
      </c>
      <c r="I80" s="327" t="s">
        <v>968</v>
      </c>
      <c r="J80" s="327"/>
      <c r="K80" s="304"/>
    </row>
    <row r="81" spans="1:11" ht="30" x14ac:dyDescent="0.2">
      <c r="A81" s="303">
        <v>73</v>
      </c>
      <c r="B81" s="304" t="s">
        <v>969</v>
      </c>
      <c r="C81" s="304" t="s">
        <v>681</v>
      </c>
      <c r="D81" s="304" t="s">
        <v>966</v>
      </c>
      <c r="E81" s="304">
        <v>50.6</v>
      </c>
      <c r="F81" s="304">
        <v>500</v>
      </c>
      <c r="G81" s="304" t="s">
        <v>970</v>
      </c>
      <c r="H81" s="327" t="s">
        <v>498</v>
      </c>
      <c r="I81" s="327" t="s">
        <v>971</v>
      </c>
      <c r="J81" s="327"/>
      <c r="K81" s="304"/>
    </row>
    <row r="82" spans="1:11" ht="30" x14ac:dyDescent="0.2">
      <c r="A82" s="303">
        <v>74</v>
      </c>
      <c r="B82" s="304" t="s">
        <v>972</v>
      </c>
      <c r="C82" s="304" t="s">
        <v>681</v>
      </c>
      <c r="D82" s="304" t="s">
        <v>966</v>
      </c>
      <c r="E82" s="304">
        <v>110</v>
      </c>
      <c r="F82" s="304">
        <v>500</v>
      </c>
      <c r="G82" s="304" t="s">
        <v>973</v>
      </c>
      <c r="H82" s="327" t="s">
        <v>974</v>
      </c>
      <c r="I82" s="327" t="s">
        <v>975</v>
      </c>
      <c r="J82" s="327"/>
      <c r="K82" s="304"/>
    </row>
    <row r="83" spans="1:11" ht="30" x14ac:dyDescent="0.2">
      <c r="A83" s="303">
        <v>75</v>
      </c>
      <c r="B83" s="304" t="s">
        <v>976</v>
      </c>
      <c r="C83" s="304" t="s">
        <v>681</v>
      </c>
      <c r="D83" s="304" t="s">
        <v>966</v>
      </c>
      <c r="E83" s="304">
        <v>60</v>
      </c>
      <c r="F83" s="304">
        <v>750</v>
      </c>
      <c r="G83" s="304" t="s">
        <v>977</v>
      </c>
      <c r="H83" s="327" t="s">
        <v>978</v>
      </c>
      <c r="I83" s="327" t="s">
        <v>979</v>
      </c>
      <c r="J83" s="327"/>
      <c r="K83" s="304"/>
    </row>
    <row r="84" spans="1:11" ht="45" x14ac:dyDescent="0.2">
      <c r="A84" s="303">
        <v>76</v>
      </c>
      <c r="B84" s="304" t="s">
        <v>980</v>
      </c>
      <c r="C84" s="304" t="s">
        <v>681</v>
      </c>
      <c r="D84" s="304" t="s">
        <v>966</v>
      </c>
      <c r="E84" s="304">
        <v>60</v>
      </c>
      <c r="F84" s="304">
        <v>437.5</v>
      </c>
      <c r="G84" s="304" t="s">
        <v>981</v>
      </c>
      <c r="H84" s="327" t="s">
        <v>982</v>
      </c>
      <c r="I84" s="327" t="s">
        <v>983</v>
      </c>
      <c r="J84" s="327"/>
      <c r="K84" s="304"/>
    </row>
    <row r="85" spans="1:11" ht="45" x14ac:dyDescent="0.2">
      <c r="A85" s="303">
        <v>77</v>
      </c>
      <c r="B85" s="304" t="s">
        <v>984</v>
      </c>
      <c r="C85" s="304" t="s">
        <v>681</v>
      </c>
      <c r="D85" s="304" t="s">
        <v>985</v>
      </c>
      <c r="E85" s="304">
        <v>65.900000000000006</v>
      </c>
      <c r="F85" s="304">
        <v>250</v>
      </c>
      <c r="G85" s="304" t="s">
        <v>986</v>
      </c>
      <c r="H85" s="327" t="s">
        <v>987</v>
      </c>
      <c r="I85" s="327" t="s">
        <v>988</v>
      </c>
      <c r="J85" s="327"/>
      <c r="K85" s="304"/>
    </row>
    <row r="86" spans="1:11" ht="60" x14ac:dyDescent="0.2">
      <c r="A86" s="303">
        <v>78</v>
      </c>
      <c r="B86" s="304" t="s">
        <v>989</v>
      </c>
      <c r="C86" s="304" t="s">
        <v>681</v>
      </c>
      <c r="D86" s="304" t="s">
        <v>990</v>
      </c>
      <c r="E86" s="304">
        <v>33.6</v>
      </c>
      <c r="F86" s="304">
        <v>500</v>
      </c>
      <c r="G86" s="304" t="s">
        <v>991</v>
      </c>
      <c r="H86" s="327" t="s">
        <v>604</v>
      </c>
      <c r="I86" s="327" t="s">
        <v>992</v>
      </c>
      <c r="J86" s="327"/>
      <c r="K86" s="304"/>
    </row>
    <row r="87" spans="1:11" ht="30" x14ac:dyDescent="0.2">
      <c r="A87" s="303">
        <v>79</v>
      </c>
      <c r="B87" s="304" t="s">
        <v>993</v>
      </c>
      <c r="C87" s="304" t="s">
        <v>681</v>
      </c>
      <c r="D87" s="304" t="s">
        <v>990</v>
      </c>
      <c r="E87" s="304">
        <v>49</v>
      </c>
      <c r="F87" s="304">
        <v>500</v>
      </c>
      <c r="G87" s="304" t="s">
        <v>994</v>
      </c>
      <c r="H87" s="327" t="s">
        <v>995</v>
      </c>
      <c r="I87" s="327" t="s">
        <v>996</v>
      </c>
      <c r="J87" s="327"/>
      <c r="K87" s="304"/>
    </row>
    <row r="88" spans="1:11" ht="30" x14ac:dyDescent="0.2">
      <c r="A88" s="303">
        <v>80</v>
      </c>
      <c r="B88" s="304" t="s">
        <v>997</v>
      </c>
      <c r="C88" s="304" t="s">
        <v>681</v>
      </c>
      <c r="D88" s="304" t="s">
        <v>990</v>
      </c>
      <c r="E88" s="304">
        <v>310.5</v>
      </c>
      <c r="F88" s="304">
        <v>600</v>
      </c>
      <c r="G88" s="329" t="s">
        <v>998</v>
      </c>
      <c r="H88" s="327" t="s">
        <v>999</v>
      </c>
      <c r="I88" s="327" t="s">
        <v>1000</v>
      </c>
      <c r="J88" s="327"/>
      <c r="K88" s="304"/>
    </row>
    <row r="89" spans="1:11" ht="30" x14ac:dyDescent="0.2">
      <c r="A89" s="303">
        <v>81</v>
      </c>
      <c r="B89" s="304" t="s">
        <v>1001</v>
      </c>
      <c r="C89" s="304" t="s">
        <v>681</v>
      </c>
      <c r="D89" s="304" t="s">
        <v>990</v>
      </c>
      <c r="E89" s="304">
        <v>81</v>
      </c>
      <c r="F89" s="304">
        <v>500</v>
      </c>
      <c r="G89" s="304" t="s">
        <v>1002</v>
      </c>
      <c r="H89" s="327" t="s">
        <v>1003</v>
      </c>
      <c r="I89" s="327" t="s">
        <v>1004</v>
      </c>
      <c r="J89" s="327"/>
      <c r="K89" s="304"/>
    </row>
    <row r="90" spans="1:11" ht="30" x14ac:dyDescent="0.2">
      <c r="A90" s="303">
        <v>82</v>
      </c>
      <c r="B90" s="304" t="s">
        <v>1005</v>
      </c>
      <c r="C90" s="304" t="s">
        <v>681</v>
      </c>
      <c r="D90" s="304" t="s">
        <v>990</v>
      </c>
      <c r="E90" s="304">
        <v>65.930000000000007</v>
      </c>
      <c r="F90" s="304">
        <v>775</v>
      </c>
      <c r="G90" s="329" t="s">
        <v>1006</v>
      </c>
      <c r="H90" s="327" t="s">
        <v>1007</v>
      </c>
      <c r="I90" s="327" t="s">
        <v>1008</v>
      </c>
      <c r="J90" s="327"/>
      <c r="K90" s="304"/>
    </row>
    <row r="91" spans="1:11" ht="45" x14ac:dyDescent="0.2">
      <c r="A91" s="303">
        <v>83</v>
      </c>
      <c r="B91" s="304" t="s">
        <v>1009</v>
      </c>
      <c r="C91" s="304" t="s">
        <v>681</v>
      </c>
      <c r="D91" s="304" t="s">
        <v>990</v>
      </c>
      <c r="E91" s="304">
        <v>60.89</v>
      </c>
      <c r="F91" s="304">
        <v>400</v>
      </c>
      <c r="G91" s="304" t="s">
        <v>1010</v>
      </c>
      <c r="H91" s="327" t="s">
        <v>1011</v>
      </c>
      <c r="I91" s="327" t="s">
        <v>1012</v>
      </c>
      <c r="J91" s="327"/>
      <c r="K91" s="304"/>
    </row>
    <row r="92" spans="1:11" ht="30" x14ac:dyDescent="0.2">
      <c r="A92" s="303">
        <v>84</v>
      </c>
      <c r="B92" s="304" t="s">
        <v>1013</v>
      </c>
      <c r="C92" s="304" t="s">
        <v>681</v>
      </c>
      <c r="D92" s="304" t="s">
        <v>1014</v>
      </c>
      <c r="E92" s="304">
        <v>35</v>
      </c>
      <c r="F92" s="304">
        <v>600</v>
      </c>
      <c r="G92" s="304" t="s">
        <v>1015</v>
      </c>
      <c r="H92" s="327" t="s">
        <v>833</v>
      </c>
      <c r="I92" s="327" t="s">
        <v>1016</v>
      </c>
      <c r="J92" s="327"/>
      <c r="K92" s="304"/>
    </row>
    <row r="93" spans="1:11" ht="30" x14ac:dyDescent="0.2">
      <c r="A93" s="303">
        <v>85</v>
      </c>
      <c r="B93" s="304" t="s">
        <v>1017</v>
      </c>
      <c r="C93" s="304" t="s">
        <v>681</v>
      </c>
      <c r="D93" s="304" t="s">
        <v>1014</v>
      </c>
      <c r="E93" s="304">
        <v>127</v>
      </c>
      <c r="F93" s="304">
        <v>400</v>
      </c>
      <c r="G93" s="304" t="s">
        <v>1018</v>
      </c>
      <c r="H93" s="327" t="s">
        <v>1019</v>
      </c>
      <c r="I93" s="327" t="s">
        <v>1020</v>
      </c>
      <c r="J93" s="327"/>
      <c r="K93" s="304"/>
    </row>
    <row r="94" spans="1:11" ht="30" x14ac:dyDescent="0.2">
      <c r="A94" s="303">
        <v>86</v>
      </c>
      <c r="B94" s="304" t="s">
        <v>1021</v>
      </c>
      <c r="C94" s="304" t="s">
        <v>681</v>
      </c>
      <c r="D94" s="304" t="s">
        <v>1014</v>
      </c>
      <c r="E94" s="304">
        <v>37.4</v>
      </c>
      <c r="F94" s="304">
        <v>100</v>
      </c>
      <c r="G94" s="304" t="s">
        <v>1022</v>
      </c>
      <c r="H94" s="327" t="s">
        <v>1023</v>
      </c>
      <c r="I94" s="327" t="s">
        <v>1024</v>
      </c>
      <c r="J94" s="327"/>
      <c r="K94" s="304"/>
    </row>
    <row r="95" spans="1:11" ht="45" x14ac:dyDescent="0.2">
      <c r="A95" s="303">
        <v>87</v>
      </c>
      <c r="B95" s="304" t="s">
        <v>1025</v>
      </c>
      <c r="C95" s="304" t="s">
        <v>681</v>
      </c>
      <c r="D95" s="304" t="s">
        <v>1026</v>
      </c>
      <c r="E95" s="304">
        <v>29.7</v>
      </c>
      <c r="F95" s="304">
        <v>312.5</v>
      </c>
      <c r="G95" s="304" t="s">
        <v>1027</v>
      </c>
      <c r="H95" s="327" t="s">
        <v>909</v>
      </c>
      <c r="I95" s="327" t="s">
        <v>1028</v>
      </c>
      <c r="J95" s="327"/>
      <c r="K95" s="304"/>
    </row>
    <row r="96" spans="1:11" ht="30" x14ac:dyDescent="0.2">
      <c r="A96" s="303">
        <v>88</v>
      </c>
      <c r="B96" s="304" t="s">
        <v>1029</v>
      </c>
      <c r="C96" s="304" t="s">
        <v>681</v>
      </c>
      <c r="D96" s="304" t="s">
        <v>1030</v>
      </c>
      <c r="E96" s="304">
        <v>75.31</v>
      </c>
      <c r="F96" s="304">
        <v>1250</v>
      </c>
      <c r="G96" s="329" t="s">
        <v>1031</v>
      </c>
      <c r="H96" s="327" t="s">
        <v>1032</v>
      </c>
      <c r="I96" s="327" t="s">
        <v>1033</v>
      </c>
      <c r="J96" s="327"/>
      <c r="K96" s="304"/>
    </row>
    <row r="97" spans="1:11" ht="45" x14ac:dyDescent="0.2">
      <c r="A97" s="303">
        <v>89</v>
      </c>
      <c r="B97" s="304" t="s">
        <v>1034</v>
      </c>
      <c r="C97" s="304" t="s">
        <v>681</v>
      </c>
      <c r="D97" s="304" t="s">
        <v>1030</v>
      </c>
      <c r="E97" s="304">
        <v>123</v>
      </c>
      <c r="F97" s="304">
        <v>937.5</v>
      </c>
      <c r="G97" s="304" t="s">
        <v>1035</v>
      </c>
      <c r="H97" s="327" t="s">
        <v>1036</v>
      </c>
      <c r="I97" s="327" t="s">
        <v>1037</v>
      </c>
      <c r="J97" s="327"/>
      <c r="K97" s="304"/>
    </row>
    <row r="98" spans="1:11" ht="45" x14ac:dyDescent="0.2">
      <c r="A98" s="303">
        <v>90</v>
      </c>
      <c r="B98" s="304" t="s">
        <v>1038</v>
      </c>
      <c r="C98" s="304" t="s">
        <v>681</v>
      </c>
      <c r="D98" s="304" t="s">
        <v>1030</v>
      </c>
      <c r="E98" s="304">
        <v>88.7</v>
      </c>
      <c r="F98" s="304">
        <v>600</v>
      </c>
      <c r="G98" s="304" t="s">
        <v>1039</v>
      </c>
      <c r="H98" s="327" t="s">
        <v>485</v>
      </c>
      <c r="I98" s="327" t="s">
        <v>1040</v>
      </c>
      <c r="J98" s="327"/>
      <c r="K98" s="304"/>
    </row>
    <row r="99" spans="1:11" ht="45" x14ac:dyDescent="0.2">
      <c r="A99" s="303">
        <v>91</v>
      </c>
      <c r="B99" s="304" t="s">
        <v>1041</v>
      </c>
      <c r="C99" s="304" t="s">
        <v>681</v>
      </c>
      <c r="D99" s="304" t="s">
        <v>1030</v>
      </c>
      <c r="E99" s="304">
        <v>190.04</v>
      </c>
      <c r="F99" s="304">
        <v>1766</v>
      </c>
      <c r="G99" s="304" t="s">
        <v>1042</v>
      </c>
      <c r="H99" s="327" t="s">
        <v>1043</v>
      </c>
      <c r="I99" s="327" t="s">
        <v>1044</v>
      </c>
      <c r="J99" s="327"/>
      <c r="K99" s="304"/>
    </row>
    <row r="100" spans="1:11" ht="45" x14ac:dyDescent="0.2">
      <c r="A100" s="303">
        <v>92</v>
      </c>
      <c r="B100" s="304" t="s">
        <v>1045</v>
      </c>
      <c r="C100" s="304" t="s">
        <v>681</v>
      </c>
      <c r="D100" s="304" t="s">
        <v>1046</v>
      </c>
      <c r="E100" s="304">
        <v>75.010000000000005</v>
      </c>
      <c r="F100" s="304">
        <v>690</v>
      </c>
      <c r="G100" s="304" t="s">
        <v>1047</v>
      </c>
      <c r="H100" s="327" t="s">
        <v>1048</v>
      </c>
      <c r="I100" s="327" t="s">
        <v>1049</v>
      </c>
      <c r="J100" s="327"/>
      <c r="K100" s="304"/>
    </row>
    <row r="101" spans="1:11" ht="30" x14ac:dyDescent="0.2">
      <c r="A101" s="303">
        <v>93</v>
      </c>
      <c r="B101" s="304" t="s">
        <v>1050</v>
      </c>
      <c r="C101" s="304" t="s">
        <v>681</v>
      </c>
      <c r="D101" s="304" t="s">
        <v>1030</v>
      </c>
      <c r="E101" s="304">
        <v>28.95</v>
      </c>
      <c r="F101" s="304">
        <v>700</v>
      </c>
      <c r="G101" s="304" t="s">
        <v>1051</v>
      </c>
      <c r="H101" s="327" t="s">
        <v>766</v>
      </c>
      <c r="I101" s="327" t="s">
        <v>1052</v>
      </c>
      <c r="J101" s="327"/>
      <c r="K101" s="304"/>
    </row>
    <row r="102" spans="1:11" ht="30" x14ac:dyDescent="0.2">
      <c r="A102" s="303">
        <v>94</v>
      </c>
      <c r="B102" s="304" t="s">
        <v>1053</v>
      </c>
      <c r="C102" s="304" t="s">
        <v>681</v>
      </c>
      <c r="D102" s="304" t="s">
        <v>1030</v>
      </c>
      <c r="E102" s="304">
        <v>83.3</v>
      </c>
      <c r="F102" s="304">
        <v>750</v>
      </c>
      <c r="G102" s="304" t="s">
        <v>1054</v>
      </c>
      <c r="H102" s="327" t="s">
        <v>538</v>
      </c>
      <c r="I102" s="327" t="s">
        <v>1055</v>
      </c>
      <c r="J102" s="327"/>
      <c r="K102" s="304"/>
    </row>
    <row r="103" spans="1:11" ht="30" x14ac:dyDescent="0.2">
      <c r="A103" s="303">
        <v>95</v>
      </c>
      <c r="B103" s="304" t="s">
        <v>1056</v>
      </c>
      <c r="C103" s="304" t="s">
        <v>681</v>
      </c>
      <c r="D103" s="304" t="s">
        <v>1057</v>
      </c>
      <c r="E103" s="304">
        <v>80</v>
      </c>
      <c r="F103" s="304">
        <v>600</v>
      </c>
      <c r="G103" s="304" t="s">
        <v>1058</v>
      </c>
      <c r="H103" s="327" t="s">
        <v>1059</v>
      </c>
      <c r="I103" s="327" t="s">
        <v>1060</v>
      </c>
      <c r="J103" s="327"/>
      <c r="K103" s="304"/>
    </row>
    <row r="104" spans="1:11" ht="30" x14ac:dyDescent="0.2">
      <c r="A104" s="303">
        <v>96</v>
      </c>
      <c r="B104" s="304" t="s">
        <v>1061</v>
      </c>
      <c r="C104" s="304" t="s">
        <v>681</v>
      </c>
      <c r="D104" s="304" t="s">
        <v>1030</v>
      </c>
      <c r="E104" s="304">
        <v>82.99</v>
      </c>
      <c r="F104" s="304">
        <v>600</v>
      </c>
      <c r="G104" s="304" t="s">
        <v>1062</v>
      </c>
      <c r="H104" s="327" t="s">
        <v>1063</v>
      </c>
      <c r="I104" s="327" t="s">
        <v>1064</v>
      </c>
      <c r="J104" s="327"/>
      <c r="K104" s="304"/>
    </row>
    <row r="105" spans="1:11" ht="30" x14ac:dyDescent="0.2">
      <c r="A105" s="303">
        <v>97</v>
      </c>
      <c r="B105" s="304" t="s">
        <v>1065</v>
      </c>
      <c r="C105" s="304" t="s">
        <v>681</v>
      </c>
      <c r="D105" s="304" t="s">
        <v>1066</v>
      </c>
      <c r="E105" s="304">
        <v>50.24</v>
      </c>
      <c r="F105" s="304">
        <v>1300</v>
      </c>
      <c r="G105" s="304" t="s">
        <v>1067</v>
      </c>
      <c r="H105" s="327" t="s">
        <v>1068</v>
      </c>
      <c r="I105" s="327" t="s">
        <v>1069</v>
      </c>
      <c r="J105" s="327"/>
      <c r="K105" s="304"/>
    </row>
    <row r="106" spans="1:11" ht="45" x14ac:dyDescent="0.2">
      <c r="A106" s="303">
        <v>98</v>
      </c>
      <c r="B106" s="304" t="s">
        <v>1070</v>
      </c>
      <c r="C106" s="304" t="s">
        <v>681</v>
      </c>
      <c r="D106" s="304" t="s">
        <v>1066</v>
      </c>
      <c r="E106" s="304">
        <v>46</v>
      </c>
      <c r="F106" s="304">
        <v>1048.56</v>
      </c>
      <c r="G106" s="304" t="s">
        <v>1071</v>
      </c>
      <c r="H106" s="327" t="s">
        <v>1072</v>
      </c>
      <c r="I106" s="327" t="s">
        <v>1073</v>
      </c>
      <c r="J106" s="327"/>
      <c r="K106" s="304"/>
    </row>
    <row r="107" spans="1:11" ht="45" x14ac:dyDescent="0.2">
      <c r="A107" s="303">
        <v>99</v>
      </c>
      <c r="B107" s="304" t="s">
        <v>1074</v>
      </c>
      <c r="C107" s="304" t="s">
        <v>681</v>
      </c>
      <c r="D107" s="304" t="s">
        <v>1066</v>
      </c>
      <c r="E107" s="304">
        <v>71.5</v>
      </c>
      <c r="F107" s="304">
        <v>1530.82</v>
      </c>
      <c r="G107" s="304" t="s">
        <v>1075</v>
      </c>
      <c r="H107" s="327" t="s">
        <v>671</v>
      </c>
      <c r="I107" s="327" t="s">
        <v>1076</v>
      </c>
      <c r="J107" s="327"/>
      <c r="K107" s="304"/>
    </row>
    <row r="108" spans="1:11" ht="30" x14ac:dyDescent="0.2">
      <c r="A108" s="303">
        <v>100</v>
      </c>
      <c r="B108" s="304" t="s">
        <v>1077</v>
      </c>
      <c r="C108" s="304" t="s">
        <v>681</v>
      </c>
      <c r="D108" s="304" t="s">
        <v>1066</v>
      </c>
      <c r="E108" s="304">
        <v>36</v>
      </c>
      <c r="F108" s="304">
        <v>433.33</v>
      </c>
      <c r="G108" s="304" t="s">
        <v>1078</v>
      </c>
      <c r="H108" s="327" t="s">
        <v>1079</v>
      </c>
      <c r="I108" s="327" t="s">
        <v>1080</v>
      </c>
      <c r="J108" s="327"/>
      <c r="K108" s="304"/>
    </row>
    <row r="109" spans="1:11" ht="45" x14ac:dyDescent="0.2">
      <c r="A109" s="303">
        <v>101</v>
      </c>
      <c r="B109" s="304" t="s">
        <v>1081</v>
      </c>
      <c r="C109" s="304" t="s">
        <v>681</v>
      </c>
      <c r="D109" s="304" t="s">
        <v>1066</v>
      </c>
      <c r="E109" s="304">
        <v>297.35000000000002</v>
      </c>
      <c r="F109" s="304">
        <v>800</v>
      </c>
      <c r="G109" s="329" t="s">
        <v>1082</v>
      </c>
      <c r="H109" s="327" t="s">
        <v>1083</v>
      </c>
      <c r="I109" s="327" t="s">
        <v>838</v>
      </c>
      <c r="J109" s="327"/>
      <c r="K109" s="304"/>
    </row>
    <row r="110" spans="1:11" ht="45" x14ac:dyDescent="0.2">
      <c r="A110" s="303">
        <v>102</v>
      </c>
      <c r="B110" s="304" t="s">
        <v>1084</v>
      </c>
      <c r="C110" s="304" t="s">
        <v>681</v>
      </c>
      <c r="D110" s="304" t="s">
        <v>1066</v>
      </c>
      <c r="E110" s="304">
        <v>70</v>
      </c>
      <c r="F110" s="304">
        <v>1000</v>
      </c>
      <c r="G110" s="304" t="s">
        <v>1085</v>
      </c>
      <c r="H110" s="327" t="s">
        <v>1086</v>
      </c>
      <c r="I110" s="327" t="s">
        <v>1087</v>
      </c>
      <c r="J110" s="327"/>
      <c r="K110" s="304"/>
    </row>
    <row r="111" spans="1:11" ht="75" x14ac:dyDescent="0.2">
      <c r="A111" s="303">
        <v>103</v>
      </c>
      <c r="B111" s="304" t="s">
        <v>1088</v>
      </c>
      <c r="C111" s="304" t="s">
        <v>681</v>
      </c>
      <c r="D111" s="304" t="s">
        <v>1066</v>
      </c>
      <c r="E111" s="304">
        <v>43</v>
      </c>
      <c r="F111" s="304">
        <v>1048.56</v>
      </c>
      <c r="G111" s="329" t="s">
        <v>1089</v>
      </c>
      <c r="H111" s="327" t="s">
        <v>498</v>
      </c>
      <c r="I111" s="327" t="s">
        <v>1090</v>
      </c>
      <c r="J111" s="327"/>
      <c r="K111" s="304"/>
    </row>
    <row r="112" spans="1:11" ht="45" x14ac:dyDescent="0.2">
      <c r="A112" s="303">
        <v>104</v>
      </c>
      <c r="B112" s="304" t="s">
        <v>1091</v>
      </c>
      <c r="C112" s="304" t="s">
        <v>681</v>
      </c>
      <c r="D112" s="304" t="s">
        <v>1066</v>
      </c>
      <c r="E112" s="304">
        <v>70</v>
      </c>
      <c r="F112" s="304">
        <v>500</v>
      </c>
      <c r="G112" s="304" t="s">
        <v>1092</v>
      </c>
      <c r="H112" s="327" t="s">
        <v>610</v>
      </c>
      <c r="I112" s="327" t="s">
        <v>1093</v>
      </c>
      <c r="J112" s="327"/>
      <c r="K112" s="304"/>
    </row>
    <row r="113" spans="1:11" ht="30" x14ac:dyDescent="0.2">
      <c r="A113" s="303">
        <v>105</v>
      </c>
      <c r="B113" s="304" t="s">
        <v>1094</v>
      </c>
      <c r="C113" s="304" t="s">
        <v>681</v>
      </c>
      <c r="D113" s="304" t="s">
        <v>1095</v>
      </c>
      <c r="E113" s="304">
        <v>19</v>
      </c>
      <c r="F113" s="304">
        <v>350</v>
      </c>
      <c r="G113" s="304" t="s">
        <v>1096</v>
      </c>
      <c r="H113" s="327" t="s">
        <v>485</v>
      </c>
      <c r="I113" s="327" t="s">
        <v>1097</v>
      </c>
      <c r="J113" s="327"/>
      <c r="K113" s="304"/>
    </row>
    <row r="114" spans="1:11" ht="30" x14ac:dyDescent="0.2">
      <c r="A114" s="303">
        <v>106</v>
      </c>
      <c r="B114" s="304" t="s">
        <v>1098</v>
      </c>
      <c r="C114" s="304" t="s">
        <v>681</v>
      </c>
      <c r="D114" s="304" t="s">
        <v>1099</v>
      </c>
      <c r="E114" s="304">
        <v>50</v>
      </c>
      <c r="F114" s="304">
        <v>1500</v>
      </c>
      <c r="G114" s="304"/>
      <c r="H114" s="327"/>
      <c r="I114" s="327"/>
      <c r="J114" s="327">
        <v>2000004958</v>
      </c>
      <c r="K114" s="304" t="s">
        <v>1100</v>
      </c>
    </row>
    <row r="115" spans="1:11" ht="45" x14ac:dyDescent="0.2">
      <c r="A115" s="303">
        <v>107</v>
      </c>
      <c r="B115" s="304" t="s">
        <v>1101</v>
      </c>
      <c r="C115" s="304" t="s">
        <v>681</v>
      </c>
      <c r="D115" s="304" t="s">
        <v>1030</v>
      </c>
      <c r="E115" s="304">
        <v>30</v>
      </c>
      <c r="F115" s="304">
        <v>500</v>
      </c>
      <c r="G115" s="304" t="s">
        <v>1102</v>
      </c>
      <c r="H115" s="327" t="s">
        <v>855</v>
      </c>
      <c r="I115" s="327" t="s">
        <v>1103</v>
      </c>
      <c r="J115" s="327"/>
      <c r="K115" s="304"/>
    </row>
    <row r="116" spans="1:11" ht="30" x14ac:dyDescent="0.2">
      <c r="A116" s="303">
        <v>108</v>
      </c>
      <c r="B116" s="304" t="s">
        <v>1104</v>
      </c>
      <c r="C116" s="304" t="s">
        <v>681</v>
      </c>
      <c r="D116" s="304" t="s">
        <v>1105</v>
      </c>
      <c r="E116" s="304">
        <v>81.44</v>
      </c>
      <c r="F116" s="304">
        <v>350</v>
      </c>
      <c r="G116" s="304" t="s">
        <v>705</v>
      </c>
      <c r="H116" s="327"/>
      <c r="I116" s="327"/>
      <c r="J116" s="327"/>
      <c r="K116" s="304" t="s">
        <v>1106</v>
      </c>
    </row>
    <row r="117" spans="1:11" ht="15" x14ac:dyDescent="0.2">
      <c r="A117" s="303"/>
      <c r="B117" s="304"/>
      <c r="C117" s="304"/>
      <c r="D117" s="304"/>
      <c r="E117" s="304"/>
      <c r="F117" s="304"/>
      <c r="G117" s="304"/>
      <c r="H117" s="327"/>
      <c r="I117" s="327"/>
      <c r="J117" s="327"/>
      <c r="K117" s="304"/>
    </row>
    <row r="118" spans="1:11" ht="15" x14ac:dyDescent="0.2">
      <c r="A118" s="303" t="s">
        <v>271</v>
      </c>
      <c r="B118" s="304"/>
      <c r="C118" s="304"/>
      <c r="D118" s="304"/>
      <c r="E118" s="304"/>
      <c r="F118" s="304"/>
      <c r="G118" s="304"/>
      <c r="H118" s="327"/>
      <c r="I118" s="327"/>
      <c r="J118" s="327"/>
      <c r="K118" s="304"/>
    </row>
    <row r="119" spans="1:1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1:11" x14ac:dyDescent="0.2">
      <c r="A121" s="302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1:11" ht="15" x14ac:dyDescent="0.3">
      <c r="A122" s="2"/>
      <c r="B122" s="66" t="s">
        <v>99</v>
      </c>
      <c r="C122" s="2"/>
      <c r="D122" s="2"/>
      <c r="E122" s="5"/>
      <c r="F122" s="2"/>
      <c r="G122" s="2"/>
      <c r="H122" s="2"/>
      <c r="I122" s="2"/>
      <c r="J122" s="2"/>
      <c r="K122" s="2"/>
    </row>
    <row r="123" spans="1:11" ht="15" x14ac:dyDescent="0.3">
      <c r="A123" s="2"/>
      <c r="B123" s="2"/>
      <c r="C123" s="437"/>
      <c r="D123" s="437"/>
      <c r="F123" s="65"/>
      <c r="G123" s="68"/>
    </row>
    <row r="124" spans="1:11" ht="15" x14ac:dyDescent="0.3">
      <c r="B124" s="2"/>
      <c r="C124" s="64" t="s">
        <v>260</v>
      </c>
      <c r="D124" s="2"/>
      <c r="F124" s="12" t="s">
        <v>265</v>
      </c>
    </row>
    <row r="125" spans="1:11" ht="15" x14ac:dyDescent="0.3">
      <c r="B125" s="2"/>
      <c r="C125" s="2"/>
      <c r="D125" s="2"/>
      <c r="F125" s="2" t="s">
        <v>261</v>
      </c>
    </row>
    <row r="126" spans="1:11" ht="15" x14ac:dyDescent="0.3">
      <c r="B126" s="2"/>
      <c r="C126" s="60" t="s">
        <v>131</v>
      </c>
    </row>
  </sheetData>
  <mergeCells count="1">
    <mergeCell ref="C123:D123"/>
  </mergeCells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SheetLayoutView="80" workbookViewId="0">
      <selection activeCell="A5" sqref="A5"/>
    </sheetView>
  </sheetViews>
  <sheetFormatPr defaultRowHeight="12.75" x14ac:dyDescent="0.2"/>
  <cols>
    <col min="1" max="1" width="8" style="177" customWidth="1"/>
    <col min="2" max="2" width="21.140625" style="177" customWidth="1"/>
    <col min="3" max="3" width="21.5703125" style="177" customWidth="1"/>
    <col min="4" max="4" width="19.140625" style="177" customWidth="1"/>
    <col min="5" max="5" width="15.140625" style="177" customWidth="1"/>
    <col min="6" max="6" width="20.85546875" style="177" customWidth="1"/>
    <col min="7" max="7" width="23.85546875" style="177" customWidth="1"/>
    <col min="8" max="8" width="19" style="177" customWidth="1"/>
    <col min="9" max="9" width="21.140625" style="177" customWidth="1"/>
    <col min="10" max="10" width="17" style="177" customWidth="1"/>
    <col min="11" max="11" width="21.5703125" style="177" customWidth="1"/>
    <col min="12" max="12" width="24.42578125" style="177" customWidth="1"/>
    <col min="13" max="16384" width="9.140625" style="177"/>
  </cols>
  <sheetData>
    <row r="1" spans="1:13" customFormat="1" ht="15" x14ac:dyDescent="0.2">
      <c r="A1" s="129" t="s">
        <v>431</v>
      </c>
      <c r="B1" s="129"/>
      <c r="C1" s="130"/>
      <c r="D1" s="130"/>
      <c r="E1" s="130"/>
      <c r="F1" s="130"/>
      <c r="G1" s="130"/>
      <c r="H1" s="130"/>
      <c r="I1" s="130"/>
      <c r="J1" s="130"/>
      <c r="K1" s="136"/>
      <c r="L1" s="73" t="s">
        <v>101</v>
      </c>
    </row>
    <row r="2" spans="1:13" customFormat="1" ht="15" x14ac:dyDescent="0.3">
      <c r="A2" s="100" t="s">
        <v>132</v>
      </c>
      <c r="B2" s="100"/>
      <c r="C2" s="130"/>
      <c r="D2" s="130"/>
      <c r="E2" s="130"/>
      <c r="F2" s="130"/>
      <c r="G2" s="130"/>
      <c r="H2" s="130"/>
      <c r="I2" s="130"/>
      <c r="J2" s="130"/>
      <c r="K2" s="136"/>
      <c r="L2" s="295" t="s">
        <v>447</v>
      </c>
    </row>
    <row r="3" spans="1:13" customFormat="1" ht="15" x14ac:dyDescent="0.2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3"/>
      <c r="L3" s="133"/>
      <c r="M3" s="177"/>
    </row>
    <row r="4" spans="1:13" customFormat="1" ht="15" x14ac:dyDescent="0.3">
      <c r="A4" s="71" t="str">
        <f>'[1]ფორმა N2'!A4</f>
        <v>ანგარიშვალდებული პირის დასახელება:</v>
      </c>
      <c r="B4" s="71"/>
      <c r="C4" s="71"/>
      <c r="D4" s="71"/>
      <c r="E4" s="72"/>
      <c r="F4" s="138"/>
      <c r="G4" s="130"/>
      <c r="H4" s="130"/>
      <c r="I4" s="130"/>
      <c r="J4" s="130"/>
      <c r="K4" s="130"/>
      <c r="L4" s="130"/>
    </row>
    <row r="5" spans="1:13" ht="15" x14ac:dyDescent="0.3">
      <c r="A5" s="272" t="s">
        <v>445</v>
      </c>
      <c r="B5" s="214"/>
      <c r="C5" s="75"/>
      <c r="D5" s="75"/>
      <c r="E5" s="75"/>
      <c r="F5" s="215"/>
      <c r="G5" s="216"/>
      <c r="H5" s="216"/>
      <c r="I5" s="216"/>
      <c r="J5" s="216"/>
      <c r="K5" s="216"/>
      <c r="L5" s="215"/>
    </row>
    <row r="6" spans="1:13" customFormat="1" ht="13.5" x14ac:dyDescent="0.2">
      <c r="A6" s="134"/>
      <c r="B6" s="134"/>
      <c r="C6" s="135"/>
      <c r="D6" s="135"/>
      <c r="E6" s="135"/>
      <c r="F6" s="130"/>
      <c r="G6" s="130"/>
      <c r="H6" s="130"/>
      <c r="I6" s="130"/>
      <c r="J6" s="130"/>
      <c r="K6" s="130"/>
      <c r="L6" s="130"/>
    </row>
    <row r="7" spans="1:13" customFormat="1" ht="60" x14ac:dyDescent="0.2">
      <c r="A7" s="308" t="s">
        <v>64</v>
      </c>
      <c r="B7" s="299" t="s">
        <v>240</v>
      </c>
      <c r="C7" s="300" t="s">
        <v>236</v>
      </c>
      <c r="D7" s="300" t="s">
        <v>237</v>
      </c>
      <c r="E7" s="300" t="s">
        <v>341</v>
      </c>
      <c r="F7" s="300" t="s">
        <v>239</v>
      </c>
      <c r="G7" s="300" t="s">
        <v>377</v>
      </c>
      <c r="H7" s="300" t="s">
        <v>379</v>
      </c>
      <c r="I7" s="300" t="s">
        <v>373</v>
      </c>
      <c r="J7" s="300" t="s">
        <v>374</v>
      </c>
      <c r="K7" s="300" t="s">
        <v>386</v>
      </c>
      <c r="L7" s="300" t="s">
        <v>375</v>
      </c>
    </row>
    <row r="8" spans="1:13" customFormat="1" ht="15" x14ac:dyDescent="0.2">
      <c r="A8" s="299">
        <v>1</v>
      </c>
      <c r="B8" s="299">
        <v>2</v>
      </c>
      <c r="C8" s="300">
        <v>3</v>
      </c>
      <c r="D8" s="299">
        <v>4</v>
      </c>
      <c r="E8" s="300">
        <v>5</v>
      </c>
      <c r="F8" s="299">
        <v>6</v>
      </c>
      <c r="G8" s="300">
        <v>7</v>
      </c>
      <c r="H8" s="299">
        <v>8</v>
      </c>
      <c r="I8" s="299">
        <v>9</v>
      </c>
      <c r="J8" s="299">
        <v>10</v>
      </c>
      <c r="K8" s="300">
        <v>11</v>
      </c>
      <c r="L8" s="300">
        <v>12</v>
      </c>
    </row>
    <row r="9" spans="1:13" customFormat="1" ht="30" x14ac:dyDescent="0.2">
      <c r="A9" s="303">
        <v>1</v>
      </c>
      <c r="B9" s="303" t="s">
        <v>1107</v>
      </c>
      <c r="C9" s="304" t="s">
        <v>471</v>
      </c>
      <c r="D9" s="304" t="s">
        <v>472</v>
      </c>
      <c r="E9" s="304">
        <v>2012</v>
      </c>
      <c r="F9" s="304" t="s">
        <v>1108</v>
      </c>
      <c r="G9" s="304">
        <v>600</v>
      </c>
      <c r="H9" s="304"/>
      <c r="I9" s="327"/>
      <c r="J9" s="327"/>
      <c r="K9" s="327" t="s">
        <v>1109</v>
      </c>
      <c r="L9" s="304" t="s">
        <v>1110</v>
      </c>
    </row>
    <row r="10" spans="1:13" customFormat="1" ht="30" x14ac:dyDescent="0.2">
      <c r="A10" s="303">
        <v>2</v>
      </c>
      <c r="B10" s="303" t="s">
        <v>1107</v>
      </c>
      <c r="C10" s="304" t="s">
        <v>471</v>
      </c>
      <c r="D10" s="304" t="s">
        <v>472</v>
      </c>
      <c r="E10" s="304">
        <v>2012</v>
      </c>
      <c r="F10" s="304" t="s">
        <v>1111</v>
      </c>
      <c r="G10" s="304">
        <v>600</v>
      </c>
      <c r="H10" s="304"/>
      <c r="I10" s="327"/>
      <c r="J10" s="327"/>
      <c r="K10" s="327" t="s">
        <v>1109</v>
      </c>
      <c r="L10" s="304" t="s">
        <v>1110</v>
      </c>
    </row>
    <row r="11" spans="1:13" customFormat="1" ht="30" x14ac:dyDescent="0.2">
      <c r="A11" s="303">
        <v>3</v>
      </c>
      <c r="B11" s="303" t="s">
        <v>1107</v>
      </c>
      <c r="C11" s="304" t="s">
        <v>471</v>
      </c>
      <c r="D11" s="304" t="s">
        <v>1112</v>
      </c>
      <c r="E11" s="304">
        <v>2011</v>
      </c>
      <c r="F11" s="304" t="s">
        <v>1113</v>
      </c>
      <c r="G11" s="304">
        <v>500</v>
      </c>
      <c r="H11" s="304"/>
      <c r="I11" s="327"/>
      <c r="J11" s="327"/>
      <c r="K11" s="327" t="s">
        <v>1109</v>
      </c>
      <c r="L11" s="304" t="s">
        <v>1110</v>
      </c>
    </row>
    <row r="12" spans="1:13" customFormat="1" ht="15" x14ac:dyDescent="0.2">
      <c r="A12" s="303">
        <v>4</v>
      </c>
      <c r="B12" s="303" t="s">
        <v>1107</v>
      </c>
      <c r="C12" s="304" t="s">
        <v>1114</v>
      </c>
      <c r="D12" s="304" t="s">
        <v>1115</v>
      </c>
      <c r="E12" s="304">
        <v>2002</v>
      </c>
      <c r="F12" s="304" t="s">
        <v>1116</v>
      </c>
      <c r="G12" s="304">
        <v>625</v>
      </c>
      <c r="H12" s="304"/>
      <c r="I12" s="327"/>
      <c r="J12" s="327"/>
      <c r="K12" s="327" t="s">
        <v>1117</v>
      </c>
      <c r="L12" s="304" t="s">
        <v>1118</v>
      </c>
    </row>
    <row r="13" spans="1:13" customFormat="1" ht="15" x14ac:dyDescent="0.2">
      <c r="A13" s="303">
        <v>5</v>
      </c>
      <c r="B13" s="303" t="s">
        <v>1107</v>
      </c>
      <c r="C13" s="304" t="s">
        <v>1119</v>
      </c>
      <c r="D13" s="304" t="s">
        <v>1120</v>
      </c>
      <c r="E13" s="304">
        <v>2004</v>
      </c>
      <c r="F13" s="304" t="s">
        <v>1121</v>
      </c>
      <c r="G13" s="304">
        <v>1250</v>
      </c>
      <c r="H13" s="304" t="s">
        <v>1122</v>
      </c>
      <c r="I13" s="327" t="s">
        <v>1123</v>
      </c>
      <c r="J13" s="327" t="s">
        <v>1124</v>
      </c>
      <c r="K13" s="327"/>
      <c r="L13" s="304"/>
    </row>
    <row r="14" spans="1:13" customFormat="1" ht="15" x14ac:dyDescent="0.2">
      <c r="A14" s="303">
        <v>6</v>
      </c>
      <c r="B14" s="303" t="s">
        <v>1107</v>
      </c>
      <c r="C14" s="304" t="s">
        <v>1125</v>
      </c>
      <c r="D14" s="304" t="s">
        <v>1126</v>
      </c>
      <c r="E14" s="304">
        <v>1998</v>
      </c>
      <c r="F14" s="304" t="s">
        <v>1127</v>
      </c>
      <c r="G14" s="304">
        <v>1250</v>
      </c>
      <c r="H14" s="304" t="s">
        <v>612</v>
      </c>
      <c r="I14" s="327" t="s">
        <v>610</v>
      </c>
      <c r="J14" s="327" t="s">
        <v>611</v>
      </c>
      <c r="K14" s="327"/>
      <c r="L14" s="304"/>
    </row>
    <row r="15" spans="1:13" customFormat="1" ht="15" x14ac:dyDescent="0.2">
      <c r="A15" s="303">
        <v>7</v>
      </c>
      <c r="B15" s="303" t="s">
        <v>1107</v>
      </c>
      <c r="C15" s="304" t="s">
        <v>1128</v>
      </c>
      <c r="D15" s="304" t="s">
        <v>1129</v>
      </c>
      <c r="E15" s="304">
        <v>2002</v>
      </c>
      <c r="F15" s="304" t="s">
        <v>1130</v>
      </c>
      <c r="G15" s="304">
        <v>1250</v>
      </c>
      <c r="H15" s="304" t="s">
        <v>497</v>
      </c>
      <c r="I15" s="327" t="s">
        <v>495</v>
      </c>
      <c r="J15" s="327" t="s">
        <v>496</v>
      </c>
      <c r="K15" s="327"/>
      <c r="L15" s="304"/>
    </row>
    <row r="16" spans="1:13" customFormat="1" ht="15" x14ac:dyDescent="0.2">
      <c r="A16" s="303">
        <v>8</v>
      </c>
      <c r="B16" s="303" t="s">
        <v>1107</v>
      </c>
      <c r="C16" s="304" t="s">
        <v>1131</v>
      </c>
      <c r="D16" s="304" t="s">
        <v>1132</v>
      </c>
      <c r="E16" s="304">
        <v>2001</v>
      </c>
      <c r="F16" s="304" t="s">
        <v>1133</v>
      </c>
      <c r="G16" s="304">
        <v>1250</v>
      </c>
      <c r="H16" s="304" t="s">
        <v>1134</v>
      </c>
      <c r="I16" s="327" t="s">
        <v>490</v>
      </c>
      <c r="J16" s="327" t="s">
        <v>491</v>
      </c>
      <c r="K16" s="327"/>
      <c r="L16" s="304"/>
    </row>
    <row r="17" spans="1:12" customFormat="1" ht="15" x14ac:dyDescent="0.2">
      <c r="A17" s="303">
        <v>9</v>
      </c>
      <c r="B17" s="303" t="s">
        <v>1107</v>
      </c>
      <c r="C17" s="304" t="s">
        <v>1135</v>
      </c>
      <c r="D17" s="304" t="s">
        <v>1136</v>
      </c>
      <c r="E17" s="304">
        <v>1998</v>
      </c>
      <c r="F17" s="304" t="s">
        <v>1137</v>
      </c>
      <c r="G17" s="304">
        <v>1250</v>
      </c>
      <c r="H17" s="304" t="s">
        <v>1138</v>
      </c>
      <c r="I17" s="327" t="s">
        <v>1139</v>
      </c>
      <c r="J17" s="327" t="s">
        <v>1140</v>
      </c>
      <c r="K17" s="327"/>
      <c r="L17" s="304"/>
    </row>
    <row r="18" spans="1:12" customFormat="1" ht="15" x14ac:dyDescent="0.2">
      <c r="A18" s="303">
        <v>10</v>
      </c>
      <c r="B18" s="303" t="s">
        <v>1107</v>
      </c>
      <c r="C18" s="304" t="s">
        <v>1114</v>
      </c>
      <c r="D18" s="304" t="s">
        <v>1141</v>
      </c>
      <c r="E18" s="304">
        <v>2002</v>
      </c>
      <c r="F18" s="304" t="s">
        <v>1142</v>
      </c>
      <c r="G18" s="304">
        <v>1250</v>
      </c>
      <c r="H18" s="304" t="s">
        <v>615</v>
      </c>
      <c r="I18" s="327" t="s">
        <v>613</v>
      </c>
      <c r="J18" s="327" t="s">
        <v>614</v>
      </c>
      <c r="K18" s="327"/>
      <c r="L18" s="304"/>
    </row>
    <row r="19" spans="1:12" customFormat="1" ht="15" x14ac:dyDescent="0.2">
      <c r="A19" s="303">
        <v>11</v>
      </c>
      <c r="B19" s="303" t="s">
        <v>1107</v>
      </c>
      <c r="C19" s="304" t="s">
        <v>1128</v>
      </c>
      <c r="D19" s="304" t="s">
        <v>1143</v>
      </c>
      <c r="E19" s="304">
        <v>2005</v>
      </c>
      <c r="F19" s="304" t="s">
        <v>1144</v>
      </c>
      <c r="G19" s="304">
        <v>1250</v>
      </c>
      <c r="H19" s="304" t="s">
        <v>1145</v>
      </c>
      <c r="I19" s="327" t="s">
        <v>613</v>
      </c>
      <c r="J19" s="330" t="s">
        <v>608</v>
      </c>
      <c r="K19" s="327"/>
      <c r="L19" s="304"/>
    </row>
    <row r="20" spans="1:12" customFormat="1" ht="15" x14ac:dyDescent="0.2">
      <c r="A20" s="303"/>
      <c r="B20" s="303"/>
      <c r="C20" s="304"/>
      <c r="D20" s="304"/>
      <c r="E20" s="304"/>
      <c r="F20" s="304"/>
      <c r="G20" s="304"/>
      <c r="H20" s="304"/>
      <c r="I20" s="327"/>
      <c r="J20" s="327"/>
      <c r="K20" s="327"/>
      <c r="L20" s="304"/>
    </row>
    <row r="21" spans="1:12" customFormat="1" ht="15" x14ac:dyDescent="0.2">
      <c r="A21" s="303" t="s">
        <v>271</v>
      </c>
      <c r="B21" s="303"/>
      <c r="C21" s="304"/>
      <c r="D21" s="304"/>
      <c r="E21" s="304"/>
      <c r="F21" s="304"/>
      <c r="G21" s="304"/>
      <c r="H21" s="304"/>
      <c r="I21" s="327"/>
      <c r="J21" s="327"/>
      <c r="K21" s="327"/>
      <c r="L21" s="304"/>
    </row>
    <row r="22" spans="1:12" x14ac:dyDescent="0.2">
      <c r="A22" s="217"/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</row>
    <row r="23" spans="1:12" x14ac:dyDescent="0.2">
      <c r="A23" s="217"/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</row>
    <row r="24" spans="1:12" x14ac:dyDescent="0.2">
      <c r="A24" s="331"/>
      <c r="B24" s="331"/>
      <c r="C24" s="217"/>
      <c r="D24" s="217"/>
      <c r="E24" s="217"/>
      <c r="F24" s="217"/>
      <c r="G24" s="217"/>
      <c r="H24" s="217"/>
      <c r="I24" s="217"/>
      <c r="J24" s="217"/>
      <c r="K24" s="217"/>
      <c r="L24" s="217"/>
    </row>
    <row r="25" spans="1:12" ht="15" x14ac:dyDescent="0.3">
      <c r="A25" s="176"/>
      <c r="B25" s="176"/>
      <c r="C25" s="178" t="s">
        <v>99</v>
      </c>
      <c r="D25" s="176"/>
      <c r="E25" s="176"/>
      <c r="F25" s="179"/>
      <c r="G25" s="176"/>
      <c r="H25" s="176"/>
      <c r="I25" s="176"/>
      <c r="J25" s="176"/>
      <c r="K25" s="176"/>
      <c r="L25" s="176"/>
    </row>
    <row r="26" spans="1:12" ht="15" x14ac:dyDescent="0.3">
      <c r="A26" s="176"/>
      <c r="B26" s="176"/>
      <c r="C26" s="176"/>
      <c r="D26" s="180"/>
      <c r="E26" s="176"/>
      <c r="G26" s="180"/>
      <c r="H26" s="222"/>
    </row>
    <row r="27" spans="1:12" ht="15" x14ac:dyDescent="0.3">
      <c r="C27" s="176"/>
      <c r="D27" s="182" t="s">
        <v>260</v>
      </c>
      <c r="E27" s="176"/>
      <c r="G27" s="183" t="s">
        <v>265</v>
      </c>
    </row>
    <row r="28" spans="1:12" ht="15" x14ac:dyDescent="0.3">
      <c r="C28" s="176"/>
      <c r="D28" s="184" t="s">
        <v>131</v>
      </c>
      <c r="E28" s="176"/>
      <c r="G28" s="176" t="s">
        <v>261</v>
      </c>
    </row>
    <row r="29" spans="1:12" ht="15" x14ac:dyDescent="0.3">
      <c r="C29" s="176"/>
      <c r="D29" s="184"/>
    </row>
  </sheetData>
  <pageMargins left="0.7" right="0.7" top="0.75" bottom="0.75" header="0.3" footer="0.3"/>
  <pageSetup scale="5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2" sqref="H2:I2"/>
    </sheetView>
  </sheetViews>
  <sheetFormatPr defaultRowHeight="12.75" x14ac:dyDescent="0.2"/>
  <cols>
    <col min="1" max="1" width="11.7109375" style="177" customWidth="1"/>
    <col min="2" max="2" width="21.5703125" style="177" customWidth="1"/>
    <col min="3" max="3" width="19.140625" style="177" customWidth="1"/>
    <col min="4" max="4" width="23.7109375" style="177" customWidth="1"/>
    <col min="5" max="6" width="16.5703125" style="177" bestFit="1" customWidth="1"/>
    <col min="7" max="7" width="17" style="177" customWidth="1"/>
    <col min="8" max="8" width="19" style="177" customWidth="1"/>
    <col min="9" max="9" width="24.42578125" style="177" customWidth="1"/>
    <col min="10" max="16384" width="9.140625" style="177"/>
  </cols>
  <sheetData>
    <row r="1" spans="1:13" customFormat="1" ht="15" x14ac:dyDescent="0.2">
      <c r="A1" s="129" t="s">
        <v>432</v>
      </c>
      <c r="B1" s="130"/>
      <c r="C1" s="130"/>
      <c r="D1" s="130"/>
      <c r="E1" s="130"/>
      <c r="F1" s="130"/>
      <c r="G1" s="130"/>
      <c r="H1" s="136"/>
      <c r="I1" s="73" t="s">
        <v>101</v>
      </c>
    </row>
    <row r="2" spans="1:13" customFormat="1" ht="15" x14ac:dyDescent="0.3">
      <c r="A2" s="100" t="s">
        <v>132</v>
      </c>
      <c r="B2" s="130"/>
      <c r="C2" s="130"/>
      <c r="D2" s="130"/>
      <c r="E2" s="130"/>
      <c r="F2" s="130"/>
      <c r="G2" s="130"/>
      <c r="H2" s="429" t="s">
        <v>447</v>
      </c>
      <c r="I2" s="430"/>
    </row>
    <row r="3" spans="1:13" customFormat="1" ht="15" x14ac:dyDescent="0.2">
      <c r="A3" s="130"/>
      <c r="B3" s="130"/>
      <c r="C3" s="130"/>
      <c r="D3" s="130"/>
      <c r="E3" s="130"/>
      <c r="F3" s="130"/>
      <c r="G3" s="130"/>
      <c r="H3" s="133"/>
      <c r="I3" s="133"/>
      <c r="M3" s="177"/>
    </row>
    <row r="4" spans="1:13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130"/>
      <c r="E4" s="130"/>
      <c r="F4" s="130"/>
      <c r="G4" s="130"/>
      <c r="H4" s="130"/>
      <c r="I4" s="138"/>
    </row>
    <row r="5" spans="1:13" ht="15" x14ac:dyDescent="0.3">
      <c r="A5" s="272" t="s">
        <v>445</v>
      </c>
      <c r="B5" s="75"/>
      <c r="C5" s="75"/>
      <c r="D5" s="216"/>
      <c r="E5" s="216"/>
      <c r="F5" s="216"/>
      <c r="G5" s="216"/>
      <c r="H5" s="216"/>
      <c r="I5" s="215"/>
    </row>
    <row r="6" spans="1:13" customFormat="1" ht="13.5" x14ac:dyDescent="0.2">
      <c r="A6" s="134"/>
      <c r="B6" s="135"/>
      <c r="C6" s="135"/>
      <c r="D6" s="130"/>
      <c r="E6" s="130"/>
      <c r="F6" s="130"/>
      <c r="G6" s="130"/>
      <c r="H6" s="130"/>
      <c r="I6" s="130"/>
    </row>
    <row r="7" spans="1:13" customFormat="1" ht="60" x14ac:dyDescent="0.2">
      <c r="A7" s="141" t="s">
        <v>64</v>
      </c>
      <c r="B7" s="128" t="s">
        <v>371</v>
      </c>
      <c r="C7" s="128" t="s">
        <v>372</v>
      </c>
      <c r="D7" s="128" t="s">
        <v>377</v>
      </c>
      <c r="E7" s="128" t="s">
        <v>379</v>
      </c>
      <c r="F7" s="128" t="s">
        <v>373</v>
      </c>
      <c r="G7" s="128" t="s">
        <v>374</v>
      </c>
      <c r="H7" s="128" t="s">
        <v>386</v>
      </c>
      <c r="I7" s="128" t="s">
        <v>375</v>
      </c>
    </row>
    <row r="8" spans="1:13" customFormat="1" ht="15" x14ac:dyDescent="0.2">
      <c r="A8" s="127">
        <v>1</v>
      </c>
      <c r="B8" s="127">
        <v>2</v>
      </c>
      <c r="C8" s="128">
        <v>3</v>
      </c>
      <c r="D8" s="127">
        <v>6</v>
      </c>
      <c r="E8" s="128">
        <v>7</v>
      </c>
      <c r="F8" s="127">
        <v>8</v>
      </c>
      <c r="G8" s="127">
        <v>9</v>
      </c>
      <c r="H8" s="127">
        <v>10</v>
      </c>
      <c r="I8" s="128">
        <v>11</v>
      </c>
    </row>
    <row r="9" spans="1:13" customFormat="1" ht="15" x14ac:dyDescent="0.2">
      <c r="A9" s="62">
        <v>1</v>
      </c>
      <c r="B9" s="23"/>
      <c r="C9" s="23"/>
      <c r="D9" s="23"/>
      <c r="E9" s="23"/>
      <c r="F9" s="212"/>
      <c r="G9" s="212"/>
      <c r="H9" s="212"/>
      <c r="I9" s="23"/>
    </row>
    <row r="10" spans="1:13" customFormat="1" ht="15" x14ac:dyDescent="0.2">
      <c r="A10" s="62">
        <v>2</v>
      </c>
      <c r="B10" s="23"/>
      <c r="C10" s="23"/>
      <c r="D10" s="23"/>
      <c r="E10" s="23"/>
      <c r="F10" s="212"/>
      <c r="G10" s="212"/>
      <c r="H10" s="212"/>
      <c r="I10" s="23"/>
    </row>
    <row r="11" spans="1:13" customFormat="1" ht="15" x14ac:dyDescent="0.2">
      <c r="A11" s="62">
        <v>3</v>
      </c>
      <c r="B11" s="23"/>
      <c r="C11" s="23"/>
      <c r="D11" s="23"/>
      <c r="E11" s="23"/>
      <c r="F11" s="212"/>
      <c r="G11" s="212"/>
      <c r="H11" s="212"/>
      <c r="I11" s="23"/>
    </row>
    <row r="12" spans="1:13" customFormat="1" ht="15" x14ac:dyDescent="0.2">
      <c r="A12" s="62">
        <v>4</v>
      </c>
      <c r="B12" s="23"/>
      <c r="C12" s="23"/>
      <c r="D12" s="23"/>
      <c r="E12" s="23"/>
      <c r="F12" s="212"/>
      <c r="G12" s="212"/>
      <c r="H12" s="212"/>
      <c r="I12" s="23"/>
    </row>
    <row r="13" spans="1:13" customFormat="1" ht="15" x14ac:dyDescent="0.2">
      <c r="A13" s="62">
        <v>5</v>
      </c>
      <c r="B13" s="23"/>
      <c r="C13" s="23"/>
      <c r="D13" s="23"/>
      <c r="E13" s="23"/>
      <c r="F13" s="212"/>
      <c r="G13" s="212"/>
      <c r="H13" s="212"/>
      <c r="I13" s="23"/>
    </row>
    <row r="14" spans="1:13" customFormat="1" ht="15" x14ac:dyDescent="0.2">
      <c r="A14" s="62">
        <v>6</v>
      </c>
      <c r="B14" s="23"/>
      <c r="C14" s="23"/>
      <c r="D14" s="23"/>
      <c r="E14" s="23"/>
      <c r="F14" s="212"/>
      <c r="G14" s="212"/>
      <c r="H14" s="212"/>
      <c r="I14" s="23"/>
    </row>
    <row r="15" spans="1:13" customFormat="1" ht="15" x14ac:dyDescent="0.2">
      <c r="A15" s="62">
        <v>7</v>
      </c>
      <c r="B15" s="23"/>
      <c r="C15" s="23"/>
      <c r="D15" s="23"/>
      <c r="E15" s="23"/>
      <c r="F15" s="212"/>
      <c r="G15" s="212"/>
      <c r="H15" s="212"/>
      <c r="I15" s="23"/>
    </row>
    <row r="16" spans="1:13" customFormat="1" ht="15" x14ac:dyDescent="0.2">
      <c r="A16" s="62">
        <v>8</v>
      </c>
      <c r="B16" s="23"/>
      <c r="C16" s="23"/>
      <c r="D16" s="23"/>
      <c r="E16" s="23"/>
      <c r="F16" s="212"/>
      <c r="G16" s="212"/>
      <c r="H16" s="212"/>
      <c r="I16" s="23"/>
    </row>
    <row r="17" spans="1:9" customFormat="1" ht="15" x14ac:dyDescent="0.2">
      <c r="A17" s="62">
        <v>9</v>
      </c>
      <c r="B17" s="23"/>
      <c r="C17" s="23"/>
      <c r="D17" s="23"/>
      <c r="E17" s="23"/>
      <c r="F17" s="212"/>
      <c r="G17" s="212"/>
      <c r="H17" s="212"/>
      <c r="I17" s="23"/>
    </row>
    <row r="18" spans="1:9" customFormat="1" ht="15" x14ac:dyDescent="0.2">
      <c r="A18" s="62">
        <v>10</v>
      </c>
      <c r="B18" s="23"/>
      <c r="C18" s="23"/>
      <c r="D18" s="23"/>
      <c r="E18" s="23"/>
      <c r="F18" s="212"/>
      <c r="G18" s="212"/>
      <c r="H18" s="212"/>
      <c r="I18" s="23"/>
    </row>
    <row r="19" spans="1:9" customFormat="1" ht="15" x14ac:dyDescent="0.2">
      <c r="A19" s="62">
        <v>11</v>
      </c>
      <c r="B19" s="23"/>
      <c r="C19" s="23"/>
      <c r="D19" s="23"/>
      <c r="E19" s="23"/>
      <c r="F19" s="212"/>
      <c r="G19" s="212"/>
      <c r="H19" s="212"/>
      <c r="I19" s="23"/>
    </row>
    <row r="20" spans="1:9" customFormat="1" ht="15" x14ac:dyDescent="0.2">
      <c r="A20" s="62">
        <v>12</v>
      </c>
      <c r="B20" s="23"/>
      <c r="C20" s="23"/>
      <c r="D20" s="23"/>
      <c r="E20" s="23"/>
      <c r="F20" s="212"/>
      <c r="G20" s="212"/>
      <c r="H20" s="212"/>
      <c r="I20" s="23"/>
    </row>
    <row r="21" spans="1:9" customFormat="1" ht="15" x14ac:dyDescent="0.2">
      <c r="A21" s="62">
        <v>13</v>
      </c>
      <c r="B21" s="23"/>
      <c r="C21" s="23"/>
      <c r="D21" s="23"/>
      <c r="E21" s="23"/>
      <c r="F21" s="212"/>
      <c r="G21" s="212"/>
      <c r="H21" s="212"/>
      <c r="I21" s="23"/>
    </row>
    <row r="22" spans="1:9" customFormat="1" ht="15" x14ac:dyDescent="0.2">
      <c r="A22" s="62">
        <v>14</v>
      </c>
      <c r="B22" s="23"/>
      <c r="C22" s="23"/>
      <c r="D22" s="23"/>
      <c r="E22" s="23"/>
      <c r="F22" s="212"/>
      <c r="G22" s="212"/>
      <c r="H22" s="212"/>
      <c r="I22" s="23"/>
    </row>
    <row r="23" spans="1:9" customFormat="1" ht="15" x14ac:dyDescent="0.2">
      <c r="A23" s="62">
        <v>15</v>
      </c>
      <c r="B23" s="23"/>
      <c r="C23" s="23"/>
      <c r="D23" s="23"/>
      <c r="E23" s="23"/>
      <c r="F23" s="212"/>
      <c r="G23" s="212"/>
      <c r="H23" s="212"/>
      <c r="I23" s="23"/>
    </row>
    <row r="24" spans="1:9" customFormat="1" ht="15" x14ac:dyDescent="0.2">
      <c r="A24" s="62">
        <v>16</v>
      </c>
      <c r="B24" s="23"/>
      <c r="C24" s="23"/>
      <c r="D24" s="23"/>
      <c r="E24" s="23"/>
      <c r="F24" s="212"/>
      <c r="G24" s="212"/>
      <c r="H24" s="212"/>
      <c r="I24" s="23"/>
    </row>
    <row r="25" spans="1:9" customFormat="1" ht="15" x14ac:dyDescent="0.2">
      <c r="A25" s="62">
        <v>17</v>
      </c>
      <c r="B25" s="23"/>
      <c r="C25" s="23"/>
      <c r="D25" s="23"/>
      <c r="E25" s="23"/>
      <c r="F25" s="212"/>
      <c r="G25" s="212"/>
      <c r="H25" s="212"/>
      <c r="I25" s="23"/>
    </row>
    <row r="26" spans="1:9" customFormat="1" ht="15" x14ac:dyDescent="0.2">
      <c r="A26" s="62">
        <v>18</v>
      </c>
      <c r="B26" s="23"/>
      <c r="C26" s="23"/>
      <c r="D26" s="23"/>
      <c r="E26" s="23"/>
      <c r="F26" s="212"/>
      <c r="G26" s="212"/>
      <c r="H26" s="212"/>
      <c r="I26" s="23"/>
    </row>
    <row r="27" spans="1:9" customFormat="1" ht="15" x14ac:dyDescent="0.2">
      <c r="A27" s="62" t="s">
        <v>271</v>
      </c>
      <c r="B27" s="23"/>
      <c r="C27" s="23"/>
      <c r="D27" s="23"/>
      <c r="E27" s="23"/>
      <c r="F27" s="212"/>
      <c r="G27" s="212"/>
      <c r="H27" s="212"/>
      <c r="I27" s="23"/>
    </row>
    <row r="28" spans="1:9" x14ac:dyDescent="0.2">
      <c r="A28" s="217"/>
      <c r="B28" s="217"/>
      <c r="C28" s="217"/>
      <c r="D28" s="217"/>
      <c r="E28" s="217"/>
      <c r="F28" s="217"/>
      <c r="G28" s="217"/>
      <c r="H28" s="217"/>
      <c r="I28" s="217"/>
    </row>
    <row r="29" spans="1:9" x14ac:dyDescent="0.2">
      <c r="A29" s="217"/>
      <c r="B29" s="217"/>
      <c r="C29" s="217"/>
      <c r="D29" s="217"/>
      <c r="E29" s="217"/>
      <c r="F29" s="217"/>
      <c r="G29" s="217"/>
      <c r="H29" s="217"/>
      <c r="I29" s="217"/>
    </row>
    <row r="30" spans="1:9" x14ac:dyDescent="0.2">
      <c r="A30" s="218"/>
      <c r="B30" s="217"/>
      <c r="C30" s="217"/>
      <c r="D30" s="217"/>
      <c r="E30" s="217"/>
      <c r="F30" s="217"/>
      <c r="G30" s="217"/>
      <c r="H30" s="217"/>
      <c r="I30" s="217"/>
    </row>
    <row r="31" spans="1:9" ht="15" x14ac:dyDescent="0.3">
      <c r="A31" s="176"/>
      <c r="B31" s="178" t="s">
        <v>99</v>
      </c>
      <c r="C31" s="176"/>
      <c r="D31" s="176"/>
      <c r="E31" s="179"/>
      <c r="F31" s="176"/>
      <c r="G31" s="176"/>
      <c r="H31" s="176"/>
      <c r="I31" s="176"/>
    </row>
    <row r="32" spans="1:9" ht="15" x14ac:dyDescent="0.3">
      <c r="A32" s="176"/>
      <c r="B32" s="176"/>
      <c r="C32" s="180"/>
      <c r="D32" s="176"/>
      <c r="F32" s="180"/>
      <c r="G32" s="222"/>
    </row>
    <row r="33" spans="2:6" ht="15" x14ac:dyDescent="0.3">
      <c r="B33" s="176"/>
      <c r="C33" s="182" t="s">
        <v>260</v>
      </c>
      <c r="D33" s="176"/>
      <c r="F33" s="183" t="s">
        <v>265</v>
      </c>
    </row>
    <row r="34" spans="2:6" ht="15" x14ac:dyDescent="0.3">
      <c r="B34" s="176"/>
      <c r="C34" s="184" t="s">
        <v>131</v>
      </c>
      <c r="D34" s="176"/>
      <c r="F34" s="176" t="s">
        <v>261</v>
      </c>
    </row>
    <row r="35" spans="2:6" ht="15" x14ac:dyDescent="0.3">
      <c r="B35" s="176"/>
      <c r="C35" s="184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zoomScaleSheetLayoutView="70" workbookViewId="0">
      <selection activeCell="D16" sqref="D16"/>
    </sheetView>
  </sheetViews>
  <sheetFormatPr defaultRowHeight="15" x14ac:dyDescent="0.3"/>
  <cols>
    <col min="1" max="1" width="5.42578125" style="176" customWidth="1"/>
    <col min="2" max="2" width="14.140625" style="176" customWidth="1"/>
    <col min="3" max="3" width="36.85546875" style="176" customWidth="1"/>
    <col min="4" max="4" width="22" style="176" customWidth="1"/>
    <col min="5" max="5" width="14.7109375" style="176" customWidth="1"/>
    <col min="6" max="6" width="16.7109375" style="176" customWidth="1"/>
    <col min="7" max="7" width="24" style="176" customWidth="1"/>
    <col min="8" max="8" width="24.140625" style="176" customWidth="1"/>
    <col min="9" max="9" width="26.42578125" style="176" customWidth="1"/>
    <col min="10" max="10" width="0.5703125" style="176" customWidth="1"/>
    <col min="11" max="16384" width="9.140625" style="176"/>
  </cols>
  <sheetData>
    <row r="1" spans="1:10" x14ac:dyDescent="0.3">
      <c r="A1" s="69" t="s">
        <v>387</v>
      </c>
      <c r="B1" s="71"/>
      <c r="C1" s="71"/>
      <c r="D1" s="71"/>
      <c r="E1" s="71"/>
      <c r="F1" s="71"/>
      <c r="G1" s="71"/>
      <c r="H1" s="71"/>
      <c r="I1" s="155" t="s">
        <v>190</v>
      </c>
      <c r="J1" s="156"/>
    </row>
    <row r="2" spans="1:10" x14ac:dyDescent="0.3">
      <c r="A2" s="71" t="s">
        <v>132</v>
      </c>
      <c r="B2" s="71"/>
      <c r="C2" s="71"/>
      <c r="D2" s="71"/>
      <c r="E2" s="71"/>
      <c r="F2" s="71"/>
      <c r="G2" s="71"/>
      <c r="H2" s="71"/>
      <c r="I2" s="157" t="s">
        <v>438</v>
      </c>
      <c r="J2" s="156"/>
    </row>
    <row r="3" spans="1:10" x14ac:dyDescent="0.3">
      <c r="A3" s="71"/>
      <c r="B3" s="71"/>
      <c r="C3" s="71"/>
      <c r="D3" s="71"/>
      <c r="E3" s="71"/>
      <c r="F3" s="71"/>
      <c r="G3" s="71"/>
      <c r="H3" s="71"/>
      <c r="I3" s="97"/>
      <c r="J3" s="156"/>
    </row>
    <row r="4" spans="1:10" x14ac:dyDescent="0.3">
      <c r="A4" s="72" t="str">
        <f>'[2]ფორმა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71"/>
      <c r="I4" s="71"/>
      <c r="J4" s="99"/>
    </row>
    <row r="5" spans="1:10" x14ac:dyDescent="0.3">
      <c r="A5" s="272" t="s">
        <v>445</v>
      </c>
      <c r="B5" s="214"/>
      <c r="C5" s="214"/>
      <c r="D5" s="214"/>
      <c r="E5" s="214"/>
      <c r="F5" s="214"/>
      <c r="G5" s="214"/>
      <c r="H5" s="214"/>
      <c r="I5" s="214"/>
      <c r="J5" s="183"/>
    </row>
    <row r="6" spans="1:10" x14ac:dyDescent="0.3">
      <c r="A6" s="72"/>
      <c r="B6" s="71"/>
      <c r="C6" s="71"/>
      <c r="D6" s="71"/>
      <c r="E6" s="71"/>
      <c r="F6" s="71"/>
      <c r="G6" s="71"/>
      <c r="H6" s="71"/>
      <c r="I6" s="71"/>
      <c r="J6" s="99"/>
    </row>
    <row r="7" spans="1:10" x14ac:dyDescent="0.3">
      <c r="A7" s="71"/>
      <c r="B7" s="71"/>
      <c r="C7" s="71"/>
      <c r="D7" s="71"/>
      <c r="E7" s="71"/>
      <c r="F7" s="71"/>
      <c r="G7" s="71"/>
      <c r="H7" s="71"/>
      <c r="I7" s="71"/>
      <c r="J7" s="100"/>
    </row>
    <row r="8" spans="1:10" ht="63.75" customHeight="1" x14ac:dyDescent="0.3">
      <c r="A8" s="158" t="s">
        <v>64</v>
      </c>
      <c r="B8" s="158" t="s">
        <v>363</v>
      </c>
      <c r="C8" s="159" t="s">
        <v>413</v>
      </c>
      <c r="D8" s="159" t="s">
        <v>414</v>
      </c>
      <c r="E8" s="159" t="s">
        <v>364</v>
      </c>
      <c r="F8" s="159" t="s">
        <v>383</v>
      </c>
      <c r="G8" s="159" t="s">
        <v>384</v>
      </c>
      <c r="H8" s="159" t="s">
        <v>415</v>
      </c>
      <c r="I8" s="159" t="s">
        <v>385</v>
      </c>
      <c r="J8" s="100"/>
    </row>
    <row r="9" spans="1:10" x14ac:dyDescent="0.3">
      <c r="A9" s="161">
        <v>1</v>
      </c>
      <c r="B9" s="198"/>
      <c r="C9" s="166" t="s">
        <v>439</v>
      </c>
      <c r="D9" s="420">
        <v>203826002</v>
      </c>
      <c r="E9" s="165"/>
      <c r="F9" s="165"/>
      <c r="G9" s="268">
        <v>2539.85</v>
      </c>
      <c r="H9" s="268">
        <v>377.15</v>
      </c>
      <c r="I9" s="268">
        <f>G9-H9</f>
        <v>2162.6999999999998</v>
      </c>
      <c r="J9" s="100"/>
    </row>
    <row r="10" spans="1:10" x14ac:dyDescent="0.3">
      <c r="A10" s="161">
        <v>2</v>
      </c>
      <c r="B10" s="198"/>
      <c r="C10" s="166" t="s">
        <v>440</v>
      </c>
      <c r="D10" s="420">
        <v>57001055184</v>
      </c>
      <c r="E10" s="165"/>
      <c r="F10" s="165"/>
      <c r="G10" s="268">
        <v>2000</v>
      </c>
      <c r="H10" s="268">
        <v>0</v>
      </c>
      <c r="I10" s="268">
        <f t="shared" ref="I10:I11" si="0">G10-H10</f>
        <v>2000</v>
      </c>
      <c r="J10" s="100"/>
    </row>
    <row r="11" spans="1:10" x14ac:dyDescent="0.3">
      <c r="A11" s="161">
        <v>3</v>
      </c>
      <c r="B11" s="198"/>
      <c r="C11" s="166" t="s">
        <v>441</v>
      </c>
      <c r="D11" s="420">
        <v>204872575</v>
      </c>
      <c r="E11" s="165"/>
      <c r="F11" s="165"/>
      <c r="G11" s="268">
        <v>1664.8</v>
      </c>
      <c r="H11" s="268">
        <v>1364.8</v>
      </c>
      <c r="I11" s="268">
        <f t="shared" si="0"/>
        <v>300</v>
      </c>
      <c r="J11" s="100"/>
    </row>
    <row r="12" spans="1:10" x14ac:dyDescent="0.3">
      <c r="A12" s="161" t="s">
        <v>271</v>
      </c>
      <c r="B12" s="198"/>
      <c r="C12" s="169"/>
      <c r="D12" s="169"/>
      <c r="E12" s="168"/>
      <c r="F12" s="168"/>
      <c r="G12" s="255"/>
      <c r="H12" s="264" t="s">
        <v>406</v>
      </c>
      <c r="I12" s="269">
        <f>SUM(I9:I11)</f>
        <v>4462.7</v>
      </c>
      <c r="J12" s="100"/>
    </row>
    <row r="14" spans="1:10" x14ac:dyDescent="0.3">
      <c r="A14" s="176" t="s">
        <v>433</v>
      </c>
    </row>
    <row r="16" spans="1:10" x14ac:dyDescent="0.3">
      <c r="B16" s="178" t="s">
        <v>99</v>
      </c>
      <c r="F16" s="179"/>
    </row>
    <row r="17" spans="1:12" x14ac:dyDescent="0.3">
      <c r="F17" s="177"/>
      <c r="I17" s="177"/>
      <c r="J17" s="177"/>
      <c r="K17" s="177"/>
      <c r="L17" s="177"/>
    </row>
    <row r="18" spans="1:12" x14ac:dyDescent="0.3">
      <c r="C18" s="180"/>
      <c r="F18" s="180"/>
      <c r="G18" s="180"/>
      <c r="H18" s="183"/>
      <c r="I18" s="181"/>
      <c r="J18" s="177"/>
      <c r="K18" s="177"/>
      <c r="L18" s="177"/>
    </row>
    <row r="19" spans="1:12" x14ac:dyDescent="0.3">
      <c r="A19" s="177"/>
      <c r="C19" s="182" t="s">
        <v>260</v>
      </c>
      <c r="F19" s="183" t="s">
        <v>265</v>
      </c>
      <c r="G19" s="182"/>
      <c r="H19" s="182"/>
      <c r="I19" s="181"/>
      <c r="J19" s="177"/>
      <c r="K19" s="177"/>
      <c r="L19" s="177"/>
    </row>
    <row r="20" spans="1:12" x14ac:dyDescent="0.3">
      <c r="A20" s="177"/>
      <c r="C20" s="184" t="s">
        <v>131</v>
      </c>
      <c r="F20" s="176" t="s">
        <v>261</v>
      </c>
      <c r="I20" s="177"/>
      <c r="J20" s="177"/>
      <c r="K20" s="177"/>
      <c r="L20" s="177"/>
    </row>
    <row r="21" spans="1:12" s="177" customFormat="1" x14ac:dyDescent="0.3">
      <c r="B21" s="176"/>
      <c r="C21" s="184"/>
      <c r="G21" s="184"/>
      <c r="H21" s="184"/>
    </row>
    <row r="22" spans="1:12" s="177" customFormat="1" ht="12.75" x14ac:dyDescent="0.2"/>
    <row r="23" spans="1:12" s="177" customFormat="1" ht="12.75" x14ac:dyDescent="0.2"/>
    <row r="24" spans="1:12" s="177" customFormat="1" ht="12.75" x14ac:dyDescent="0.2"/>
    <row r="25" spans="1:12" s="17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2"/>
  </dataValidations>
  <printOptions gridLines="1"/>
  <pageMargins left="0.7" right="0.7" top="0.75" bottom="0.75" header="0.3" footer="0.3"/>
  <pageSetup scale="67" fitToHeight="0" orientation="landscape" r:id="rId1"/>
  <ignoredErrors>
    <ignoredError sqref="I9:I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9" t="s">
        <v>294</v>
      </c>
      <c r="B1" s="71"/>
      <c r="C1" s="431" t="s">
        <v>101</v>
      </c>
      <c r="D1" s="431"/>
      <c r="E1" s="103"/>
    </row>
    <row r="2" spans="1:7" x14ac:dyDescent="0.3">
      <c r="A2" s="71" t="s">
        <v>132</v>
      </c>
      <c r="B2" s="71"/>
      <c r="C2" s="429" t="s">
        <v>447</v>
      </c>
      <c r="D2" s="430"/>
      <c r="E2" s="103"/>
    </row>
    <row r="3" spans="1:7" x14ac:dyDescent="0.3">
      <c r="A3" s="69"/>
      <c r="B3" s="71"/>
      <c r="C3" s="70"/>
      <c r="D3" s="70"/>
      <c r="E3" s="103"/>
    </row>
    <row r="4" spans="1:7" x14ac:dyDescent="0.3">
      <c r="A4" s="72" t="s">
        <v>266</v>
      </c>
      <c r="B4" s="97"/>
      <c r="C4" s="98"/>
      <c r="D4" s="71"/>
      <c r="E4" s="103"/>
    </row>
    <row r="5" spans="1:7" x14ac:dyDescent="0.3">
      <c r="A5" s="272" t="s">
        <v>445</v>
      </c>
      <c r="B5" s="12"/>
      <c r="C5" s="12"/>
      <c r="E5" s="103"/>
    </row>
    <row r="6" spans="1:7" x14ac:dyDescent="0.3">
      <c r="A6" s="99"/>
      <c r="B6" s="99"/>
      <c r="C6" s="99"/>
      <c r="D6" s="100"/>
      <c r="E6" s="103"/>
    </row>
    <row r="7" spans="1:7" x14ac:dyDescent="0.3">
      <c r="A7" s="71"/>
      <c r="B7" s="71"/>
      <c r="C7" s="71"/>
      <c r="D7" s="71"/>
      <c r="E7" s="103"/>
    </row>
    <row r="8" spans="1:7" s="6" customFormat="1" ht="39" customHeight="1" x14ac:dyDescent="0.3">
      <c r="A8" s="101" t="s">
        <v>64</v>
      </c>
      <c r="B8" s="74" t="s">
        <v>241</v>
      </c>
      <c r="C8" s="74" t="s">
        <v>66</v>
      </c>
      <c r="D8" s="74" t="s">
        <v>67</v>
      </c>
      <c r="E8" s="103"/>
    </row>
    <row r="9" spans="1:7" s="7" customFormat="1" ht="16.5" customHeight="1" x14ac:dyDescent="0.3">
      <c r="A9" s="231">
        <v>1</v>
      </c>
      <c r="B9" s="231" t="s">
        <v>65</v>
      </c>
      <c r="C9" s="80">
        <f>SUM(C10,C25)</f>
        <v>0</v>
      </c>
      <c r="D9" s="80">
        <f>SUM(D10,D25)</f>
        <v>0</v>
      </c>
      <c r="E9" s="103"/>
    </row>
    <row r="10" spans="1:7" s="7" customFormat="1" ht="16.5" customHeight="1" x14ac:dyDescent="0.3">
      <c r="A10" s="82">
        <v>1.1000000000000001</v>
      </c>
      <c r="B10" s="82" t="s">
        <v>72</v>
      </c>
      <c r="C10" s="80">
        <f>SUM(C11,C12,C15,C18,C24)</f>
        <v>0</v>
      </c>
      <c r="D10" s="80">
        <f>SUM(D11,D12,D15,D18,D23,D24)</f>
        <v>0</v>
      </c>
      <c r="E10" s="103"/>
    </row>
    <row r="11" spans="1:7" s="9" customFormat="1" ht="16.5" customHeight="1" x14ac:dyDescent="0.3">
      <c r="A11" s="83" t="s">
        <v>30</v>
      </c>
      <c r="B11" s="83" t="s">
        <v>71</v>
      </c>
      <c r="C11" s="8"/>
      <c r="D11" s="8"/>
      <c r="E11" s="103"/>
    </row>
    <row r="12" spans="1:7" s="10" customFormat="1" ht="16.5" customHeight="1" x14ac:dyDescent="0.3">
      <c r="A12" s="83" t="s">
        <v>31</v>
      </c>
      <c r="B12" s="83" t="s">
        <v>301</v>
      </c>
      <c r="C12" s="102">
        <f>SUM(C13:C14)</f>
        <v>0</v>
      </c>
      <c r="D12" s="102">
        <f>SUM(D13:D14)</f>
        <v>0</v>
      </c>
      <c r="E12" s="103"/>
      <c r="G12" s="63"/>
    </row>
    <row r="13" spans="1:7" s="3" customFormat="1" ht="16.5" customHeight="1" x14ac:dyDescent="0.3">
      <c r="A13" s="92" t="s">
        <v>73</v>
      </c>
      <c r="B13" s="92" t="s">
        <v>304</v>
      </c>
      <c r="C13" s="8"/>
      <c r="D13" s="8"/>
      <c r="E13" s="103"/>
    </row>
    <row r="14" spans="1:7" s="3" customFormat="1" ht="16.5" customHeight="1" x14ac:dyDescent="0.3">
      <c r="A14" s="92" t="s">
        <v>100</v>
      </c>
      <c r="B14" s="92" t="s">
        <v>89</v>
      </c>
      <c r="C14" s="8"/>
      <c r="D14" s="8"/>
      <c r="E14" s="103"/>
    </row>
    <row r="15" spans="1:7" s="3" customFormat="1" ht="16.5" customHeight="1" x14ac:dyDescent="0.3">
      <c r="A15" s="83" t="s">
        <v>74</v>
      </c>
      <c r="B15" s="83" t="s">
        <v>75</v>
      </c>
      <c r="C15" s="102">
        <f>SUM(C16:C17)</f>
        <v>0</v>
      </c>
      <c r="D15" s="102">
        <f>SUM(D16:D17)</f>
        <v>0</v>
      </c>
      <c r="E15" s="103"/>
    </row>
    <row r="16" spans="1:7" s="3" customFormat="1" ht="16.5" customHeight="1" x14ac:dyDescent="0.3">
      <c r="A16" s="92" t="s">
        <v>76</v>
      </c>
      <c r="B16" s="92" t="s">
        <v>78</v>
      </c>
      <c r="C16" s="8"/>
      <c r="D16" s="8"/>
      <c r="E16" s="103"/>
    </row>
    <row r="17" spans="1:6" s="3" customFormat="1" ht="30" x14ac:dyDescent="0.3">
      <c r="A17" s="92" t="s">
        <v>77</v>
      </c>
      <c r="B17" s="92" t="s">
        <v>102</v>
      </c>
      <c r="C17" s="8"/>
      <c r="D17" s="8"/>
      <c r="E17" s="103"/>
    </row>
    <row r="18" spans="1:6" s="3" customFormat="1" ht="16.5" customHeight="1" x14ac:dyDescent="0.3">
      <c r="A18" s="83" t="s">
        <v>79</v>
      </c>
      <c r="B18" s="83" t="s">
        <v>392</v>
      </c>
      <c r="C18" s="102">
        <f>SUM(C19:C22)</f>
        <v>0</v>
      </c>
      <c r="D18" s="102">
        <f>SUM(D19:D22)</f>
        <v>0</v>
      </c>
      <c r="E18" s="103"/>
    </row>
    <row r="19" spans="1:6" s="3" customFormat="1" ht="16.5" customHeight="1" x14ac:dyDescent="0.3">
      <c r="A19" s="92" t="s">
        <v>80</v>
      </c>
      <c r="B19" s="92" t="s">
        <v>81</v>
      </c>
      <c r="C19" s="8"/>
      <c r="D19" s="8"/>
      <c r="E19" s="103"/>
    </row>
    <row r="20" spans="1:6" s="3" customFormat="1" ht="30" x14ac:dyDescent="0.3">
      <c r="A20" s="92" t="s">
        <v>84</v>
      </c>
      <c r="B20" s="92" t="s">
        <v>82</v>
      </c>
      <c r="C20" s="8"/>
      <c r="D20" s="8"/>
      <c r="E20" s="103"/>
    </row>
    <row r="21" spans="1:6" s="3" customFormat="1" ht="16.5" customHeight="1" x14ac:dyDescent="0.3">
      <c r="A21" s="92" t="s">
        <v>85</v>
      </c>
      <c r="B21" s="92" t="s">
        <v>83</v>
      </c>
      <c r="C21" s="8"/>
      <c r="D21" s="8"/>
      <c r="E21" s="103"/>
    </row>
    <row r="22" spans="1:6" s="3" customFormat="1" ht="16.5" customHeight="1" x14ac:dyDescent="0.3">
      <c r="A22" s="92" t="s">
        <v>86</v>
      </c>
      <c r="B22" s="92" t="s">
        <v>416</v>
      </c>
      <c r="C22" s="8"/>
      <c r="D22" s="8"/>
      <c r="E22" s="103"/>
    </row>
    <row r="23" spans="1:6" s="3" customFormat="1" ht="16.5" customHeight="1" x14ac:dyDescent="0.3">
      <c r="A23" s="83" t="s">
        <v>87</v>
      </c>
      <c r="B23" s="83" t="s">
        <v>417</v>
      </c>
      <c r="C23" s="256"/>
      <c r="D23" s="8"/>
      <c r="E23" s="103"/>
    </row>
    <row r="24" spans="1:6" s="3" customFormat="1" x14ac:dyDescent="0.3">
      <c r="A24" s="83" t="s">
        <v>243</v>
      </c>
      <c r="B24" s="83" t="s">
        <v>422</v>
      </c>
      <c r="C24" s="8"/>
      <c r="D24" s="8"/>
      <c r="E24" s="103"/>
    </row>
    <row r="25" spans="1:6" ht="16.5" customHeight="1" x14ac:dyDescent="0.3">
      <c r="A25" s="82">
        <v>1.2</v>
      </c>
      <c r="B25" s="82" t="s">
        <v>88</v>
      </c>
      <c r="C25" s="80">
        <f>SUM(C26,C30)</f>
        <v>0</v>
      </c>
      <c r="D25" s="80">
        <f>SUM(D26,D30)</f>
        <v>0</v>
      </c>
      <c r="E25" s="103"/>
    </row>
    <row r="26" spans="1:6" ht="16.5" customHeight="1" x14ac:dyDescent="0.3">
      <c r="A26" s="83" t="s">
        <v>32</v>
      </c>
      <c r="B26" s="83" t="s">
        <v>304</v>
      </c>
      <c r="C26" s="102">
        <f>SUM(C27:C29)</f>
        <v>0</v>
      </c>
      <c r="D26" s="102">
        <f>SUM(D27:D29)</f>
        <v>0</v>
      </c>
      <c r="E26" s="103"/>
    </row>
    <row r="27" spans="1:6" x14ac:dyDescent="0.3">
      <c r="A27" s="232" t="s">
        <v>90</v>
      </c>
      <c r="B27" s="232" t="s">
        <v>302</v>
      </c>
      <c r="C27" s="8"/>
      <c r="D27" s="8"/>
      <c r="E27" s="103"/>
    </row>
    <row r="28" spans="1:6" x14ac:dyDescent="0.3">
      <c r="A28" s="232" t="s">
        <v>91</v>
      </c>
      <c r="B28" s="232" t="s">
        <v>305</v>
      </c>
      <c r="C28" s="8"/>
      <c r="D28" s="8"/>
      <c r="E28" s="103"/>
    </row>
    <row r="29" spans="1:6" x14ac:dyDescent="0.3">
      <c r="A29" s="232" t="s">
        <v>425</v>
      </c>
      <c r="B29" s="232" t="s">
        <v>303</v>
      </c>
      <c r="C29" s="8"/>
      <c r="D29" s="8"/>
      <c r="E29" s="103"/>
    </row>
    <row r="30" spans="1:6" x14ac:dyDescent="0.3">
      <c r="A30" s="83" t="s">
        <v>33</v>
      </c>
      <c r="B30" s="242" t="s">
        <v>421</v>
      </c>
      <c r="C30" s="8"/>
      <c r="D30" s="8"/>
      <c r="E30" s="103"/>
    </row>
    <row r="31" spans="1:6" x14ac:dyDescent="0.3">
      <c r="D31" s="24"/>
      <c r="E31" s="104"/>
      <c r="F31" s="24"/>
    </row>
    <row r="32" spans="1:6" x14ac:dyDescent="0.3">
      <c r="A32" s="1"/>
      <c r="D32" s="24"/>
      <c r="E32" s="104"/>
      <c r="F32" s="24"/>
    </row>
    <row r="33" spans="1:9" x14ac:dyDescent="0.3">
      <c r="D33" s="24"/>
      <c r="E33" s="104"/>
      <c r="F33" s="24"/>
    </row>
    <row r="34" spans="1:9" x14ac:dyDescent="0.3">
      <c r="D34" s="24"/>
      <c r="E34" s="104"/>
      <c r="F34" s="24"/>
    </row>
    <row r="35" spans="1:9" x14ac:dyDescent="0.3">
      <c r="A35" s="64" t="s">
        <v>99</v>
      </c>
      <c r="D35" s="24"/>
      <c r="E35" s="104"/>
      <c r="F35" s="24"/>
    </row>
    <row r="36" spans="1:9" x14ac:dyDescent="0.3">
      <c r="D36" s="24"/>
      <c r="E36" s="105"/>
      <c r="F36" s="105"/>
      <c r="G36"/>
      <c r="H36"/>
      <c r="I36"/>
    </row>
    <row r="37" spans="1:9" x14ac:dyDescent="0.3">
      <c r="D37" s="106"/>
      <c r="E37" s="105"/>
      <c r="F37" s="105"/>
      <c r="G37"/>
      <c r="H37"/>
      <c r="I37"/>
    </row>
    <row r="38" spans="1:9" x14ac:dyDescent="0.3">
      <c r="A38"/>
      <c r="B38" s="64" t="s">
        <v>263</v>
      </c>
      <c r="D38" s="106"/>
      <c r="E38" s="105"/>
      <c r="F38" s="105"/>
      <c r="G38"/>
      <c r="H38"/>
      <c r="I38"/>
    </row>
    <row r="39" spans="1:9" x14ac:dyDescent="0.3">
      <c r="A39"/>
      <c r="B39" s="2" t="s">
        <v>262</v>
      </c>
      <c r="D39" s="106"/>
      <c r="E39" s="105"/>
      <c r="F39" s="105"/>
      <c r="G39"/>
      <c r="H39"/>
      <c r="I39"/>
    </row>
    <row r="40" spans="1:9" customFormat="1" ht="12.75" x14ac:dyDescent="0.2">
      <c r="B40" s="60" t="s">
        <v>131</v>
      </c>
      <c r="D40" s="105"/>
      <c r="E40" s="105"/>
      <c r="F40" s="105"/>
    </row>
    <row r="41" spans="1:9" x14ac:dyDescent="0.3">
      <c r="D41" s="24"/>
      <c r="E41" s="104"/>
      <c r="F41" s="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G14" sqref="G14"/>
    </sheetView>
  </sheetViews>
  <sheetFormatPr defaultRowHeight="12.75" x14ac:dyDescent="0.2"/>
  <cols>
    <col min="1" max="1" width="2.7109375" style="188" customWidth="1"/>
    <col min="2" max="2" width="9" style="188" customWidth="1"/>
    <col min="3" max="3" width="23.42578125" style="188" customWidth="1"/>
    <col min="4" max="4" width="13.28515625" style="188" customWidth="1"/>
    <col min="5" max="5" width="9.5703125" style="188" customWidth="1"/>
    <col min="6" max="6" width="11.5703125" style="188" customWidth="1"/>
    <col min="7" max="7" width="12.28515625" style="188" customWidth="1"/>
    <col min="8" max="8" width="15.28515625" style="188" customWidth="1"/>
    <col min="9" max="9" width="17.5703125" style="188" customWidth="1"/>
    <col min="10" max="11" width="12.42578125" style="188" customWidth="1"/>
    <col min="12" max="12" width="23.5703125" style="188" customWidth="1"/>
    <col min="13" max="13" width="18.5703125" style="188" customWidth="1"/>
    <col min="14" max="14" width="0.85546875" style="188" customWidth="1"/>
    <col min="15" max="16384" width="9.140625" style="188"/>
  </cols>
  <sheetData>
    <row r="1" spans="1:14" ht="13.5" x14ac:dyDescent="0.2">
      <c r="A1" s="185" t="s">
        <v>434</v>
      </c>
      <c r="B1" s="186"/>
      <c r="C1" s="186"/>
      <c r="D1" s="186"/>
      <c r="E1" s="186"/>
      <c r="F1" s="186"/>
      <c r="G1" s="186"/>
      <c r="H1" s="186"/>
      <c r="I1" s="189"/>
      <c r="J1" s="243"/>
      <c r="K1" s="243"/>
      <c r="L1" s="243"/>
      <c r="M1" s="243" t="s">
        <v>395</v>
      </c>
      <c r="N1" s="189"/>
    </row>
    <row r="2" spans="1:14" ht="15" x14ac:dyDescent="0.2">
      <c r="A2" s="189" t="s">
        <v>310</v>
      </c>
      <c r="B2" s="186"/>
      <c r="C2" s="186"/>
      <c r="D2" s="187"/>
      <c r="E2" s="187"/>
      <c r="F2" s="187"/>
      <c r="G2" s="187"/>
      <c r="H2" s="187"/>
      <c r="I2" s="186"/>
      <c r="J2" s="186"/>
      <c r="K2" s="186"/>
      <c r="L2" s="186"/>
      <c r="M2" s="157" t="s">
        <v>438</v>
      </c>
      <c r="N2" s="189"/>
    </row>
    <row r="3" spans="1:14" x14ac:dyDescent="0.2">
      <c r="A3" s="189"/>
      <c r="B3" s="186"/>
      <c r="C3" s="186"/>
      <c r="D3" s="187"/>
      <c r="E3" s="187"/>
      <c r="F3" s="187"/>
      <c r="G3" s="187"/>
      <c r="H3" s="187"/>
      <c r="I3" s="186"/>
      <c r="J3" s="186"/>
      <c r="K3" s="186"/>
      <c r="L3" s="186"/>
      <c r="M3" s="186"/>
      <c r="N3" s="189"/>
    </row>
    <row r="4" spans="1:14" ht="15" x14ac:dyDescent="0.3">
      <c r="A4" s="109" t="s">
        <v>266</v>
      </c>
      <c r="B4" s="186"/>
      <c r="C4" s="186"/>
      <c r="D4" s="190"/>
      <c r="E4" s="244"/>
      <c r="F4" s="190"/>
      <c r="G4" s="187"/>
      <c r="H4" s="187"/>
      <c r="I4" s="187"/>
      <c r="J4" s="187"/>
      <c r="K4" s="187"/>
      <c r="L4" s="186"/>
      <c r="M4" s="187"/>
      <c r="N4" s="189"/>
    </row>
    <row r="5" spans="1:14" ht="15" x14ac:dyDescent="0.3">
      <c r="A5" s="272" t="s">
        <v>445</v>
      </c>
      <c r="B5" s="191"/>
      <c r="C5" s="191"/>
      <c r="D5" s="191"/>
      <c r="E5" s="192"/>
      <c r="F5" s="192"/>
      <c r="G5" s="192"/>
      <c r="H5" s="192"/>
      <c r="I5" s="192"/>
      <c r="J5" s="192"/>
      <c r="K5" s="192"/>
      <c r="L5" s="192"/>
      <c r="M5" s="192"/>
      <c r="N5" s="189"/>
    </row>
    <row r="6" spans="1:14" ht="13.5" thickBot="1" x14ac:dyDescent="0.25">
      <c r="A6" s="245"/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189"/>
    </row>
    <row r="7" spans="1:14" ht="51" x14ac:dyDescent="0.2">
      <c r="A7" s="246" t="s">
        <v>64</v>
      </c>
      <c r="B7" s="247" t="s">
        <v>396</v>
      </c>
      <c r="C7" s="247" t="s">
        <v>397</v>
      </c>
      <c r="D7" s="248" t="s">
        <v>398</v>
      </c>
      <c r="E7" s="248" t="s">
        <v>267</v>
      </c>
      <c r="F7" s="248" t="s">
        <v>399</v>
      </c>
      <c r="G7" s="248" t="s">
        <v>400</v>
      </c>
      <c r="H7" s="247" t="s">
        <v>401</v>
      </c>
      <c r="I7" s="249" t="s">
        <v>402</v>
      </c>
      <c r="J7" s="249" t="s">
        <v>403</v>
      </c>
      <c r="K7" s="250" t="s">
        <v>404</v>
      </c>
      <c r="L7" s="250" t="s">
        <v>405</v>
      </c>
      <c r="M7" s="248" t="s">
        <v>395</v>
      </c>
      <c r="N7" s="189"/>
    </row>
    <row r="8" spans="1:14" x14ac:dyDescent="0.2">
      <c r="A8" s="194">
        <v>1</v>
      </c>
      <c r="B8" s="195">
        <v>2</v>
      </c>
      <c r="C8" s="195">
        <v>3</v>
      </c>
      <c r="D8" s="196">
        <v>4</v>
      </c>
      <c r="E8" s="196">
        <v>5</v>
      </c>
      <c r="F8" s="196">
        <v>6</v>
      </c>
      <c r="G8" s="196">
        <v>7</v>
      </c>
      <c r="H8" s="196">
        <v>8</v>
      </c>
      <c r="I8" s="196">
        <v>9</v>
      </c>
      <c r="J8" s="196">
        <v>10</v>
      </c>
      <c r="K8" s="196">
        <v>11</v>
      </c>
      <c r="L8" s="196">
        <v>12</v>
      </c>
      <c r="M8" s="196">
        <v>13</v>
      </c>
      <c r="N8" s="189"/>
    </row>
    <row r="9" spans="1:14" ht="15" x14ac:dyDescent="0.25">
      <c r="A9" s="197">
        <v>1</v>
      </c>
      <c r="B9" s="198"/>
      <c r="C9" s="251"/>
      <c r="D9" s="197"/>
      <c r="E9" s="197"/>
      <c r="F9" s="197"/>
      <c r="G9" s="197"/>
      <c r="H9" s="197"/>
      <c r="I9" s="197"/>
      <c r="J9" s="197"/>
      <c r="K9" s="197"/>
      <c r="L9" s="197"/>
      <c r="M9" s="252" t="str">
        <f t="shared" ref="M9:M33" si="0">IF(ISBLANK(B9),"",$M$2)</f>
        <v/>
      </c>
      <c r="N9" s="189"/>
    </row>
    <row r="10" spans="1:14" ht="15" x14ac:dyDescent="0.25">
      <c r="A10" s="197">
        <v>2</v>
      </c>
      <c r="B10" s="198"/>
      <c r="C10" s="251"/>
      <c r="D10" s="197"/>
      <c r="E10" s="197"/>
      <c r="F10" s="197"/>
      <c r="G10" s="197"/>
      <c r="H10" s="197"/>
      <c r="I10" s="197"/>
      <c r="J10" s="197"/>
      <c r="K10" s="197"/>
      <c r="L10" s="197"/>
      <c r="M10" s="252" t="str">
        <f t="shared" si="0"/>
        <v/>
      </c>
      <c r="N10" s="189"/>
    </row>
    <row r="11" spans="1:14" ht="15" x14ac:dyDescent="0.25">
      <c r="A11" s="197">
        <v>3</v>
      </c>
      <c r="B11" s="198"/>
      <c r="C11" s="251"/>
      <c r="D11" s="197"/>
      <c r="E11" s="197"/>
      <c r="F11" s="197"/>
      <c r="G11" s="197"/>
      <c r="H11" s="197"/>
      <c r="I11" s="197"/>
      <c r="J11" s="197"/>
      <c r="K11" s="197"/>
      <c r="L11" s="197"/>
      <c r="M11" s="252" t="str">
        <f t="shared" si="0"/>
        <v/>
      </c>
      <c r="N11" s="189"/>
    </row>
    <row r="12" spans="1:14" ht="15" x14ac:dyDescent="0.25">
      <c r="A12" s="197">
        <v>4</v>
      </c>
      <c r="B12" s="198"/>
      <c r="C12" s="251"/>
      <c r="D12" s="197"/>
      <c r="E12" s="197"/>
      <c r="F12" s="197"/>
      <c r="G12" s="197"/>
      <c r="H12" s="197"/>
      <c r="I12" s="197"/>
      <c r="J12" s="197"/>
      <c r="K12" s="197"/>
      <c r="L12" s="197"/>
      <c r="M12" s="252" t="str">
        <f t="shared" si="0"/>
        <v/>
      </c>
      <c r="N12" s="189"/>
    </row>
    <row r="13" spans="1:14" ht="15" x14ac:dyDescent="0.25">
      <c r="A13" s="197">
        <v>5</v>
      </c>
      <c r="B13" s="198"/>
      <c r="C13" s="251"/>
      <c r="D13" s="197"/>
      <c r="E13" s="197"/>
      <c r="F13" s="197"/>
      <c r="G13" s="197"/>
      <c r="H13" s="197"/>
      <c r="I13" s="197"/>
      <c r="J13" s="197"/>
      <c r="K13" s="197"/>
      <c r="L13" s="197"/>
      <c r="M13" s="252" t="str">
        <f t="shared" si="0"/>
        <v/>
      </c>
      <c r="N13" s="189"/>
    </row>
    <row r="14" spans="1:14" ht="15" x14ac:dyDescent="0.25">
      <c r="A14" s="197">
        <v>6</v>
      </c>
      <c r="B14" s="198"/>
      <c r="C14" s="251"/>
      <c r="D14" s="197"/>
      <c r="E14" s="197"/>
      <c r="F14" s="197"/>
      <c r="G14" s="197"/>
      <c r="H14" s="197"/>
      <c r="I14" s="197"/>
      <c r="J14" s="197"/>
      <c r="K14" s="197"/>
      <c r="L14" s="197"/>
      <c r="M14" s="252" t="str">
        <f t="shared" si="0"/>
        <v/>
      </c>
      <c r="N14" s="189"/>
    </row>
    <row r="15" spans="1:14" ht="15" x14ac:dyDescent="0.25">
      <c r="A15" s="197">
        <v>7</v>
      </c>
      <c r="B15" s="198"/>
      <c r="C15" s="251"/>
      <c r="D15" s="197"/>
      <c r="E15" s="197"/>
      <c r="F15" s="197"/>
      <c r="G15" s="197"/>
      <c r="H15" s="197"/>
      <c r="I15" s="197"/>
      <c r="J15" s="197"/>
      <c r="K15" s="197"/>
      <c r="L15" s="197"/>
      <c r="M15" s="252" t="str">
        <f t="shared" si="0"/>
        <v/>
      </c>
      <c r="N15" s="189"/>
    </row>
    <row r="16" spans="1:14" ht="15" x14ac:dyDescent="0.25">
      <c r="A16" s="197">
        <v>8</v>
      </c>
      <c r="B16" s="198"/>
      <c r="C16" s="251"/>
      <c r="D16" s="197"/>
      <c r="E16" s="197"/>
      <c r="F16" s="197"/>
      <c r="G16" s="197"/>
      <c r="H16" s="197"/>
      <c r="I16" s="197"/>
      <c r="J16" s="197"/>
      <c r="K16" s="197"/>
      <c r="L16" s="197"/>
      <c r="M16" s="252" t="str">
        <f t="shared" si="0"/>
        <v/>
      </c>
      <c r="N16" s="189"/>
    </row>
    <row r="17" spans="1:14" ht="15" x14ac:dyDescent="0.25">
      <c r="A17" s="197">
        <v>9</v>
      </c>
      <c r="B17" s="198"/>
      <c r="C17" s="251"/>
      <c r="D17" s="197"/>
      <c r="E17" s="197"/>
      <c r="F17" s="197"/>
      <c r="G17" s="197"/>
      <c r="H17" s="197"/>
      <c r="I17" s="197"/>
      <c r="J17" s="197"/>
      <c r="K17" s="197"/>
      <c r="L17" s="197"/>
      <c r="M17" s="252" t="str">
        <f t="shared" si="0"/>
        <v/>
      </c>
      <c r="N17" s="189"/>
    </row>
    <row r="18" spans="1:14" ht="15" x14ac:dyDescent="0.25">
      <c r="A18" s="197">
        <v>10</v>
      </c>
      <c r="B18" s="198"/>
      <c r="C18" s="251"/>
      <c r="D18" s="197"/>
      <c r="E18" s="197"/>
      <c r="F18" s="197"/>
      <c r="G18" s="197"/>
      <c r="H18" s="197"/>
      <c r="I18" s="197"/>
      <c r="J18" s="197"/>
      <c r="K18" s="197"/>
      <c r="L18" s="197"/>
      <c r="M18" s="252" t="str">
        <f t="shared" si="0"/>
        <v/>
      </c>
      <c r="N18" s="189"/>
    </row>
    <row r="19" spans="1:14" ht="15" x14ac:dyDescent="0.25">
      <c r="A19" s="197">
        <v>11</v>
      </c>
      <c r="B19" s="198"/>
      <c r="C19" s="251"/>
      <c r="D19" s="197"/>
      <c r="E19" s="197"/>
      <c r="F19" s="197"/>
      <c r="G19" s="197"/>
      <c r="H19" s="197"/>
      <c r="I19" s="197"/>
      <c r="J19" s="197"/>
      <c r="K19" s="197"/>
      <c r="L19" s="197"/>
      <c r="M19" s="252" t="str">
        <f t="shared" si="0"/>
        <v/>
      </c>
      <c r="N19" s="189"/>
    </row>
    <row r="20" spans="1:14" ht="15" x14ac:dyDescent="0.25">
      <c r="A20" s="197">
        <v>12</v>
      </c>
      <c r="B20" s="198"/>
      <c r="C20" s="251"/>
      <c r="D20" s="197"/>
      <c r="E20" s="197"/>
      <c r="F20" s="197"/>
      <c r="G20" s="197"/>
      <c r="H20" s="197"/>
      <c r="I20" s="197"/>
      <c r="J20" s="197"/>
      <c r="K20" s="197"/>
      <c r="L20" s="197"/>
      <c r="M20" s="252" t="str">
        <f t="shared" si="0"/>
        <v/>
      </c>
      <c r="N20" s="189"/>
    </row>
    <row r="21" spans="1:14" ht="15" x14ac:dyDescent="0.25">
      <c r="A21" s="197">
        <v>13</v>
      </c>
      <c r="B21" s="198"/>
      <c r="C21" s="251"/>
      <c r="D21" s="197"/>
      <c r="E21" s="197"/>
      <c r="F21" s="197"/>
      <c r="G21" s="197"/>
      <c r="H21" s="197"/>
      <c r="I21" s="197"/>
      <c r="J21" s="197"/>
      <c r="K21" s="197"/>
      <c r="L21" s="197"/>
      <c r="M21" s="252" t="str">
        <f t="shared" si="0"/>
        <v/>
      </c>
      <c r="N21" s="189"/>
    </row>
    <row r="22" spans="1:14" ht="15" x14ac:dyDescent="0.25">
      <c r="A22" s="197">
        <v>14</v>
      </c>
      <c r="B22" s="198"/>
      <c r="C22" s="251"/>
      <c r="D22" s="197"/>
      <c r="E22" s="197"/>
      <c r="F22" s="197"/>
      <c r="G22" s="197"/>
      <c r="H22" s="197"/>
      <c r="I22" s="197"/>
      <c r="J22" s="197"/>
      <c r="K22" s="197"/>
      <c r="L22" s="197"/>
      <c r="M22" s="252" t="str">
        <f t="shared" si="0"/>
        <v/>
      </c>
      <c r="N22" s="189"/>
    </row>
    <row r="23" spans="1:14" ht="15" x14ac:dyDescent="0.25">
      <c r="A23" s="197">
        <v>15</v>
      </c>
      <c r="B23" s="198"/>
      <c r="C23" s="251"/>
      <c r="D23" s="197"/>
      <c r="E23" s="197"/>
      <c r="F23" s="197"/>
      <c r="G23" s="197"/>
      <c r="H23" s="197"/>
      <c r="I23" s="197"/>
      <c r="J23" s="197"/>
      <c r="K23" s="197"/>
      <c r="L23" s="197"/>
      <c r="M23" s="252" t="str">
        <f t="shared" si="0"/>
        <v/>
      </c>
      <c r="N23" s="189"/>
    </row>
    <row r="24" spans="1:14" ht="15" x14ac:dyDescent="0.25">
      <c r="A24" s="197">
        <v>16</v>
      </c>
      <c r="B24" s="198"/>
      <c r="C24" s="251"/>
      <c r="D24" s="197"/>
      <c r="E24" s="197"/>
      <c r="F24" s="197"/>
      <c r="G24" s="197"/>
      <c r="H24" s="197"/>
      <c r="I24" s="197"/>
      <c r="J24" s="197"/>
      <c r="K24" s="197"/>
      <c r="L24" s="197"/>
      <c r="M24" s="252" t="str">
        <f t="shared" si="0"/>
        <v/>
      </c>
      <c r="N24" s="189"/>
    </row>
    <row r="25" spans="1:14" ht="15" x14ac:dyDescent="0.25">
      <c r="A25" s="197">
        <v>17</v>
      </c>
      <c r="B25" s="198"/>
      <c r="C25" s="251"/>
      <c r="D25" s="197"/>
      <c r="E25" s="197"/>
      <c r="F25" s="197"/>
      <c r="G25" s="197"/>
      <c r="H25" s="197"/>
      <c r="I25" s="197"/>
      <c r="J25" s="197"/>
      <c r="K25" s="197"/>
      <c r="L25" s="197"/>
      <c r="M25" s="252" t="str">
        <f t="shared" si="0"/>
        <v/>
      </c>
      <c r="N25" s="189"/>
    </row>
    <row r="26" spans="1:14" ht="15" x14ac:dyDescent="0.25">
      <c r="A26" s="197">
        <v>18</v>
      </c>
      <c r="B26" s="198"/>
      <c r="C26" s="251"/>
      <c r="D26" s="197"/>
      <c r="E26" s="197"/>
      <c r="F26" s="197"/>
      <c r="G26" s="197"/>
      <c r="H26" s="197"/>
      <c r="I26" s="197"/>
      <c r="J26" s="197"/>
      <c r="K26" s="197"/>
      <c r="L26" s="197"/>
      <c r="M26" s="252" t="str">
        <f t="shared" si="0"/>
        <v/>
      </c>
      <c r="N26" s="189"/>
    </row>
    <row r="27" spans="1:14" ht="15" x14ac:dyDescent="0.25">
      <c r="A27" s="197">
        <v>19</v>
      </c>
      <c r="B27" s="198"/>
      <c r="C27" s="251"/>
      <c r="D27" s="197"/>
      <c r="E27" s="197"/>
      <c r="F27" s="197"/>
      <c r="G27" s="197"/>
      <c r="H27" s="197"/>
      <c r="I27" s="197"/>
      <c r="J27" s="197"/>
      <c r="K27" s="197"/>
      <c r="L27" s="197"/>
      <c r="M27" s="252" t="str">
        <f t="shared" si="0"/>
        <v/>
      </c>
      <c r="N27" s="189"/>
    </row>
    <row r="28" spans="1:14" ht="15" x14ac:dyDescent="0.25">
      <c r="A28" s="197">
        <v>20</v>
      </c>
      <c r="B28" s="198"/>
      <c r="C28" s="251"/>
      <c r="D28" s="197"/>
      <c r="E28" s="197"/>
      <c r="F28" s="197"/>
      <c r="G28" s="197"/>
      <c r="H28" s="197"/>
      <c r="I28" s="197"/>
      <c r="J28" s="197"/>
      <c r="K28" s="197"/>
      <c r="L28" s="197"/>
      <c r="M28" s="252" t="str">
        <f t="shared" si="0"/>
        <v/>
      </c>
      <c r="N28" s="189"/>
    </row>
    <row r="29" spans="1:14" ht="15" x14ac:dyDescent="0.25">
      <c r="A29" s="197">
        <v>21</v>
      </c>
      <c r="B29" s="198"/>
      <c r="C29" s="251"/>
      <c r="D29" s="197"/>
      <c r="E29" s="197"/>
      <c r="F29" s="197"/>
      <c r="G29" s="197"/>
      <c r="H29" s="197"/>
      <c r="I29" s="197"/>
      <c r="J29" s="197"/>
      <c r="K29" s="197"/>
      <c r="L29" s="197"/>
      <c r="M29" s="252" t="str">
        <f t="shared" si="0"/>
        <v/>
      </c>
      <c r="N29" s="189"/>
    </row>
    <row r="30" spans="1:14" ht="15" x14ac:dyDescent="0.25">
      <c r="A30" s="197">
        <v>22</v>
      </c>
      <c r="B30" s="198"/>
      <c r="C30" s="251"/>
      <c r="D30" s="197"/>
      <c r="E30" s="197"/>
      <c r="F30" s="197"/>
      <c r="G30" s="197"/>
      <c r="H30" s="197"/>
      <c r="I30" s="197"/>
      <c r="J30" s="197"/>
      <c r="K30" s="197"/>
      <c r="L30" s="197"/>
      <c r="M30" s="252" t="str">
        <f t="shared" si="0"/>
        <v/>
      </c>
      <c r="N30" s="189"/>
    </row>
    <row r="31" spans="1:14" ht="15" x14ac:dyDescent="0.25">
      <c r="A31" s="197">
        <v>23</v>
      </c>
      <c r="B31" s="198"/>
      <c r="C31" s="251"/>
      <c r="D31" s="197"/>
      <c r="E31" s="197"/>
      <c r="F31" s="197"/>
      <c r="G31" s="197"/>
      <c r="H31" s="197"/>
      <c r="I31" s="197"/>
      <c r="J31" s="197"/>
      <c r="K31" s="197"/>
      <c r="L31" s="197"/>
      <c r="M31" s="252" t="str">
        <f t="shared" si="0"/>
        <v/>
      </c>
      <c r="N31" s="189"/>
    </row>
    <row r="32" spans="1:14" ht="15" x14ac:dyDescent="0.25">
      <c r="A32" s="197">
        <v>24</v>
      </c>
      <c r="B32" s="198"/>
      <c r="C32" s="251"/>
      <c r="D32" s="197"/>
      <c r="E32" s="197"/>
      <c r="F32" s="197"/>
      <c r="G32" s="197"/>
      <c r="H32" s="197"/>
      <c r="I32" s="197"/>
      <c r="J32" s="197"/>
      <c r="K32" s="197"/>
      <c r="L32" s="197"/>
      <c r="M32" s="252" t="str">
        <f t="shared" si="0"/>
        <v/>
      </c>
      <c r="N32" s="189"/>
    </row>
    <row r="33" spans="1:14" ht="15" x14ac:dyDescent="0.25">
      <c r="A33" s="253" t="s">
        <v>271</v>
      </c>
      <c r="B33" s="198"/>
      <c r="C33" s="251"/>
      <c r="D33" s="197"/>
      <c r="E33" s="197"/>
      <c r="F33" s="197"/>
      <c r="G33" s="197"/>
      <c r="H33" s="197"/>
      <c r="I33" s="197"/>
      <c r="J33" s="197"/>
      <c r="K33" s="197"/>
      <c r="L33" s="197"/>
      <c r="M33" s="252" t="str">
        <f t="shared" si="0"/>
        <v/>
      </c>
      <c r="N33" s="189"/>
    </row>
    <row r="34" spans="1:14" s="204" customFormat="1" x14ac:dyDescent="0.2"/>
    <row r="37" spans="1:14" s="21" customFormat="1" ht="15" x14ac:dyDescent="0.3">
      <c r="B37" s="199" t="s">
        <v>99</v>
      </c>
    </row>
    <row r="38" spans="1:14" s="21" customFormat="1" ht="15" x14ac:dyDescent="0.3">
      <c r="B38" s="199"/>
    </row>
    <row r="39" spans="1:14" s="21" customFormat="1" ht="15" x14ac:dyDescent="0.3">
      <c r="C39" s="201"/>
      <c r="D39" s="200"/>
      <c r="E39" s="200"/>
      <c r="H39" s="201"/>
      <c r="I39" s="201"/>
      <c r="J39" s="200"/>
      <c r="K39" s="200"/>
      <c r="L39" s="200"/>
    </row>
    <row r="40" spans="1:14" s="21" customFormat="1" ht="15" x14ac:dyDescent="0.3">
      <c r="C40" s="202" t="s">
        <v>260</v>
      </c>
      <c r="D40" s="200"/>
      <c r="E40" s="200"/>
      <c r="H40" s="199" t="s">
        <v>312</v>
      </c>
      <c r="M40" s="200"/>
    </row>
    <row r="41" spans="1:14" s="21" customFormat="1" ht="15" x14ac:dyDescent="0.3">
      <c r="C41" s="202" t="s">
        <v>131</v>
      </c>
      <c r="D41" s="200"/>
      <c r="E41" s="200"/>
      <c r="H41" s="203" t="s">
        <v>261</v>
      </c>
      <c r="M41" s="200"/>
    </row>
    <row r="42" spans="1:14" ht="15" x14ac:dyDescent="0.3">
      <c r="C42" s="202"/>
      <c r="F42" s="203"/>
      <c r="J42" s="205"/>
      <c r="K42" s="205"/>
      <c r="L42" s="205"/>
      <c r="M42" s="205"/>
    </row>
    <row r="43" spans="1:14" ht="15" x14ac:dyDescent="0.3">
      <c r="C43" s="20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218</v>
      </c>
      <c r="G1" t="s">
        <v>228</v>
      </c>
    </row>
    <row r="2" spans="1:7" ht="15" x14ac:dyDescent="0.2">
      <c r="A2" s="56">
        <v>40907</v>
      </c>
      <c r="C2" t="s">
        <v>192</v>
      </c>
      <c r="E2" t="s">
        <v>223</v>
      </c>
      <c r="G2" s="58" t="s">
        <v>229</v>
      </c>
    </row>
    <row r="3" spans="1:7" ht="15" x14ac:dyDescent="0.2">
      <c r="A3" s="56">
        <v>40908</v>
      </c>
      <c r="C3" t="s">
        <v>193</v>
      </c>
      <c r="E3" t="s">
        <v>224</v>
      </c>
      <c r="G3" s="58" t="s">
        <v>230</v>
      </c>
    </row>
    <row r="4" spans="1:7" ht="15" x14ac:dyDescent="0.2">
      <c r="A4" s="56">
        <v>40909</v>
      </c>
      <c r="C4" t="s">
        <v>194</v>
      </c>
      <c r="E4" t="s">
        <v>225</v>
      </c>
      <c r="G4" s="58" t="s">
        <v>231</v>
      </c>
    </row>
    <row r="5" spans="1:7" x14ac:dyDescent="0.2">
      <c r="A5" s="56">
        <v>40910</v>
      </c>
      <c r="C5" t="s">
        <v>195</v>
      </c>
      <c r="E5" t="s">
        <v>226</v>
      </c>
    </row>
    <row r="6" spans="1:7" x14ac:dyDescent="0.2">
      <c r="A6" s="56">
        <v>40911</v>
      </c>
      <c r="C6" t="s">
        <v>196</v>
      </c>
    </row>
    <row r="7" spans="1:7" x14ac:dyDescent="0.2">
      <c r="A7" s="56">
        <v>40912</v>
      </c>
      <c r="C7" t="s">
        <v>197</v>
      </c>
    </row>
    <row r="8" spans="1:7" x14ac:dyDescent="0.2">
      <c r="A8" s="56">
        <v>40913</v>
      </c>
      <c r="C8" t="s">
        <v>198</v>
      </c>
    </row>
    <row r="9" spans="1:7" x14ac:dyDescent="0.2">
      <c r="A9" s="56">
        <v>40914</v>
      </c>
      <c r="C9" t="s">
        <v>199</v>
      </c>
    </row>
    <row r="10" spans="1:7" x14ac:dyDescent="0.2">
      <c r="A10" s="56">
        <v>40915</v>
      </c>
      <c r="C10" t="s">
        <v>200</v>
      </c>
    </row>
    <row r="11" spans="1:7" x14ac:dyDescent="0.2">
      <c r="A11" s="56">
        <v>40916</v>
      </c>
      <c r="C11" t="s">
        <v>201</v>
      </c>
    </row>
    <row r="12" spans="1:7" x14ac:dyDescent="0.2">
      <c r="A12" s="56">
        <v>40917</v>
      </c>
      <c r="C12" t="s">
        <v>202</v>
      </c>
    </row>
    <row r="13" spans="1:7" x14ac:dyDescent="0.2">
      <c r="A13" s="56">
        <v>40918</v>
      </c>
      <c r="C13" t="s">
        <v>203</v>
      </c>
    </row>
    <row r="14" spans="1:7" x14ac:dyDescent="0.2">
      <c r="A14" s="56">
        <v>40919</v>
      </c>
      <c r="C14" t="s">
        <v>204</v>
      </c>
    </row>
    <row r="15" spans="1:7" x14ac:dyDescent="0.2">
      <c r="A15" s="56">
        <v>40920</v>
      </c>
      <c r="C15" t="s">
        <v>205</v>
      </c>
    </row>
    <row r="16" spans="1:7" x14ac:dyDescent="0.2">
      <c r="A16" s="56">
        <v>40921</v>
      </c>
      <c r="C16" t="s">
        <v>206</v>
      </c>
    </row>
    <row r="17" spans="1:3" x14ac:dyDescent="0.2">
      <c r="A17" s="56">
        <v>40922</v>
      </c>
      <c r="C17" t="s">
        <v>207</v>
      </c>
    </row>
    <row r="18" spans="1:3" x14ac:dyDescent="0.2">
      <c r="A18" s="56">
        <v>40923</v>
      </c>
      <c r="C18" t="s">
        <v>208</v>
      </c>
    </row>
    <row r="19" spans="1:3" x14ac:dyDescent="0.2">
      <c r="A19" s="56">
        <v>40924</v>
      </c>
      <c r="C19" t="s">
        <v>209</v>
      </c>
    </row>
    <row r="20" spans="1:3" x14ac:dyDescent="0.2">
      <c r="A20" s="56">
        <v>40925</v>
      </c>
      <c r="C20" t="s">
        <v>210</v>
      </c>
    </row>
    <row r="21" spans="1:3" x14ac:dyDescent="0.2">
      <c r="A21" s="56">
        <v>40926</v>
      </c>
    </row>
    <row r="22" spans="1:3" x14ac:dyDescent="0.2">
      <c r="A22" s="56">
        <v>40927</v>
      </c>
    </row>
    <row r="23" spans="1:3" x14ac:dyDescent="0.2">
      <c r="A23" s="56">
        <v>40928</v>
      </c>
    </row>
    <row r="24" spans="1:3" x14ac:dyDescent="0.2">
      <c r="A24" s="56">
        <v>40929</v>
      </c>
    </row>
    <row r="25" spans="1:3" x14ac:dyDescent="0.2">
      <c r="A25" s="56">
        <v>40930</v>
      </c>
    </row>
    <row r="26" spans="1:3" x14ac:dyDescent="0.2">
      <c r="A26" s="56">
        <v>40931</v>
      </c>
    </row>
    <row r="27" spans="1:3" x14ac:dyDescent="0.2">
      <c r="A27" s="56">
        <v>40932</v>
      </c>
    </row>
    <row r="28" spans="1:3" x14ac:dyDescent="0.2">
      <c r="A28" s="56">
        <v>40933</v>
      </c>
    </row>
    <row r="29" spans="1:3" x14ac:dyDescent="0.2">
      <c r="A29" s="56">
        <v>40934</v>
      </c>
    </row>
    <row r="30" spans="1:3" x14ac:dyDescent="0.2">
      <c r="A30" s="56">
        <v>40935</v>
      </c>
    </row>
    <row r="31" spans="1:3" x14ac:dyDescent="0.2">
      <c r="A31" s="56">
        <v>40936</v>
      </c>
    </row>
    <row r="32" spans="1:3" x14ac:dyDescent="0.2">
      <c r="A32" s="56">
        <v>40937</v>
      </c>
    </row>
    <row r="33" spans="1:1" x14ac:dyDescent="0.2">
      <c r="A33" s="56">
        <v>40938</v>
      </c>
    </row>
    <row r="34" spans="1:1" x14ac:dyDescent="0.2">
      <c r="A34" s="56">
        <v>40939</v>
      </c>
    </row>
    <row r="35" spans="1:1" x14ac:dyDescent="0.2">
      <c r="A35" s="56">
        <v>40941</v>
      </c>
    </row>
    <row r="36" spans="1:1" x14ac:dyDescent="0.2">
      <c r="A36" s="56">
        <v>40942</v>
      </c>
    </row>
    <row r="37" spans="1:1" x14ac:dyDescent="0.2">
      <c r="A37" s="56">
        <v>40943</v>
      </c>
    </row>
    <row r="38" spans="1:1" x14ac:dyDescent="0.2">
      <c r="A38" s="56">
        <v>40944</v>
      </c>
    </row>
    <row r="39" spans="1:1" x14ac:dyDescent="0.2">
      <c r="A39" s="56">
        <v>40945</v>
      </c>
    </row>
    <row r="40" spans="1:1" x14ac:dyDescent="0.2">
      <c r="A40" s="56">
        <v>40946</v>
      </c>
    </row>
    <row r="41" spans="1:1" x14ac:dyDescent="0.2">
      <c r="A41" s="56">
        <v>40947</v>
      </c>
    </row>
    <row r="42" spans="1:1" x14ac:dyDescent="0.2">
      <c r="A42" s="56">
        <v>40948</v>
      </c>
    </row>
    <row r="43" spans="1:1" x14ac:dyDescent="0.2">
      <c r="A43" s="56">
        <v>40949</v>
      </c>
    </row>
    <row r="44" spans="1:1" x14ac:dyDescent="0.2">
      <c r="A44" s="56">
        <v>40950</v>
      </c>
    </row>
    <row r="45" spans="1:1" x14ac:dyDescent="0.2">
      <c r="A45" s="56">
        <v>40951</v>
      </c>
    </row>
    <row r="46" spans="1:1" x14ac:dyDescent="0.2">
      <c r="A46" s="56">
        <v>40952</v>
      </c>
    </row>
    <row r="47" spans="1:1" x14ac:dyDescent="0.2">
      <c r="A47" s="56">
        <v>40953</v>
      </c>
    </row>
    <row r="48" spans="1:1" x14ac:dyDescent="0.2">
      <c r="A48" s="56">
        <v>40954</v>
      </c>
    </row>
    <row r="49" spans="1:1" x14ac:dyDescent="0.2">
      <c r="A49" s="56">
        <v>40955</v>
      </c>
    </row>
    <row r="50" spans="1:1" x14ac:dyDescent="0.2">
      <c r="A50" s="56">
        <v>40956</v>
      </c>
    </row>
    <row r="51" spans="1:1" x14ac:dyDescent="0.2">
      <c r="A51" s="56">
        <v>40957</v>
      </c>
    </row>
    <row r="52" spans="1:1" x14ac:dyDescent="0.2">
      <c r="A52" s="56">
        <v>40958</v>
      </c>
    </row>
    <row r="53" spans="1:1" x14ac:dyDescent="0.2">
      <c r="A53" s="56">
        <v>40959</v>
      </c>
    </row>
    <row r="54" spans="1:1" x14ac:dyDescent="0.2">
      <c r="A54" s="56">
        <v>40960</v>
      </c>
    </row>
    <row r="55" spans="1:1" x14ac:dyDescent="0.2">
      <c r="A55" s="56">
        <v>40961</v>
      </c>
    </row>
    <row r="56" spans="1:1" x14ac:dyDescent="0.2">
      <c r="A56" s="56">
        <v>40962</v>
      </c>
    </row>
    <row r="57" spans="1:1" x14ac:dyDescent="0.2">
      <c r="A57" s="56">
        <v>40963</v>
      </c>
    </row>
    <row r="58" spans="1:1" x14ac:dyDescent="0.2">
      <c r="A58" s="56">
        <v>40964</v>
      </c>
    </row>
    <row r="59" spans="1:1" x14ac:dyDescent="0.2">
      <c r="A59" s="56">
        <v>40965</v>
      </c>
    </row>
    <row r="60" spans="1:1" x14ac:dyDescent="0.2">
      <c r="A60" s="56">
        <v>40966</v>
      </c>
    </row>
    <row r="61" spans="1:1" x14ac:dyDescent="0.2">
      <c r="A61" s="56">
        <v>40967</v>
      </c>
    </row>
    <row r="62" spans="1:1" x14ac:dyDescent="0.2">
      <c r="A62" s="56">
        <v>40968</v>
      </c>
    </row>
    <row r="63" spans="1:1" x14ac:dyDescent="0.2">
      <c r="A63" s="56">
        <v>40969</v>
      </c>
    </row>
    <row r="64" spans="1:1" x14ac:dyDescent="0.2">
      <c r="A64" s="56">
        <v>40970</v>
      </c>
    </row>
    <row r="65" spans="1:1" x14ac:dyDescent="0.2">
      <c r="A65" s="56">
        <v>40971</v>
      </c>
    </row>
    <row r="66" spans="1:1" x14ac:dyDescent="0.2">
      <c r="A66" s="56">
        <v>40972</v>
      </c>
    </row>
    <row r="67" spans="1:1" x14ac:dyDescent="0.2">
      <c r="A67" s="56">
        <v>40973</v>
      </c>
    </row>
    <row r="68" spans="1:1" x14ac:dyDescent="0.2">
      <c r="A68" s="56">
        <v>40974</v>
      </c>
    </row>
    <row r="69" spans="1:1" x14ac:dyDescent="0.2">
      <c r="A69" s="56">
        <v>40975</v>
      </c>
    </row>
    <row r="70" spans="1:1" x14ac:dyDescent="0.2">
      <c r="A70" s="56">
        <v>40976</v>
      </c>
    </row>
    <row r="71" spans="1:1" x14ac:dyDescent="0.2">
      <c r="A71" s="56">
        <v>40977</v>
      </c>
    </row>
    <row r="72" spans="1:1" x14ac:dyDescent="0.2">
      <c r="A72" s="56">
        <v>40978</v>
      </c>
    </row>
    <row r="73" spans="1:1" x14ac:dyDescent="0.2">
      <c r="A73" s="56">
        <v>40979</v>
      </c>
    </row>
    <row r="74" spans="1:1" x14ac:dyDescent="0.2">
      <c r="A74" s="56">
        <v>40980</v>
      </c>
    </row>
    <row r="75" spans="1:1" x14ac:dyDescent="0.2">
      <c r="A75" s="56">
        <v>40981</v>
      </c>
    </row>
    <row r="76" spans="1:1" x14ac:dyDescent="0.2">
      <c r="A76" s="56">
        <v>40982</v>
      </c>
    </row>
    <row r="77" spans="1:1" x14ac:dyDescent="0.2">
      <c r="A77" s="56">
        <v>40983</v>
      </c>
    </row>
    <row r="78" spans="1:1" x14ac:dyDescent="0.2">
      <c r="A78" s="56">
        <v>40984</v>
      </c>
    </row>
    <row r="79" spans="1:1" x14ac:dyDescent="0.2">
      <c r="A79" s="56">
        <v>40985</v>
      </c>
    </row>
    <row r="80" spans="1:1" x14ac:dyDescent="0.2">
      <c r="A80" s="56">
        <v>40986</v>
      </c>
    </row>
    <row r="81" spans="1:1" x14ac:dyDescent="0.2">
      <c r="A81" s="56">
        <v>40987</v>
      </c>
    </row>
    <row r="82" spans="1:1" x14ac:dyDescent="0.2">
      <c r="A82" s="56">
        <v>40988</v>
      </c>
    </row>
    <row r="83" spans="1:1" x14ac:dyDescent="0.2">
      <c r="A83" s="56">
        <v>40989</v>
      </c>
    </row>
    <row r="84" spans="1:1" x14ac:dyDescent="0.2">
      <c r="A84" s="56">
        <v>40990</v>
      </c>
    </row>
    <row r="85" spans="1:1" x14ac:dyDescent="0.2">
      <c r="A85" s="56">
        <v>40991</v>
      </c>
    </row>
    <row r="86" spans="1:1" x14ac:dyDescent="0.2">
      <c r="A86" s="56">
        <v>40992</v>
      </c>
    </row>
    <row r="87" spans="1:1" x14ac:dyDescent="0.2">
      <c r="A87" s="56">
        <v>40993</v>
      </c>
    </row>
    <row r="88" spans="1:1" x14ac:dyDescent="0.2">
      <c r="A88" s="56">
        <v>40994</v>
      </c>
    </row>
    <row r="89" spans="1:1" x14ac:dyDescent="0.2">
      <c r="A89" s="56">
        <v>40995</v>
      </c>
    </row>
    <row r="90" spans="1:1" x14ac:dyDescent="0.2">
      <c r="A90" s="56">
        <v>40996</v>
      </c>
    </row>
    <row r="91" spans="1:1" x14ac:dyDescent="0.2">
      <c r="A91" s="56">
        <v>40997</v>
      </c>
    </row>
    <row r="92" spans="1:1" x14ac:dyDescent="0.2">
      <c r="A92" s="56">
        <v>40998</v>
      </c>
    </row>
    <row r="93" spans="1:1" x14ac:dyDescent="0.2">
      <c r="A93" s="56">
        <v>40999</v>
      </c>
    </row>
    <row r="94" spans="1:1" x14ac:dyDescent="0.2">
      <c r="A94" s="56">
        <v>41000</v>
      </c>
    </row>
    <row r="95" spans="1:1" x14ac:dyDescent="0.2">
      <c r="A95" s="56">
        <v>41001</v>
      </c>
    </row>
    <row r="96" spans="1:1" x14ac:dyDescent="0.2">
      <c r="A96" s="56">
        <v>41002</v>
      </c>
    </row>
    <row r="97" spans="1:1" x14ac:dyDescent="0.2">
      <c r="A97" s="56">
        <v>41003</v>
      </c>
    </row>
    <row r="98" spans="1:1" x14ac:dyDescent="0.2">
      <c r="A98" s="56">
        <v>41004</v>
      </c>
    </row>
    <row r="99" spans="1:1" x14ac:dyDescent="0.2">
      <c r="A99" s="56">
        <v>41005</v>
      </c>
    </row>
    <row r="100" spans="1:1" x14ac:dyDescent="0.2">
      <c r="A100" s="56">
        <v>41006</v>
      </c>
    </row>
    <row r="101" spans="1:1" x14ac:dyDescent="0.2">
      <c r="A101" s="56">
        <v>41007</v>
      </c>
    </row>
    <row r="102" spans="1:1" x14ac:dyDescent="0.2">
      <c r="A102" s="56">
        <v>41008</v>
      </c>
    </row>
    <row r="103" spans="1:1" x14ac:dyDescent="0.2">
      <c r="A103" s="56">
        <v>41009</v>
      </c>
    </row>
    <row r="104" spans="1:1" x14ac:dyDescent="0.2">
      <c r="A104" s="56">
        <v>41010</v>
      </c>
    </row>
    <row r="105" spans="1:1" x14ac:dyDescent="0.2">
      <c r="A105" s="56">
        <v>41011</v>
      </c>
    </row>
    <row r="106" spans="1:1" x14ac:dyDescent="0.2">
      <c r="A106" s="56">
        <v>41012</v>
      </c>
    </row>
    <row r="107" spans="1:1" x14ac:dyDescent="0.2">
      <c r="A107" s="56">
        <v>41013</v>
      </c>
    </row>
    <row r="108" spans="1:1" x14ac:dyDescent="0.2">
      <c r="A108" s="56">
        <v>41014</v>
      </c>
    </row>
    <row r="109" spans="1:1" x14ac:dyDescent="0.2">
      <c r="A109" s="56">
        <v>41015</v>
      </c>
    </row>
    <row r="110" spans="1:1" x14ac:dyDescent="0.2">
      <c r="A110" s="56">
        <v>41016</v>
      </c>
    </row>
    <row r="111" spans="1:1" x14ac:dyDescent="0.2">
      <c r="A111" s="56">
        <v>41017</v>
      </c>
    </row>
    <row r="112" spans="1:1" x14ac:dyDescent="0.2">
      <c r="A112" s="56">
        <v>41018</v>
      </c>
    </row>
    <row r="113" spans="1:1" x14ac:dyDescent="0.2">
      <c r="A113" s="56">
        <v>41019</v>
      </c>
    </row>
    <row r="114" spans="1:1" x14ac:dyDescent="0.2">
      <c r="A114" s="56">
        <v>41020</v>
      </c>
    </row>
    <row r="115" spans="1:1" x14ac:dyDescent="0.2">
      <c r="A115" s="56">
        <v>41021</v>
      </c>
    </row>
    <row r="116" spans="1:1" x14ac:dyDescent="0.2">
      <c r="A116" s="56">
        <v>41022</v>
      </c>
    </row>
    <row r="117" spans="1:1" x14ac:dyDescent="0.2">
      <c r="A117" s="56">
        <v>41023</v>
      </c>
    </row>
    <row r="118" spans="1:1" x14ac:dyDescent="0.2">
      <c r="A118" s="56">
        <v>41024</v>
      </c>
    </row>
    <row r="119" spans="1:1" x14ac:dyDescent="0.2">
      <c r="A119" s="56">
        <v>41025</v>
      </c>
    </row>
    <row r="120" spans="1:1" x14ac:dyDescent="0.2">
      <c r="A120" s="56">
        <v>41026</v>
      </c>
    </row>
    <row r="121" spans="1:1" x14ac:dyDescent="0.2">
      <c r="A121" s="56">
        <v>41027</v>
      </c>
    </row>
    <row r="122" spans="1:1" x14ac:dyDescent="0.2">
      <c r="A122" s="56">
        <v>41028</v>
      </c>
    </row>
    <row r="123" spans="1:1" x14ac:dyDescent="0.2">
      <c r="A123" s="56">
        <v>41029</v>
      </c>
    </row>
    <row r="124" spans="1:1" x14ac:dyDescent="0.2">
      <c r="A124" s="56">
        <v>41030</v>
      </c>
    </row>
    <row r="125" spans="1:1" x14ac:dyDescent="0.2">
      <c r="A125" s="56">
        <v>41031</v>
      </c>
    </row>
    <row r="126" spans="1:1" x14ac:dyDescent="0.2">
      <c r="A126" s="56">
        <v>41032</v>
      </c>
    </row>
    <row r="127" spans="1:1" x14ac:dyDescent="0.2">
      <c r="A127" s="56">
        <v>41033</v>
      </c>
    </row>
    <row r="128" spans="1:1" x14ac:dyDescent="0.2">
      <c r="A128" s="56">
        <v>41034</v>
      </c>
    </row>
    <row r="129" spans="1:1" x14ac:dyDescent="0.2">
      <c r="A129" s="56">
        <v>41035</v>
      </c>
    </row>
    <row r="130" spans="1:1" x14ac:dyDescent="0.2">
      <c r="A130" s="56">
        <v>41036</v>
      </c>
    </row>
    <row r="131" spans="1:1" x14ac:dyDescent="0.2">
      <c r="A131" s="56">
        <v>41037</v>
      </c>
    </row>
    <row r="132" spans="1:1" x14ac:dyDescent="0.2">
      <c r="A132" s="56">
        <v>41038</v>
      </c>
    </row>
    <row r="133" spans="1:1" x14ac:dyDescent="0.2">
      <c r="A133" s="56">
        <v>41039</v>
      </c>
    </row>
    <row r="134" spans="1:1" x14ac:dyDescent="0.2">
      <c r="A134" s="56">
        <v>41040</v>
      </c>
    </row>
    <row r="135" spans="1:1" x14ac:dyDescent="0.2">
      <c r="A135" s="56">
        <v>41041</v>
      </c>
    </row>
    <row r="136" spans="1:1" x14ac:dyDescent="0.2">
      <c r="A136" s="56">
        <v>41042</v>
      </c>
    </row>
    <row r="137" spans="1:1" x14ac:dyDescent="0.2">
      <c r="A137" s="56">
        <v>41043</v>
      </c>
    </row>
    <row r="138" spans="1:1" x14ac:dyDescent="0.2">
      <c r="A138" s="56">
        <v>41044</v>
      </c>
    </row>
    <row r="139" spans="1:1" x14ac:dyDescent="0.2">
      <c r="A139" s="56">
        <v>41045</v>
      </c>
    </row>
    <row r="140" spans="1:1" x14ac:dyDescent="0.2">
      <c r="A140" s="56">
        <v>41046</v>
      </c>
    </row>
    <row r="141" spans="1:1" x14ac:dyDescent="0.2">
      <c r="A141" s="56">
        <v>41047</v>
      </c>
    </row>
    <row r="142" spans="1:1" x14ac:dyDescent="0.2">
      <c r="A142" s="56">
        <v>41048</v>
      </c>
    </row>
    <row r="143" spans="1:1" x14ac:dyDescent="0.2">
      <c r="A143" s="56">
        <v>41049</v>
      </c>
    </row>
    <row r="144" spans="1:1" x14ac:dyDescent="0.2">
      <c r="A144" s="56">
        <v>41050</v>
      </c>
    </row>
    <row r="145" spans="1:1" x14ac:dyDescent="0.2">
      <c r="A145" s="56">
        <v>41051</v>
      </c>
    </row>
    <row r="146" spans="1:1" x14ac:dyDescent="0.2">
      <c r="A146" s="56">
        <v>41052</v>
      </c>
    </row>
    <row r="147" spans="1:1" x14ac:dyDescent="0.2">
      <c r="A147" s="56">
        <v>41053</v>
      </c>
    </row>
    <row r="148" spans="1:1" x14ac:dyDescent="0.2">
      <c r="A148" s="56">
        <v>41054</v>
      </c>
    </row>
    <row r="149" spans="1:1" x14ac:dyDescent="0.2">
      <c r="A149" s="56">
        <v>41055</v>
      </c>
    </row>
    <row r="150" spans="1:1" x14ac:dyDescent="0.2">
      <c r="A150" s="56">
        <v>41056</v>
      </c>
    </row>
    <row r="151" spans="1:1" x14ac:dyDescent="0.2">
      <c r="A151" s="56">
        <v>41057</v>
      </c>
    </row>
    <row r="152" spans="1:1" x14ac:dyDescent="0.2">
      <c r="A152" s="56">
        <v>41058</v>
      </c>
    </row>
    <row r="153" spans="1:1" x14ac:dyDescent="0.2">
      <c r="A153" s="56">
        <v>41059</v>
      </c>
    </row>
    <row r="154" spans="1:1" x14ac:dyDescent="0.2">
      <c r="A154" s="56">
        <v>41060</v>
      </c>
    </row>
    <row r="155" spans="1:1" x14ac:dyDescent="0.2">
      <c r="A155" s="56">
        <v>41061</v>
      </c>
    </row>
    <row r="156" spans="1:1" x14ac:dyDescent="0.2">
      <c r="A156" s="56">
        <v>41062</v>
      </c>
    </row>
    <row r="157" spans="1:1" x14ac:dyDescent="0.2">
      <c r="A157" s="56">
        <v>41063</v>
      </c>
    </row>
    <row r="158" spans="1:1" x14ac:dyDescent="0.2">
      <c r="A158" s="56">
        <v>41064</v>
      </c>
    </row>
    <row r="159" spans="1:1" x14ac:dyDescent="0.2">
      <c r="A159" s="56">
        <v>41065</v>
      </c>
    </row>
    <row r="160" spans="1:1" x14ac:dyDescent="0.2">
      <c r="A160" s="56">
        <v>41066</v>
      </c>
    </row>
    <row r="161" spans="1:1" x14ac:dyDescent="0.2">
      <c r="A161" s="56">
        <v>41067</v>
      </c>
    </row>
    <row r="162" spans="1:1" x14ac:dyDescent="0.2">
      <c r="A162" s="56">
        <v>41068</v>
      </c>
    </row>
    <row r="163" spans="1:1" x14ac:dyDescent="0.2">
      <c r="A163" s="56">
        <v>41069</v>
      </c>
    </row>
    <row r="164" spans="1:1" x14ac:dyDescent="0.2">
      <c r="A164" s="56">
        <v>41070</v>
      </c>
    </row>
    <row r="165" spans="1:1" x14ac:dyDescent="0.2">
      <c r="A165" s="56">
        <v>41071</v>
      </c>
    </row>
    <row r="166" spans="1:1" x14ac:dyDescent="0.2">
      <c r="A166" s="56">
        <v>41072</v>
      </c>
    </row>
    <row r="167" spans="1:1" x14ac:dyDescent="0.2">
      <c r="A167" s="56">
        <v>41073</v>
      </c>
    </row>
    <row r="168" spans="1:1" x14ac:dyDescent="0.2">
      <c r="A168" s="56">
        <v>41074</v>
      </c>
    </row>
    <row r="169" spans="1:1" x14ac:dyDescent="0.2">
      <c r="A169" s="56">
        <v>41075</v>
      </c>
    </row>
    <row r="170" spans="1:1" x14ac:dyDescent="0.2">
      <c r="A170" s="56">
        <v>41076</v>
      </c>
    </row>
    <row r="171" spans="1:1" x14ac:dyDescent="0.2">
      <c r="A171" s="56">
        <v>41077</v>
      </c>
    </row>
    <row r="172" spans="1:1" x14ac:dyDescent="0.2">
      <c r="A172" s="56">
        <v>41078</v>
      </c>
    </row>
    <row r="173" spans="1:1" x14ac:dyDescent="0.2">
      <c r="A173" s="56">
        <v>41079</v>
      </c>
    </row>
    <row r="174" spans="1:1" x14ac:dyDescent="0.2">
      <c r="A174" s="56">
        <v>41080</v>
      </c>
    </row>
    <row r="175" spans="1:1" x14ac:dyDescent="0.2">
      <c r="A175" s="56">
        <v>41081</v>
      </c>
    </row>
    <row r="176" spans="1:1" x14ac:dyDescent="0.2">
      <c r="A176" s="56">
        <v>41082</v>
      </c>
    </row>
    <row r="177" spans="1:1" x14ac:dyDescent="0.2">
      <c r="A177" s="56">
        <v>41083</v>
      </c>
    </row>
    <row r="178" spans="1:1" x14ac:dyDescent="0.2">
      <c r="A178" s="56">
        <v>41084</v>
      </c>
    </row>
    <row r="179" spans="1:1" x14ac:dyDescent="0.2">
      <c r="A179" s="56">
        <v>41085</v>
      </c>
    </row>
    <row r="180" spans="1:1" x14ac:dyDescent="0.2">
      <c r="A180" s="56">
        <v>41086</v>
      </c>
    </row>
    <row r="181" spans="1:1" x14ac:dyDescent="0.2">
      <c r="A181" s="56">
        <v>41087</v>
      </c>
    </row>
    <row r="182" spans="1:1" x14ac:dyDescent="0.2">
      <c r="A182" s="56">
        <v>41088</v>
      </c>
    </row>
    <row r="183" spans="1:1" x14ac:dyDescent="0.2">
      <c r="A183" s="56">
        <v>41089</v>
      </c>
    </row>
    <row r="184" spans="1:1" x14ac:dyDescent="0.2">
      <c r="A184" s="56">
        <v>41090</v>
      </c>
    </row>
    <row r="185" spans="1:1" x14ac:dyDescent="0.2">
      <c r="A185" s="56">
        <v>41091</v>
      </c>
    </row>
    <row r="186" spans="1:1" x14ac:dyDescent="0.2">
      <c r="A186" s="56">
        <v>41092</v>
      </c>
    </row>
    <row r="187" spans="1:1" x14ac:dyDescent="0.2">
      <c r="A187" s="56">
        <v>41093</v>
      </c>
    </row>
    <row r="188" spans="1:1" x14ac:dyDescent="0.2">
      <c r="A188" s="56">
        <v>41094</v>
      </c>
    </row>
    <row r="189" spans="1:1" x14ac:dyDescent="0.2">
      <c r="A189" s="56">
        <v>41095</v>
      </c>
    </row>
    <row r="190" spans="1:1" x14ac:dyDescent="0.2">
      <c r="A190" s="56">
        <v>41096</v>
      </c>
    </row>
    <row r="191" spans="1:1" x14ac:dyDescent="0.2">
      <c r="A191" s="56">
        <v>41097</v>
      </c>
    </row>
    <row r="192" spans="1:1" x14ac:dyDescent="0.2">
      <c r="A192" s="56">
        <v>41098</v>
      </c>
    </row>
    <row r="193" spans="1:1" x14ac:dyDescent="0.2">
      <c r="A193" s="56">
        <v>41099</v>
      </c>
    </row>
    <row r="194" spans="1:1" x14ac:dyDescent="0.2">
      <c r="A194" s="56">
        <v>41100</v>
      </c>
    </row>
    <row r="195" spans="1:1" x14ac:dyDescent="0.2">
      <c r="A195" s="56">
        <v>41101</v>
      </c>
    </row>
    <row r="196" spans="1:1" x14ac:dyDescent="0.2">
      <c r="A196" s="56">
        <v>41102</v>
      </c>
    </row>
    <row r="197" spans="1:1" x14ac:dyDescent="0.2">
      <c r="A197" s="56">
        <v>41103</v>
      </c>
    </row>
    <row r="198" spans="1:1" x14ac:dyDescent="0.2">
      <c r="A198" s="56">
        <v>41104</v>
      </c>
    </row>
    <row r="199" spans="1:1" x14ac:dyDescent="0.2">
      <c r="A199" s="56">
        <v>41105</v>
      </c>
    </row>
    <row r="200" spans="1:1" x14ac:dyDescent="0.2">
      <c r="A200" s="56">
        <v>41106</v>
      </c>
    </row>
    <row r="201" spans="1:1" x14ac:dyDescent="0.2">
      <c r="A201" s="56">
        <v>41107</v>
      </c>
    </row>
    <row r="202" spans="1:1" x14ac:dyDescent="0.2">
      <c r="A202" s="56">
        <v>41108</v>
      </c>
    </row>
    <row r="203" spans="1:1" x14ac:dyDescent="0.2">
      <c r="A203" s="56">
        <v>41109</v>
      </c>
    </row>
    <row r="204" spans="1:1" x14ac:dyDescent="0.2">
      <c r="A204" s="56">
        <v>41110</v>
      </c>
    </row>
    <row r="205" spans="1:1" x14ac:dyDescent="0.2">
      <c r="A205" s="56">
        <v>41111</v>
      </c>
    </row>
    <row r="206" spans="1:1" x14ac:dyDescent="0.2">
      <c r="A206" s="56">
        <v>41112</v>
      </c>
    </row>
    <row r="207" spans="1:1" x14ac:dyDescent="0.2">
      <c r="A207" s="56">
        <v>41113</v>
      </c>
    </row>
    <row r="208" spans="1:1" x14ac:dyDescent="0.2">
      <c r="A208" s="56">
        <v>41114</v>
      </c>
    </row>
    <row r="209" spans="1:1" x14ac:dyDescent="0.2">
      <c r="A209" s="56">
        <v>41115</v>
      </c>
    </row>
    <row r="210" spans="1:1" x14ac:dyDescent="0.2">
      <c r="A210" s="56">
        <v>41116</v>
      </c>
    </row>
    <row r="211" spans="1:1" x14ac:dyDescent="0.2">
      <c r="A211" s="56">
        <v>41117</v>
      </c>
    </row>
    <row r="212" spans="1:1" x14ac:dyDescent="0.2">
      <c r="A212" s="56">
        <v>41118</v>
      </c>
    </row>
    <row r="213" spans="1:1" x14ac:dyDescent="0.2">
      <c r="A213" s="56">
        <v>41119</v>
      </c>
    </row>
    <row r="214" spans="1:1" x14ac:dyDescent="0.2">
      <c r="A214" s="56">
        <v>41120</v>
      </c>
    </row>
    <row r="215" spans="1:1" x14ac:dyDescent="0.2">
      <c r="A215" s="56">
        <v>41121</v>
      </c>
    </row>
    <row r="216" spans="1:1" x14ac:dyDescent="0.2">
      <c r="A216" s="56">
        <v>41122</v>
      </c>
    </row>
    <row r="217" spans="1:1" x14ac:dyDescent="0.2">
      <c r="A217" s="56">
        <v>41123</v>
      </c>
    </row>
    <row r="218" spans="1:1" x14ac:dyDescent="0.2">
      <c r="A218" s="56">
        <v>41124</v>
      </c>
    </row>
    <row r="219" spans="1:1" x14ac:dyDescent="0.2">
      <c r="A219" s="56">
        <v>41125</v>
      </c>
    </row>
    <row r="220" spans="1:1" x14ac:dyDescent="0.2">
      <c r="A220" s="56">
        <v>41126</v>
      </c>
    </row>
    <row r="221" spans="1:1" x14ac:dyDescent="0.2">
      <c r="A221" s="56">
        <v>41127</v>
      </c>
    </row>
    <row r="222" spans="1:1" x14ac:dyDescent="0.2">
      <c r="A222" s="56">
        <v>41128</v>
      </c>
    </row>
    <row r="223" spans="1:1" x14ac:dyDescent="0.2">
      <c r="A223" s="56">
        <v>41129</v>
      </c>
    </row>
    <row r="224" spans="1:1" x14ac:dyDescent="0.2">
      <c r="A224" s="56">
        <v>41130</v>
      </c>
    </row>
    <row r="225" spans="1:1" x14ac:dyDescent="0.2">
      <c r="A225" s="56">
        <v>41131</v>
      </c>
    </row>
    <row r="226" spans="1:1" x14ac:dyDescent="0.2">
      <c r="A226" s="56">
        <v>41132</v>
      </c>
    </row>
    <row r="227" spans="1:1" x14ac:dyDescent="0.2">
      <c r="A227" s="56">
        <v>41133</v>
      </c>
    </row>
    <row r="228" spans="1:1" x14ac:dyDescent="0.2">
      <c r="A228" s="56">
        <v>41134</v>
      </c>
    </row>
    <row r="229" spans="1:1" x14ac:dyDescent="0.2">
      <c r="A229" s="56">
        <v>41135</v>
      </c>
    </row>
    <row r="230" spans="1:1" x14ac:dyDescent="0.2">
      <c r="A230" s="56">
        <v>41136</v>
      </c>
    </row>
    <row r="231" spans="1:1" x14ac:dyDescent="0.2">
      <c r="A231" s="56">
        <v>41137</v>
      </c>
    </row>
    <row r="232" spans="1:1" x14ac:dyDescent="0.2">
      <c r="A232" s="56">
        <v>41138</v>
      </c>
    </row>
    <row r="233" spans="1:1" x14ac:dyDescent="0.2">
      <c r="A233" s="56">
        <v>41139</v>
      </c>
    </row>
    <row r="234" spans="1:1" x14ac:dyDescent="0.2">
      <c r="A234" s="56">
        <v>41140</v>
      </c>
    </row>
    <row r="235" spans="1:1" x14ac:dyDescent="0.2">
      <c r="A235" s="56">
        <v>41141</v>
      </c>
    </row>
    <row r="236" spans="1:1" x14ac:dyDescent="0.2">
      <c r="A236" s="56">
        <v>41142</v>
      </c>
    </row>
    <row r="237" spans="1:1" x14ac:dyDescent="0.2">
      <c r="A237" s="56">
        <v>41143</v>
      </c>
    </row>
    <row r="238" spans="1:1" x14ac:dyDescent="0.2">
      <c r="A238" s="56">
        <v>41144</v>
      </c>
    </row>
    <row r="239" spans="1:1" x14ac:dyDescent="0.2">
      <c r="A239" s="56">
        <v>41145</v>
      </c>
    </row>
    <row r="240" spans="1:1" x14ac:dyDescent="0.2">
      <c r="A240" s="56">
        <v>41146</v>
      </c>
    </row>
    <row r="241" spans="1:1" x14ac:dyDescent="0.2">
      <c r="A241" s="56">
        <v>41147</v>
      </c>
    </row>
    <row r="242" spans="1:1" x14ac:dyDescent="0.2">
      <c r="A242" s="56">
        <v>41148</v>
      </c>
    </row>
    <row r="243" spans="1:1" x14ac:dyDescent="0.2">
      <c r="A243" s="56">
        <v>41149</v>
      </c>
    </row>
    <row r="244" spans="1:1" x14ac:dyDescent="0.2">
      <c r="A244" s="56">
        <v>41150</v>
      </c>
    </row>
    <row r="245" spans="1:1" x14ac:dyDescent="0.2">
      <c r="A245" s="56">
        <v>41151</v>
      </c>
    </row>
    <row r="246" spans="1:1" x14ac:dyDescent="0.2">
      <c r="A246" s="56">
        <v>41152</v>
      </c>
    </row>
    <row r="247" spans="1:1" x14ac:dyDescent="0.2">
      <c r="A247" s="56">
        <v>41153</v>
      </c>
    </row>
    <row r="248" spans="1:1" x14ac:dyDescent="0.2">
      <c r="A248" s="56">
        <v>41154</v>
      </c>
    </row>
    <row r="249" spans="1:1" x14ac:dyDescent="0.2">
      <c r="A249" s="56">
        <v>41155</v>
      </c>
    </row>
    <row r="250" spans="1:1" x14ac:dyDescent="0.2">
      <c r="A250" s="56">
        <v>41156</v>
      </c>
    </row>
    <row r="251" spans="1:1" x14ac:dyDescent="0.2">
      <c r="A251" s="56">
        <v>41157</v>
      </c>
    </row>
    <row r="252" spans="1:1" x14ac:dyDescent="0.2">
      <c r="A252" s="56">
        <v>41158</v>
      </c>
    </row>
    <row r="253" spans="1:1" x14ac:dyDescent="0.2">
      <c r="A253" s="56">
        <v>41159</v>
      </c>
    </row>
    <row r="254" spans="1:1" x14ac:dyDescent="0.2">
      <c r="A254" s="56">
        <v>41160</v>
      </c>
    </row>
    <row r="255" spans="1:1" x14ac:dyDescent="0.2">
      <c r="A255" s="56">
        <v>41161</v>
      </c>
    </row>
    <row r="256" spans="1:1" x14ac:dyDescent="0.2">
      <c r="A256" s="56">
        <v>41162</v>
      </c>
    </row>
    <row r="257" spans="1:1" x14ac:dyDescent="0.2">
      <c r="A257" s="56">
        <v>41163</v>
      </c>
    </row>
    <row r="258" spans="1:1" x14ac:dyDescent="0.2">
      <c r="A258" s="56">
        <v>41164</v>
      </c>
    </row>
    <row r="259" spans="1:1" x14ac:dyDescent="0.2">
      <c r="A259" s="56">
        <v>41165</v>
      </c>
    </row>
    <row r="260" spans="1:1" x14ac:dyDescent="0.2">
      <c r="A260" s="56">
        <v>41166</v>
      </c>
    </row>
    <row r="261" spans="1:1" x14ac:dyDescent="0.2">
      <c r="A261" s="56">
        <v>41167</v>
      </c>
    </row>
    <row r="262" spans="1:1" x14ac:dyDescent="0.2">
      <c r="A262" s="56">
        <v>41168</v>
      </c>
    </row>
    <row r="263" spans="1:1" x14ac:dyDescent="0.2">
      <c r="A263" s="56">
        <v>41169</v>
      </c>
    </row>
    <row r="264" spans="1:1" x14ac:dyDescent="0.2">
      <c r="A264" s="56">
        <v>41170</v>
      </c>
    </row>
    <row r="265" spans="1:1" x14ac:dyDescent="0.2">
      <c r="A265" s="56">
        <v>41171</v>
      </c>
    </row>
    <row r="266" spans="1:1" x14ac:dyDescent="0.2">
      <c r="A266" s="56">
        <v>41172</v>
      </c>
    </row>
    <row r="267" spans="1:1" x14ac:dyDescent="0.2">
      <c r="A267" s="56">
        <v>41173</v>
      </c>
    </row>
    <row r="268" spans="1:1" x14ac:dyDescent="0.2">
      <c r="A268" s="56">
        <v>41174</v>
      </c>
    </row>
    <row r="269" spans="1:1" x14ac:dyDescent="0.2">
      <c r="A269" s="56">
        <v>41175</v>
      </c>
    </row>
    <row r="270" spans="1:1" x14ac:dyDescent="0.2">
      <c r="A270" s="56">
        <v>41176</v>
      </c>
    </row>
    <row r="271" spans="1:1" x14ac:dyDescent="0.2">
      <c r="A271" s="56">
        <v>41177</v>
      </c>
    </row>
    <row r="272" spans="1:1" x14ac:dyDescent="0.2">
      <c r="A272" s="56">
        <v>41178</v>
      </c>
    </row>
    <row r="273" spans="1:1" x14ac:dyDescent="0.2">
      <c r="A273" s="56">
        <v>41179</v>
      </c>
    </row>
    <row r="274" spans="1:1" x14ac:dyDescent="0.2">
      <c r="A274" s="56">
        <v>41180</v>
      </c>
    </row>
    <row r="275" spans="1:1" x14ac:dyDescent="0.2">
      <c r="A275" s="56">
        <v>41181</v>
      </c>
    </row>
    <row r="276" spans="1:1" x14ac:dyDescent="0.2">
      <c r="A276" s="56">
        <v>41182</v>
      </c>
    </row>
    <row r="277" spans="1:1" x14ac:dyDescent="0.2">
      <c r="A277" s="56">
        <v>41183</v>
      </c>
    </row>
    <row r="278" spans="1:1" x14ac:dyDescent="0.2">
      <c r="A278" s="56">
        <v>41184</v>
      </c>
    </row>
    <row r="279" spans="1:1" x14ac:dyDescent="0.2">
      <c r="A279" s="56">
        <v>41185</v>
      </c>
    </row>
    <row r="280" spans="1:1" x14ac:dyDescent="0.2">
      <c r="A280" s="56">
        <v>41186</v>
      </c>
    </row>
    <row r="281" spans="1:1" x14ac:dyDescent="0.2">
      <c r="A281" s="56">
        <v>41187</v>
      </c>
    </row>
    <row r="282" spans="1:1" x14ac:dyDescent="0.2">
      <c r="A282" s="56">
        <v>41188</v>
      </c>
    </row>
    <row r="283" spans="1:1" x14ac:dyDescent="0.2">
      <c r="A283" s="56">
        <v>41189</v>
      </c>
    </row>
    <row r="284" spans="1:1" x14ac:dyDescent="0.2">
      <c r="A284" s="56">
        <v>41190</v>
      </c>
    </row>
    <row r="285" spans="1:1" x14ac:dyDescent="0.2">
      <c r="A285" s="56">
        <v>41191</v>
      </c>
    </row>
    <row r="286" spans="1:1" x14ac:dyDescent="0.2">
      <c r="A286" s="56">
        <v>41192</v>
      </c>
    </row>
    <row r="287" spans="1:1" x14ac:dyDescent="0.2">
      <c r="A287" s="56">
        <v>41193</v>
      </c>
    </row>
    <row r="288" spans="1:1" x14ac:dyDescent="0.2">
      <c r="A288" s="56">
        <v>41194</v>
      </c>
    </row>
    <row r="289" spans="1:1" x14ac:dyDescent="0.2">
      <c r="A289" s="56">
        <v>41195</v>
      </c>
    </row>
    <row r="290" spans="1:1" x14ac:dyDescent="0.2">
      <c r="A290" s="56">
        <v>41196</v>
      </c>
    </row>
    <row r="291" spans="1:1" x14ac:dyDescent="0.2">
      <c r="A291" s="56">
        <v>41197</v>
      </c>
    </row>
    <row r="292" spans="1:1" x14ac:dyDescent="0.2">
      <c r="A292" s="56">
        <v>41198</v>
      </c>
    </row>
    <row r="293" spans="1:1" x14ac:dyDescent="0.2">
      <c r="A293" s="56">
        <v>41199</v>
      </c>
    </row>
    <row r="294" spans="1:1" x14ac:dyDescent="0.2">
      <c r="A294" s="56">
        <v>41200</v>
      </c>
    </row>
    <row r="295" spans="1:1" x14ac:dyDescent="0.2">
      <c r="A295" s="56">
        <v>41201</v>
      </c>
    </row>
    <row r="296" spans="1:1" x14ac:dyDescent="0.2">
      <c r="A296" s="56">
        <v>41202</v>
      </c>
    </row>
    <row r="297" spans="1:1" x14ac:dyDescent="0.2">
      <c r="A297" s="56">
        <v>41203</v>
      </c>
    </row>
    <row r="298" spans="1:1" x14ac:dyDescent="0.2">
      <c r="A298" s="56">
        <v>41204</v>
      </c>
    </row>
    <row r="299" spans="1:1" x14ac:dyDescent="0.2">
      <c r="A299" s="56">
        <v>41205</v>
      </c>
    </row>
    <row r="300" spans="1:1" x14ac:dyDescent="0.2">
      <c r="A300" s="56">
        <v>41206</v>
      </c>
    </row>
    <row r="301" spans="1:1" x14ac:dyDescent="0.2">
      <c r="A301" s="56">
        <v>41207</v>
      </c>
    </row>
    <row r="302" spans="1:1" x14ac:dyDescent="0.2">
      <c r="A302" s="56">
        <v>41208</v>
      </c>
    </row>
    <row r="303" spans="1:1" x14ac:dyDescent="0.2">
      <c r="A303" s="56">
        <v>41209</v>
      </c>
    </row>
    <row r="304" spans="1:1" x14ac:dyDescent="0.2">
      <c r="A304" s="56">
        <v>41210</v>
      </c>
    </row>
    <row r="305" spans="1:1" x14ac:dyDescent="0.2">
      <c r="A305" s="56">
        <v>41211</v>
      </c>
    </row>
    <row r="306" spans="1:1" x14ac:dyDescent="0.2">
      <c r="A306" s="56">
        <v>41212</v>
      </c>
    </row>
    <row r="307" spans="1:1" x14ac:dyDescent="0.2">
      <c r="A307" s="56">
        <v>41213</v>
      </c>
    </row>
    <row r="308" spans="1:1" x14ac:dyDescent="0.2">
      <c r="A308" s="56">
        <v>41214</v>
      </c>
    </row>
    <row r="309" spans="1:1" x14ac:dyDescent="0.2">
      <c r="A309" s="56">
        <v>41215</v>
      </c>
    </row>
    <row r="310" spans="1:1" x14ac:dyDescent="0.2">
      <c r="A310" s="56">
        <v>41216</v>
      </c>
    </row>
    <row r="311" spans="1:1" x14ac:dyDescent="0.2">
      <c r="A311" s="56">
        <v>41217</v>
      </c>
    </row>
    <row r="312" spans="1:1" x14ac:dyDescent="0.2">
      <c r="A312" s="56">
        <v>41218</v>
      </c>
    </row>
    <row r="313" spans="1:1" x14ac:dyDescent="0.2">
      <c r="A313" s="56">
        <v>41219</v>
      </c>
    </row>
    <row r="314" spans="1:1" x14ac:dyDescent="0.2">
      <c r="A314" s="56">
        <v>41220</v>
      </c>
    </row>
    <row r="315" spans="1:1" x14ac:dyDescent="0.2">
      <c r="A315" s="56">
        <v>41221</v>
      </c>
    </row>
    <row r="316" spans="1:1" x14ac:dyDescent="0.2">
      <c r="A316" s="56">
        <v>41222</v>
      </c>
    </row>
    <row r="317" spans="1:1" x14ac:dyDescent="0.2">
      <c r="A317" s="56">
        <v>41223</v>
      </c>
    </row>
    <row r="318" spans="1:1" x14ac:dyDescent="0.2">
      <c r="A318" s="56">
        <v>41224</v>
      </c>
    </row>
    <row r="319" spans="1:1" x14ac:dyDescent="0.2">
      <c r="A319" s="56">
        <v>41225</v>
      </c>
    </row>
    <row r="320" spans="1:1" x14ac:dyDescent="0.2">
      <c r="A320" s="56">
        <v>41226</v>
      </c>
    </row>
    <row r="321" spans="1:1" x14ac:dyDescent="0.2">
      <c r="A321" s="56">
        <v>41227</v>
      </c>
    </row>
    <row r="322" spans="1:1" x14ac:dyDescent="0.2">
      <c r="A322" s="56">
        <v>41228</v>
      </c>
    </row>
    <row r="323" spans="1:1" x14ac:dyDescent="0.2">
      <c r="A323" s="56">
        <v>41229</v>
      </c>
    </row>
    <row r="324" spans="1:1" x14ac:dyDescent="0.2">
      <c r="A324" s="56">
        <v>41230</v>
      </c>
    </row>
    <row r="325" spans="1:1" x14ac:dyDescent="0.2">
      <c r="A325" s="56">
        <v>41231</v>
      </c>
    </row>
    <row r="326" spans="1:1" x14ac:dyDescent="0.2">
      <c r="A326" s="56">
        <v>41232</v>
      </c>
    </row>
    <row r="327" spans="1:1" x14ac:dyDescent="0.2">
      <c r="A327" s="56">
        <v>41233</v>
      </c>
    </row>
    <row r="328" spans="1:1" x14ac:dyDescent="0.2">
      <c r="A328" s="56">
        <v>41234</v>
      </c>
    </row>
    <row r="329" spans="1:1" x14ac:dyDescent="0.2">
      <c r="A329" s="56">
        <v>41235</v>
      </c>
    </row>
    <row r="330" spans="1:1" x14ac:dyDescent="0.2">
      <c r="A330" s="56">
        <v>41236</v>
      </c>
    </row>
    <row r="331" spans="1:1" x14ac:dyDescent="0.2">
      <c r="A331" s="56">
        <v>41237</v>
      </c>
    </row>
    <row r="332" spans="1:1" x14ac:dyDescent="0.2">
      <c r="A332" s="56">
        <v>41238</v>
      </c>
    </row>
    <row r="333" spans="1:1" x14ac:dyDescent="0.2">
      <c r="A333" s="56">
        <v>41239</v>
      </c>
    </row>
    <row r="334" spans="1:1" x14ac:dyDescent="0.2">
      <c r="A334" s="56">
        <v>41240</v>
      </c>
    </row>
    <row r="335" spans="1:1" x14ac:dyDescent="0.2">
      <c r="A335" s="56">
        <v>41241</v>
      </c>
    </row>
    <row r="336" spans="1:1" x14ac:dyDescent="0.2">
      <c r="A336" s="56">
        <v>41242</v>
      </c>
    </row>
    <row r="337" spans="1:1" x14ac:dyDescent="0.2">
      <c r="A337" s="56">
        <v>41243</v>
      </c>
    </row>
    <row r="338" spans="1:1" x14ac:dyDescent="0.2">
      <c r="A338" s="56">
        <v>41244</v>
      </c>
    </row>
    <row r="339" spans="1:1" x14ac:dyDescent="0.2">
      <c r="A339" s="56">
        <v>41245</v>
      </c>
    </row>
    <row r="340" spans="1:1" x14ac:dyDescent="0.2">
      <c r="A340" s="56">
        <v>41246</v>
      </c>
    </row>
    <row r="341" spans="1:1" x14ac:dyDescent="0.2">
      <c r="A341" s="56">
        <v>41247</v>
      </c>
    </row>
    <row r="342" spans="1:1" x14ac:dyDescent="0.2">
      <c r="A342" s="56">
        <v>41248</v>
      </c>
    </row>
    <row r="343" spans="1:1" x14ac:dyDescent="0.2">
      <c r="A343" s="56">
        <v>41249</v>
      </c>
    </row>
    <row r="344" spans="1:1" x14ac:dyDescent="0.2">
      <c r="A344" s="56">
        <v>41250</v>
      </c>
    </row>
    <row r="345" spans="1:1" x14ac:dyDescent="0.2">
      <c r="A345" s="56">
        <v>41251</v>
      </c>
    </row>
    <row r="346" spans="1:1" x14ac:dyDescent="0.2">
      <c r="A346" s="56">
        <v>41252</v>
      </c>
    </row>
    <row r="347" spans="1:1" x14ac:dyDescent="0.2">
      <c r="A347" s="56">
        <v>41253</v>
      </c>
    </row>
    <row r="348" spans="1:1" x14ac:dyDescent="0.2">
      <c r="A348" s="56">
        <v>41254</v>
      </c>
    </row>
    <row r="349" spans="1:1" x14ac:dyDescent="0.2">
      <c r="A349" s="56">
        <v>41255</v>
      </c>
    </row>
    <row r="350" spans="1:1" x14ac:dyDescent="0.2">
      <c r="A350" s="56">
        <v>41256</v>
      </c>
    </row>
    <row r="351" spans="1:1" x14ac:dyDescent="0.2">
      <c r="A351" s="56">
        <v>41257</v>
      </c>
    </row>
    <row r="352" spans="1:1" x14ac:dyDescent="0.2">
      <c r="A352" s="56">
        <v>41258</v>
      </c>
    </row>
    <row r="353" spans="1:1" x14ac:dyDescent="0.2">
      <c r="A353" s="56">
        <v>41259</v>
      </c>
    </row>
    <row r="354" spans="1:1" x14ac:dyDescent="0.2">
      <c r="A354" s="56">
        <v>41260</v>
      </c>
    </row>
    <row r="355" spans="1:1" x14ac:dyDescent="0.2">
      <c r="A355" s="56">
        <v>41261</v>
      </c>
    </row>
    <row r="356" spans="1:1" x14ac:dyDescent="0.2">
      <c r="A356" s="56">
        <v>41262</v>
      </c>
    </row>
    <row r="357" spans="1:1" x14ac:dyDescent="0.2">
      <c r="A357" s="56">
        <v>41263</v>
      </c>
    </row>
    <row r="358" spans="1:1" x14ac:dyDescent="0.2">
      <c r="A358" s="56">
        <v>41264</v>
      </c>
    </row>
    <row r="359" spans="1:1" x14ac:dyDescent="0.2">
      <c r="A359" s="56">
        <v>41265</v>
      </c>
    </row>
    <row r="360" spans="1:1" x14ac:dyDescent="0.2">
      <c r="A360" s="56">
        <v>41266</v>
      </c>
    </row>
    <row r="361" spans="1:1" x14ac:dyDescent="0.2">
      <c r="A361" s="56">
        <v>41267</v>
      </c>
    </row>
    <row r="362" spans="1:1" x14ac:dyDescent="0.2">
      <c r="A362" s="56">
        <v>41268</v>
      </c>
    </row>
    <row r="363" spans="1:1" x14ac:dyDescent="0.2">
      <c r="A363" s="56">
        <v>41269</v>
      </c>
    </row>
    <row r="364" spans="1:1" x14ac:dyDescent="0.2">
      <c r="A364" s="56">
        <v>41270</v>
      </c>
    </row>
    <row r="365" spans="1:1" x14ac:dyDescent="0.2">
      <c r="A365" s="56">
        <v>41271</v>
      </c>
    </row>
    <row r="366" spans="1:1" x14ac:dyDescent="0.2">
      <c r="A366" s="56">
        <v>41272</v>
      </c>
    </row>
    <row r="367" spans="1:1" x14ac:dyDescent="0.2">
      <c r="A367" s="56">
        <v>41273</v>
      </c>
    </row>
    <row r="368" spans="1:1" x14ac:dyDescent="0.2">
      <c r="A368" s="56">
        <v>41274</v>
      </c>
    </row>
    <row r="369" spans="1:1" x14ac:dyDescent="0.2">
      <c r="A369" s="56">
        <v>41275</v>
      </c>
    </row>
    <row r="370" spans="1:1" x14ac:dyDescent="0.2">
      <c r="A370" s="56">
        <v>41276</v>
      </c>
    </row>
    <row r="371" spans="1:1" x14ac:dyDescent="0.2">
      <c r="A371" s="56">
        <v>41277</v>
      </c>
    </row>
    <row r="372" spans="1:1" x14ac:dyDescent="0.2">
      <c r="A372" s="56">
        <v>41278</v>
      </c>
    </row>
    <row r="373" spans="1:1" x14ac:dyDescent="0.2">
      <c r="A373" s="56">
        <v>41279</v>
      </c>
    </row>
    <row r="374" spans="1:1" x14ac:dyDescent="0.2">
      <c r="A374" s="56">
        <v>41280</v>
      </c>
    </row>
    <row r="375" spans="1:1" x14ac:dyDescent="0.2">
      <c r="A375" s="56">
        <v>41281</v>
      </c>
    </row>
    <row r="376" spans="1:1" x14ac:dyDescent="0.2">
      <c r="A376" s="56">
        <v>41282</v>
      </c>
    </row>
    <row r="377" spans="1:1" x14ac:dyDescent="0.2">
      <c r="A377" s="56">
        <v>41283</v>
      </c>
    </row>
    <row r="378" spans="1:1" x14ac:dyDescent="0.2">
      <c r="A378" s="56">
        <v>41284</v>
      </c>
    </row>
    <row r="379" spans="1:1" x14ac:dyDescent="0.2">
      <c r="A379" s="56">
        <v>41285</v>
      </c>
    </row>
    <row r="380" spans="1:1" x14ac:dyDescent="0.2">
      <c r="A380" s="56">
        <v>41286</v>
      </c>
    </row>
    <row r="381" spans="1:1" x14ac:dyDescent="0.2">
      <c r="A381" s="56">
        <v>41287</v>
      </c>
    </row>
    <row r="382" spans="1:1" x14ac:dyDescent="0.2">
      <c r="A382" s="56">
        <v>41288</v>
      </c>
    </row>
    <row r="383" spans="1:1" x14ac:dyDescent="0.2">
      <c r="A383" s="56">
        <v>41289</v>
      </c>
    </row>
    <row r="384" spans="1:1" x14ac:dyDescent="0.2">
      <c r="A384" s="56">
        <v>41290</v>
      </c>
    </row>
    <row r="385" spans="1:1" x14ac:dyDescent="0.2">
      <c r="A385" s="56">
        <v>41291</v>
      </c>
    </row>
    <row r="386" spans="1:1" x14ac:dyDescent="0.2">
      <c r="A386" s="56">
        <v>41292</v>
      </c>
    </row>
    <row r="387" spans="1:1" x14ac:dyDescent="0.2">
      <c r="A387" s="56">
        <v>41293</v>
      </c>
    </row>
    <row r="388" spans="1:1" x14ac:dyDescent="0.2">
      <c r="A388" s="56">
        <v>41294</v>
      </c>
    </row>
    <row r="389" spans="1:1" x14ac:dyDescent="0.2">
      <c r="A389" s="56">
        <v>41295</v>
      </c>
    </row>
    <row r="390" spans="1:1" x14ac:dyDescent="0.2">
      <c r="A390" s="56">
        <v>41296</v>
      </c>
    </row>
    <row r="391" spans="1:1" x14ac:dyDescent="0.2">
      <c r="A391" s="56">
        <v>41297</v>
      </c>
    </row>
    <row r="392" spans="1:1" x14ac:dyDescent="0.2">
      <c r="A392" s="56">
        <v>41298</v>
      </c>
    </row>
    <row r="393" spans="1:1" x14ac:dyDescent="0.2">
      <c r="A393" s="56">
        <v>41299</v>
      </c>
    </row>
    <row r="394" spans="1:1" x14ac:dyDescent="0.2">
      <c r="A394" s="56">
        <v>41300</v>
      </c>
    </row>
    <row r="395" spans="1:1" x14ac:dyDescent="0.2">
      <c r="A395" s="56">
        <v>41301</v>
      </c>
    </row>
    <row r="396" spans="1:1" x14ac:dyDescent="0.2">
      <c r="A396" s="56">
        <v>41302</v>
      </c>
    </row>
    <row r="397" spans="1:1" x14ac:dyDescent="0.2">
      <c r="A397" s="56">
        <v>41303</v>
      </c>
    </row>
    <row r="398" spans="1:1" x14ac:dyDescent="0.2">
      <c r="A398" s="56">
        <v>41304</v>
      </c>
    </row>
    <row r="399" spans="1:1" x14ac:dyDescent="0.2">
      <c r="A399" s="56">
        <v>41305</v>
      </c>
    </row>
    <row r="400" spans="1:1" x14ac:dyDescent="0.2">
      <c r="A400" s="56">
        <v>41306</v>
      </c>
    </row>
    <row r="401" spans="1:1" x14ac:dyDescent="0.2">
      <c r="A401" s="56">
        <v>41307</v>
      </c>
    </row>
    <row r="402" spans="1:1" x14ac:dyDescent="0.2">
      <c r="A402" s="56">
        <v>41308</v>
      </c>
    </row>
    <row r="403" spans="1:1" x14ac:dyDescent="0.2">
      <c r="A403" s="56">
        <v>41309</v>
      </c>
    </row>
    <row r="404" spans="1:1" x14ac:dyDescent="0.2">
      <c r="A404" s="56">
        <v>41310</v>
      </c>
    </row>
    <row r="405" spans="1:1" x14ac:dyDescent="0.2">
      <c r="A405" s="56">
        <v>41311</v>
      </c>
    </row>
    <row r="406" spans="1:1" x14ac:dyDescent="0.2">
      <c r="A406" s="56">
        <v>41312</v>
      </c>
    </row>
    <row r="407" spans="1:1" x14ac:dyDescent="0.2">
      <c r="A407" s="56">
        <v>41313</v>
      </c>
    </row>
    <row r="408" spans="1:1" x14ac:dyDescent="0.2">
      <c r="A408" s="56">
        <v>41314</v>
      </c>
    </row>
    <row r="409" spans="1:1" x14ac:dyDescent="0.2">
      <c r="A409" s="56">
        <v>41315</v>
      </c>
    </row>
    <row r="410" spans="1:1" x14ac:dyDescent="0.2">
      <c r="A410" s="56">
        <v>41316</v>
      </c>
    </row>
    <row r="411" spans="1:1" x14ac:dyDescent="0.2">
      <c r="A411" s="56">
        <v>41317</v>
      </c>
    </row>
    <row r="412" spans="1:1" x14ac:dyDescent="0.2">
      <c r="A412" s="56">
        <v>41318</v>
      </c>
    </row>
    <row r="413" spans="1:1" x14ac:dyDescent="0.2">
      <c r="A413" s="56">
        <v>41319</v>
      </c>
    </row>
    <row r="414" spans="1:1" x14ac:dyDescent="0.2">
      <c r="A414" s="56">
        <v>41320</v>
      </c>
    </row>
    <row r="415" spans="1:1" x14ac:dyDescent="0.2">
      <c r="A415" s="56">
        <v>41321</v>
      </c>
    </row>
    <row r="416" spans="1:1" x14ac:dyDescent="0.2">
      <c r="A416" s="56">
        <v>41322</v>
      </c>
    </row>
    <row r="417" spans="1:1" x14ac:dyDescent="0.2">
      <c r="A417" s="56">
        <v>41323</v>
      </c>
    </row>
    <row r="418" spans="1:1" x14ac:dyDescent="0.2">
      <c r="A418" s="56">
        <v>41324</v>
      </c>
    </row>
    <row r="419" spans="1:1" x14ac:dyDescent="0.2">
      <c r="A419" s="56">
        <v>41325</v>
      </c>
    </row>
    <row r="420" spans="1:1" x14ac:dyDescent="0.2">
      <c r="A420" s="56">
        <v>41326</v>
      </c>
    </row>
    <row r="421" spans="1:1" x14ac:dyDescent="0.2">
      <c r="A421" s="56">
        <v>41327</v>
      </c>
    </row>
    <row r="422" spans="1:1" x14ac:dyDescent="0.2">
      <c r="A422" s="56">
        <v>41328</v>
      </c>
    </row>
    <row r="423" spans="1:1" x14ac:dyDescent="0.2">
      <c r="A423" s="56">
        <v>41329</v>
      </c>
    </row>
    <row r="424" spans="1:1" x14ac:dyDescent="0.2">
      <c r="A424" s="56">
        <v>41330</v>
      </c>
    </row>
    <row r="425" spans="1:1" x14ac:dyDescent="0.2">
      <c r="A425" s="56">
        <v>41331</v>
      </c>
    </row>
    <row r="426" spans="1:1" x14ac:dyDescent="0.2">
      <c r="A426" s="56">
        <v>41332</v>
      </c>
    </row>
    <row r="427" spans="1:1" x14ac:dyDescent="0.2">
      <c r="A427" s="56">
        <v>41333</v>
      </c>
    </row>
    <row r="428" spans="1:1" x14ac:dyDescent="0.2">
      <c r="A428" s="56">
        <v>41334</v>
      </c>
    </row>
    <row r="429" spans="1:1" x14ac:dyDescent="0.2">
      <c r="A429" s="56">
        <v>41335</v>
      </c>
    </row>
    <row r="430" spans="1:1" x14ac:dyDescent="0.2">
      <c r="A430" s="56">
        <v>41336</v>
      </c>
    </row>
    <row r="431" spans="1:1" x14ac:dyDescent="0.2">
      <c r="A431" s="56">
        <v>41337</v>
      </c>
    </row>
    <row r="432" spans="1:1" x14ac:dyDescent="0.2">
      <c r="A432" s="56">
        <v>41338</v>
      </c>
    </row>
    <row r="433" spans="1:1" x14ac:dyDescent="0.2">
      <c r="A433" s="56">
        <v>41339</v>
      </c>
    </row>
    <row r="434" spans="1:1" x14ac:dyDescent="0.2">
      <c r="A434" s="56">
        <v>41340</v>
      </c>
    </row>
    <row r="435" spans="1:1" x14ac:dyDescent="0.2">
      <c r="A435" s="56">
        <v>41341</v>
      </c>
    </row>
    <row r="436" spans="1:1" x14ac:dyDescent="0.2">
      <c r="A436" s="56">
        <v>41342</v>
      </c>
    </row>
    <row r="437" spans="1:1" x14ac:dyDescent="0.2">
      <c r="A437" s="56">
        <v>41343</v>
      </c>
    </row>
    <row r="438" spans="1:1" x14ac:dyDescent="0.2">
      <c r="A438" s="56">
        <v>41344</v>
      </c>
    </row>
    <row r="439" spans="1:1" x14ac:dyDescent="0.2">
      <c r="A439" s="56">
        <v>41345</v>
      </c>
    </row>
    <row r="440" spans="1:1" x14ac:dyDescent="0.2">
      <c r="A440" s="56">
        <v>41346</v>
      </c>
    </row>
    <row r="441" spans="1:1" x14ac:dyDescent="0.2">
      <c r="A441" s="56">
        <v>41347</v>
      </c>
    </row>
    <row r="442" spans="1:1" x14ac:dyDescent="0.2">
      <c r="A442" s="56">
        <v>41348</v>
      </c>
    </row>
    <row r="443" spans="1:1" x14ac:dyDescent="0.2">
      <c r="A443" s="56">
        <v>41349</v>
      </c>
    </row>
    <row r="444" spans="1:1" x14ac:dyDescent="0.2">
      <c r="A444" s="56">
        <v>41350</v>
      </c>
    </row>
    <row r="445" spans="1:1" x14ac:dyDescent="0.2">
      <c r="A445" s="56">
        <v>41351</v>
      </c>
    </row>
    <row r="446" spans="1:1" x14ac:dyDescent="0.2">
      <c r="A446" s="56">
        <v>41352</v>
      </c>
    </row>
    <row r="447" spans="1:1" x14ac:dyDescent="0.2">
      <c r="A447" s="56">
        <v>41353</v>
      </c>
    </row>
    <row r="448" spans="1:1" x14ac:dyDescent="0.2">
      <c r="A448" s="56">
        <v>41354</v>
      </c>
    </row>
    <row r="449" spans="1:1" x14ac:dyDescent="0.2">
      <c r="A449" s="56">
        <v>41355</v>
      </c>
    </row>
    <row r="450" spans="1:1" x14ac:dyDescent="0.2">
      <c r="A450" s="56">
        <v>41356</v>
      </c>
    </row>
    <row r="451" spans="1:1" x14ac:dyDescent="0.2">
      <c r="A451" s="56">
        <v>41357</v>
      </c>
    </row>
    <row r="452" spans="1:1" x14ac:dyDescent="0.2">
      <c r="A452" s="56">
        <v>41358</v>
      </c>
    </row>
    <row r="453" spans="1:1" x14ac:dyDescent="0.2">
      <c r="A453" s="56">
        <v>41359</v>
      </c>
    </row>
    <row r="454" spans="1:1" x14ac:dyDescent="0.2">
      <c r="A454" s="56">
        <v>41360</v>
      </c>
    </row>
    <row r="455" spans="1:1" x14ac:dyDescent="0.2">
      <c r="A455" s="56">
        <v>41361</v>
      </c>
    </row>
    <row r="456" spans="1:1" x14ac:dyDescent="0.2">
      <c r="A456" s="56">
        <v>41362</v>
      </c>
    </row>
    <row r="457" spans="1:1" x14ac:dyDescent="0.2">
      <c r="A457" s="56">
        <v>41363</v>
      </c>
    </row>
    <row r="458" spans="1:1" x14ac:dyDescent="0.2">
      <c r="A458" s="56">
        <v>41364</v>
      </c>
    </row>
    <row r="459" spans="1:1" x14ac:dyDescent="0.2">
      <c r="A459" s="56">
        <v>41365</v>
      </c>
    </row>
    <row r="460" spans="1:1" x14ac:dyDescent="0.2">
      <c r="A460" s="56">
        <v>41366</v>
      </c>
    </row>
    <row r="461" spans="1:1" x14ac:dyDescent="0.2">
      <c r="A461" s="56">
        <v>41367</v>
      </c>
    </row>
    <row r="462" spans="1:1" x14ac:dyDescent="0.2">
      <c r="A462" s="56">
        <v>41368</v>
      </c>
    </row>
    <row r="463" spans="1:1" x14ac:dyDescent="0.2">
      <c r="A463" s="56">
        <v>41369</v>
      </c>
    </row>
    <row r="464" spans="1:1" x14ac:dyDescent="0.2">
      <c r="A464" s="56">
        <v>41370</v>
      </c>
    </row>
    <row r="465" spans="1:1" x14ac:dyDescent="0.2">
      <c r="A465" s="56">
        <v>41371</v>
      </c>
    </row>
    <row r="466" spans="1:1" x14ac:dyDescent="0.2">
      <c r="A466" s="56">
        <v>41372</v>
      </c>
    </row>
    <row r="467" spans="1:1" x14ac:dyDescent="0.2">
      <c r="A467" s="56">
        <v>41373</v>
      </c>
    </row>
    <row r="468" spans="1:1" x14ac:dyDescent="0.2">
      <c r="A468" s="56">
        <v>41374</v>
      </c>
    </row>
    <row r="469" spans="1:1" x14ac:dyDescent="0.2">
      <c r="A469" s="56">
        <v>41375</v>
      </c>
    </row>
    <row r="470" spans="1:1" x14ac:dyDescent="0.2">
      <c r="A470" s="56">
        <v>41376</v>
      </c>
    </row>
    <row r="471" spans="1:1" x14ac:dyDescent="0.2">
      <c r="A471" s="56">
        <v>41377</v>
      </c>
    </row>
    <row r="472" spans="1:1" x14ac:dyDescent="0.2">
      <c r="A472" s="56">
        <v>41378</v>
      </c>
    </row>
    <row r="473" spans="1:1" x14ac:dyDescent="0.2">
      <c r="A473" s="56">
        <v>41379</v>
      </c>
    </row>
    <row r="474" spans="1:1" x14ac:dyDescent="0.2">
      <c r="A474" s="56">
        <v>41380</v>
      </c>
    </row>
    <row r="475" spans="1:1" x14ac:dyDescent="0.2">
      <c r="A475" s="56">
        <v>41381</v>
      </c>
    </row>
    <row r="476" spans="1:1" x14ac:dyDescent="0.2">
      <c r="A476" s="56">
        <v>41382</v>
      </c>
    </row>
    <row r="477" spans="1:1" x14ac:dyDescent="0.2">
      <c r="A477" s="56">
        <v>41383</v>
      </c>
    </row>
    <row r="478" spans="1:1" x14ac:dyDescent="0.2">
      <c r="A478" s="56">
        <v>41384</v>
      </c>
    </row>
    <row r="479" spans="1:1" x14ac:dyDescent="0.2">
      <c r="A479" s="56">
        <v>41385</v>
      </c>
    </row>
    <row r="480" spans="1:1" x14ac:dyDescent="0.2">
      <c r="A480" s="56">
        <v>41386</v>
      </c>
    </row>
    <row r="481" spans="1:1" x14ac:dyDescent="0.2">
      <c r="A481" s="56">
        <v>41387</v>
      </c>
    </row>
    <row r="482" spans="1:1" x14ac:dyDescent="0.2">
      <c r="A482" s="56">
        <v>41388</v>
      </c>
    </row>
    <row r="483" spans="1:1" x14ac:dyDescent="0.2">
      <c r="A483" s="56">
        <v>41389</v>
      </c>
    </row>
    <row r="484" spans="1:1" x14ac:dyDescent="0.2">
      <c r="A484" s="56">
        <v>41390</v>
      </c>
    </row>
    <row r="485" spans="1:1" x14ac:dyDescent="0.2">
      <c r="A485" s="56">
        <v>41391</v>
      </c>
    </row>
    <row r="486" spans="1:1" x14ac:dyDescent="0.2">
      <c r="A486" s="56">
        <v>41392</v>
      </c>
    </row>
    <row r="487" spans="1:1" x14ac:dyDescent="0.2">
      <c r="A487" s="56">
        <v>41393</v>
      </c>
    </row>
    <row r="488" spans="1:1" x14ac:dyDescent="0.2">
      <c r="A488" s="56">
        <v>41394</v>
      </c>
    </row>
    <row r="489" spans="1:1" x14ac:dyDescent="0.2">
      <c r="A489" s="56">
        <v>41395</v>
      </c>
    </row>
    <row r="490" spans="1:1" x14ac:dyDescent="0.2">
      <c r="A490" s="56">
        <v>41396</v>
      </c>
    </row>
    <row r="491" spans="1:1" x14ac:dyDescent="0.2">
      <c r="A491" s="56">
        <v>41397</v>
      </c>
    </row>
    <row r="492" spans="1:1" x14ac:dyDescent="0.2">
      <c r="A492" s="56">
        <v>41398</v>
      </c>
    </row>
    <row r="493" spans="1:1" x14ac:dyDescent="0.2">
      <c r="A493" s="56">
        <v>41399</v>
      </c>
    </row>
    <row r="494" spans="1:1" x14ac:dyDescent="0.2">
      <c r="A494" s="56">
        <v>41400</v>
      </c>
    </row>
    <row r="495" spans="1:1" x14ac:dyDescent="0.2">
      <c r="A495" s="56">
        <v>41401</v>
      </c>
    </row>
    <row r="496" spans="1:1" x14ac:dyDescent="0.2">
      <c r="A496" s="56">
        <v>41402</v>
      </c>
    </row>
    <row r="497" spans="1:1" x14ac:dyDescent="0.2">
      <c r="A497" s="56">
        <v>41403</v>
      </c>
    </row>
    <row r="498" spans="1:1" x14ac:dyDescent="0.2">
      <c r="A498" s="56">
        <v>41404</v>
      </c>
    </row>
    <row r="499" spans="1:1" x14ac:dyDescent="0.2">
      <c r="A499" s="56">
        <v>41405</v>
      </c>
    </row>
    <row r="500" spans="1:1" x14ac:dyDescent="0.2">
      <c r="A500" s="56">
        <v>41406</v>
      </c>
    </row>
    <row r="501" spans="1:1" x14ac:dyDescent="0.2">
      <c r="A501" s="56">
        <v>41407</v>
      </c>
    </row>
    <row r="502" spans="1:1" x14ac:dyDescent="0.2">
      <c r="A502" s="56">
        <v>41408</v>
      </c>
    </row>
    <row r="503" spans="1:1" x14ac:dyDescent="0.2">
      <c r="A503" s="56">
        <v>41409</v>
      </c>
    </row>
    <row r="504" spans="1:1" x14ac:dyDescent="0.2">
      <c r="A504" s="56">
        <v>41410</v>
      </c>
    </row>
    <row r="505" spans="1:1" x14ac:dyDescent="0.2">
      <c r="A505" s="56">
        <v>41411</v>
      </c>
    </row>
    <row r="506" spans="1:1" x14ac:dyDescent="0.2">
      <c r="A506" s="56">
        <v>41412</v>
      </c>
    </row>
    <row r="507" spans="1:1" x14ac:dyDescent="0.2">
      <c r="A507" s="56">
        <v>41413</v>
      </c>
    </row>
    <row r="508" spans="1:1" x14ac:dyDescent="0.2">
      <c r="A508" s="56">
        <v>41414</v>
      </c>
    </row>
    <row r="509" spans="1:1" x14ac:dyDescent="0.2">
      <c r="A509" s="56">
        <v>41415</v>
      </c>
    </row>
    <row r="510" spans="1:1" x14ac:dyDescent="0.2">
      <c r="A510" s="56">
        <v>41416</v>
      </c>
    </row>
    <row r="511" spans="1:1" x14ac:dyDescent="0.2">
      <c r="A511" s="56">
        <v>41417</v>
      </c>
    </row>
    <row r="512" spans="1:1" x14ac:dyDescent="0.2">
      <c r="A512" s="56">
        <v>41418</v>
      </c>
    </row>
    <row r="513" spans="1:1" x14ac:dyDescent="0.2">
      <c r="A513" s="56">
        <v>41419</v>
      </c>
    </row>
    <row r="514" spans="1:1" x14ac:dyDescent="0.2">
      <c r="A514" s="56">
        <v>41420</v>
      </c>
    </row>
    <row r="515" spans="1:1" x14ac:dyDescent="0.2">
      <c r="A515" s="56">
        <v>41421</v>
      </c>
    </row>
    <row r="516" spans="1:1" x14ac:dyDescent="0.2">
      <c r="A516" s="56">
        <v>41422</v>
      </c>
    </row>
    <row r="517" spans="1:1" x14ac:dyDescent="0.2">
      <c r="A517" s="56">
        <v>41423</v>
      </c>
    </row>
    <row r="518" spans="1:1" x14ac:dyDescent="0.2">
      <c r="A518" s="56">
        <v>41424</v>
      </c>
    </row>
    <row r="519" spans="1:1" x14ac:dyDescent="0.2">
      <c r="A519" s="56">
        <v>41425</v>
      </c>
    </row>
    <row r="520" spans="1:1" x14ac:dyDescent="0.2">
      <c r="A520" s="56">
        <v>41426</v>
      </c>
    </row>
    <row r="521" spans="1:1" x14ac:dyDescent="0.2">
      <c r="A521" s="56">
        <v>41427</v>
      </c>
    </row>
    <row r="522" spans="1:1" x14ac:dyDescent="0.2">
      <c r="A522" s="56">
        <v>41428</v>
      </c>
    </row>
    <row r="523" spans="1:1" x14ac:dyDescent="0.2">
      <c r="A523" s="56">
        <v>41429</v>
      </c>
    </row>
    <row r="524" spans="1:1" x14ac:dyDescent="0.2">
      <c r="A524" s="56">
        <v>41430</v>
      </c>
    </row>
    <row r="525" spans="1:1" x14ac:dyDescent="0.2">
      <c r="A525" s="56">
        <v>41431</v>
      </c>
    </row>
    <row r="526" spans="1:1" x14ac:dyDescent="0.2">
      <c r="A526" s="56">
        <v>41432</v>
      </c>
    </row>
    <row r="527" spans="1:1" x14ac:dyDescent="0.2">
      <c r="A527" s="56">
        <v>41433</v>
      </c>
    </row>
    <row r="528" spans="1:1" x14ac:dyDescent="0.2">
      <c r="A528" s="56">
        <v>41434</v>
      </c>
    </row>
    <row r="529" spans="1:1" x14ac:dyDescent="0.2">
      <c r="A529" s="56">
        <v>41435</v>
      </c>
    </row>
    <row r="530" spans="1:1" x14ac:dyDescent="0.2">
      <c r="A530" s="56">
        <v>41436</v>
      </c>
    </row>
    <row r="531" spans="1:1" x14ac:dyDescent="0.2">
      <c r="A531" s="56">
        <v>41437</v>
      </c>
    </row>
    <row r="532" spans="1:1" x14ac:dyDescent="0.2">
      <c r="A532" s="56">
        <v>41438</v>
      </c>
    </row>
    <row r="533" spans="1:1" x14ac:dyDescent="0.2">
      <c r="A533" s="56">
        <v>41439</v>
      </c>
    </row>
    <row r="534" spans="1:1" x14ac:dyDescent="0.2">
      <c r="A534" s="56">
        <v>41440</v>
      </c>
    </row>
    <row r="535" spans="1:1" x14ac:dyDescent="0.2">
      <c r="A535" s="56">
        <v>41441</v>
      </c>
    </row>
    <row r="536" spans="1:1" x14ac:dyDescent="0.2">
      <c r="A536" s="56">
        <v>41442</v>
      </c>
    </row>
    <row r="537" spans="1:1" x14ac:dyDescent="0.2">
      <c r="A537" s="56">
        <v>41443</v>
      </c>
    </row>
    <row r="538" spans="1:1" x14ac:dyDescent="0.2">
      <c r="A538" s="56">
        <v>41444</v>
      </c>
    </row>
    <row r="539" spans="1:1" x14ac:dyDescent="0.2">
      <c r="A539" s="56">
        <v>41445</v>
      </c>
    </row>
    <row r="540" spans="1:1" x14ac:dyDescent="0.2">
      <c r="A540" s="56">
        <v>41446</v>
      </c>
    </row>
    <row r="541" spans="1:1" x14ac:dyDescent="0.2">
      <c r="A541" s="56">
        <v>41447</v>
      </c>
    </row>
    <row r="542" spans="1:1" x14ac:dyDescent="0.2">
      <c r="A542" s="56">
        <v>41448</v>
      </c>
    </row>
    <row r="543" spans="1:1" x14ac:dyDescent="0.2">
      <c r="A543" s="56">
        <v>41449</v>
      </c>
    </row>
    <row r="544" spans="1:1" x14ac:dyDescent="0.2">
      <c r="A544" s="56">
        <v>41450</v>
      </c>
    </row>
    <row r="545" spans="1:1" x14ac:dyDescent="0.2">
      <c r="A545" s="56">
        <v>41451</v>
      </c>
    </row>
    <row r="546" spans="1:1" x14ac:dyDescent="0.2">
      <c r="A546" s="56">
        <v>41452</v>
      </c>
    </row>
    <row r="547" spans="1:1" x14ac:dyDescent="0.2">
      <c r="A547" s="56">
        <v>41453</v>
      </c>
    </row>
    <row r="548" spans="1:1" x14ac:dyDescent="0.2">
      <c r="A548" s="56">
        <v>41454</v>
      </c>
    </row>
    <row r="549" spans="1:1" x14ac:dyDescent="0.2">
      <c r="A549" s="56">
        <v>41455</v>
      </c>
    </row>
    <row r="550" spans="1:1" x14ac:dyDescent="0.2">
      <c r="A550" s="56">
        <v>41456</v>
      </c>
    </row>
    <row r="551" spans="1:1" x14ac:dyDescent="0.2">
      <c r="A551" s="56">
        <v>41457</v>
      </c>
    </row>
    <row r="552" spans="1:1" x14ac:dyDescent="0.2">
      <c r="A552" s="56">
        <v>41458</v>
      </c>
    </row>
    <row r="553" spans="1:1" x14ac:dyDescent="0.2">
      <c r="A553" s="56">
        <v>41459</v>
      </c>
    </row>
    <row r="554" spans="1:1" x14ac:dyDescent="0.2">
      <c r="A554" s="56">
        <v>41460</v>
      </c>
    </row>
    <row r="555" spans="1:1" x14ac:dyDescent="0.2">
      <c r="A555" s="56">
        <v>41461</v>
      </c>
    </row>
    <row r="556" spans="1:1" x14ac:dyDescent="0.2">
      <c r="A556" s="56">
        <v>41462</v>
      </c>
    </row>
    <row r="557" spans="1:1" x14ac:dyDescent="0.2">
      <c r="A557" s="56">
        <v>41463</v>
      </c>
    </row>
    <row r="558" spans="1:1" x14ac:dyDescent="0.2">
      <c r="A558" s="56">
        <v>41464</v>
      </c>
    </row>
    <row r="559" spans="1:1" x14ac:dyDescent="0.2">
      <c r="A559" s="56">
        <v>41465</v>
      </c>
    </row>
    <row r="560" spans="1:1" x14ac:dyDescent="0.2">
      <c r="A560" s="56">
        <v>41466</v>
      </c>
    </row>
    <row r="561" spans="1:1" x14ac:dyDescent="0.2">
      <c r="A561" s="56">
        <v>41467</v>
      </c>
    </row>
    <row r="562" spans="1:1" x14ac:dyDescent="0.2">
      <c r="A562" s="56">
        <v>41468</v>
      </c>
    </row>
    <row r="563" spans="1:1" x14ac:dyDescent="0.2">
      <c r="A563" s="56">
        <v>41469</v>
      </c>
    </row>
    <row r="564" spans="1:1" x14ac:dyDescent="0.2">
      <c r="A564" s="56">
        <v>41470</v>
      </c>
    </row>
    <row r="565" spans="1:1" x14ac:dyDescent="0.2">
      <c r="A565" s="56">
        <v>41471</v>
      </c>
    </row>
    <row r="566" spans="1:1" x14ac:dyDescent="0.2">
      <c r="A566" s="56">
        <v>41472</v>
      </c>
    </row>
    <row r="567" spans="1:1" x14ac:dyDescent="0.2">
      <c r="A567" s="56">
        <v>41473</v>
      </c>
    </row>
    <row r="568" spans="1:1" x14ac:dyDescent="0.2">
      <c r="A568" s="56">
        <v>41474</v>
      </c>
    </row>
    <row r="569" spans="1:1" x14ac:dyDescent="0.2">
      <c r="A569" s="56">
        <v>41475</v>
      </c>
    </row>
    <row r="570" spans="1:1" x14ac:dyDescent="0.2">
      <c r="A570" s="56">
        <v>41476</v>
      </c>
    </row>
    <row r="571" spans="1:1" x14ac:dyDescent="0.2">
      <c r="A571" s="56">
        <v>41477</v>
      </c>
    </row>
    <row r="572" spans="1:1" x14ac:dyDescent="0.2">
      <c r="A572" s="56">
        <v>41478</v>
      </c>
    </row>
    <row r="573" spans="1:1" x14ac:dyDescent="0.2">
      <c r="A573" s="56">
        <v>41479</v>
      </c>
    </row>
    <row r="574" spans="1:1" x14ac:dyDescent="0.2">
      <c r="A574" s="56">
        <v>41480</v>
      </c>
    </row>
    <row r="575" spans="1:1" x14ac:dyDescent="0.2">
      <c r="A575" s="56">
        <v>41481</v>
      </c>
    </row>
    <row r="576" spans="1:1" x14ac:dyDescent="0.2">
      <c r="A576" s="56">
        <v>41482</v>
      </c>
    </row>
    <row r="577" spans="1:1" x14ac:dyDescent="0.2">
      <c r="A577" s="56">
        <v>41483</v>
      </c>
    </row>
    <row r="578" spans="1:1" x14ac:dyDescent="0.2">
      <c r="A578" s="56">
        <v>41484</v>
      </c>
    </row>
    <row r="579" spans="1:1" x14ac:dyDescent="0.2">
      <c r="A579" s="56">
        <v>41485</v>
      </c>
    </row>
    <row r="580" spans="1:1" x14ac:dyDescent="0.2">
      <c r="A580" s="56">
        <v>41486</v>
      </c>
    </row>
    <row r="581" spans="1:1" x14ac:dyDescent="0.2">
      <c r="A581" s="56">
        <v>41487</v>
      </c>
    </row>
    <row r="582" spans="1:1" x14ac:dyDescent="0.2">
      <c r="A582" s="56">
        <v>41488</v>
      </c>
    </row>
    <row r="583" spans="1:1" x14ac:dyDescent="0.2">
      <c r="A583" s="56">
        <v>41489</v>
      </c>
    </row>
    <row r="584" spans="1:1" x14ac:dyDescent="0.2">
      <c r="A584" s="56">
        <v>41490</v>
      </c>
    </row>
    <row r="585" spans="1:1" x14ac:dyDescent="0.2">
      <c r="A585" s="56">
        <v>41491</v>
      </c>
    </row>
    <row r="586" spans="1:1" x14ac:dyDescent="0.2">
      <c r="A586" s="56">
        <v>41492</v>
      </c>
    </row>
    <row r="587" spans="1:1" x14ac:dyDescent="0.2">
      <c r="A587" s="56">
        <v>41493</v>
      </c>
    </row>
    <row r="588" spans="1:1" x14ac:dyDescent="0.2">
      <c r="A588" s="56">
        <v>41494</v>
      </c>
    </row>
    <row r="589" spans="1:1" x14ac:dyDescent="0.2">
      <c r="A589" s="56">
        <v>41495</v>
      </c>
    </row>
    <row r="590" spans="1:1" x14ac:dyDescent="0.2">
      <c r="A590" s="56">
        <v>41496</v>
      </c>
    </row>
    <row r="591" spans="1:1" x14ac:dyDescent="0.2">
      <c r="A591" s="56">
        <v>41497</v>
      </c>
    </row>
    <row r="592" spans="1:1" x14ac:dyDescent="0.2">
      <c r="A592" s="56">
        <v>41498</v>
      </c>
    </row>
    <row r="593" spans="1:1" x14ac:dyDescent="0.2">
      <c r="A593" s="56">
        <v>41499</v>
      </c>
    </row>
    <row r="594" spans="1:1" x14ac:dyDescent="0.2">
      <c r="A594" s="56">
        <v>41500</v>
      </c>
    </row>
    <row r="595" spans="1:1" x14ac:dyDescent="0.2">
      <c r="A595" s="56">
        <v>41501</v>
      </c>
    </row>
    <row r="596" spans="1:1" x14ac:dyDescent="0.2">
      <c r="A596" s="56">
        <v>41502</v>
      </c>
    </row>
    <row r="597" spans="1:1" x14ac:dyDescent="0.2">
      <c r="A597" s="56">
        <v>41503</v>
      </c>
    </row>
    <row r="598" spans="1:1" x14ac:dyDescent="0.2">
      <c r="A598" s="56">
        <v>41504</v>
      </c>
    </row>
    <row r="599" spans="1:1" x14ac:dyDescent="0.2">
      <c r="A599" s="56">
        <v>41505</v>
      </c>
    </row>
    <row r="600" spans="1:1" x14ac:dyDescent="0.2">
      <c r="A600" s="56">
        <v>41506</v>
      </c>
    </row>
    <row r="601" spans="1:1" x14ac:dyDescent="0.2">
      <c r="A601" s="56">
        <v>41507</v>
      </c>
    </row>
    <row r="602" spans="1:1" x14ac:dyDescent="0.2">
      <c r="A602" s="56">
        <v>41508</v>
      </c>
    </row>
    <row r="603" spans="1:1" x14ac:dyDescent="0.2">
      <c r="A603" s="56">
        <v>41509</v>
      </c>
    </row>
    <row r="604" spans="1:1" x14ac:dyDescent="0.2">
      <c r="A604" s="56">
        <v>41510</v>
      </c>
    </row>
    <row r="605" spans="1:1" x14ac:dyDescent="0.2">
      <c r="A605" s="56">
        <v>41511</v>
      </c>
    </row>
    <row r="606" spans="1:1" x14ac:dyDescent="0.2">
      <c r="A606" s="56">
        <v>41512</v>
      </c>
    </row>
    <row r="607" spans="1:1" x14ac:dyDescent="0.2">
      <c r="A607" s="56">
        <v>41513</v>
      </c>
    </row>
    <row r="608" spans="1:1" x14ac:dyDescent="0.2">
      <c r="A608" s="56">
        <v>41514</v>
      </c>
    </row>
    <row r="609" spans="1:1" x14ac:dyDescent="0.2">
      <c r="A609" s="56">
        <v>41515</v>
      </c>
    </row>
    <row r="610" spans="1:1" x14ac:dyDescent="0.2">
      <c r="A610" s="56">
        <v>41516</v>
      </c>
    </row>
    <row r="611" spans="1:1" x14ac:dyDescent="0.2">
      <c r="A611" s="56">
        <v>41517</v>
      </c>
    </row>
    <row r="612" spans="1:1" x14ac:dyDescent="0.2">
      <c r="A612" s="56">
        <v>41518</v>
      </c>
    </row>
    <row r="613" spans="1:1" x14ac:dyDescent="0.2">
      <c r="A613" s="56">
        <v>41519</v>
      </c>
    </row>
    <row r="614" spans="1:1" x14ac:dyDescent="0.2">
      <c r="A614" s="56">
        <v>41520</v>
      </c>
    </row>
    <row r="615" spans="1:1" x14ac:dyDescent="0.2">
      <c r="A615" s="56">
        <v>41521</v>
      </c>
    </row>
    <row r="616" spans="1:1" x14ac:dyDescent="0.2">
      <c r="A616" s="56">
        <v>41522</v>
      </c>
    </row>
    <row r="617" spans="1:1" x14ac:dyDescent="0.2">
      <c r="A617" s="56">
        <v>41523</v>
      </c>
    </row>
    <row r="618" spans="1:1" x14ac:dyDescent="0.2">
      <c r="A618" s="56">
        <v>41524</v>
      </c>
    </row>
    <row r="619" spans="1:1" x14ac:dyDescent="0.2">
      <c r="A619" s="56">
        <v>41525</v>
      </c>
    </row>
    <row r="620" spans="1:1" x14ac:dyDescent="0.2">
      <c r="A620" s="56">
        <v>41526</v>
      </c>
    </row>
    <row r="621" spans="1:1" x14ac:dyDescent="0.2">
      <c r="A621" s="56">
        <v>41527</v>
      </c>
    </row>
    <row r="622" spans="1:1" x14ac:dyDescent="0.2">
      <c r="A622" s="56">
        <v>41528</v>
      </c>
    </row>
    <row r="623" spans="1:1" x14ac:dyDescent="0.2">
      <c r="A623" s="56">
        <v>41529</v>
      </c>
    </row>
    <row r="624" spans="1:1" x14ac:dyDescent="0.2">
      <c r="A624" s="56">
        <v>41530</v>
      </c>
    </row>
    <row r="625" spans="1:1" x14ac:dyDescent="0.2">
      <c r="A625" s="56">
        <v>41531</v>
      </c>
    </row>
    <row r="626" spans="1:1" x14ac:dyDescent="0.2">
      <c r="A626" s="56">
        <v>41532</v>
      </c>
    </row>
    <row r="627" spans="1:1" x14ac:dyDescent="0.2">
      <c r="A627" s="56">
        <v>41533</v>
      </c>
    </row>
    <row r="628" spans="1:1" x14ac:dyDescent="0.2">
      <c r="A628" s="56">
        <v>41534</v>
      </c>
    </row>
    <row r="629" spans="1:1" x14ac:dyDescent="0.2">
      <c r="A629" s="56">
        <v>41535</v>
      </c>
    </row>
    <row r="630" spans="1:1" x14ac:dyDescent="0.2">
      <c r="A630" s="56">
        <v>41536</v>
      </c>
    </row>
    <row r="631" spans="1:1" x14ac:dyDescent="0.2">
      <c r="A631" s="56">
        <v>41537</v>
      </c>
    </row>
    <row r="632" spans="1:1" x14ac:dyDescent="0.2">
      <c r="A632" s="56">
        <v>41538</v>
      </c>
    </row>
    <row r="633" spans="1:1" x14ac:dyDescent="0.2">
      <c r="A633" s="56">
        <v>41539</v>
      </c>
    </row>
    <row r="634" spans="1:1" x14ac:dyDescent="0.2">
      <c r="A634" s="56">
        <v>41540</v>
      </c>
    </row>
    <row r="635" spans="1:1" x14ac:dyDescent="0.2">
      <c r="A635" s="56">
        <v>41541</v>
      </c>
    </row>
    <row r="636" spans="1:1" x14ac:dyDescent="0.2">
      <c r="A636" s="56">
        <v>41542</v>
      </c>
    </row>
    <row r="637" spans="1:1" x14ac:dyDescent="0.2">
      <c r="A637" s="56">
        <v>41543</v>
      </c>
    </row>
    <row r="638" spans="1:1" x14ac:dyDescent="0.2">
      <c r="A638" s="56">
        <v>41544</v>
      </c>
    </row>
    <row r="639" spans="1:1" x14ac:dyDescent="0.2">
      <c r="A639" s="56">
        <v>41545</v>
      </c>
    </row>
    <row r="640" spans="1:1" x14ac:dyDescent="0.2">
      <c r="A640" s="56">
        <v>41546</v>
      </c>
    </row>
    <row r="641" spans="1:1" x14ac:dyDescent="0.2">
      <c r="A641" s="56">
        <v>41547</v>
      </c>
    </row>
    <row r="642" spans="1:1" x14ac:dyDescent="0.2">
      <c r="A642" s="56">
        <v>41548</v>
      </c>
    </row>
    <row r="643" spans="1:1" x14ac:dyDescent="0.2">
      <c r="A643" s="56">
        <v>41549</v>
      </c>
    </row>
    <row r="644" spans="1:1" x14ac:dyDescent="0.2">
      <c r="A644" s="56">
        <v>41550</v>
      </c>
    </row>
    <row r="645" spans="1:1" x14ac:dyDescent="0.2">
      <c r="A645" s="56">
        <v>41551</v>
      </c>
    </row>
    <row r="646" spans="1:1" x14ac:dyDescent="0.2">
      <c r="A646" s="56">
        <v>41552</v>
      </c>
    </row>
    <row r="647" spans="1:1" x14ac:dyDescent="0.2">
      <c r="A647" s="56">
        <v>41553</v>
      </c>
    </row>
    <row r="648" spans="1:1" x14ac:dyDescent="0.2">
      <c r="A648" s="56">
        <v>41554</v>
      </c>
    </row>
    <row r="649" spans="1:1" x14ac:dyDescent="0.2">
      <c r="A649" s="56">
        <v>41555</v>
      </c>
    </row>
    <row r="650" spans="1:1" x14ac:dyDescent="0.2">
      <c r="A650" s="56">
        <v>41556</v>
      </c>
    </row>
    <row r="651" spans="1:1" x14ac:dyDescent="0.2">
      <c r="A651" s="56">
        <v>41557</v>
      </c>
    </row>
    <row r="652" spans="1:1" x14ac:dyDescent="0.2">
      <c r="A652" s="56">
        <v>41558</v>
      </c>
    </row>
    <row r="653" spans="1:1" x14ac:dyDescent="0.2">
      <c r="A653" s="56">
        <v>41559</v>
      </c>
    </row>
    <row r="654" spans="1:1" x14ac:dyDescent="0.2">
      <c r="A654" s="56">
        <v>41560</v>
      </c>
    </row>
    <row r="655" spans="1:1" x14ac:dyDescent="0.2">
      <c r="A655" s="56">
        <v>41561</v>
      </c>
    </row>
    <row r="656" spans="1:1" x14ac:dyDescent="0.2">
      <c r="A656" s="56">
        <v>41562</v>
      </c>
    </row>
    <row r="657" spans="1:1" x14ac:dyDescent="0.2">
      <c r="A657" s="56">
        <v>41563</v>
      </c>
    </row>
    <row r="658" spans="1:1" x14ac:dyDescent="0.2">
      <c r="A658" s="56">
        <v>41564</v>
      </c>
    </row>
    <row r="659" spans="1:1" x14ac:dyDescent="0.2">
      <c r="A659" s="56">
        <v>41565</v>
      </c>
    </row>
    <row r="660" spans="1:1" x14ac:dyDescent="0.2">
      <c r="A660" s="56">
        <v>41566</v>
      </c>
    </row>
    <row r="661" spans="1:1" x14ac:dyDescent="0.2">
      <c r="A661" s="56">
        <v>41567</v>
      </c>
    </row>
    <row r="662" spans="1:1" x14ac:dyDescent="0.2">
      <c r="A662" s="56">
        <v>41568</v>
      </c>
    </row>
    <row r="663" spans="1:1" x14ac:dyDescent="0.2">
      <c r="A663" s="56">
        <v>41569</v>
      </c>
    </row>
    <row r="664" spans="1:1" x14ac:dyDescent="0.2">
      <c r="A664" s="56">
        <v>41570</v>
      </c>
    </row>
    <row r="665" spans="1:1" x14ac:dyDescent="0.2">
      <c r="A665" s="56">
        <v>41571</v>
      </c>
    </row>
    <row r="666" spans="1:1" x14ac:dyDescent="0.2">
      <c r="A666" s="56">
        <v>41572</v>
      </c>
    </row>
    <row r="667" spans="1:1" x14ac:dyDescent="0.2">
      <c r="A667" s="56">
        <v>41573</v>
      </c>
    </row>
    <row r="668" spans="1:1" x14ac:dyDescent="0.2">
      <c r="A668" s="56">
        <v>41574</v>
      </c>
    </row>
    <row r="669" spans="1:1" x14ac:dyDescent="0.2">
      <c r="A669" s="56">
        <v>41575</v>
      </c>
    </row>
    <row r="670" spans="1:1" x14ac:dyDescent="0.2">
      <c r="A670" s="56">
        <v>41576</v>
      </c>
    </row>
    <row r="671" spans="1:1" x14ac:dyDescent="0.2">
      <c r="A671" s="56">
        <v>41577</v>
      </c>
    </row>
    <row r="672" spans="1:1" x14ac:dyDescent="0.2">
      <c r="A672" s="56">
        <v>41578</v>
      </c>
    </row>
    <row r="673" spans="1:1" x14ac:dyDescent="0.2">
      <c r="A673" s="56">
        <v>41579</v>
      </c>
    </row>
    <row r="674" spans="1:1" x14ac:dyDescent="0.2">
      <c r="A674" s="56">
        <v>41580</v>
      </c>
    </row>
    <row r="675" spans="1:1" x14ac:dyDescent="0.2">
      <c r="A675" s="56">
        <v>41581</v>
      </c>
    </row>
    <row r="676" spans="1:1" x14ac:dyDescent="0.2">
      <c r="A676" s="56">
        <v>41582</v>
      </c>
    </row>
    <row r="677" spans="1:1" x14ac:dyDescent="0.2">
      <c r="A677" s="56">
        <v>41583</v>
      </c>
    </row>
    <row r="678" spans="1:1" x14ac:dyDescent="0.2">
      <c r="A678" s="56">
        <v>41584</v>
      </c>
    </row>
    <row r="679" spans="1:1" x14ac:dyDescent="0.2">
      <c r="A679" s="56">
        <v>41585</v>
      </c>
    </row>
    <row r="680" spans="1:1" x14ac:dyDescent="0.2">
      <c r="A680" s="56">
        <v>41586</v>
      </c>
    </row>
    <row r="681" spans="1:1" x14ac:dyDescent="0.2">
      <c r="A681" s="56">
        <v>41587</v>
      </c>
    </row>
    <row r="682" spans="1:1" x14ac:dyDescent="0.2">
      <c r="A682" s="56">
        <v>41588</v>
      </c>
    </row>
    <row r="683" spans="1:1" x14ac:dyDescent="0.2">
      <c r="A683" s="56">
        <v>41589</v>
      </c>
    </row>
    <row r="684" spans="1:1" x14ac:dyDescent="0.2">
      <c r="A684" s="56">
        <v>41590</v>
      </c>
    </row>
    <row r="685" spans="1:1" x14ac:dyDescent="0.2">
      <c r="A685" s="56">
        <v>41591</v>
      </c>
    </row>
    <row r="686" spans="1:1" x14ac:dyDescent="0.2">
      <c r="A686" s="56">
        <v>41592</v>
      </c>
    </row>
    <row r="687" spans="1:1" x14ac:dyDescent="0.2">
      <c r="A687" s="56">
        <v>41593</v>
      </c>
    </row>
    <row r="688" spans="1:1" x14ac:dyDescent="0.2">
      <c r="A688" s="56">
        <v>41594</v>
      </c>
    </row>
    <row r="689" spans="1:1" x14ac:dyDescent="0.2">
      <c r="A689" s="56">
        <v>41595</v>
      </c>
    </row>
    <row r="690" spans="1:1" x14ac:dyDescent="0.2">
      <c r="A690" s="56">
        <v>41596</v>
      </c>
    </row>
    <row r="691" spans="1:1" x14ac:dyDescent="0.2">
      <c r="A691" s="56">
        <v>41597</v>
      </c>
    </row>
    <row r="692" spans="1:1" x14ac:dyDescent="0.2">
      <c r="A692" s="56">
        <v>41598</v>
      </c>
    </row>
    <row r="693" spans="1:1" x14ac:dyDescent="0.2">
      <c r="A693" s="56">
        <v>41599</v>
      </c>
    </row>
    <row r="694" spans="1:1" x14ac:dyDescent="0.2">
      <c r="A694" s="56">
        <v>41600</v>
      </c>
    </row>
    <row r="695" spans="1:1" x14ac:dyDescent="0.2">
      <c r="A695" s="56">
        <v>41601</v>
      </c>
    </row>
    <row r="696" spans="1:1" x14ac:dyDescent="0.2">
      <c r="A696" s="56">
        <v>41602</v>
      </c>
    </row>
    <row r="697" spans="1:1" x14ac:dyDescent="0.2">
      <c r="A697" s="56">
        <v>41603</v>
      </c>
    </row>
    <row r="698" spans="1:1" x14ac:dyDescent="0.2">
      <c r="A698" s="56">
        <v>41604</v>
      </c>
    </row>
    <row r="699" spans="1:1" x14ac:dyDescent="0.2">
      <c r="A699" s="56">
        <v>41605</v>
      </c>
    </row>
    <row r="700" spans="1:1" x14ac:dyDescent="0.2">
      <c r="A700" s="56">
        <v>41606</v>
      </c>
    </row>
    <row r="701" spans="1:1" x14ac:dyDescent="0.2">
      <c r="A701" s="56">
        <v>41607</v>
      </c>
    </row>
    <row r="702" spans="1:1" x14ac:dyDescent="0.2">
      <c r="A702" s="56">
        <v>41608</v>
      </c>
    </row>
    <row r="703" spans="1:1" x14ac:dyDescent="0.2">
      <c r="A703" s="56">
        <v>41609</v>
      </c>
    </row>
    <row r="704" spans="1:1" x14ac:dyDescent="0.2">
      <c r="A704" s="56">
        <v>41610</v>
      </c>
    </row>
    <row r="705" spans="1:1" x14ac:dyDescent="0.2">
      <c r="A705" s="56">
        <v>41611</v>
      </c>
    </row>
    <row r="706" spans="1:1" x14ac:dyDescent="0.2">
      <c r="A706" s="56">
        <v>41612</v>
      </c>
    </row>
    <row r="707" spans="1:1" x14ac:dyDescent="0.2">
      <c r="A707" s="56">
        <v>41613</v>
      </c>
    </row>
    <row r="708" spans="1:1" x14ac:dyDescent="0.2">
      <c r="A708" s="56">
        <v>41614</v>
      </c>
    </row>
    <row r="709" spans="1:1" x14ac:dyDescent="0.2">
      <c r="A709" s="56">
        <v>41615</v>
      </c>
    </row>
    <row r="710" spans="1:1" x14ac:dyDescent="0.2">
      <c r="A710" s="56">
        <v>41616</v>
      </c>
    </row>
    <row r="711" spans="1:1" x14ac:dyDescent="0.2">
      <c r="A711" s="56">
        <v>41617</v>
      </c>
    </row>
    <row r="712" spans="1:1" x14ac:dyDescent="0.2">
      <c r="A712" s="56">
        <v>41618</v>
      </c>
    </row>
    <row r="713" spans="1:1" x14ac:dyDescent="0.2">
      <c r="A713" s="56">
        <v>41619</v>
      </c>
    </row>
    <row r="714" spans="1:1" x14ac:dyDescent="0.2">
      <c r="A714" s="56">
        <v>41620</v>
      </c>
    </row>
    <row r="715" spans="1:1" x14ac:dyDescent="0.2">
      <c r="A715" s="56">
        <v>41621</v>
      </c>
    </row>
    <row r="716" spans="1:1" x14ac:dyDescent="0.2">
      <c r="A716" s="56">
        <v>41622</v>
      </c>
    </row>
    <row r="717" spans="1:1" x14ac:dyDescent="0.2">
      <c r="A717" s="56">
        <v>41623</v>
      </c>
    </row>
    <row r="718" spans="1:1" x14ac:dyDescent="0.2">
      <c r="A718" s="56">
        <v>41624</v>
      </c>
    </row>
    <row r="719" spans="1:1" x14ac:dyDescent="0.2">
      <c r="A719" s="56">
        <v>41625</v>
      </c>
    </row>
    <row r="720" spans="1:1" x14ac:dyDescent="0.2">
      <c r="A720" s="56">
        <v>41626</v>
      </c>
    </row>
    <row r="721" spans="1:1" x14ac:dyDescent="0.2">
      <c r="A721" s="56">
        <v>41627</v>
      </c>
    </row>
    <row r="722" spans="1:1" x14ac:dyDescent="0.2">
      <c r="A722" s="56">
        <v>41628</v>
      </c>
    </row>
    <row r="723" spans="1:1" x14ac:dyDescent="0.2">
      <c r="A723" s="56">
        <v>41629</v>
      </c>
    </row>
    <row r="724" spans="1:1" x14ac:dyDescent="0.2">
      <c r="A724" s="56">
        <v>41630</v>
      </c>
    </row>
    <row r="725" spans="1:1" x14ac:dyDescent="0.2">
      <c r="A725" s="56">
        <v>41631</v>
      </c>
    </row>
    <row r="726" spans="1:1" x14ac:dyDescent="0.2">
      <c r="A726" s="56">
        <v>41632</v>
      </c>
    </row>
    <row r="727" spans="1:1" x14ac:dyDescent="0.2">
      <c r="A727" s="56">
        <v>41633</v>
      </c>
    </row>
    <row r="728" spans="1:1" x14ac:dyDescent="0.2">
      <c r="A728" s="56">
        <v>41634</v>
      </c>
    </row>
    <row r="729" spans="1:1" x14ac:dyDescent="0.2">
      <c r="A729" s="56">
        <v>41635</v>
      </c>
    </row>
    <row r="730" spans="1:1" x14ac:dyDescent="0.2">
      <c r="A730" s="56">
        <v>41636</v>
      </c>
    </row>
    <row r="731" spans="1:1" x14ac:dyDescent="0.2">
      <c r="A731" s="56">
        <v>41637</v>
      </c>
    </row>
    <row r="732" spans="1:1" x14ac:dyDescent="0.2">
      <c r="A732" s="56">
        <v>41638</v>
      </c>
    </row>
    <row r="733" spans="1:1" x14ac:dyDescent="0.2">
      <c r="A733" s="5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2"/>
  <sheetViews>
    <sheetView showGridLines="0" zoomScaleSheetLayoutView="70" workbookViewId="0">
      <selection activeCell="J35" sqref="J35"/>
    </sheetView>
  </sheetViews>
  <sheetFormatPr defaultRowHeight="15" x14ac:dyDescent="0.3"/>
  <cols>
    <col min="1" max="1" width="14.28515625" style="21" bestFit="1" customWidth="1"/>
    <col min="2" max="2" width="80" style="23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9" t="s">
        <v>264</v>
      </c>
      <c r="B1" s="233"/>
      <c r="C1" s="431" t="s">
        <v>101</v>
      </c>
      <c r="D1" s="431"/>
      <c r="E1" s="108"/>
    </row>
    <row r="2" spans="1:12" s="6" customFormat="1" x14ac:dyDescent="0.3">
      <c r="A2" s="71" t="s">
        <v>132</v>
      </c>
      <c r="B2" s="233"/>
      <c r="C2" s="432" t="s">
        <v>447</v>
      </c>
      <c r="D2" s="433"/>
      <c r="E2" s="108"/>
    </row>
    <row r="3" spans="1:12" s="6" customFormat="1" x14ac:dyDescent="0.3">
      <c r="A3" s="71"/>
      <c r="B3" s="233"/>
      <c r="C3" s="70"/>
      <c r="D3" s="70"/>
      <c r="E3" s="108"/>
    </row>
    <row r="4" spans="1:12" s="2" customFormat="1" x14ac:dyDescent="0.3">
      <c r="A4" s="72" t="str">
        <f>'ფორმა N2'!A4</f>
        <v>ანგარიშვალდებული პირის დასახელება:</v>
      </c>
      <c r="B4" s="234"/>
      <c r="C4" s="71"/>
      <c r="D4" s="71"/>
      <c r="E4" s="103"/>
      <c r="L4" s="6"/>
    </row>
    <row r="5" spans="1:12" s="2" customFormat="1" x14ac:dyDescent="0.3">
      <c r="A5" s="272" t="s">
        <v>445</v>
      </c>
      <c r="B5" s="235"/>
      <c r="C5" s="55"/>
      <c r="D5" s="55"/>
      <c r="E5" s="103"/>
    </row>
    <row r="6" spans="1:12" s="2" customFormat="1" x14ac:dyDescent="0.3">
      <c r="A6" s="72"/>
      <c r="B6" s="234"/>
      <c r="C6" s="71"/>
      <c r="D6" s="71"/>
      <c r="E6" s="103"/>
    </row>
    <row r="7" spans="1:12" s="6" customFormat="1" ht="18" x14ac:dyDescent="0.3">
      <c r="A7" s="95"/>
      <c r="B7" s="107"/>
      <c r="C7" s="73"/>
      <c r="D7" s="73"/>
      <c r="E7" s="108"/>
    </row>
    <row r="8" spans="1:12" s="6" customFormat="1" ht="30" x14ac:dyDescent="0.3">
      <c r="A8" s="101" t="s">
        <v>64</v>
      </c>
      <c r="B8" s="74" t="s">
        <v>241</v>
      </c>
      <c r="C8" s="74" t="s">
        <v>66</v>
      </c>
      <c r="D8" s="74" t="s">
        <v>67</v>
      </c>
      <c r="E8" s="108"/>
      <c r="F8" s="20"/>
    </row>
    <row r="9" spans="1:12" s="7" customFormat="1" x14ac:dyDescent="0.3">
      <c r="A9" s="231">
        <v>1</v>
      </c>
      <c r="B9" s="231" t="s">
        <v>65</v>
      </c>
      <c r="C9" s="80">
        <f>SUM(C10,C25)</f>
        <v>201806.41</v>
      </c>
      <c r="D9" s="80">
        <f>SUM(D10,D25)</f>
        <v>201806.41</v>
      </c>
      <c r="E9" s="108"/>
    </row>
    <row r="10" spans="1:12" s="7" customFormat="1" x14ac:dyDescent="0.3">
      <c r="A10" s="82">
        <v>1.1000000000000001</v>
      </c>
      <c r="B10" s="82" t="s">
        <v>72</v>
      </c>
      <c r="C10" s="80">
        <f>SUM(C11,C12,C15,C18,C24)</f>
        <v>201403</v>
      </c>
      <c r="D10" s="80">
        <f>SUM(D11,D12,D15,D18,D23,D24)</f>
        <v>201403</v>
      </c>
      <c r="E10" s="108"/>
    </row>
    <row r="11" spans="1:12" s="9" customFormat="1" ht="18" x14ac:dyDescent="0.3">
      <c r="A11" s="83" t="s">
        <v>30</v>
      </c>
      <c r="B11" s="83" t="s">
        <v>71</v>
      </c>
      <c r="C11" s="8"/>
      <c r="D11" s="8"/>
      <c r="E11" s="108"/>
    </row>
    <row r="12" spans="1:12" s="10" customFormat="1" x14ac:dyDescent="0.3">
      <c r="A12" s="83" t="s">
        <v>31</v>
      </c>
      <c r="B12" s="83" t="s">
        <v>301</v>
      </c>
      <c r="C12" s="102">
        <f>SUM(C13:C14)</f>
        <v>6554</v>
      </c>
      <c r="D12" s="102">
        <f>SUM(D13:D14)</f>
        <v>6554</v>
      </c>
      <c r="E12" s="108"/>
    </row>
    <row r="13" spans="1:12" s="3" customFormat="1" x14ac:dyDescent="0.3">
      <c r="A13" s="92" t="s">
        <v>73</v>
      </c>
      <c r="B13" s="92" t="s">
        <v>304</v>
      </c>
      <c r="C13" s="8">
        <v>6554</v>
      </c>
      <c r="D13" s="8">
        <v>6554</v>
      </c>
      <c r="E13" s="108"/>
    </row>
    <row r="14" spans="1:12" s="3" customFormat="1" x14ac:dyDescent="0.3">
      <c r="A14" s="92" t="s">
        <v>100</v>
      </c>
      <c r="B14" s="92" t="s">
        <v>89</v>
      </c>
      <c r="C14" s="8"/>
      <c r="D14" s="8"/>
      <c r="E14" s="108"/>
    </row>
    <row r="15" spans="1:12" s="3" customFormat="1" x14ac:dyDescent="0.3">
      <c r="A15" s="83" t="s">
        <v>74</v>
      </c>
      <c r="B15" s="83" t="s">
        <v>75</v>
      </c>
      <c r="C15" s="102">
        <f>SUM(C16:C17)</f>
        <v>194837</v>
      </c>
      <c r="D15" s="102">
        <f>SUM(D16:D17)</f>
        <v>194837</v>
      </c>
      <c r="E15" s="108"/>
    </row>
    <row r="16" spans="1:12" s="3" customFormat="1" x14ac:dyDescent="0.3">
      <c r="A16" s="92" t="s">
        <v>76</v>
      </c>
      <c r="B16" s="92" t="s">
        <v>78</v>
      </c>
      <c r="C16" s="8">
        <v>194837</v>
      </c>
      <c r="D16" s="8">
        <v>194837</v>
      </c>
      <c r="E16" s="108"/>
    </row>
    <row r="17" spans="1:5" s="3" customFormat="1" ht="30" x14ac:dyDescent="0.3">
      <c r="A17" s="92" t="s">
        <v>77</v>
      </c>
      <c r="B17" s="92" t="s">
        <v>102</v>
      </c>
      <c r="C17" s="8"/>
      <c r="D17" s="8"/>
      <c r="E17" s="108"/>
    </row>
    <row r="18" spans="1:5" s="3" customFormat="1" x14ac:dyDescent="0.3">
      <c r="A18" s="83" t="s">
        <v>79</v>
      </c>
      <c r="B18" s="83" t="s">
        <v>392</v>
      </c>
      <c r="C18" s="102">
        <f>SUM(C19:C22)</f>
        <v>0</v>
      </c>
      <c r="D18" s="102">
        <f>SUM(D19:D22)</f>
        <v>0</v>
      </c>
      <c r="E18" s="108"/>
    </row>
    <row r="19" spans="1:5" s="3" customFormat="1" x14ac:dyDescent="0.3">
      <c r="A19" s="92" t="s">
        <v>80</v>
      </c>
      <c r="B19" s="92" t="s">
        <v>81</v>
      </c>
      <c r="C19" s="8"/>
      <c r="D19" s="8"/>
      <c r="E19" s="108"/>
    </row>
    <row r="20" spans="1:5" s="3" customFormat="1" ht="30" x14ac:dyDescent="0.3">
      <c r="A20" s="92" t="s">
        <v>84</v>
      </c>
      <c r="B20" s="92" t="s">
        <v>82</v>
      </c>
      <c r="C20" s="8"/>
      <c r="D20" s="8"/>
      <c r="E20" s="108"/>
    </row>
    <row r="21" spans="1:5" s="3" customFormat="1" x14ac:dyDescent="0.3">
      <c r="A21" s="92" t="s">
        <v>85</v>
      </c>
      <c r="B21" s="92" t="s">
        <v>83</v>
      </c>
      <c r="C21" s="8"/>
      <c r="D21" s="8"/>
      <c r="E21" s="108"/>
    </row>
    <row r="22" spans="1:5" s="3" customFormat="1" x14ac:dyDescent="0.3">
      <c r="A22" s="92" t="s">
        <v>86</v>
      </c>
      <c r="B22" s="92" t="s">
        <v>416</v>
      </c>
      <c r="C22" s="8"/>
      <c r="D22" s="8"/>
      <c r="E22" s="108"/>
    </row>
    <row r="23" spans="1:5" s="3" customFormat="1" x14ac:dyDescent="0.3">
      <c r="A23" s="83" t="s">
        <v>87</v>
      </c>
      <c r="B23" s="83" t="s">
        <v>417</v>
      </c>
      <c r="C23" s="256"/>
      <c r="D23" s="8"/>
      <c r="E23" s="108"/>
    </row>
    <row r="24" spans="1:5" s="3" customFormat="1" x14ac:dyDescent="0.3">
      <c r="A24" s="83" t="s">
        <v>243</v>
      </c>
      <c r="B24" s="83" t="s">
        <v>422</v>
      </c>
      <c r="C24" s="8">
        <v>12</v>
      </c>
      <c r="D24" s="8">
        <v>12</v>
      </c>
      <c r="E24" s="108"/>
    </row>
    <row r="25" spans="1:5" s="3" customFormat="1" x14ac:dyDescent="0.3">
      <c r="A25" s="82">
        <v>1.2</v>
      </c>
      <c r="B25" s="231" t="s">
        <v>88</v>
      </c>
      <c r="C25" s="80">
        <f>SUM(C26,C30)</f>
        <v>403.41000000000145</v>
      </c>
      <c r="D25" s="80">
        <f>SUM(D26,D30)</f>
        <v>403.41000000000145</v>
      </c>
      <c r="E25" s="108"/>
    </row>
    <row r="26" spans="1:5" x14ac:dyDescent="0.3">
      <c r="A26" s="83" t="s">
        <v>32</v>
      </c>
      <c r="B26" s="83" t="s">
        <v>304</v>
      </c>
      <c r="C26" s="102">
        <f>SUM(C27:C29)</f>
        <v>0</v>
      </c>
      <c r="D26" s="102">
        <f>SUM(D27:D29)</f>
        <v>0</v>
      </c>
      <c r="E26" s="108"/>
    </row>
    <row r="27" spans="1:5" x14ac:dyDescent="0.3">
      <c r="A27" s="232" t="s">
        <v>90</v>
      </c>
      <c r="B27" s="92" t="s">
        <v>302</v>
      </c>
      <c r="C27" s="8"/>
      <c r="D27" s="8"/>
      <c r="E27" s="108"/>
    </row>
    <row r="28" spans="1:5" x14ac:dyDescent="0.3">
      <c r="A28" s="232" t="s">
        <v>91</v>
      </c>
      <c r="B28" s="92" t="s">
        <v>305</v>
      </c>
      <c r="C28" s="8"/>
      <c r="D28" s="8"/>
      <c r="E28" s="108"/>
    </row>
    <row r="29" spans="1:5" x14ac:dyDescent="0.3">
      <c r="A29" s="232" t="s">
        <v>425</v>
      </c>
      <c r="B29" s="92" t="s">
        <v>303</v>
      </c>
      <c r="C29" s="8"/>
      <c r="D29" s="8"/>
      <c r="E29" s="108"/>
    </row>
    <row r="30" spans="1:5" x14ac:dyDescent="0.3">
      <c r="A30" s="83" t="s">
        <v>33</v>
      </c>
      <c r="B30" s="254" t="s">
        <v>423</v>
      </c>
      <c r="C30" s="8">
        <v>403.41000000000145</v>
      </c>
      <c r="D30" s="8">
        <v>403.41000000000145</v>
      </c>
      <c r="E30" s="108"/>
    </row>
    <row r="31" spans="1:5" s="22" customFormat="1" ht="12.75" x14ac:dyDescent="0.2">
      <c r="B31" s="236"/>
    </row>
    <row r="32" spans="1:5" s="2" customFormat="1" x14ac:dyDescent="0.3">
      <c r="A32" s="1"/>
      <c r="B32" s="237"/>
      <c r="E32" s="5"/>
    </row>
    <row r="33" spans="1:9" s="2" customFormat="1" x14ac:dyDescent="0.3">
      <c r="B33" s="23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64" t="s">
        <v>99</v>
      </c>
      <c r="B36" s="237"/>
      <c r="E36" s="5"/>
    </row>
    <row r="37" spans="1:9" s="2" customFormat="1" x14ac:dyDescent="0.3">
      <c r="B37" s="237"/>
      <c r="E37"/>
      <c r="F37"/>
      <c r="G37"/>
      <c r="H37"/>
      <c r="I37"/>
    </row>
    <row r="38" spans="1:9" s="2" customFormat="1" x14ac:dyDescent="0.3">
      <c r="B38" s="237"/>
      <c r="D38" s="12"/>
      <c r="E38"/>
      <c r="F38"/>
      <c r="G38"/>
      <c r="H38"/>
      <c r="I38"/>
    </row>
    <row r="39" spans="1:9" s="2" customFormat="1" x14ac:dyDescent="0.3">
      <c r="A39"/>
      <c r="B39" s="239" t="s">
        <v>419</v>
      </c>
      <c r="D39" s="12"/>
      <c r="E39"/>
      <c r="F39"/>
      <c r="G39"/>
      <c r="H39"/>
      <c r="I39"/>
    </row>
    <row r="40" spans="1:9" s="2" customFormat="1" x14ac:dyDescent="0.3">
      <c r="A40"/>
      <c r="B40" s="237" t="s">
        <v>262</v>
      </c>
      <c r="D40" s="12"/>
      <c r="E40"/>
      <c r="F40"/>
      <c r="G40"/>
      <c r="H40"/>
      <c r="I40"/>
    </row>
    <row r="41" spans="1:9" customFormat="1" ht="12.75" x14ac:dyDescent="0.2">
      <c r="B41" s="240" t="s">
        <v>131</v>
      </c>
    </row>
    <row r="42" spans="1:9" customFormat="1" ht="12.75" x14ac:dyDescent="0.2">
      <c r="B42" s="24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fitToHeight="0" orientation="portrait" r:id="rId1"/>
  <headerFooter alignWithMargins="0"/>
  <colBreaks count="1" manualBreakCount="1">
    <brk id="5" max="47" man="1"/>
  </colBreaks>
  <ignoredErrors>
    <ignoredError sqref="C26:D2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93"/>
  <sheetViews>
    <sheetView showGridLines="0" zoomScaleSheetLayoutView="70" workbookViewId="0">
      <selection activeCell="A5" sqref="A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9" t="s">
        <v>295</v>
      </c>
      <c r="B1" s="109"/>
      <c r="C1" s="431" t="s">
        <v>101</v>
      </c>
      <c r="D1" s="431"/>
      <c r="E1" s="143"/>
    </row>
    <row r="2" spans="1:12" x14ac:dyDescent="0.3">
      <c r="A2" s="71" t="s">
        <v>132</v>
      </c>
      <c r="B2" s="109"/>
      <c r="C2" s="429" t="s">
        <v>447</v>
      </c>
      <c r="D2" s="430"/>
      <c r="E2" s="143"/>
    </row>
    <row r="3" spans="1:12" x14ac:dyDescent="0.3">
      <c r="A3" s="71"/>
      <c r="B3" s="109"/>
      <c r="C3" s="70"/>
      <c r="D3" s="70"/>
      <c r="E3" s="143"/>
    </row>
    <row r="4" spans="1:12" s="2" customFormat="1" x14ac:dyDescent="0.3">
      <c r="A4" s="72" t="str">
        <f>'ფორმა N2'!A4</f>
        <v>ანგარიშვალდებული პირის დასახელება:</v>
      </c>
      <c r="B4" s="72"/>
      <c r="C4" s="71"/>
      <c r="D4" s="71"/>
      <c r="E4" s="103"/>
      <c r="L4" s="21"/>
    </row>
    <row r="5" spans="1:12" s="2" customFormat="1" x14ac:dyDescent="0.3">
      <c r="A5" s="272" t="s">
        <v>445</v>
      </c>
      <c r="B5" s="106"/>
      <c r="C5" s="55"/>
      <c r="D5" s="55"/>
      <c r="E5" s="103"/>
    </row>
    <row r="6" spans="1:12" s="2" customFormat="1" x14ac:dyDescent="0.3">
      <c r="A6" s="72"/>
      <c r="B6" s="72"/>
      <c r="C6" s="71"/>
      <c r="D6" s="71"/>
      <c r="E6" s="103"/>
    </row>
    <row r="7" spans="1:12" s="6" customFormat="1" x14ac:dyDescent="0.3">
      <c r="A7" s="95"/>
      <c r="B7" s="95"/>
      <c r="C7" s="73"/>
      <c r="D7" s="73"/>
      <c r="E7" s="144"/>
    </row>
    <row r="8" spans="1:12" s="6" customFormat="1" ht="30" x14ac:dyDescent="0.3">
      <c r="A8" s="101" t="s">
        <v>64</v>
      </c>
      <c r="B8" s="74" t="s">
        <v>11</v>
      </c>
      <c r="C8" s="74" t="s">
        <v>10</v>
      </c>
      <c r="D8" s="74" t="s">
        <v>9</v>
      </c>
      <c r="E8" s="144"/>
    </row>
    <row r="9" spans="1:12" s="9" customFormat="1" ht="18" x14ac:dyDescent="0.2">
      <c r="A9" s="13">
        <v>1</v>
      </c>
      <c r="B9" s="13" t="s">
        <v>57</v>
      </c>
      <c r="C9" s="77">
        <f>SUM(C10,C13,C52,C55,C56,C57,C74,C75)</f>
        <v>748412.45000000007</v>
      </c>
      <c r="D9" s="77">
        <f>SUM(D10,D13,D52,D55,D56,D57,D63,D70,D71,D75)</f>
        <v>763608.59000000008</v>
      </c>
      <c r="E9" s="145"/>
    </row>
    <row r="10" spans="1:12" s="9" customFormat="1" ht="18" x14ac:dyDescent="0.2">
      <c r="A10" s="14">
        <v>1.1000000000000001</v>
      </c>
      <c r="B10" s="14" t="s">
        <v>58</v>
      </c>
      <c r="C10" s="79">
        <f>SUM(C11:C12)</f>
        <v>68803.12</v>
      </c>
      <c r="D10" s="79">
        <f>SUM(D11:D12)</f>
        <v>68803.12</v>
      </c>
      <c r="E10" s="145"/>
    </row>
    <row r="11" spans="1:12" s="9" customFormat="1" ht="16.5" customHeight="1" x14ac:dyDescent="0.2">
      <c r="A11" s="16" t="s">
        <v>30</v>
      </c>
      <c r="B11" s="16" t="s">
        <v>59</v>
      </c>
      <c r="C11" s="32">
        <v>68803.12</v>
      </c>
      <c r="D11" s="32">
        <v>68803.12</v>
      </c>
      <c r="E11" s="145"/>
      <c r="G11" s="312"/>
      <c r="H11" s="324"/>
    </row>
    <row r="12" spans="1:12" ht="16.5" customHeight="1" x14ac:dyDescent="0.3">
      <c r="A12" s="16" t="s">
        <v>31</v>
      </c>
      <c r="B12" s="16" t="s">
        <v>0</v>
      </c>
      <c r="C12" s="31"/>
      <c r="D12" s="32"/>
      <c r="E12" s="143"/>
      <c r="H12" s="313"/>
    </row>
    <row r="13" spans="1:12" x14ac:dyDescent="0.3">
      <c r="A13" s="14">
        <v>1.2</v>
      </c>
      <c r="B13" s="14" t="s">
        <v>60</v>
      </c>
      <c r="C13" s="79">
        <f>SUM(C14,C17,C29:C32,C35,C36,C42,C43,C44,C45,C46,C50,C51)</f>
        <v>628262.85000000009</v>
      </c>
      <c r="D13" s="79">
        <f>SUM(D14,D17,D29:D32,D35,D36,D42,D43,D44,D45,D46,D50,D51)</f>
        <v>628262.85000000009</v>
      </c>
      <c r="E13" s="143"/>
    </row>
    <row r="14" spans="1:12" x14ac:dyDescent="0.3">
      <c r="A14" s="16" t="s">
        <v>32</v>
      </c>
      <c r="B14" s="16" t="s">
        <v>1</v>
      </c>
      <c r="C14" s="78">
        <f>SUM(C15:C16)</f>
        <v>4645.3500000000004</v>
      </c>
      <c r="D14" s="78">
        <f>SUM(D15:D16)</f>
        <v>4645.3500000000004</v>
      </c>
      <c r="E14" s="143"/>
    </row>
    <row r="15" spans="1:12" ht="17.25" customHeight="1" x14ac:dyDescent="0.3">
      <c r="A15" s="17" t="s">
        <v>90</v>
      </c>
      <c r="B15" s="17" t="s">
        <v>61</v>
      </c>
      <c r="C15" s="33">
        <v>536</v>
      </c>
      <c r="D15" s="33">
        <v>536</v>
      </c>
      <c r="E15" s="143"/>
    </row>
    <row r="16" spans="1:12" ht="17.25" customHeight="1" x14ac:dyDescent="0.3">
      <c r="A16" s="17" t="s">
        <v>91</v>
      </c>
      <c r="B16" s="17" t="s">
        <v>62</v>
      </c>
      <c r="C16" s="33">
        <v>4109.3500000000004</v>
      </c>
      <c r="D16" s="33">
        <v>4109.3500000000004</v>
      </c>
      <c r="E16" s="143"/>
    </row>
    <row r="17" spans="1:5" x14ac:dyDescent="0.3">
      <c r="A17" s="16" t="s">
        <v>33</v>
      </c>
      <c r="B17" s="16" t="s">
        <v>2</v>
      </c>
      <c r="C17" s="78">
        <f>SUM(C18:C23,C28)</f>
        <v>36854.949999999997</v>
      </c>
      <c r="D17" s="78">
        <f>SUM(D18:D23,D28)</f>
        <v>36854.949999999997</v>
      </c>
      <c r="E17" s="143"/>
    </row>
    <row r="18" spans="1:5" ht="30" x14ac:dyDescent="0.3">
      <c r="A18" s="17" t="s">
        <v>12</v>
      </c>
      <c r="B18" s="17" t="s">
        <v>242</v>
      </c>
      <c r="C18" s="35">
        <v>16622.099999999999</v>
      </c>
      <c r="D18" s="35">
        <v>16622.099999999999</v>
      </c>
      <c r="E18" s="143"/>
    </row>
    <row r="19" spans="1:5" x14ac:dyDescent="0.3">
      <c r="A19" s="17" t="s">
        <v>13</v>
      </c>
      <c r="B19" s="17" t="s">
        <v>14</v>
      </c>
      <c r="C19" s="294">
        <v>375</v>
      </c>
      <c r="D19" s="294">
        <v>375</v>
      </c>
      <c r="E19" s="143"/>
    </row>
    <row r="20" spans="1:5" ht="30" x14ac:dyDescent="0.3">
      <c r="A20" s="17" t="s">
        <v>274</v>
      </c>
      <c r="B20" s="17" t="s">
        <v>22</v>
      </c>
      <c r="C20" s="36">
        <v>2529.65</v>
      </c>
      <c r="D20" s="36">
        <v>2529.65</v>
      </c>
      <c r="E20" s="143"/>
    </row>
    <row r="21" spans="1:5" x14ac:dyDescent="0.3">
      <c r="A21" s="17" t="s">
        <v>275</v>
      </c>
      <c r="B21" s="17" t="s">
        <v>15</v>
      </c>
      <c r="C21" s="36">
        <v>11925.36</v>
      </c>
      <c r="D21" s="36">
        <v>11925.36</v>
      </c>
      <c r="E21" s="143"/>
    </row>
    <row r="22" spans="1:5" x14ac:dyDescent="0.3">
      <c r="A22" s="17" t="s">
        <v>276</v>
      </c>
      <c r="B22" s="17" t="s">
        <v>16</v>
      </c>
      <c r="C22" s="36">
        <v>229.8</v>
      </c>
      <c r="D22" s="36">
        <v>229.8</v>
      </c>
      <c r="E22" s="143"/>
    </row>
    <row r="23" spans="1:5" x14ac:dyDescent="0.3">
      <c r="A23" s="17" t="s">
        <v>277</v>
      </c>
      <c r="B23" s="17" t="s">
        <v>17</v>
      </c>
      <c r="C23" s="112">
        <f>SUM(C24:C27)</f>
        <v>5173.0400000000009</v>
      </c>
      <c r="D23" s="112">
        <f>SUM(D24:D27)</f>
        <v>5173.0400000000009</v>
      </c>
      <c r="E23" s="143"/>
    </row>
    <row r="24" spans="1:5" ht="16.5" customHeight="1" x14ac:dyDescent="0.3">
      <c r="A24" s="18" t="s">
        <v>278</v>
      </c>
      <c r="B24" s="18" t="s">
        <v>18</v>
      </c>
      <c r="C24" s="36">
        <v>2474.3200000000002</v>
      </c>
      <c r="D24" s="36">
        <v>2474.3200000000002</v>
      </c>
      <c r="E24" s="143"/>
    </row>
    <row r="25" spans="1:5" ht="16.5" customHeight="1" x14ac:dyDescent="0.3">
      <c r="A25" s="18" t="s">
        <v>279</v>
      </c>
      <c r="B25" s="18" t="s">
        <v>19</v>
      </c>
      <c r="C25" s="36">
        <v>441.05</v>
      </c>
      <c r="D25" s="36">
        <v>441.05</v>
      </c>
      <c r="E25" s="143"/>
    </row>
    <row r="26" spans="1:5" ht="16.5" customHeight="1" x14ac:dyDescent="0.3">
      <c r="A26" s="18" t="s">
        <v>280</v>
      </c>
      <c r="B26" s="18" t="s">
        <v>20</v>
      </c>
      <c r="C26" s="36">
        <v>2254.0700000000002</v>
      </c>
      <c r="D26" s="36">
        <v>2254.0700000000002</v>
      </c>
      <c r="E26" s="143"/>
    </row>
    <row r="27" spans="1:5" ht="16.5" customHeight="1" x14ac:dyDescent="0.3">
      <c r="A27" s="18" t="s">
        <v>281</v>
      </c>
      <c r="B27" s="18" t="s">
        <v>23</v>
      </c>
      <c r="C27" s="36">
        <v>3.6</v>
      </c>
      <c r="D27" s="36">
        <v>3.6</v>
      </c>
      <c r="E27" s="143"/>
    </row>
    <row r="28" spans="1:5" x14ac:dyDescent="0.3">
      <c r="A28" s="17" t="s">
        <v>282</v>
      </c>
      <c r="B28" s="17" t="s">
        <v>21</v>
      </c>
      <c r="C28" s="34"/>
      <c r="D28" s="37"/>
      <c r="E28" s="143"/>
    </row>
    <row r="29" spans="1:5" x14ac:dyDescent="0.3">
      <c r="A29" s="16" t="s">
        <v>34</v>
      </c>
      <c r="B29" s="16" t="s">
        <v>3</v>
      </c>
      <c r="C29" s="32">
        <v>3631.84</v>
      </c>
      <c r="D29" s="32">
        <v>3631.84</v>
      </c>
      <c r="E29" s="143"/>
    </row>
    <row r="30" spans="1:5" x14ac:dyDescent="0.3">
      <c r="A30" s="16" t="s">
        <v>35</v>
      </c>
      <c r="B30" s="16" t="s">
        <v>4</v>
      </c>
      <c r="C30" s="31"/>
      <c r="D30" s="32"/>
      <c r="E30" s="143"/>
    </row>
    <row r="31" spans="1:5" x14ac:dyDescent="0.3">
      <c r="A31" s="16" t="s">
        <v>36</v>
      </c>
      <c r="B31" s="16" t="s">
        <v>5</v>
      </c>
      <c r="C31" s="31"/>
      <c r="D31" s="32"/>
      <c r="E31" s="143"/>
    </row>
    <row r="32" spans="1:5" ht="30" x14ac:dyDescent="0.3">
      <c r="A32" s="16" t="s">
        <v>37</v>
      </c>
      <c r="B32" s="16" t="s">
        <v>63</v>
      </c>
      <c r="C32" s="78">
        <f>SUM(C33:C34)</f>
        <v>298250.75</v>
      </c>
      <c r="D32" s="78">
        <f>SUM(D33:D34)</f>
        <v>298250.75</v>
      </c>
      <c r="E32" s="143"/>
    </row>
    <row r="33" spans="1:5" x14ac:dyDescent="0.3">
      <c r="A33" s="17" t="s">
        <v>283</v>
      </c>
      <c r="B33" s="17" t="s">
        <v>56</v>
      </c>
      <c r="C33" s="32">
        <v>291531</v>
      </c>
      <c r="D33" s="32">
        <v>291531</v>
      </c>
      <c r="E33" s="143"/>
    </row>
    <row r="34" spans="1:5" x14ac:dyDescent="0.3">
      <c r="A34" s="17" t="s">
        <v>284</v>
      </c>
      <c r="B34" s="17" t="s">
        <v>55</v>
      </c>
      <c r="C34" s="32">
        <v>6719.75</v>
      </c>
      <c r="D34" s="32">
        <v>6719.75</v>
      </c>
      <c r="E34" s="143"/>
    </row>
    <row r="35" spans="1:5" x14ac:dyDescent="0.3">
      <c r="A35" s="16" t="s">
        <v>38</v>
      </c>
      <c r="B35" s="16" t="s">
        <v>49</v>
      </c>
      <c r="C35" s="32">
        <v>17.75</v>
      </c>
      <c r="D35" s="32">
        <v>17.75</v>
      </c>
      <c r="E35" s="143"/>
    </row>
    <row r="36" spans="1:5" x14ac:dyDescent="0.3">
      <c r="A36" s="16" t="s">
        <v>39</v>
      </c>
      <c r="B36" s="16" t="s">
        <v>345</v>
      </c>
      <c r="C36" s="78">
        <f>SUM(C37:C41)</f>
        <v>160307.15</v>
      </c>
      <c r="D36" s="78">
        <f>SUM(D37:D41)</f>
        <v>160307.15</v>
      </c>
      <c r="E36" s="143"/>
    </row>
    <row r="37" spans="1:5" x14ac:dyDescent="0.3">
      <c r="A37" s="17" t="s">
        <v>342</v>
      </c>
      <c r="B37" s="17" t="s">
        <v>346</v>
      </c>
      <c r="C37" s="31">
        <v>44707.5</v>
      </c>
      <c r="D37" s="31">
        <v>44707.5</v>
      </c>
      <c r="E37" s="143"/>
    </row>
    <row r="38" spans="1:5" x14ac:dyDescent="0.3">
      <c r="A38" s="17" t="s">
        <v>343</v>
      </c>
      <c r="B38" s="17" t="s">
        <v>347</v>
      </c>
      <c r="C38" s="31">
        <v>55829.34</v>
      </c>
      <c r="D38" s="31">
        <v>55829.34</v>
      </c>
      <c r="E38" s="143"/>
    </row>
    <row r="39" spans="1:5" x14ac:dyDescent="0.3">
      <c r="A39" s="17" t="s">
        <v>344</v>
      </c>
      <c r="B39" s="17" t="s">
        <v>350</v>
      </c>
      <c r="C39" s="32">
        <v>59.73</v>
      </c>
      <c r="D39" s="32">
        <v>59.73</v>
      </c>
      <c r="E39" s="143"/>
    </row>
    <row r="40" spans="1:5" x14ac:dyDescent="0.3">
      <c r="A40" s="17" t="s">
        <v>349</v>
      </c>
      <c r="B40" s="17" t="s">
        <v>351</v>
      </c>
      <c r="C40" s="31"/>
      <c r="D40" s="32"/>
      <c r="E40" s="143"/>
    </row>
    <row r="41" spans="1:5" x14ac:dyDescent="0.3">
      <c r="A41" s="17" t="s">
        <v>352</v>
      </c>
      <c r="B41" s="17" t="s">
        <v>348</v>
      </c>
      <c r="C41" s="32">
        <v>59710.58</v>
      </c>
      <c r="D41" s="32">
        <v>59710.58</v>
      </c>
      <c r="E41" s="143"/>
    </row>
    <row r="42" spans="1:5" ht="30" x14ac:dyDescent="0.3">
      <c r="A42" s="16" t="s">
        <v>40</v>
      </c>
      <c r="B42" s="16" t="s">
        <v>28</v>
      </c>
      <c r="C42" s="32">
        <v>63681.5</v>
      </c>
      <c r="D42" s="32">
        <v>63681.5</v>
      </c>
      <c r="E42" s="143"/>
    </row>
    <row r="43" spans="1:5" x14ac:dyDescent="0.3">
      <c r="A43" s="16" t="s">
        <v>41</v>
      </c>
      <c r="B43" s="16" t="s">
        <v>24</v>
      </c>
      <c r="C43" s="32">
        <v>655.5</v>
      </c>
      <c r="D43" s="32">
        <v>655.5</v>
      </c>
      <c r="E43" s="143"/>
    </row>
    <row r="44" spans="1:5" x14ac:dyDescent="0.3">
      <c r="A44" s="16" t="s">
        <v>42</v>
      </c>
      <c r="B44" s="16" t="s">
        <v>25</v>
      </c>
      <c r="C44" s="31"/>
      <c r="D44" s="32"/>
      <c r="E44" s="143"/>
    </row>
    <row r="45" spans="1:5" x14ac:dyDescent="0.3">
      <c r="A45" s="16" t="s">
        <v>43</v>
      </c>
      <c r="B45" s="16" t="s">
        <v>26</v>
      </c>
      <c r="C45" s="32">
        <v>490</v>
      </c>
      <c r="D45" s="32">
        <v>490</v>
      </c>
      <c r="E45" s="143"/>
    </row>
    <row r="46" spans="1:5" x14ac:dyDescent="0.3">
      <c r="A46" s="16" t="s">
        <v>44</v>
      </c>
      <c r="B46" s="16" t="s">
        <v>289</v>
      </c>
      <c r="C46" s="78">
        <f>SUM(C47:C49)</f>
        <v>59428.06</v>
      </c>
      <c r="D46" s="78">
        <f>SUM(D47:D49)</f>
        <v>59428.06</v>
      </c>
      <c r="E46" s="143"/>
    </row>
    <row r="47" spans="1:5" x14ac:dyDescent="0.3">
      <c r="A47" s="92" t="s">
        <v>357</v>
      </c>
      <c r="B47" s="92" t="s">
        <v>360</v>
      </c>
      <c r="C47" s="32">
        <v>59428.06</v>
      </c>
      <c r="D47" s="32">
        <v>59428.06</v>
      </c>
      <c r="E47" s="143"/>
    </row>
    <row r="48" spans="1:5" x14ac:dyDescent="0.3">
      <c r="A48" s="92" t="s">
        <v>358</v>
      </c>
      <c r="B48" s="92" t="s">
        <v>359</v>
      </c>
      <c r="C48" s="31"/>
      <c r="D48" s="32"/>
      <c r="E48" s="143"/>
    </row>
    <row r="49" spans="1:6" x14ac:dyDescent="0.3">
      <c r="A49" s="92" t="s">
        <v>361</v>
      </c>
      <c r="B49" s="92" t="s">
        <v>362</v>
      </c>
      <c r="C49" s="31"/>
      <c r="D49" s="32"/>
      <c r="E49" s="143"/>
    </row>
    <row r="50" spans="1:6" ht="26.25" customHeight="1" x14ac:dyDescent="0.3">
      <c r="A50" s="16" t="s">
        <v>45</v>
      </c>
      <c r="B50" s="16" t="s">
        <v>29</v>
      </c>
      <c r="C50" s="31"/>
      <c r="D50" s="32"/>
      <c r="E50" s="143"/>
    </row>
    <row r="51" spans="1:6" x14ac:dyDescent="0.3">
      <c r="A51" s="16" t="s">
        <v>46</v>
      </c>
      <c r="B51" s="16" t="s">
        <v>6</v>
      </c>
      <c r="C51" s="32">
        <v>300</v>
      </c>
      <c r="D51" s="32">
        <v>300</v>
      </c>
      <c r="E51" s="143"/>
    </row>
    <row r="52" spans="1:6" ht="30" x14ac:dyDescent="0.3">
      <c r="A52" s="14">
        <v>1.3</v>
      </c>
      <c r="B52" s="82" t="s">
        <v>389</v>
      </c>
      <c r="C52" s="79">
        <f>SUM(C53:C54)</f>
        <v>0</v>
      </c>
      <c r="D52" s="79">
        <f>SUM(D53:D54)</f>
        <v>0</v>
      </c>
      <c r="E52" s="143"/>
    </row>
    <row r="53" spans="1:6" ht="30" x14ac:dyDescent="0.3">
      <c r="A53" s="16" t="s">
        <v>50</v>
      </c>
      <c r="B53" s="16" t="s">
        <v>48</v>
      </c>
      <c r="C53" s="31"/>
      <c r="D53" s="32"/>
      <c r="E53" s="143"/>
    </row>
    <row r="54" spans="1:6" x14ac:dyDescent="0.3">
      <c r="A54" s="16" t="s">
        <v>51</v>
      </c>
      <c r="B54" s="16" t="s">
        <v>47</v>
      </c>
      <c r="C54" s="31"/>
      <c r="D54" s="32"/>
      <c r="E54" s="143"/>
    </row>
    <row r="55" spans="1:6" x14ac:dyDescent="0.3">
      <c r="A55" s="14">
        <v>1.4</v>
      </c>
      <c r="B55" s="14" t="s">
        <v>391</v>
      </c>
      <c r="C55" s="31"/>
      <c r="D55" s="32"/>
      <c r="E55" s="143"/>
    </row>
    <row r="56" spans="1:6" x14ac:dyDescent="0.3">
      <c r="A56" s="14">
        <v>1.5</v>
      </c>
      <c r="B56" s="14" t="s">
        <v>7</v>
      </c>
      <c r="C56" s="34"/>
      <c r="D56" s="36"/>
      <c r="E56" s="143"/>
    </row>
    <row r="57" spans="1:6" x14ac:dyDescent="0.3">
      <c r="A57" s="14">
        <v>1.6</v>
      </c>
      <c r="B57" s="41" t="s">
        <v>8</v>
      </c>
      <c r="C57" s="79">
        <f>SUM(C58:C62)</f>
        <v>14071.48</v>
      </c>
      <c r="D57" s="79">
        <f>SUM(D58:D62)</f>
        <v>14071.48</v>
      </c>
      <c r="E57" s="143"/>
    </row>
    <row r="58" spans="1:6" x14ac:dyDescent="0.3">
      <c r="A58" s="16" t="s">
        <v>290</v>
      </c>
      <c r="B58" s="42" t="s">
        <v>52</v>
      </c>
      <c r="C58" s="36">
        <v>2100.17</v>
      </c>
      <c r="D58" s="36">
        <v>2100.17</v>
      </c>
      <c r="E58" s="143"/>
      <c r="F58" s="325"/>
    </row>
    <row r="59" spans="1:6" ht="30" x14ac:dyDescent="0.3">
      <c r="A59" s="16" t="s">
        <v>291</v>
      </c>
      <c r="B59" s="42" t="s">
        <v>54</v>
      </c>
      <c r="C59" s="36">
        <v>11516.31</v>
      </c>
      <c r="D59" s="36">
        <v>11516.31</v>
      </c>
      <c r="E59" s="143"/>
    </row>
    <row r="60" spans="1:6" x14ac:dyDescent="0.3">
      <c r="A60" s="16" t="s">
        <v>292</v>
      </c>
      <c r="B60" s="42" t="s">
        <v>53</v>
      </c>
      <c r="C60" s="36"/>
      <c r="D60" s="36"/>
      <c r="E60" s="143"/>
    </row>
    <row r="61" spans="1:6" x14ac:dyDescent="0.3">
      <c r="A61" s="16" t="s">
        <v>293</v>
      </c>
      <c r="B61" s="42" t="s">
        <v>27</v>
      </c>
      <c r="C61" s="36">
        <v>455</v>
      </c>
      <c r="D61" s="36">
        <v>455</v>
      </c>
      <c r="E61" s="143"/>
    </row>
    <row r="62" spans="1:6" x14ac:dyDescent="0.3">
      <c r="A62" s="16" t="s">
        <v>328</v>
      </c>
      <c r="B62" s="208" t="s">
        <v>329</v>
      </c>
      <c r="C62" s="34"/>
      <c r="D62" s="209"/>
      <c r="E62" s="143"/>
    </row>
    <row r="63" spans="1:6" x14ac:dyDescent="0.3">
      <c r="A63" s="13">
        <v>2</v>
      </c>
      <c r="B63" s="43" t="s">
        <v>98</v>
      </c>
      <c r="C63" s="260"/>
      <c r="D63" s="113">
        <f>SUM(D64:D69)</f>
        <v>15196.14</v>
      </c>
      <c r="E63" s="143"/>
    </row>
    <row r="64" spans="1:6" x14ac:dyDescent="0.3">
      <c r="A64" s="15">
        <v>2.1</v>
      </c>
      <c r="B64" s="44" t="s">
        <v>92</v>
      </c>
      <c r="C64" s="260"/>
      <c r="D64" s="38"/>
      <c r="E64" s="143"/>
    </row>
    <row r="65" spans="1:5" x14ac:dyDescent="0.3">
      <c r="A65" s="15">
        <v>2.2000000000000002</v>
      </c>
      <c r="B65" s="44" t="s">
        <v>96</v>
      </c>
      <c r="C65" s="262"/>
      <c r="D65" s="39"/>
      <c r="E65" s="143"/>
    </row>
    <row r="66" spans="1:5" x14ac:dyDescent="0.3">
      <c r="A66" s="15">
        <v>2.2999999999999998</v>
      </c>
      <c r="B66" s="44" t="s">
        <v>95</v>
      </c>
      <c r="C66" s="262"/>
      <c r="D66" s="39">
        <v>14486.14</v>
      </c>
      <c r="E66" s="143"/>
    </row>
    <row r="67" spans="1:5" x14ac:dyDescent="0.3">
      <c r="A67" s="15">
        <v>2.4</v>
      </c>
      <c r="B67" s="44" t="s">
        <v>97</v>
      </c>
      <c r="C67" s="262"/>
      <c r="D67" s="39">
        <v>710</v>
      </c>
      <c r="E67" s="143"/>
    </row>
    <row r="68" spans="1:5" x14ac:dyDescent="0.3">
      <c r="A68" s="15">
        <v>2.5</v>
      </c>
      <c r="B68" s="44" t="s">
        <v>93</v>
      </c>
      <c r="C68" s="262"/>
      <c r="D68" s="39"/>
      <c r="E68" s="143"/>
    </row>
    <row r="69" spans="1:5" x14ac:dyDescent="0.3">
      <c r="A69" s="15">
        <v>2.6</v>
      </c>
      <c r="B69" s="44" t="s">
        <v>94</v>
      </c>
      <c r="C69" s="262"/>
      <c r="D69" s="39"/>
      <c r="E69" s="143"/>
    </row>
    <row r="70" spans="1:5" s="2" customFormat="1" x14ac:dyDescent="0.3">
      <c r="A70" s="13">
        <v>3</v>
      </c>
      <c r="B70" s="258" t="s">
        <v>420</v>
      </c>
      <c r="C70" s="261"/>
      <c r="D70" s="259"/>
      <c r="E70" s="100"/>
    </row>
    <row r="71" spans="1:5" s="2" customFormat="1" x14ac:dyDescent="0.3">
      <c r="A71" s="13">
        <v>4</v>
      </c>
      <c r="B71" s="13" t="s">
        <v>244</v>
      </c>
      <c r="C71" s="261">
        <f>SUM(C72:C73)</f>
        <v>0</v>
      </c>
      <c r="D71" s="80">
        <f>SUM(D72:D73)</f>
        <v>0</v>
      </c>
      <c r="E71" s="100"/>
    </row>
    <row r="72" spans="1:5" s="2" customFormat="1" x14ac:dyDescent="0.3">
      <c r="A72" s="15">
        <v>4.0999999999999996</v>
      </c>
      <c r="B72" s="15" t="s">
        <v>245</v>
      </c>
      <c r="C72" s="8"/>
      <c r="D72" s="8"/>
      <c r="E72" s="100"/>
    </row>
    <row r="73" spans="1:5" s="2" customFormat="1" x14ac:dyDescent="0.3">
      <c r="A73" s="15">
        <v>4.2</v>
      </c>
      <c r="B73" s="15" t="s">
        <v>246</v>
      </c>
      <c r="C73" s="8"/>
      <c r="D73" s="8"/>
      <c r="E73" s="100"/>
    </row>
    <row r="74" spans="1:5" s="2" customFormat="1" x14ac:dyDescent="0.3">
      <c r="A74" s="13">
        <v>5</v>
      </c>
      <c r="B74" s="257" t="s">
        <v>272</v>
      </c>
      <c r="C74" s="8"/>
      <c r="D74" s="80"/>
      <c r="E74" s="100"/>
    </row>
    <row r="75" spans="1:5" s="2" customFormat="1" ht="30" x14ac:dyDescent="0.3">
      <c r="A75" s="13">
        <v>6</v>
      </c>
      <c r="B75" s="257" t="s">
        <v>427</v>
      </c>
      <c r="C75" s="79">
        <f>SUM(C76:C81)</f>
        <v>37275</v>
      </c>
      <c r="D75" s="79">
        <f>SUM(D76:D81)</f>
        <v>37275</v>
      </c>
      <c r="E75" s="100"/>
    </row>
    <row r="76" spans="1:5" s="2" customFormat="1" x14ac:dyDescent="0.3">
      <c r="A76" s="15">
        <v>6.1</v>
      </c>
      <c r="B76" s="15" t="s">
        <v>68</v>
      </c>
      <c r="C76" s="8">
        <v>37275</v>
      </c>
      <c r="D76" s="8">
        <v>37275</v>
      </c>
      <c r="E76" s="100"/>
    </row>
    <row r="77" spans="1:5" s="2" customFormat="1" x14ac:dyDescent="0.3">
      <c r="A77" s="15">
        <v>6.2</v>
      </c>
      <c r="B77" s="15" t="s">
        <v>70</v>
      </c>
      <c r="C77" s="8"/>
      <c r="D77" s="8"/>
      <c r="E77" s="100"/>
    </row>
    <row r="78" spans="1:5" s="2" customFormat="1" x14ac:dyDescent="0.3">
      <c r="A78" s="15">
        <v>6.3</v>
      </c>
      <c r="B78" s="15" t="s">
        <v>69</v>
      </c>
      <c r="C78" s="8"/>
      <c r="D78" s="8"/>
      <c r="E78" s="100"/>
    </row>
    <row r="79" spans="1:5" s="2" customFormat="1" x14ac:dyDescent="0.3">
      <c r="A79" s="15">
        <v>6.4</v>
      </c>
      <c r="B79" s="15" t="s">
        <v>428</v>
      </c>
      <c r="C79" s="8"/>
      <c r="D79" s="8"/>
      <c r="E79" s="100"/>
    </row>
    <row r="80" spans="1:5" s="2" customFormat="1" x14ac:dyDescent="0.3">
      <c r="A80" s="15">
        <v>6.5</v>
      </c>
      <c r="B80" s="15" t="s">
        <v>429</v>
      </c>
      <c r="C80" s="8"/>
      <c r="D80" s="8"/>
      <c r="E80" s="100"/>
    </row>
    <row r="81" spans="1:9" s="2" customFormat="1" x14ac:dyDescent="0.3">
      <c r="A81" s="15">
        <v>6.6</v>
      </c>
      <c r="B81" s="15" t="s">
        <v>8</v>
      </c>
      <c r="C81" s="8"/>
      <c r="D81" s="8"/>
      <c r="E81" s="100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64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64" t="s">
        <v>263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262</v>
      </c>
      <c r="D89" s="12"/>
      <c r="E89"/>
      <c r="F89"/>
      <c r="G89"/>
      <c r="H89"/>
      <c r="I89"/>
    </row>
    <row r="90" spans="1:9" customFormat="1" ht="12.75" x14ac:dyDescent="0.2">
      <c r="B90" s="60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71" fitToHeight="0" orientation="portrait" r:id="rId1"/>
  <headerFooter alignWithMargins="0"/>
  <ignoredErrors>
    <ignoredError sqref="C32:D32 C36:D3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9" t="s">
        <v>326</v>
      </c>
      <c r="B1" s="72"/>
      <c r="C1" s="431" t="s">
        <v>101</v>
      </c>
      <c r="D1" s="431"/>
      <c r="E1" s="86"/>
    </row>
    <row r="2" spans="1:5" s="6" customFormat="1" x14ac:dyDescent="0.3">
      <c r="A2" s="69" t="s">
        <v>320</v>
      </c>
      <c r="B2" s="72"/>
      <c r="C2" s="429" t="s">
        <v>447</v>
      </c>
      <c r="D2" s="429"/>
      <c r="E2" s="86"/>
    </row>
    <row r="3" spans="1:5" s="6" customFormat="1" x14ac:dyDescent="0.3">
      <c r="A3" s="71" t="s">
        <v>132</v>
      </c>
      <c r="B3" s="69"/>
      <c r="C3" s="154"/>
      <c r="D3" s="154"/>
      <c r="E3" s="86"/>
    </row>
    <row r="4" spans="1:5" s="6" customFormat="1" x14ac:dyDescent="0.3">
      <c r="A4" s="71"/>
      <c r="B4" s="71"/>
      <c r="C4" s="154"/>
      <c r="D4" s="154"/>
      <c r="E4" s="86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7"/>
    </row>
    <row r="6" spans="1:5" x14ac:dyDescent="0.3">
      <c r="A6" s="272" t="s">
        <v>445</v>
      </c>
      <c r="B6" s="75"/>
      <c r="C6" s="76"/>
      <c r="D6" s="76"/>
      <c r="E6" s="87"/>
    </row>
    <row r="7" spans="1:5" x14ac:dyDescent="0.3">
      <c r="A7" s="72"/>
      <c r="B7" s="72"/>
      <c r="C7" s="71"/>
      <c r="D7" s="71"/>
      <c r="E7" s="87"/>
    </row>
    <row r="8" spans="1:5" s="6" customFormat="1" x14ac:dyDescent="0.3">
      <c r="A8" s="153"/>
      <c r="B8" s="153"/>
      <c r="C8" s="73"/>
      <c r="D8" s="73"/>
      <c r="E8" s="86"/>
    </row>
    <row r="9" spans="1:5" s="6" customFormat="1" ht="30" x14ac:dyDescent="0.3">
      <c r="A9" s="84" t="s">
        <v>64</v>
      </c>
      <c r="B9" s="84" t="s">
        <v>325</v>
      </c>
      <c r="C9" s="74" t="s">
        <v>10</v>
      </c>
      <c r="D9" s="74" t="s">
        <v>9</v>
      </c>
      <c r="E9" s="86"/>
    </row>
    <row r="10" spans="1:5" s="9" customFormat="1" ht="18" x14ac:dyDescent="0.2">
      <c r="A10" s="93" t="s">
        <v>321</v>
      </c>
      <c r="B10" s="93"/>
      <c r="C10" s="4"/>
      <c r="D10" s="4"/>
      <c r="E10" s="88"/>
    </row>
    <row r="11" spans="1:5" s="10" customFormat="1" x14ac:dyDescent="0.2">
      <c r="A11" s="93" t="s">
        <v>322</v>
      </c>
      <c r="B11" s="93"/>
      <c r="C11" s="4"/>
      <c r="D11" s="4"/>
      <c r="E11" s="89"/>
    </row>
    <row r="12" spans="1:5" s="10" customFormat="1" x14ac:dyDescent="0.2">
      <c r="A12" s="82" t="s">
        <v>271</v>
      </c>
      <c r="B12" s="82"/>
      <c r="C12" s="4"/>
      <c r="D12" s="4"/>
      <c r="E12" s="89"/>
    </row>
    <row r="13" spans="1:5" s="10" customFormat="1" x14ac:dyDescent="0.2">
      <c r="A13" s="82" t="s">
        <v>271</v>
      </c>
      <c r="B13" s="82"/>
      <c r="C13" s="4"/>
      <c r="D13" s="4"/>
      <c r="E13" s="89"/>
    </row>
    <row r="14" spans="1:5" s="10" customFormat="1" x14ac:dyDescent="0.2">
      <c r="A14" s="82" t="s">
        <v>271</v>
      </c>
      <c r="B14" s="82"/>
      <c r="C14" s="4"/>
      <c r="D14" s="4"/>
      <c r="E14" s="89"/>
    </row>
    <row r="15" spans="1:5" s="10" customFormat="1" x14ac:dyDescent="0.2">
      <c r="A15" s="82" t="s">
        <v>271</v>
      </c>
      <c r="B15" s="82"/>
      <c r="C15" s="4"/>
      <c r="D15" s="4"/>
      <c r="E15" s="89"/>
    </row>
    <row r="16" spans="1:5" s="10" customFormat="1" x14ac:dyDescent="0.2">
      <c r="A16" s="82" t="s">
        <v>271</v>
      </c>
      <c r="B16" s="82"/>
      <c r="C16" s="4"/>
      <c r="D16" s="4"/>
      <c r="E16" s="89"/>
    </row>
    <row r="17" spans="1:5" s="10" customFormat="1" ht="17.25" customHeight="1" x14ac:dyDescent="0.2">
      <c r="A17" s="93" t="s">
        <v>323</v>
      </c>
      <c r="B17" s="82"/>
      <c r="C17" s="4"/>
      <c r="D17" s="4"/>
      <c r="E17" s="89"/>
    </row>
    <row r="18" spans="1:5" s="10" customFormat="1" ht="18" customHeight="1" x14ac:dyDescent="0.2">
      <c r="A18" s="93" t="s">
        <v>324</v>
      </c>
      <c r="B18" s="82"/>
      <c r="C18" s="4"/>
      <c r="D18" s="4"/>
      <c r="E18" s="89"/>
    </row>
    <row r="19" spans="1:5" s="10" customFormat="1" x14ac:dyDescent="0.2">
      <c r="A19" s="82" t="s">
        <v>271</v>
      </c>
      <c r="B19" s="82"/>
      <c r="C19" s="4"/>
      <c r="D19" s="4"/>
      <c r="E19" s="89"/>
    </row>
    <row r="20" spans="1:5" s="10" customFormat="1" x14ac:dyDescent="0.2">
      <c r="A20" s="82" t="s">
        <v>271</v>
      </c>
      <c r="B20" s="82"/>
      <c r="C20" s="4"/>
      <c r="D20" s="4"/>
      <c r="E20" s="89"/>
    </row>
    <row r="21" spans="1:5" s="10" customFormat="1" x14ac:dyDescent="0.2">
      <c r="A21" s="82" t="s">
        <v>271</v>
      </c>
      <c r="B21" s="82"/>
      <c r="C21" s="4"/>
      <c r="D21" s="4"/>
      <c r="E21" s="89"/>
    </row>
    <row r="22" spans="1:5" s="10" customFormat="1" x14ac:dyDescent="0.2">
      <c r="A22" s="82" t="s">
        <v>271</v>
      </c>
      <c r="B22" s="82"/>
      <c r="C22" s="4"/>
      <c r="D22" s="4"/>
      <c r="E22" s="89"/>
    </row>
    <row r="23" spans="1:5" s="10" customFormat="1" x14ac:dyDescent="0.2">
      <c r="A23" s="82" t="s">
        <v>271</v>
      </c>
      <c r="B23" s="82"/>
      <c r="C23" s="4"/>
      <c r="D23" s="4"/>
      <c r="E23" s="89"/>
    </row>
    <row r="24" spans="1:5" s="3" customFormat="1" x14ac:dyDescent="0.2">
      <c r="A24" s="83"/>
      <c r="B24" s="83"/>
      <c r="C24" s="4"/>
      <c r="D24" s="4"/>
      <c r="E24" s="90"/>
    </row>
    <row r="25" spans="1:5" x14ac:dyDescent="0.3">
      <c r="A25" s="94"/>
      <c r="B25" s="94" t="s">
        <v>327</v>
      </c>
      <c r="C25" s="81">
        <f>SUM(C10:C24)</f>
        <v>0</v>
      </c>
      <c r="D25" s="81">
        <f>SUM(D10:D24)</f>
        <v>0</v>
      </c>
      <c r="E25" s="91"/>
    </row>
    <row r="26" spans="1:5" x14ac:dyDescent="0.3">
      <c r="A26" s="40"/>
      <c r="B26" s="40"/>
    </row>
    <row r="27" spans="1:5" x14ac:dyDescent="0.3">
      <c r="A27" s="2" t="s">
        <v>409</v>
      </c>
      <c r="E27" s="5"/>
    </row>
    <row r="28" spans="1:5" x14ac:dyDescent="0.3">
      <c r="A28" s="2" t="s">
        <v>393</v>
      </c>
    </row>
    <row r="29" spans="1:5" x14ac:dyDescent="0.3">
      <c r="A29" s="207" t="s">
        <v>394</v>
      </c>
    </row>
    <row r="30" spans="1:5" x14ac:dyDescent="0.3">
      <c r="A30" s="207"/>
    </row>
    <row r="31" spans="1:5" x14ac:dyDescent="0.3">
      <c r="A31" s="207" t="s">
        <v>340</v>
      </c>
    </row>
    <row r="32" spans="1:5" s="22" customFormat="1" ht="12.75" x14ac:dyDescent="0.2"/>
    <row r="33" spans="1:9" x14ac:dyDescent="0.3">
      <c r="A33" s="64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263</v>
      </c>
      <c r="D36" s="12"/>
      <c r="E36"/>
      <c r="F36"/>
      <c r="G36"/>
      <c r="H36"/>
      <c r="I36"/>
    </row>
    <row r="37" spans="1:9" x14ac:dyDescent="0.3">
      <c r="B37" s="2" t="s">
        <v>262</v>
      </c>
      <c r="D37" s="12"/>
      <c r="E37"/>
      <c r="F37"/>
      <c r="G37"/>
      <c r="H37"/>
      <c r="I37"/>
    </row>
    <row r="38" spans="1:9" customFormat="1" ht="12.75" x14ac:dyDescent="0.2">
      <c r="A38" s="60"/>
      <c r="B38" s="60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3"/>
  <sheetViews>
    <sheetView view="pageBreakPreview" zoomScaleSheetLayoutView="100" workbookViewId="0">
      <selection activeCell="E4" sqref="E4"/>
    </sheetView>
  </sheetViews>
  <sheetFormatPr defaultRowHeight="12.75" x14ac:dyDescent="0.2"/>
  <cols>
    <col min="1" max="1" width="5.42578125" style="177" customWidth="1"/>
    <col min="2" max="2" width="20.85546875" style="177" customWidth="1"/>
    <col min="3" max="3" width="34.28515625" style="177" customWidth="1"/>
    <col min="4" max="4" width="17" style="177" customWidth="1"/>
    <col min="5" max="5" width="50" style="177" customWidth="1"/>
    <col min="6" max="6" width="14.7109375" style="177" customWidth="1"/>
    <col min="7" max="7" width="15.5703125" style="177" customWidth="1"/>
    <col min="8" max="8" width="14.7109375" style="177" customWidth="1"/>
    <col min="9" max="9" width="29.7109375" style="177" customWidth="1"/>
    <col min="10" max="10" width="9.140625" style="177" hidden="1" customWidth="1"/>
    <col min="11" max="16384" width="9.140625" style="177"/>
  </cols>
  <sheetData>
    <row r="1" spans="1:10" ht="15" x14ac:dyDescent="0.3">
      <c r="A1" s="69" t="s">
        <v>1179</v>
      </c>
      <c r="B1" s="69"/>
      <c r="C1" s="72"/>
      <c r="D1" s="72"/>
      <c r="E1" s="72"/>
      <c r="F1" s="72"/>
      <c r="G1" s="297"/>
      <c r="H1" s="297"/>
      <c r="I1" s="431" t="s">
        <v>101</v>
      </c>
      <c r="J1" s="431"/>
    </row>
    <row r="2" spans="1:10" ht="15" x14ac:dyDescent="0.3">
      <c r="A2" s="71" t="s">
        <v>132</v>
      </c>
      <c r="B2" s="69"/>
      <c r="C2" s="72"/>
      <c r="D2" s="72"/>
      <c r="E2" s="72"/>
      <c r="F2" s="72"/>
      <c r="G2" s="297"/>
      <c r="H2" s="297"/>
      <c r="I2" s="429" t="s">
        <v>447</v>
      </c>
      <c r="J2" s="429"/>
    </row>
    <row r="3" spans="1:10" ht="15" x14ac:dyDescent="0.3">
      <c r="A3" s="71"/>
      <c r="B3" s="71"/>
      <c r="C3" s="69"/>
      <c r="D3" s="69"/>
      <c r="E3" s="69"/>
      <c r="F3" s="69"/>
      <c r="G3" s="297"/>
      <c r="H3" s="297"/>
      <c r="I3" s="297"/>
    </row>
    <row r="4" spans="1:10" ht="15" x14ac:dyDescent="0.3">
      <c r="A4" s="72" t="str">
        <f>'[1]ფორმა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  <c r="I4" s="71"/>
    </row>
    <row r="5" spans="1:10" ht="15" x14ac:dyDescent="0.3">
      <c r="A5" s="272" t="s">
        <v>445</v>
      </c>
      <c r="B5" s="75"/>
      <c r="C5" s="75"/>
      <c r="D5" s="75"/>
      <c r="E5" s="75"/>
      <c r="F5" s="75"/>
      <c r="G5" s="76"/>
      <c r="H5" s="76"/>
      <c r="I5" s="76"/>
    </row>
    <row r="6" spans="1:10" ht="15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10" ht="15" x14ac:dyDescent="0.2">
      <c r="A7" s="296"/>
      <c r="B7" s="296"/>
      <c r="C7" s="296"/>
      <c r="D7" s="296"/>
      <c r="E7" s="296"/>
      <c r="F7" s="296"/>
      <c r="G7" s="73"/>
      <c r="H7" s="73"/>
      <c r="I7" s="73"/>
    </row>
    <row r="8" spans="1:10" ht="45" x14ac:dyDescent="0.2">
      <c r="A8" s="85" t="s">
        <v>64</v>
      </c>
      <c r="B8" s="85" t="s">
        <v>331</v>
      </c>
      <c r="C8" s="85" t="s">
        <v>332</v>
      </c>
      <c r="D8" s="85" t="s">
        <v>219</v>
      </c>
      <c r="E8" s="85" t="s">
        <v>336</v>
      </c>
      <c r="F8" s="85" t="s">
        <v>339</v>
      </c>
      <c r="G8" s="74" t="s">
        <v>10</v>
      </c>
      <c r="H8" s="74" t="s">
        <v>9</v>
      </c>
      <c r="I8" s="74" t="s">
        <v>382</v>
      </c>
      <c r="J8" s="221" t="s">
        <v>338</v>
      </c>
    </row>
    <row r="9" spans="1:10" ht="15" x14ac:dyDescent="0.2">
      <c r="A9" s="93">
        <v>1</v>
      </c>
      <c r="B9" s="323" t="s">
        <v>511</v>
      </c>
      <c r="C9" s="323" t="s">
        <v>512</v>
      </c>
      <c r="D9" s="323">
        <v>47001002320</v>
      </c>
      <c r="E9" s="323" t="s">
        <v>513</v>
      </c>
      <c r="F9" s="93" t="s">
        <v>338</v>
      </c>
      <c r="G9" s="4">
        <v>125</v>
      </c>
      <c r="H9" s="4">
        <v>125</v>
      </c>
      <c r="I9" s="4">
        <v>25</v>
      </c>
    </row>
    <row r="10" spans="1:10" ht="15" x14ac:dyDescent="0.2">
      <c r="A10" s="93">
        <v>2</v>
      </c>
      <c r="B10" s="323" t="s">
        <v>514</v>
      </c>
      <c r="C10" s="323" t="s">
        <v>515</v>
      </c>
      <c r="D10" s="323" t="s">
        <v>516</v>
      </c>
      <c r="E10" s="323" t="s">
        <v>517</v>
      </c>
      <c r="F10" s="93" t="s">
        <v>338</v>
      </c>
      <c r="G10" s="4">
        <v>3875</v>
      </c>
      <c r="H10" s="4">
        <v>3875</v>
      </c>
      <c r="I10" s="4">
        <v>775</v>
      </c>
    </row>
    <row r="11" spans="1:10" ht="15" x14ac:dyDescent="0.2">
      <c r="A11" s="93">
        <v>3</v>
      </c>
      <c r="B11" s="323" t="s">
        <v>485</v>
      </c>
      <c r="C11" s="323" t="s">
        <v>486</v>
      </c>
      <c r="D11" s="323" t="s">
        <v>487</v>
      </c>
      <c r="E11" s="323" t="s">
        <v>518</v>
      </c>
      <c r="F11" s="93" t="s">
        <v>338</v>
      </c>
      <c r="G11" s="4">
        <v>3750</v>
      </c>
      <c r="H11" s="4">
        <v>3750</v>
      </c>
      <c r="I11" s="4">
        <v>750</v>
      </c>
    </row>
    <row r="12" spans="1:10" ht="15" x14ac:dyDescent="0.2">
      <c r="A12" s="93">
        <v>4</v>
      </c>
      <c r="B12" s="323" t="s">
        <v>485</v>
      </c>
      <c r="C12" s="323" t="s">
        <v>519</v>
      </c>
      <c r="D12" s="323" t="s">
        <v>520</v>
      </c>
      <c r="E12" s="323" t="s">
        <v>521</v>
      </c>
      <c r="F12" s="93" t="s">
        <v>338</v>
      </c>
      <c r="G12" s="4">
        <v>1250</v>
      </c>
      <c r="H12" s="4">
        <v>1250</v>
      </c>
      <c r="I12" s="4">
        <v>250</v>
      </c>
    </row>
    <row r="13" spans="1:10" ht="15" x14ac:dyDescent="0.2">
      <c r="A13" s="93">
        <v>5</v>
      </c>
      <c r="B13" s="323" t="s">
        <v>522</v>
      </c>
      <c r="C13" s="323" t="s">
        <v>523</v>
      </c>
      <c r="D13" s="323" t="s">
        <v>524</v>
      </c>
      <c r="E13" s="323" t="s">
        <v>525</v>
      </c>
      <c r="F13" s="93" t="s">
        <v>338</v>
      </c>
      <c r="G13" s="4">
        <v>3750</v>
      </c>
      <c r="H13" s="4">
        <v>3750</v>
      </c>
      <c r="I13" s="4">
        <v>750</v>
      </c>
    </row>
    <row r="14" spans="1:10" ht="15" x14ac:dyDescent="0.2">
      <c r="A14" s="93">
        <v>6</v>
      </c>
      <c r="B14" s="323" t="s">
        <v>526</v>
      </c>
      <c r="C14" s="323" t="s">
        <v>527</v>
      </c>
      <c r="D14" s="323" t="s">
        <v>528</v>
      </c>
      <c r="E14" s="323" t="s">
        <v>529</v>
      </c>
      <c r="F14" s="93" t="s">
        <v>338</v>
      </c>
      <c r="G14" s="4">
        <v>1500</v>
      </c>
      <c r="H14" s="4">
        <v>1500</v>
      </c>
      <c r="I14" s="4">
        <v>300</v>
      </c>
    </row>
    <row r="15" spans="1:10" ht="15" x14ac:dyDescent="0.2">
      <c r="A15" s="93">
        <v>7</v>
      </c>
      <c r="B15" s="323" t="s">
        <v>530</v>
      </c>
      <c r="C15" s="323" t="s">
        <v>531</v>
      </c>
      <c r="D15" s="323" t="s">
        <v>532</v>
      </c>
      <c r="E15" s="323" t="s">
        <v>533</v>
      </c>
      <c r="F15" s="93" t="s">
        <v>338</v>
      </c>
      <c r="G15" s="4">
        <v>1250</v>
      </c>
      <c r="H15" s="4">
        <v>1250</v>
      </c>
      <c r="I15" s="4">
        <v>250</v>
      </c>
    </row>
    <row r="16" spans="1:10" ht="15" x14ac:dyDescent="0.2">
      <c r="A16" s="93">
        <v>8</v>
      </c>
      <c r="B16" s="323" t="s">
        <v>511</v>
      </c>
      <c r="C16" s="323" t="s">
        <v>534</v>
      </c>
      <c r="D16" s="323" t="s">
        <v>535</v>
      </c>
      <c r="E16" s="323" t="s">
        <v>533</v>
      </c>
      <c r="F16" s="93" t="s">
        <v>338</v>
      </c>
      <c r="G16" s="4">
        <v>1250</v>
      </c>
      <c r="H16" s="4">
        <v>1250</v>
      </c>
      <c r="I16" s="4">
        <v>250</v>
      </c>
    </row>
    <row r="17" spans="1:9" ht="15" x14ac:dyDescent="0.2">
      <c r="A17" s="93">
        <v>9</v>
      </c>
      <c r="B17" s="323" t="s">
        <v>485</v>
      </c>
      <c r="C17" s="323" t="s">
        <v>536</v>
      </c>
      <c r="D17" s="323" t="s">
        <v>537</v>
      </c>
      <c r="E17" s="323" t="s">
        <v>533</v>
      </c>
      <c r="F17" s="93" t="s">
        <v>338</v>
      </c>
      <c r="G17" s="4">
        <v>1250</v>
      </c>
      <c r="H17" s="4">
        <v>1250</v>
      </c>
      <c r="I17" s="4">
        <v>250</v>
      </c>
    </row>
    <row r="18" spans="1:9" ht="15" x14ac:dyDescent="0.2">
      <c r="A18" s="93">
        <v>10</v>
      </c>
      <c r="B18" s="323" t="s">
        <v>538</v>
      </c>
      <c r="C18" s="323" t="s">
        <v>539</v>
      </c>
      <c r="D18" s="323" t="s">
        <v>540</v>
      </c>
      <c r="E18" s="323" t="s">
        <v>541</v>
      </c>
      <c r="F18" s="93" t="s">
        <v>338</v>
      </c>
      <c r="G18" s="4">
        <v>875</v>
      </c>
      <c r="H18" s="4">
        <v>875</v>
      </c>
      <c r="I18" s="4">
        <v>175</v>
      </c>
    </row>
    <row r="19" spans="1:9" ht="15" x14ac:dyDescent="0.2">
      <c r="A19" s="93">
        <v>11</v>
      </c>
      <c r="B19" s="323" t="s">
        <v>542</v>
      </c>
      <c r="C19" s="323" t="s">
        <v>543</v>
      </c>
      <c r="D19" s="323" t="s">
        <v>544</v>
      </c>
      <c r="E19" s="323" t="s">
        <v>541</v>
      </c>
      <c r="F19" s="93" t="s">
        <v>338</v>
      </c>
      <c r="G19" s="4">
        <v>875</v>
      </c>
      <c r="H19" s="4">
        <v>875</v>
      </c>
      <c r="I19" s="4">
        <v>175</v>
      </c>
    </row>
    <row r="20" spans="1:9" ht="15" x14ac:dyDescent="0.2">
      <c r="A20" s="93">
        <v>12</v>
      </c>
      <c r="B20" s="323" t="s">
        <v>545</v>
      </c>
      <c r="C20" s="323" t="s">
        <v>546</v>
      </c>
      <c r="D20" s="323" t="s">
        <v>547</v>
      </c>
      <c r="E20" s="323" t="s">
        <v>548</v>
      </c>
      <c r="F20" s="93" t="s">
        <v>338</v>
      </c>
      <c r="G20" s="4">
        <v>875</v>
      </c>
      <c r="H20" s="4">
        <v>875</v>
      </c>
      <c r="I20" s="4">
        <v>175</v>
      </c>
    </row>
    <row r="21" spans="1:9" ht="15" x14ac:dyDescent="0.2">
      <c r="A21" s="93">
        <v>13</v>
      </c>
      <c r="B21" s="323" t="s">
        <v>549</v>
      </c>
      <c r="C21" s="323" t="s">
        <v>550</v>
      </c>
      <c r="D21" s="323" t="s">
        <v>551</v>
      </c>
      <c r="E21" s="323" t="s">
        <v>552</v>
      </c>
      <c r="F21" s="93" t="s">
        <v>338</v>
      </c>
      <c r="G21" s="4">
        <v>1000</v>
      </c>
      <c r="H21" s="4">
        <v>1000</v>
      </c>
      <c r="I21" s="4">
        <v>200</v>
      </c>
    </row>
    <row r="22" spans="1:9" ht="15" x14ac:dyDescent="0.2">
      <c r="A22" s="93">
        <v>14</v>
      </c>
      <c r="B22" s="323" t="s">
        <v>498</v>
      </c>
      <c r="C22" s="323" t="s">
        <v>553</v>
      </c>
      <c r="D22" s="323" t="s">
        <v>554</v>
      </c>
      <c r="E22" s="323" t="s">
        <v>552</v>
      </c>
      <c r="F22" s="93" t="s">
        <v>338</v>
      </c>
      <c r="G22" s="4">
        <v>500</v>
      </c>
      <c r="H22" s="4">
        <v>500</v>
      </c>
      <c r="I22" s="4">
        <v>100</v>
      </c>
    </row>
    <row r="23" spans="1:9" ht="15" x14ac:dyDescent="0.2">
      <c r="A23" s="93">
        <v>15</v>
      </c>
      <c r="B23" s="323" t="s">
        <v>555</v>
      </c>
      <c r="C23" s="323" t="s">
        <v>556</v>
      </c>
      <c r="D23" s="323" t="s">
        <v>557</v>
      </c>
      <c r="E23" s="323" t="s">
        <v>552</v>
      </c>
      <c r="F23" s="93" t="s">
        <v>338</v>
      </c>
      <c r="G23" s="4">
        <v>500</v>
      </c>
      <c r="H23" s="4">
        <v>500</v>
      </c>
      <c r="I23" s="4">
        <v>100</v>
      </c>
    </row>
    <row r="24" spans="1:9" ht="15" x14ac:dyDescent="0.2">
      <c r="A24" s="93">
        <v>16</v>
      </c>
      <c r="B24" s="323" t="s">
        <v>558</v>
      </c>
      <c r="C24" s="323" t="s">
        <v>559</v>
      </c>
      <c r="D24" s="323" t="s">
        <v>560</v>
      </c>
      <c r="E24" s="323" t="s">
        <v>561</v>
      </c>
      <c r="F24" s="93" t="s">
        <v>338</v>
      </c>
      <c r="G24" s="4">
        <v>1000</v>
      </c>
      <c r="H24" s="4">
        <v>1000</v>
      </c>
      <c r="I24" s="4">
        <v>200</v>
      </c>
    </row>
    <row r="25" spans="1:9" ht="15" x14ac:dyDescent="0.2">
      <c r="A25" s="93">
        <v>17</v>
      </c>
      <c r="B25" s="323" t="s">
        <v>485</v>
      </c>
      <c r="C25" s="323" t="s">
        <v>496</v>
      </c>
      <c r="D25" s="323" t="s">
        <v>562</v>
      </c>
      <c r="E25" s="323" t="s">
        <v>563</v>
      </c>
      <c r="F25" s="93" t="s">
        <v>338</v>
      </c>
      <c r="G25" s="4">
        <v>1250</v>
      </c>
      <c r="H25" s="4">
        <v>1250</v>
      </c>
      <c r="I25" s="4">
        <v>250</v>
      </c>
    </row>
    <row r="26" spans="1:9" ht="15" x14ac:dyDescent="0.2">
      <c r="A26" s="93">
        <v>18</v>
      </c>
      <c r="B26" s="323" t="s">
        <v>485</v>
      </c>
      <c r="C26" s="323" t="s">
        <v>564</v>
      </c>
      <c r="D26" s="323" t="s">
        <v>565</v>
      </c>
      <c r="E26" s="323" t="s">
        <v>566</v>
      </c>
      <c r="F26" s="93" t="s">
        <v>338</v>
      </c>
      <c r="G26" s="4">
        <v>750</v>
      </c>
      <c r="H26" s="4">
        <v>750</v>
      </c>
      <c r="I26" s="4">
        <v>150</v>
      </c>
    </row>
    <row r="27" spans="1:9" ht="15" x14ac:dyDescent="0.2">
      <c r="A27" s="93">
        <v>19</v>
      </c>
      <c r="B27" s="323" t="s">
        <v>555</v>
      </c>
      <c r="C27" s="323" t="s">
        <v>567</v>
      </c>
      <c r="D27" s="323" t="s">
        <v>568</v>
      </c>
      <c r="E27" s="323" t="s">
        <v>569</v>
      </c>
      <c r="F27" s="93" t="s">
        <v>338</v>
      </c>
      <c r="G27" s="4">
        <v>1000</v>
      </c>
      <c r="H27" s="4">
        <v>1000</v>
      </c>
      <c r="I27" s="4">
        <v>200</v>
      </c>
    </row>
    <row r="28" spans="1:9" ht="15" x14ac:dyDescent="0.2">
      <c r="A28" s="93">
        <v>20</v>
      </c>
      <c r="B28" s="323" t="s">
        <v>538</v>
      </c>
      <c r="C28" s="323" t="s">
        <v>570</v>
      </c>
      <c r="D28" s="323" t="s">
        <v>571</v>
      </c>
      <c r="E28" s="323" t="s">
        <v>569</v>
      </c>
      <c r="F28" s="93" t="s">
        <v>338</v>
      </c>
      <c r="G28" s="4">
        <v>875</v>
      </c>
      <c r="H28" s="4">
        <v>875</v>
      </c>
      <c r="I28" s="4">
        <v>175</v>
      </c>
    </row>
    <row r="29" spans="1:9" ht="15" x14ac:dyDescent="0.2">
      <c r="A29" s="93">
        <v>21</v>
      </c>
      <c r="B29" s="323" t="s">
        <v>572</v>
      </c>
      <c r="C29" s="323" t="s">
        <v>570</v>
      </c>
      <c r="D29" s="323" t="s">
        <v>573</v>
      </c>
      <c r="E29" s="323" t="s">
        <v>569</v>
      </c>
      <c r="F29" s="93" t="s">
        <v>338</v>
      </c>
      <c r="G29" s="4">
        <v>750</v>
      </c>
      <c r="H29" s="4">
        <v>750</v>
      </c>
      <c r="I29" s="4">
        <v>150</v>
      </c>
    </row>
    <row r="30" spans="1:9" ht="15" x14ac:dyDescent="0.2">
      <c r="A30" s="93">
        <v>22</v>
      </c>
      <c r="B30" s="323" t="s">
        <v>574</v>
      </c>
      <c r="C30" s="323" t="s">
        <v>575</v>
      </c>
      <c r="D30" s="323" t="s">
        <v>576</v>
      </c>
      <c r="E30" s="323" t="s">
        <v>569</v>
      </c>
      <c r="F30" s="93" t="s">
        <v>338</v>
      </c>
      <c r="G30" s="4">
        <v>625</v>
      </c>
      <c r="H30" s="4">
        <v>625</v>
      </c>
      <c r="I30" s="4">
        <v>125</v>
      </c>
    </row>
    <row r="31" spans="1:9" ht="15" x14ac:dyDescent="0.2">
      <c r="A31" s="93">
        <v>23</v>
      </c>
      <c r="B31" s="323" t="s">
        <v>572</v>
      </c>
      <c r="C31" s="323" t="s">
        <v>577</v>
      </c>
      <c r="D31" s="323" t="s">
        <v>578</v>
      </c>
      <c r="E31" s="323" t="s">
        <v>579</v>
      </c>
      <c r="F31" s="93" t="s">
        <v>338</v>
      </c>
      <c r="G31" s="4">
        <v>750</v>
      </c>
      <c r="H31" s="4">
        <v>750</v>
      </c>
      <c r="I31" s="4">
        <v>150</v>
      </c>
    </row>
    <row r="32" spans="1:9" ht="15" x14ac:dyDescent="0.2">
      <c r="A32" s="93">
        <v>24</v>
      </c>
      <c r="B32" s="323" t="s">
        <v>580</v>
      </c>
      <c r="C32" s="323" t="s">
        <v>581</v>
      </c>
      <c r="D32" s="323" t="s">
        <v>582</v>
      </c>
      <c r="E32" s="323" t="s">
        <v>583</v>
      </c>
      <c r="F32" s="93" t="s">
        <v>338</v>
      </c>
      <c r="G32" s="4">
        <v>1250</v>
      </c>
      <c r="H32" s="4">
        <v>1250</v>
      </c>
      <c r="I32" s="4">
        <v>250</v>
      </c>
    </row>
    <row r="33" spans="1:9" ht="15" x14ac:dyDescent="0.2">
      <c r="A33" s="93">
        <v>25</v>
      </c>
      <c r="B33" s="323" t="s">
        <v>584</v>
      </c>
      <c r="C33" s="323" t="s">
        <v>585</v>
      </c>
      <c r="D33" s="323" t="s">
        <v>586</v>
      </c>
      <c r="E33" s="323" t="s">
        <v>587</v>
      </c>
      <c r="F33" s="93" t="s">
        <v>338</v>
      </c>
      <c r="G33" s="4">
        <v>1000</v>
      </c>
      <c r="H33" s="4">
        <v>1000</v>
      </c>
      <c r="I33" s="4">
        <v>200</v>
      </c>
    </row>
    <row r="34" spans="1:9" ht="15" x14ac:dyDescent="0.2">
      <c r="A34" s="93">
        <v>26</v>
      </c>
      <c r="B34" s="323" t="s">
        <v>580</v>
      </c>
      <c r="C34" s="323" t="s">
        <v>588</v>
      </c>
      <c r="D34" s="323" t="s">
        <v>589</v>
      </c>
      <c r="E34" s="323" t="s">
        <v>590</v>
      </c>
      <c r="F34" s="93" t="s">
        <v>338</v>
      </c>
      <c r="G34" s="4">
        <v>1250</v>
      </c>
      <c r="H34" s="4">
        <v>1250</v>
      </c>
      <c r="I34" s="4">
        <v>250</v>
      </c>
    </row>
    <row r="35" spans="1:9" ht="15" x14ac:dyDescent="0.2">
      <c r="A35" s="93">
        <v>27</v>
      </c>
      <c r="B35" s="323" t="s">
        <v>591</v>
      </c>
      <c r="C35" s="323" t="s">
        <v>592</v>
      </c>
      <c r="D35" s="323" t="s">
        <v>593</v>
      </c>
      <c r="E35" s="323" t="s">
        <v>594</v>
      </c>
      <c r="F35" s="93" t="s">
        <v>338</v>
      </c>
      <c r="G35" s="4">
        <v>750</v>
      </c>
      <c r="H35" s="4">
        <v>750</v>
      </c>
      <c r="I35" s="4">
        <v>150</v>
      </c>
    </row>
    <row r="36" spans="1:9" ht="15" x14ac:dyDescent="0.2">
      <c r="A36" s="93">
        <v>28</v>
      </c>
      <c r="B36" s="323" t="s">
        <v>514</v>
      </c>
      <c r="C36" s="323" t="s">
        <v>595</v>
      </c>
      <c r="D36" s="323" t="s">
        <v>596</v>
      </c>
      <c r="E36" s="323" t="s">
        <v>597</v>
      </c>
      <c r="F36" s="93" t="s">
        <v>338</v>
      </c>
      <c r="G36" s="4">
        <v>1250</v>
      </c>
      <c r="H36" s="4">
        <v>1250</v>
      </c>
      <c r="I36" s="4">
        <v>250</v>
      </c>
    </row>
    <row r="37" spans="1:9" ht="15" x14ac:dyDescent="0.2">
      <c r="A37" s="93">
        <v>29</v>
      </c>
      <c r="B37" s="323" t="s">
        <v>538</v>
      </c>
      <c r="C37" s="323" t="s">
        <v>598</v>
      </c>
      <c r="D37" s="323" t="s">
        <v>599</v>
      </c>
      <c r="E37" s="323" t="s">
        <v>600</v>
      </c>
      <c r="F37" s="93" t="s">
        <v>338</v>
      </c>
      <c r="G37" s="4">
        <v>750</v>
      </c>
      <c r="H37" s="4">
        <v>750</v>
      </c>
      <c r="I37" s="4">
        <v>150</v>
      </c>
    </row>
    <row r="38" spans="1:9" ht="15" x14ac:dyDescent="0.2">
      <c r="A38" s="93">
        <v>30</v>
      </c>
      <c r="B38" s="323" t="s">
        <v>601</v>
      </c>
      <c r="C38" s="323" t="s">
        <v>602</v>
      </c>
      <c r="D38" s="323" t="s">
        <v>603</v>
      </c>
      <c r="E38" s="323" t="s">
        <v>600</v>
      </c>
      <c r="F38" s="93" t="s">
        <v>338</v>
      </c>
      <c r="G38" s="4">
        <v>750</v>
      </c>
      <c r="H38" s="4">
        <v>750</v>
      </c>
      <c r="I38" s="4">
        <v>150</v>
      </c>
    </row>
    <row r="39" spans="1:9" ht="15" x14ac:dyDescent="0.2">
      <c r="A39" s="93">
        <v>31</v>
      </c>
      <c r="B39" s="323" t="s">
        <v>604</v>
      </c>
      <c r="C39" s="323" t="s">
        <v>605</v>
      </c>
      <c r="D39" s="323" t="s">
        <v>606</v>
      </c>
      <c r="E39" s="323" t="s">
        <v>607</v>
      </c>
      <c r="F39" s="93" t="s">
        <v>338</v>
      </c>
      <c r="G39" s="4">
        <v>765.62</v>
      </c>
      <c r="H39" s="4">
        <v>765.62</v>
      </c>
      <c r="I39" s="4">
        <v>153.124</v>
      </c>
    </row>
    <row r="40" spans="1:9" ht="15" x14ac:dyDescent="0.2">
      <c r="A40" s="93">
        <v>32</v>
      </c>
      <c r="B40" s="323" t="s">
        <v>490</v>
      </c>
      <c r="C40" s="323" t="s">
        <v>491</v>
      </c>
      <c r="D40" s="323" t="s">
        <v>492</v>
      </c>
      <c r="E40" s="323" t="s">
        <v>607</v>
      </c>
      <c r="F40" s="93" t="s">
        <v>338</v>
      </c>
      <c r="G40" s="4">
        <v>875</v>
      </c>
      <c r="H40" s="4">
        <v>875</v>
      </c>
      <c r="I40" s="4">
        <v>175</v>
      </c>
    </row>
    <row r="41" spans="1:9" ht="15" x14ac:dyDescent="0.2">
      <c r="A41" s="93">
        <v>33</v>
      </c>
      <c r="B41" s="323" t="s">
        <v>485</v>
      </c>
      <c r="C41" s="323" t="s">
        <v>608</v>
      </c>
      <c r="D41" s="323" t="s">
        <v>609</v>
      </c>
      <c r="E41" s="323" t="s">
        <v>607</v>
      </c>
      <c r="F41" s="93" t="s">
        <v>338</v>
      </c>
      <c r="G41" s="4">
        <v>875</v>
      </c>
      <c r="H41" s="4">
        <v>875</v>
      </c>
      <c r="I41" s="4">
        <v>175</v>
      </c>
    </row>
    <row r="42" spans="1:9" ht="15" x14ac:dyDescent="0.2">
      <c r="A42" s="93">
        <v>34</v>
      </c>
      <c r="B42" s="323" t="s">
        <v>610</v>
      </c>
      <c r="C42" s="323" t="s">
        <v>611</v>
      </c>
      <c r="D42" s="323" t="s">
        <v>612</v>
      </c>
      <c r="E42" s="323" t="s">
        <v>607</v>
      </c>
      <c r="F42" s="93" t="s">
        <v>338</v>
      </c>
      <c r="G42" s="4">
        <v>875</v>
      </c>
      <c r="H42" s="4">
        <v>875</v>
      </c>
      <c r="I42" s="4">
        <v>175</v>
      </c>
    </row>
    <row r="43" spans="1:9" ht="15" x14ac:dyDescent="0.2">
      <c r="A43" s="93">
        <v>35</v>
      </c>
      <c r="B43" s="323" t="s">
        <v>613</v>
      </c>
      <c r="C43" s="323" t="s">
        <v>614</v>
      </c>
      <c r="D43" s="323" t="s">
        <v>615</v>
      </c>
      <c r="E43" s="323" t="s">
        <v>607</v>
      </c>
      <c r="F43" s="93" t="s">
        <v>338</v>
      </c>
      <c r="G43" s="4">
        <v>875</v>
      </c>
      <c r="H43" s="4">
        <v>875</v>
      </c>
      <c r="I43" s="4">
        <v>175</v>
      </c>
    </row>
    <row r="44" spans="1:9" ht="15" x14ac:dyDescent="0.2">
      <c r="A44" s="93">
        <v>36</v>
      </c>
      <c r="B44" s="323" t="s">
        <v>616</v>
      </c>
      <c r="C44" s="323" t="s">
        <v>543</v>
      </c>
      <c r="D44" s="323" t="s">
        <v>617</v>
      </c>
      <c r="E44" s="323" t="s">
        <v>607</v>
      </c>
      <c r="F44" s="93" t="s">
        <v>338</v>
      </c>
      <c r="G44" s="4">
        <v>875</v>
      </c>
      <c r="H44" s="4">
        <v>875</v>
      </c>
      <c r="I44" s="4">
        <v>175</v>
      </c>
    </row>
    <row r="45" spans="1:9" ht="15" x14ac:dyDescent="0.2">
      <c r="A45" s="93">
        <v>37</v>
      </c>
      <c r="B45" s="323" t="s">
        <v>495</v>
      </c>
      <c r="C45" s="323" t="s">
        <v>496</v>
      </c>
      <c r="D45" s="323" t="s">
        <v>497</v>
      </c>
      <c r="E45" s="323" t="s">
        <v>607</v>
      </c>
      <c r="F45" s="93" t="s">
        <v>338</v>
      </c>
      <c r="G45" s="4">
        <v>875</v>
      </c>
      <c r="H45" s="4">
        <v>875</v>
      </c>
      <c r="I45" s="4">
        <v>175</v>
      </c>
    </row>
    <row r="46" spans="1:9" ht="15" x14ac:dyDescent="0.2">
      <c r="A46" s="93">
        <v>38</v>
      </c>
      <c r="B46" s="323" t="s">
        <v>618</v>
      </c>
      <c r="C46" s="323" t="s">
        <v>619</v>
      </c>
      <c r="D46" s="323" t="s">
        <v>620</v>
      </c>
      <c r="E46" s="323" t="s">
        <v>621</v>
      </c>
      <c r="F46" s="93" t="s">
        <v>338</v>
      </c>
      <c r="G46" s="4">
        <v>1000</v>
      </c>
      <c r="H46" s="4">
        <v>1000</v>
      </c>
      <c r="I46" s="4">
        <v>200</v>
      </c>
    </row>
    <row r="47" spans="1:9" ht="15" x14ac:dyDescent="0.2">
      <c r="A47" s="93">
        <v>39</v>
      </c>
      <c r="B47" s="323" t="s">
        <v>485</v>
      </c>
      <c r="C47" s="323" t="s">
        <v>622</v>
      </c>
      <c r="D47" s="323" t="s">
        <v>623</v>
      </c>
      <c r="E47" s="323" t="s">
        <v>621</v>
      </c>
      <c r="F47" s="93" t="s">
        <v>338</v>
      </c>
      <c r="G47" s="4">
        <v>1000</v>
      </c>
      <c r="H47" s="4">
        <v>1000</v>
      </c>
      <c r="I47" s="4">
        <v>200</v>
      </c>
    </row>
    <row r="48" spans="1:9" ht="15" x14ac:dyDescent="0.2">
      <c r="A48" s="93">
        <v>40</v>
      </c>
      <c r="B48" s="323" t="s">
        <v>485</v>
      </c>
      <c r="C48" s="323" t="s">
        <v>624</v>
      </c>
      <c r="D48" s="323" t="s">
        <v>625</v>
      </c>
      <c r="E48" s="323" t="s">
        <v>621</v>
      </c>
      <c r="F48" s="93" t="s">
        <v>338</v>
      </c>
      <c r="G48" s="4">
        <v>1000</v>
      </c>
      <c r="H48" s="4">
        <v>1000</v>
      </c>
      <c r="I48" s="4">
        <v>200</v>
      </c>
    </row>
    <row r="49" spans="1:9" ht="15" x14ac:dyDescent="0.2">
      <c r="A49" s="93">
        <v>41</v>
      </c>
      <c r="B49" s="323" t="s">
        <v>626</v>
      </c>
      <c r="C49" s="323" t="s">
        <v>627</v>
      </c>
      <c r="D49" s="323" t="s">
        <v>628</v>
      </c>
      <c r="E49" s="323" t="s">
        <v>621</v>
      </c>
      <c r="F49" s="93" t="s">
        <v>338</v>
      </c>
      <c r="G49" s="4">
        <v>1000</v>
      </c>
      <c r="H49" s="4">
        <v>1000</v>
      </c>
      <c r="I49" s="4">
        <v>200</v>
      </c>
    </row>
    <row r="50" spans="1:9" ht="15" x14ac:dyDescent="0.2">
      <c r="A50" s="93">
        <v>42</v>
      </c>
      <c r="B50" s="323" t="s">
        <v>626</v>
      </c>
      <c r="C50" s="323" t="s">
        <v>629</v>
      </c>
      <c r="D50" s="323" t="s">
        <v>630</v>
      </c>
      <c r="E50" s="323" t="s">
        <v>631</v>
      </c>
      <c r="F50" s="93" t="s">
        <v>338</v>
      </c>
      <c r="G50" s="4">
        <v>625</v>
      </c>
      <c r="H50" s="4">
        <v>625</v>
      </c>
      <c r="I50" s="4">
        <v>125</v>
      </c>
    </row>
    <row r="51" spans="1:9" ht="15" x14ac:dyDescent="0.2">
      <c r="A51" s="93">
        <v>43</v>
      </c>
      <c r="B51" s="323" t="s">
        <v>632</v>
      </c>
      <c r="C51" s="323" t="s">
        <v>633</v>
      </c>
      <c r="D51" s="323" t="s">
        <v>634</v>
      </c>
      <c r="E51" s="323" t="s">
        <v>635</v>
      </c>
      <c r="F51" s="93" t="s">
        <v>338</v>
      </c>
      <c r="G51" s="4">
        <v>1250</v>
      </c>
      <c r="H51" s="4">
        <v>1250</v>
      </c>
      <c r="I51" s="4">
        <v>250</v>
      </c>
    </row>
    <row r="52" spans="1:9" ht="15" x14ac:dyDescent="0.2">
      <c r="A52" s="93">
        <v>44</v>
      </c>
      <c r="B52" s="323" t="s">
        <v>636</v>
      </c>
      <c r="C52" s="323" t="s">
        <v>637</v>
      </c>
      <c r="D52" s="323" t="s">
        <v>638</v>
      </c>
      <c r="E52" s="323" t="s">
        <v>639</v>
      </c>
      <c r="F52" s="93" t="s">
        <v>338</v>
      </c>
      <c r="G52" s="4">
        <v>1000</v>
      </c>
      <c r="H52" s="4">
        <v>1000</v>
      </c>
      <c r="I52" s="4">
        <v>200</v>
      </c>
    </row>
    <row r="53" spans="1:9" ht="15" x14ac:dyDescent="0.2">
      <c r="A53" s="93">
        <v>45</v>
      </c>
      <c r="B53" s="323" t="s">
        <v>640</v>
      </c>
      <c r="C53" s="323" t="s">
        <v>641</v>
      </c>
      <c r="D53" s="323" t="s">
        <v>642</v>
      </c>
      <c r="E53" s="323" t="s">
        <v>639</v>
      </c>
      <c r="F53" s="93" t="s">
        <v>338</v>
      </c>
      <c r="G53" s="4">
        <v>1000</v>
      </c>
      <c r="H53" s="4">
        <v>1000</v>
      </c>
      <c r="I53" s="4">
        <v>200</v>
      </c>
    </row>
    <row r="54" spans="1:9" ht="15" x14ac:dyDescent="0.2">
      <c r="A54" s="93">
        <v>46</v>
      </c>
      <c r="B54" s="323" t="s">
        <v>498</v>
      </c>
      <c r="C54" s="323" t="s">
        <v>499</v>
      </c>
      <c r="D54" s="323" t="s">
        <v>500</v>
      </c>
      <c r="E54" s="323" t="s">
        <v>639</v>
      </c>
      <c r="F54" s="93" t="s">
        <v>338</v>
      </c>
      <c r="G54" s="4">
        <v>875</v>
      </c>
      <c r="H54" s="4">
        <v>875</v>
      </c>
      <c r="I54" s="4">
        <v>175</v>
      </c>
    </row>
    <row r="55" spans="1:9" ht="15" x14ac:dyDescent="0.2">
      <c r="A55" s="93">
        <v>47</v>
      </c>
      <c r="B55" s="323" t="s">
        <v>604</v>
      </c>
      <c r="C55" s="323" t="s">
        <v>643</v>
      </c>
      <c r="D55" s="323" t="s">
        <v>644</v>
      </c>
      <c r="E55" s="323" t="s">
        <v>645</v>
      </c>
      <c r="F55" s="93" t="s">
        <v>338</v>
      </c>
      <c r="G55" s="4">
        <v>625</v>
      </c>
      <c r="H55" s="4">
        <v>625</v>
      </c>
      <c r="I55" s="4">
        <v>125</v>
      </c>
    </row>
    <row r="56" spans="1:9" ht="15" x14ac:dyDescent="0.2">
      <c r="A56" s="93">
        <v>48</v>
      </c>
      <c r="B56" s="323" t="s">
        <v>646</v>
      </c>
      <c r="C56" s="323" t="s">
        <v>647</v>
      </c>
      <c r="D56" s="323" t="s">
        <v>648</v>
      </c>
      <c r="E56" s="323" t="s">
        <v>645</v>
      </c>
      <c r="F56" s="93" t="s">
        <v>338</v>
      </c>
      <c r="G56" s="4">
        <v>625</v>
      </c>
      <c r="H56" s="4">
        <v>625</v>
      </c>
      <c r="I56" s="4">
        <v>125</v>
      </c>
    </row>
    <row r="57" spans="1:9" ht="15" x14ac:dyDescent="0.2">
      <c r="A57" s="93">
        <v>49</v>
      </c>
      <c r="B57" s="323" t="s">
        <v>503</v>
      </c>
      <c r="C57" s="323" t="s">
        <v>504</v>
      </c>
      <c r="D57" s="323" t="s">
        <v>505</v>
      </c>
      <c r="E57" s="323" t="s">
        <v>645</v>
      </c>
      <c r="F57" s="93" t="s">
        <v>338</v>
      </c>
      <c r="G57" s="4">
        <v>625</v>
      </c>
      <c r="H57" s="4">
        <v>625</v>
      </c>
      <c r="I57" s="4">
        <v>125</v>
      </c>
    </row>
    <row r="58" spans="1:9" ht="15" x14ac:dyDescent="0.2">
      <c r="A58" s="93">
        <v>50</v>
      </c>
      <c r="B58" s="323" t="s">
        <v>646</v>
      </c>
      <c r="C58" s="323" t="s">
        <v>649</v>
      </c>
      <c r="D58" s="323" t="s">
        <v>650</v>
      </c>
      <c r="E58" s="323" t="s">
        <v>645</v>
      </c>
      <c r="F58" s="93" t="s">
        <v>338</v>
      </c>
      <c r="G58" s="4">
        <v>500</v>
      </c>
      <c r="H58" s="4">
        <v>500</v>
      </c>
      <c r="I58" s="4">
        <v>100</v>
      </c>
    </row>
    <row r="59" spans="1:9" ht="15" x14ac:dyDescent="0.2">
      <c r="A59" s="93">
        <v>51</v>
      </c>
      <c r="B59" s="323" t="s">
        <v>530</v>
      </c>
      <c r="C59" s="323" t="s">
        <v>649</v>
      </c>
      <c r="D59" s="323" t="s">
        <v>651</v>
      </c>
      <c r="E59" s="323" t="s">
        <v>645</v>
      </c>
      <c r="F59" s="93" t="s">
        <v>338</v>
      </c>
      <c r="G59" s="4">
        <v>500</v>
      </c>
      <c r="H59" s="4">
        <v>500</v>
      </c>
      <c r="I59" s="4">
        <v>100</v>
      </c>
    </row>
    <row r="60" spans="1:9" ht="15" x14ac:dyDescent="0.2">
      <c r="A60" s="93">
        <v>52</v>
      </c>
      <c r="B60" s="323" t="s">
        <v>485</v>
      </c>
      <c r="C60" s="323" t="s">
        <v>652</v>
      </c>
      <c r="D60" s="323" t="s">
        <v>653</v>
      </c>
      <c r="E60" s="323" t="s">
        <v>645</v>
      </c>
      <c r="F60" s="93" t="s">
        <v>338</v>
      </c>
      <c r="G60" s="4">
        <v>500</v>
      </c>
      <c r="H60" s="4">
        <v>500</v>
      </c>
      <c r="I60" s="4">
        <v>100</v>
      </c>
    </row>
    <row r="61" spans="1:9" ht="15" x14ac:dyDescent="0.2">
      <c r="A61" s="93">
        <v>53</v>
      </c>
      <c r="B61" s="323" t="s">
        <v>498</v>
      </c>
      <c r="C61" s="323" t="s">
        <v>654</v>
      </c>
      <c r="D61" s="323" t="s">
        <v>655</v>
      </c>
      <c r="E61" s="323" t="s">
        <v>656</v>
      </c>
      <c r="F61" s="93" t="s">
        <v>338</v>
      </c>
      <c r="G61" s="4">
        <v>500</v>
      </c>
      <c r="H61" s="4">
        <v>500</v>
      </c>
      <c r="I61" s="4">
        <v>0</v>
      </c>
    </row>
    <row r="62" spans="1:9" ht="15" x14ac:dyDescent="0.2">
      <c r="A62" s="93">
        <v>54</v>
      </c>
      <c r="B62" s="323" t="s">
        <v>646</v>
      </c>
      <c r="C62" s="323" t="s">
        <v>657</v>
      </c>
      <c r="D62" s="323" t="s">
        <v>658</v>
      </c>
      <c r="E62" s="323" t="s">
        <v>645</v>
      </c>
      <c r="F62" s="93" t="s">
        <v>338</v>
      </c>
      <c r="G62" s="4">
        <v>500</v>
      </c>
      <c r="H62" s="4">
        <v>500</v>
      </c>
      <c r="I62" s="4">
        <v>100</v>
      </c>
    </row>
    <row r="63" spans="1:9" ht="15" x14ac:dyDescent="0.2">
      <c r="A63" s="93">
        <v>55</v>
      </c>
      <c r="B63" s="323" t="s">
        <v>659</v>
      </c>
      <c r="C63" s="323" t="s">
        <v>660</v>
      </c>
      <c r="D63" s="323" t="s">
        <v>661</v>
      </c>
      <c r="E63" s="323" t="s">
        <v>645</v>
      </c>
      <c r="F63" s="93" t="s">
        <v>338</v>
      </c>
      <c r="G63" s="4">
        <v>500</v>
      </c>
      <c r="H63" s="4">
        <v>500</v>
      </c>
      <c r="I63" s="4">
        <v>100</v>
      </c>
    </row>
    <row r="64" spans="1:9" ht="15" x14ac:dyDescent="0.2">
      <c r="A64" s="93">
        <v>56</v>
      </c>
      <c r="B64" s="323" t="s">
        <v>646</v>
      </c>
      <c r="C64" s="323" t="s">
        <v>662</v>
      </c>
      <c r="D64" s="323" t="s">
        <v>663</v>
      </c>
      <c r="E64" s="323" t="s">
        <v>645</v>
      </c>
      <c r="F64" s="93" t="s">
        <v>338</v>
      </c>
      <c r="G64" s="4">
        <v>500</v>
      </c>
      <c r="H64" s="4">
        <v>500</v>
      </c>
      <c r="I64" s="4">
        <v>100</v>
      </c>
    </row>
    <row r="65" spans="1:9" ht="15" x14ac:dyDescent="0.2">
      <c r="A65" s="93">
        <v>57</v>
      </c>
      <c r="B65" s="323" t="s">
        <v>616</v>
      </c>
      <c r="C65" s="323" t="s">
        <v>664</v>
      </c>
      <c r="D65" s="323" t="s">
        <v>665</v>
      </c>
      <c r="E65" s="323" t="s">
        <v>645</v>
      </c>
      <c r="F65" s="93" t="s">
        <v>338</v>
      </c>
      <c r="G65" s="4">
        <v>500</v>
      </c>
      <c r="H65" s="4">
        <v>500</v>
      </c>
      <c r="I65" s="4">
        <v>100</v>
      </c>
    </row>
    <row r="66" spans="1:9" ht="15" x14ac:dyDescent="0.2">
      <c r="A66" s="93">
        <v>58</v>
      </c>
      <c r="B66" s="323" t="s">
        <v>666</v>
      </c>
      <c r="C66" s="323" t="s">
        <v>667</v>
      </c>
      <c r="D66" s="323" t="s">
        <v>668</v>
      </c>
      <c r="E66" s="323" t="s">
        <v>645</v>
      </c>
      <c r="F66" s="93" t="s">
        <v>338</v>
      </c>
      <c r="G66" s="4">
        <v>500</v>
      </c>
      <c r="H66" s="4">
        <v>500</v>
      </c>
      <c r="I66" s="4">
        <v>100</v>
      </c>
    </row>
    <row r="67" spans="1:9" ht="15" x14ac:dyDescent="0.2">
      <c r="A67" s="93">
        <v>59</v>
      </c>
      <c r="B67" s="323" t="s">
        <v>669</v>
      </c>
      <c r="C67" s="323" t="s">
        <v>652</v>
      </c>
      <c r="D67" s="323" t="s">
        <v>670</v>
      </c>
      <c r="E67" s="323" t="s">
        <v>645</v>
      </c>
      <c r="F67" s="93" t="s">
        <v>338</v>
      </c>
      <c r="G67" s="4">
        <v>412.5</v>
      </c>
      <c r="H67" s="4">
        <v>412.5</v>
      </c>
      <c r="I67" s="4">
        <v>82.5</v>
      </c>
    </row>
    <row r="68" spans="1:9" ht="15" x14ac:dyDescent="0.2">
      <c r="A68" s="93">
        <v>60</v>
      </c>
      <c r="B68" s="323" t="s">
        <v>671</v>
      </c>
      <c r="C68" s="323" t="s">
        <v>672</v>
      </c>
      <c r="D68" s="323" t="s">
        <v>673</v>
      </c>
      <c r="E68" s="323" t="s">
        <v>645</v>
      </c>
      <c r="F68" s="93" t="s">
        <v>338</v>
      </c>
      <c r="G68" s="4">
        <v>375</v>
      </c>
      <c r="H68" s="4">
        <v>375</v>
      </c>
      <c r="I68" s="4">
        <v>75</v>
      </c>
    </row>
    <row r="69" spans="1:9" ht="15" x14ac:dyDescent="0.2">
      <c r="A69" s="93">
        <v>61</v>
      </c>
      <c r="B69" s="323" t="s">
        <v>674</v>
      </c>
      <c r="C69" s="323" t="s">
        <v>643</v>
      </c>
      <c r="D69" s="323" t="s">
        <v>675</v>
      </c>
      <c r="E69" s="323" t="s">
        <v>645</v>
      </c>
      <c r="F69" s="93" t="s">
        <v>338</v>
      </c>
      <c r="G69" s="4">
        <v>375</v>
      </c>
      <c r="H69" s="4">
        <v>375</v>
      </c>
      <c r="I69" s="4">
        <v>75</v>
      </c>
    </row>
    <row r="70" spans="1:9" ht="15" x14ac:dyDescent="0.2">
      <c r="A70" s="93">
        <v>62</v>
      </c>
      <c r="B70" s="323" t="s">
        <v>676</v>
      </c>
      <c r="C70" s="323" t="s">
        <v>677</v>
      </c>
      <c r="D70" s="323" t="s">
        <v>678</v>
      </c>
      <c r="E70" s="323" t="s">
        <v>645</v>
      </c>
      <c r="F70" s="93" t="s">
        <v>338</v>
      </c>
      <c r="G70" s="4">
        <v>375</v>
      </c>
      <c r="H70" s="4">
        <v>375</v>
      </c>
      <c r="I70" s="4">
        <v>75</v>
      </c>
    </row>
    <row r="71" spans="1:9" ht="15" x14ac:dyDescent="0.2">
      <c r="A71" s="93">
        <v>63</v>
      </c>
      <c r="B71" s="323" t="s">
        <v>485</v>
      </c>
      <c r="C71" s="323" t="s">
        <v>519</v>
      </c>
      <c r="D71" s="323" t="s">
        <v>520</v>
      </c>
      <c r="E71" s="323" t="s">
        <v>521</v>
      </c>
      <c r="F71" s="93" t="s">
        <v>0</v>
      </c>
      <c r="G71" s="4">
        <v>1250</v>
      </c>
      <c r="H71" s="4">
        <v>1250</v>
      </c>
      <c r="I71" s="4">
        <v>250</v>
      </c>
    </row>
    <row r="72" spans="1:9" ht="15" x14ac:dyDescent="0.2">
      <c r="A72" s="93">
        <v>64</v>
      </c>
      <c r="B72" s="323" t="s">
        <v>526</v>
      </c>
      <c r="C72" s="323" t="s">
        <v>527</v>
      </c>
      <c r="D72" s="323" t="s">
        <v>528</v>
      </c>
      <c r="E72" s="323" t="s">
        <v>529</v>
      </c>
      <c r="F72" s="93" t="s">
        <v>0</v>
      </c>
      <c r="G72" s="4">
        <v>1000</v>
      </c>
      <c r="H72" s="4">
        <v>1000</v>
      </c>
      <c r="I72" s="4">
        <v>200</v>
      </c>
    </row>
    <row r="73" spans="1:9" ht="15" x14ac:dyDescent="0.2">
      <c r="A73" s="93">
        <v>65</v>
      </c>
      <c r="B73" s="323" t="s">
        <v>530</v>
      </c>
      <c r="C73" s="323" t="s">
        <v>531</v>
      </c>
      <c r="D73" s="323" t="s">
        <v>532</v>
      </c>
      <c r="E73" s="323" t="s">
        <v>533</v>
      </c>
      <c r="F73" s="93" t="s">
        <v>0</v>
      </c>
      <c r="G73" s="4">
        <v>1250</v>
      </c>
      <c r="H73" s="4">
        <v>1250</v>
      </c>
      <c r="I73" s="4">
        <v>250</v>
      </c>
    </row>
    <row r="74" spans="1:9" ht="15" x14ac:dyDescent="0.2">
      <c r="A74" s="93">
        <v>66</v>
      </c>
      <c r="B74" s="323" t="s">
        <v>511</v>
      </c>
      <c r="C74" s="323" t="s">
        <v>534</v>
      </c>
      <c r="D74" s="323" t="s">
        <v>535</v>
      </c>
      <c r="E74" s="323" t="s">
        <v>533</v>
      </c>
      <c r="F74" s="93" t="s">
        <v>0</v>
      </c>
      <c r="G74" s="4">
        <v>1250</v>
      </c>
      <c r="H74" s="4">
        <v>1250</v>
      </c>
      <c r="I74" s="4">
        <v>250</v>
      </c>
    </row>
    <row r="75" spans="1:9" ht="15" x14ac:dyDescent="0.2">
      <c r="A75" s="93">
        <v>67</v>
      </c>
      <c r="B75" s="323" t="s">
        <v>485</v>
      </c>
      <c r="C75" s="323" t="s">
        <v>536</v>
      </c>
      <c r="D75" s="323" t="s">
        <v>537</v>
      </c>
      <c r="E75" s="323" t="s">
        <v>533</v>
      </c>
      <c r="F75" s="93" t="s">
        <v>0</v>
      </c>
      <c r="G75" s="4">
        <v>1250</v>
      </c>
      <c r="H75" s="4">
        <v>1250</v>
      </c>
      <c r="I75" s="4">
        <v>250</v>
      </c>
    </row>
    <row r="76" spans="1:9" ht="15" x14ac:dyDescent="0.2">
      <c r="A76" s="93">
        <v>68</v>
      </c>
      <c r="B76" s="323" t="s">
        <v>580</v>
      </c>
      <c r="C76" s="323" t="s">
        <v>581</v>
      </c>
      <c r="D76" s="323" t="s">
        <v>582</v>
      </c>
      <c r="E76" s="323" t="s">
        <v>583</v>
      </c>
      <c r="F76" s="93" t="s">
        <v>0</v>
      </c>
      <c r="G76" s="4">
        <v>1250</v>
      </c>
      <c r="H76" s="4">
        <v>1250</v>
      </c>
      <c r="I76" s="4">
        <v>250</v>
      </c>
    </row>
    <row r="77" spans="1:9" ht="15" x14ac:dyDescent="0.2">
      <c r="A77" s="93">
        <v>69</v>
      </c>
      <c r="B77" s="323" t="s">
        <v>580</v>
      </c>
      <c r="C77" s="323" t="s">
        <v>588</v>
      </c>
      <c r="D77" s="323" t="s">
        <v>589</v>
      </c>
      <c r="E77" s="323" t="s">
        <v>590</v>
      </c>
      <c r="F77" s="93" t="s">
        <v>0</v>
      </c>
      <c r="G77" s="4">
        <v>1250</v>
      </c>
      <c r="H77" s="4">
        <v>1250</v>
      </c>
      <c r="I77" s="4">
        <v>250</v>
      </c>
    </row>
    <row r="78" spans="1:9" ht="15" x14ac:dyDescent="0.2">
      <c r="A78" s="93">
        <v>70</v>
      </c>
      <c r="B78" s="323" t="s">
        <v>514</v>
      </c>
      <c r="C78" s="323" t="s">
        <v>595</v>
      </c>
      <c r="D78" s="323" t="s">
        <v>596</v>
      </c>
      <c r="E78" s="323" t="s">
        <v>597</v>
      </c>
      <c r="F78" s="93" t="s">
        <v>0</v>
      </c>
      <c r="G78" s="4">
        <v>750</v>
      </c>
      <c r="H78" s="4">
        <v>750</v>
      </c>
      <c r="I78" s="4">
        <v>150</v>
      </c>
    </row>
    <row r="79" spans="1:9" ht="15" x14ac:dyDescent="0.2">
      <c r="A79" s="93">
        <v>71</v>
      </c>
      <c r="B79" s="323" t="s">
        <v>632</v>
      </c>
      <c r="C79" s="323" t="s">
        <v>633</v>
      </c>
      <c r="D79" s="323" t="s">
        <v>634</v>
      </c>
      <c r="E79" s="323" t="s">
        <v>635</v>
      </c>
      <c r="F79" s="93" t="s">
        <v>0</v>
      </c>
      <c r="G79" s="4">
        <v>250</v>
      </c>
      <c r="H79" s="4">
        <v>250</v>
      </c>
      <c r="I79" s="4">
        <v>50</v>
      </c>
    </row>
    <row r="80" spans="1:9" ht="15" x14ac:dyDescent="0.2">
      <c r="A80" s="82" t="s">
        <v>269</v>
      </c>
      <c r="B80" s="323"/>
      <c r="C80" s="323"/>
      <c r="D80" s="323"/>
      <c r="E80" s="323"/>
      <c r="F80" s="93"/>
      <c r="G80" s="4"/>
      <c r="H80" s="4"/>
      <c r="I80" s="4"/>
    </row>
    <row r="81" spans="1:9" ht="15" x14ac:dyDescent="0.3">
      <c r="A81" s="82"/>
      <c r="B81" s="94"/>
      <c r="C81" s="94"/>
      <c r="D81" s="94"/>
      <c r="E81" s="94"/>
      <c r="F81" s="82" t="s">
        <v>426</v>
      </c>
      <c r="G81" s="81">
        <f>SUM(G9:G80)</f>
        <v>68803.12</v>
      </c>
      <c r="H81" s="81">
        <f>SUM(H9:H80)</f>
        <v>68803.12</v>
      </c>
      <c r="I81" s="81">
        <f>SUM(I9:I80)</f>
        <v>13660.624</v>
      </c>
    </row>
    <row r="82" spans="1:9" ht="15" x14ac:dyDescent="0.3">
      <c r="A82" s="219"/>
      <c r="B82" s="219"/>
      <c r="C82" s="219"/>
      <c r="D82" s="219"/>
      <c r="E82" s="219"/>
      <c r="F82" s="219"/>
      <c r="G82" s="219"/>
      <c r="H82" s="176"/>
      <c r="I82" s="176"/>
    </row>
    <row r="83" spans="1:9" ht="15" x14ac:dyDescent="0.3">
      <c r="A83" s="220" t="s">
        <v>679</v>
      </c>
      <c r="B83" s="220"/>
      <c r="C83" s="219"/>
      <c r="D83" s="219"/>
      <c r="E83" s="219"/>
      <c r="F83" s="219"/>
      <c r="G83" s="219"/>
      <c r="H83" s="176"/>
      <c r="I83" s="176" t="s">
        <v>268</v>
      </c>
    </row>
    <row r="84" spans="1:9" ht="15" x14ac:dyDescent="0.3">
      <c r="A84" s="220"/>
      <c r="B84" s="220"/>
      <c r="C84" s="219"/>
      <c r="D84" s="219"/>
      <c r="E84" s="219"/>
      <c r="F84" s="219"/>
      <c r="G84" s="219"/>
      <c r="H84" s="176"/>
      <c r="I84" s="176"/>
    </row>
    <row r="85" spans="1:9" ht="15" x14ac:dyDescent="0.3">
      <c r="A85" s="220"/>
      <c r="B85" s="220"/>
      <c r="C85" s="176"/>
      <c r="D85" s="176"/>
      <c r="E85" s="176"/>
      <c r="F85" s="176"/>
      <c r="G85" s="176"/>
      <c r="H85" s="176"/>
      <c r="I85" s="176"/>
    </row>
    <row r="86" spans="1:9" ht="15" x14ac:dyDescent="0.3">
      <c r="A86" s="220"/>
      <c r="B86" s="220"/>
      <c r="C86" s="176"/>
      <c r="D86" s="176"/>
      <c r="E86" s="176"/>
      <c r="F86" s="176"/>
      <c r="G86" s="176"/>
      <c r="H86" s="176"/>
      <c r="I86" s="176"/>
    </row>
    <row r="87" spans="1:9" x14ac:dyDescent="0.2">
      <c r="A87" s="217"/>
      <c r="B87" s="217"/>
      <c r="C87" s="217"/>
      <c r="D87" s="217"/>
      <c r="E87" s="217"/>
      <c r="F87" s="217"/>
      <c r="G87" s="217"/>
      <c r="H87" s="217"/>
      <c r="I87" s="217"/>
    </row>
    <row r="88" spans="1:9" ht="15" x14ac:dyDescent="0.3">
      <c r="A88" s="182" t="s">
        <v>99</v>
      </c>
      <c r="B88" s="182"/>
      <c r="C88" s="176"/>
      <c r="D88" s="176"/>
      <c r="E88" s="176"/>
      <c r="F88" s="176"/>
      <c r="G88" s="176"/>
      <c r="H88" s="176"/>
      <c r="I88" s="176"/>
    </row>
    <row r="89" spans="1:9" ht="15" x14ac:dyDescent="0.3">
      <c r="A89" s="176"/>
      <c r="B89" s="176"/>
      <c r="C89" s="176"/>
      <c r="D89" s="176"/>
      <c r="E89" s="176"/>
      <c r="F89" s="176"/>
      <c r="G89" s="176"/>
      <c r="H89" s="176"/>
      <c r="I89" s="176"/>
    </row>
    <row r="90" spans="1:9" ht="15" x14ac:dyDescent="0.3">
      <c r="A90" s="176"/>
      <c r="B90" s="176"/>
      <c r="C90" s="176"/>
      <c r="D90" s="176"/>
      <c r="E90" s="180"/>
      <c r="F90" s="180"/>
      <c r="G90" s="180"/>
      <c r="H90" s="176"/>
      <c r="I90" s="176"/>
    </row>
    <row r="91" spans="1:9" ht="15" x14ac:dyDescent="0.3">
      <c r="A91" s="182"/>
      <c r="B91" s="182"/>
      <c r="C91" s="182" t="s">
        <v>381</v>
      </c>
      <c r="D91" s="182"/>
      <c r="E91" s="182"/>
      <c r="F91" s="182"/>
      <c r="G91" s="182"/>
      <c r="H91" s="176"/>
      <c r="I91" s="176"/>
    </row>
    <row r="92" spans="1:9" ht="15" x14ac:dyDescent="0.3">
      <c r="A92" s="176"/>
      <c r="B92" s="176"/>
      <c r="C92" s="176" t="s">
        <v>380</v>
      </c>
      <c r="D92" s="176"/>
      <c r="E92" s="176"/>
      <c r="F92" s="176"/>
      <c r="G92" s="176"/>
      <c r="H92" s="176"/>
      <c r="I92" s="176"/>
    </row>
    <row r="93" spans="1:9" x14ac:dyDescent="0.2">
      <c r="A93" s="184"/>
      <c r="B93" s="184"/>
      <c r="C93" s="184" t="s">
        <v>131</v>
      </c>
      <c r="D93" s="184"/>
      <c r="E93" s="184"/>
      <c r="F93" s="184"/>
      <c r="G93" s="184"/>
    </row>
  </sheetData>
  <mergeCells count="2">
    <mergeCell ref="I1:J1"/>
    <mergeCell ref="I2:J2"/>
  </mergeCells>
  <printOptions gridLines="1"/>
  <pageMargins left="0.25" right="0.25" top="0.75" bottom="0.75" header="0.3" footer="0.3"/>
  <pageSetup scale="67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view="pageBreakPreview" zoomScaleSheetLayoutView="100" workbookViewId="0">
      <selection activeCell="B9" sqref="B9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69" t="s">
        <v>1180</v>
      </c>
      <c r="B1" s="72"/>
      <c r="C1" s="72"/>
      <c r="D1" s="72"/>
      <c r="E1" s="72"/>
      <c r="F1" s="72"/>
      <c r="G1" s="431" t="s">
        <v>101</v>
      </c>
      <c r="H1" s="431"/>
    </row>
    <row r="2" spans="1:8" ht="15" x14ac:dyDescent="0.3">
      <c r="A2" s="71" t="s">
        <v>132</v>
      </c>
      <c r="B2" s="72"/>
      <c r="C2" s="72"/>
      <c r="D2" s="72"/>
      <c r="E2" s="72"/>
      <c r="F2" s="72"/>
      <c r="G2" s="429" t="s">
        <v>447</v>
      </c>
      <c r="H2" s="429"/>
    </row>
    <row r="3" spans="1:8" ht="15" x14ac:dyDescent="0.3">
      <c r="A3" s="71"/>
      <c r="B3" s="71"/>
      <c r="C3" s="71"/>
      <c r="D3" s="71"/>
      <c r="E3" s="71"/>
      <c r="F3" s="71"/>
      <c r="G3" s="297"/>
      <c r="H3" s="297"/>
    </row>
    <row r="4" spans="1:8" ht="15" x14ac:dyDescent="0.3">
      <c r="A4" s="72" t="str">
        <f>'[1]ფორმა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8" ht="15" x14ac:dyDescent="0.3">
      <c r="A5" s="272" t="s">
        <v>445</v>
      </c>
      <c r="B5" s="75"/>
      <c r="C5" s="75"/>
      <c r="D5" s="75"/>
      <c r="E5" s="75"/>
      <c r="F5" s="75"/>
      <c r="G5" s="76"/>
      <c r="H5" s="76"/>
    </row>
    <row r="6" spans="1:8" ht="15" x14ac:dyDescent="0.3">
      <c r="A6" s="72"/>
      <c r="B6" s="72"/>
      <c r="C6" s="72"/>
      <c r="D6" s="72"/>
      <c r="E6" s="72"/>
      <c r="F6" s="72"/>
      <c r="G6" s="71"/>
      <c r="H6" s="71"/>
    </row>
    <row r="7" spans="1:8" ht="15" x14ac:dyDescent="0.2">
      <c r="A7" s="296"/>
      <c r="B7" s="296"/>
      <c r="C7" s="296"/>
      <c r="D7" s="296"/>
      <c r="E7" s="296"/>
      <c r="F7" s="296"/>
      <c r="G7" s="73"/>
      <c r="H7" s="73"/>
    </row>
    <row r="8" spans="1:8" ht="45" x14ac:dyDescent="0.2">
      <c r="A8" s="85" t="s">
        <v>331</v>
      </c>
      <c r="B8" s="85" t="s">
        <v>332</v>
      </c>
      <c r="C8" s="85" t="s">
        <v>219</v>
      </c>
      <c r="D8" s="85" t="s">
        <v>335</v>
      </c>
      <c r="E8" s="85" t="s">
        <v>334</v>
      </c>
      <c r="F8" s="85" t="s">
        <v>376</v>
      </c>
      <c r="G8" s="74" t="s">
        <v>10</v>
      </c>
      <c r="H8" s="74" t="s">
        <v>9</v>
      </c>
    </row>
    <row r="9" spans="1:8" s="105" customFormat="1" ht="45" x14ac:dyDescent="0.2">
      <c r="A9" s="314" t="s">
        <v>485</v>
      </c>
      <c r="B9" s="314" t="s">
        <v>486</v>
      </c>
      <c r="C9" s="315" t="s">
        <v>487</v>
      </c>
      <c r="D9" s="314" t="s">
        <v>488</v>
      </c>
      <c r="E9" s="314" t="s">
        <v>489</v>
      </c>
      <c r="F9" s="316">
        <v>3</v>
      </c>
      <c r="G9" s="317">
        <v>1872.06</v>
      </c>
      <c r="H9" s="317">
        <v>1872.06</v>
      </c>
    </row>
    <row r="10" spans="1:8" s="105" customFormat="1" ht="60" x14ac:dyDescent="0.2">
      <c r="A10" s="93" t="s">
        <v>490</v>
      </c>
      <c r="B10" s="93" t="s">
        <v>491</v>
      </c>
      <c r="C10" s="318" t="s">
        <v>492</v>
      </c>
      <c r="D10" s="93" t="s">
        <v>493</v>
      </c>
      <c r="E10" s="93" t="s">
        <v>494</v>
      </c>
      <c r="F10" s="319">
        <v>2</v>
      </c>
      <c r="G10" s="317">
        <v>80</v>
      </c>
      <c r="H10" s="317">
        <v>80</v>
      </c>
    </row>
    <row r="11" spans="1:8" s="105" customFormat="1" ht="60" x14ac:dyDescent="0.2">
      <c r="A11" s="314" t="s">
        <v>495</v>
      </c>
      <c r="B11" s="314" t="s">
        <v>496</v>
      </c>
      <c r="C11" s="315" t="s">
        <v>497</v>
      </c>
      <c r="D11" s="93" t="s">
        <v>493</v>
      </c>
      <c r="E11" s="93" t="s">
        <v>494</v>
      </c>
      <c r="F11" s="320">
        <v>2</v>
      </c>
      <c r="G11" s="317">
        <v>140</v>
      </c>
      <c r="H11" s="317">
        <v>140</v>
      </c>
    </row>
    <row r="12" spans="1:8" s="105" customFormat="1" ht="30" x14ac:dyDescent="0.2">
      <c r="A12" s="314" t="s">
        <v>498</v>
      </c>
      <c r="B12" s="314" t="s">
        <v>499</v>
      </c>
      <c r="C12" s="315" t="s">
        <v>500</v>
      </c>
      <c r="D12" s="93" t="s">
        <v>501</v>
      </c>
      <c r="E12" s="93" t="s">
        <v>502</v>
      </c>
      <c r="F12" s="316">
        <v>1</v>
      </c>
      <c r="G12" s="317">
        <v>76</v>
      </c>
      <c r="H12" s="317">
        <v>76</v>
      </c>
    </row>
    <row r="13" spans="1:8" s="105" customFormat="1" ht="30" x14ac:dyDescent="0.2">
      <c r="A13" s="314" t="s">
        <v>503</v>
      </c>
      <c r="B13" s="314" t="s">
        <v>504</v>
      </c>
      <c r="C13" s="315" t="s">
        <v>505</v>
      </c>
      <c r="D13" s="93" t="s">
        <v>501</v>
      </c>
      <c r="E13" s="93" t="s">
        <v>502</v>
      </c>
      <c r="F13" s="316">
        <v>1</v>
      </c>
      <c r="G13" s="317">
        <v>40</v>
      </c>
      <c r="H13" s="317">
        <v>40</v>
      </c>
    </row>
    <row r="14" spans="1:8" s="105" customFormat="1" ht="90" x14ac:dyDescent="0.2">
      <c r="A14" s="314" t="s">
        <v>485</v>
      </c>
      <c r="B14" s="314" t="s">
        <v>486</v>
      </c>
      <c r="C14" s="315" t="s">
        <v>487</v>
      </c>
      <c r="D14" s="314" t="s">
        <v>506</v>
      </c>
      <c r="E14" s="314" t="s">
        <v>507</v>
      </c>
      <c r="F14" s="316">
        <v>2</v>
      </c>
      <c r="G14" s="317">
        <v>2237.29</v>
      </c>
      <c r="H14" s="317">
        <v>2237.29</v>
      </c>
    </row>
    <row r="15" spans="1:8" s="105" customFormat="1" ht="60" x14ac:dyDescent="0.2">
      <c r="A15" s="93" t="s">
        <v>490</v>
      </c>
      <c r="B15" s="93" t="s">
        <v>491</v>
      </c>
      <c r="C15" s="318" t="s">
        <v>492</v>
      </c>
      <c r="D15" s="93" t="s">
        <v>493</v>
      </c>
      <c r="E15" s="93" t="s">
        <v>508</v>
      </c>
      <c r="F15" s="319">
        <v>5</v>
      </c>
      <c r="G15" s="317">
        <v>200</v>
      </c>
      <c r="H15" s="317">
        <v>200</v>
      </c>
    </row>
    <row r="16" spans="1:8" ht="15" x14ac:dyDescent="0.2">
      <c r="A16" s="82"/>
      <c r="B16" s="82"/>
      <c r="C16" s="321"/>
      <c r="D16" s="82"/>
      <c r="E16" s="82"/>
      <c r="F16" s="82"/>
      <c r="G16" s="4"/>
      <c r="H16" s="4"/>
    </row>
    <row r="17" spans="1:8" ht="15" x14ac:dyDescent="0.3">
      <c r="A17" s="94"/>
      <c r="B17" s="94"/>
      <c r="C17" s="322"/>
      <c r="D17" s="94"/>
      <c r="E17" s="94"/>
      <c r="F17" s="94" t="s">
        <v>330</v>
      </c>
      <c r="G17" s="81">
        <f>SUM(G9:G16)</f>
        <v>4645.3500000000004</v>
      </c>
      <c r="H17" s="81">
        <f>SUM(H9:H16)</f>
        <v>4645.3500000000004</v>
      </c>
    </row>
    <row r="18" spans="1:8" ht="15" x14ac:dyDescent="0.3">
      <c r="A18" s="219"/>
      <c r="B18" s="219"/>
      <c r="C18" s="219"/>
      <c r="D18" s="219"/>
      <c r="E18" s="219"/>
      <c r="F18" s="219"/>
      <c r="G18" s="176"/>
      <c r="H18" s="176"/>
    </row>
    <row r="19" spans="1:8" ht="15" x14ac:dyDescent="0.3">
      <c r="A19" s="220" t="s">
        <v>509</v>
      </c>
      <c r="B19" s="219"/>
      <c r="C19" s="219"/>
      <c r="D19" s="219"/>
      <c r="E19" s="219"/>
      <c r="F19" s="219"/>
      <c r="G19" s="176"/>
      <c r="H19" s="176"/>
    </row>
    <row r="20" spans="1:8" ht="15" x14ac:dyDescent="0.3">
      <c r="A20" s="220" t="s">
        <v>510</v>
      </c>
      <c r="B20" s="219"/>
      <c r="C20" s="219"/>
      <c r="D20" s="219"/>
      <c r="E20" s="219"/>
      <c r="F20" s="219"/>
      <c r="G20" s="176"/>
      <c r="H20" s="176"/>
    </row>
    <row r="21" spans="1:8" ht="15" x14ac:dyDescent="0.3">
      <c r="A21" s="220"/>
      <c r="B21" s="176"/>
      <c r="C21" s="176"/>
      <c r="D21" s="176"/>
      <c r="E21" s="176"/>
      <c r="F21" s="176"/>
      <c r="G21" s="176"/>
      <c r="H21" s="176"/>
    </row>
    <row r="22" spans="1:8" ht="15" x14ac:dyDescent="0.3">
      <c r="A22" s="220"/>
      <c r="B22" s="176"/>
      <c r="C22" s="176"/>
      <c r="D22" s="176"/>
      <c r="E22" s="176"/>
      <c r="F22" s="176"/>
      <c r="G22" s="176"/>
      <c r="H22" s="176"/>
    </row>
    <row r="23" spans="1:8" x14ac:dyDescent="0.2">
      <c r="A23" s="217"/>
      <c r="B23" s="217"/>
      <c r="C23" s="217"/>
      <c r="D23" s="217"/>
      <c r="E23" s="217"/>
      <c r="F23" s="217"/>
      <c r="G23" s="217"/>
      <c r="H23" s="217"/>
    </row>
    <row r="24" spans="1:8" ht="15" x14ac:dyDescent="0.3">
      <c r="A24" s="182" t="s">
        <v>99</v>
      </c>
      <c r="B24" s="176"/>
      <c r="C24" s="176"/>
      <c r="D24" s="176"/>
      <c r="E24" s="176"/>
      <c r="F24" s="176"/>
      <c r="G24" s="176"/>
      <c r="H24" s="176"/>
    </row>
    <row r="25" spans="1:8" ht="15" x14ac:dyDescent="0.3">
      <c r="A25" s="176"/>
      <c r="B25" s="176"/>
      <c r="C25" s="176"/>
      <c r="D25" s="176"/>
      <c r="E25" s="176"/>
      <c r="F25" s="176"/>
      <c r="G25" s="176"/>
      <c r="H25" s="176"/>
    </row>
    <row r="26" spans="1:8" ht="15" x14ac:dyDescent="0.3">
      <c r="A26" s="176"/>
      <c r="B26" s="176"/>
      <c r="C26" s="176"/>
      <c r="D26" s="176"/>
      <c r="E26" s="176"/>
      <c r="F26" s="176"/>
      <c r="G26" s="176"/>
      <c r="H26" s="183"/>
    </row>
    <row r="27" spans="1:8" ht="15" x14ac:dyDescent="0.3">
      <c r="A27" s="182"/>
      <c r="B27" s="182" t="s">
        <v>263</v>
      </c>
      <c r="C27" s="182"/>
      <c r="D27" s="182"/>
      <c r="E27" s="182"/>
      <c r="F27" s="182"/>
      <c r="G27" s="176"/>
      <c r="H27" s="183"/>
    </row>
    <row r="28" spans="1:8" ht="15" x14ac:dyDescent="0.3">
      <c r="A28" s="176"/>
      <c r="B28" s="176" t="s">
        <v>262</v>
      </c>
      <c r="C28" s="176"/>
      <c r="D28" s="176"/>
      <c r="E28" s="176"/>
      <c r="F28" s="176"/>
      <c r="G28" s="176"/>
      <c r="H28" s="183"/>
    </row>
    <row r="29" spans="1:8" x14ac:dyDescent="0.2">
      <c r="A29" s="184"/>
      <c r="B29" s="184" t="s">
        <v>131</v>
      </c>
      <c r="C29" s="184"/>
      <c r="D29" s="184"/>
      <c r="E29" s="184"/>
      <c r="F29" s="184"/>
      <c r="G29" s="177"/>
      <c r="H29" s="177"/>
    </row>
  </sheetData>
  <mergeCells count="2">
    <mergeCell ref="G1:H1"/>
    <mergeCell ref="G2:H2"/>
  </mergeCells>
  <printOptions gridLines="1"/>
  <pageMargins left="0.25" right="0.25" top="0.75" bottom="0.75" header="0.3" footer="0.3"/>
  <pageSetup scale="7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2" sqref="G2:H2"/>
    </sheetView>
  </sheetViews>
  <sheetFormatPr defaultRowHeight="12.75" x14ac:dyDescent="0.2"/>
  <cols>
    <col min="1" max="1" width="5.42578125" style="177" customWidth="1"/>
    <col min="2" max="2" width="13.140625" style="177" customWidth="1"/>
    <col min="3" max="3" width="15.140625" style="177" customWidth="1"/>
    <col min="4" max="4" width="18" style="177" customWidth="1"/>
    <col min="5" max="5" width="20.5703125" style="177" customWidth="1"/>
    <col min="6" max="6" width="21.28515625" style="177" customWidth="1"/>
    <col min="7" max="7" width="15.140625" style="177" customWidth="1"/>
    <col min="8" max="8" width="15.5703125" style="177" customWidth="1"/>
    <col min="9" max="9" width="13.42578125" style="177" customWidth="1"/>
    <col min="10" max="10" width="0" style="177" hidden="1" customWidth="1"/>
    <col min="11" max="16384" width="9.140625" style="177"/>
  </cols>
  <sheetData>
    <row r="1" spans="1:10" ht="15" x14ac:dyDescent="0.3">
      <c r="A1" s="69" t="s">
        <v>437</v>
      </c>
      <c r="B1" s="69"/>
      <c r="C1" s="72"/>
      <c r="D1" s="72"/>
      <c r="E1" s="72"/>
      <c r="F1" s="72"/>
      <c r="G1" s="431" t="s">
        <v>101</v>
      </c>
      <c r="H1" s="431"/>
    </row>
    <row r="2" spans="1:10" ht="15" x14ac:dyDescent="0.3">
      <c r="A2" s="71" t="s">
        <v>132</v>
      </c>
      <c r="B2" s="69"/>
      <c r="C2" s="72"/>
      <c r="D2" s="72"/>
      <c r="E2" s="72"/>
      <c r="F2" s="72"/>
      <c r="G2" s="429" t="s">
        <v>447</v>
      </c>
      <c r="H2" s="429"/>
    </row>
    <row r="3" spans="1:10" ht="15" x14ac:dyDescent="0.3">
      <c r="A3" s="71"/>
      <c r="B3" s="71"/>
      <c r="C3" s="71"/>
      <c r="D3" s="71"/>
      <c r="E3" s="71"/>
      <c r="F3" s="71"/>
      <c r="G3" s="211"/>
      <c r="H3" s="211"/>
    </row>
    <row r="4" spans="1:10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10" ht="15" x14ac:dyDescent="0.3">
      <c r="A5" s="272" t="s">
        <v>445</v>
      </c>
      <c r="B5" s="75"/>
      <c r="C5" s="75"/>
      <c r="D5" s="75"/>
      <c r="E5" s="75"/>
      <c r="F5" s="75"/>
      <c r="G5" s="76"/>
      <c r="H5" s="76"/>
    </row>
    <row r="6" spans="1:10" ht="15" x14ac:dyDescent="0.3">
      <c r="A6" s="72"/>
      <c r="B6" s="72"/>
      <c r="C6" s="72"/>
      <c r="D6" s="72"/>
      <c r="E6" s="72"/>
      <c r="F6" s="72"/>
      <c r="G6" s="71"/>
      <c r="H6" s="71"/>
    </row>
    <row r="7" spans="1:10" ht="15" x14ac:dyDescent="0.2">
      <c r="A7" s="210"/>
      <c r="B7" s="210"/>
      <c r="C7" s="210"/>
      <c r="D7" s="213"/>
      <c r="E7" s="210"/>
      <c r="F7" s="210"/>
      <c r="G7" s="73"/>
      <c r="H7" s="73"/>
    </row>
    <row r="8" spans="1:10" ht="30" x14ac:dyDescent="0.2">
      <c r="A8" s="85" t="s">
        <v>64</v>
      </c>
      <c r="B8" s="85" t="s">
        <v>331</v>
      </c>
      <c r="C8" s="85" t="s">
        <v>332</v>
      </c>
      <c r="D8" s="85" t="s">
        <v>219</v>
      </c>
      <c r="E8" s="85" t="s">
        <v>339</v>
      </c>
      <c r="F8" s="85" t="s">
        <v>333</v>
      </c>
      <c r="G8" s="74" t="s">
        <v>10</v>
      </c>
      <c r="H8" s="74" t="s">
        <v>9</v>
      </c>
      <c r="J8" s="221" t="s">
        <v>338</v>
      </c>
    </row>
    <row r="9" spans="1:10" ht="15" x14ac:dyDescent="0.2">
      <c r="A9" s="93"/>
      <c r="B9" s="93"/>
      <c r="C9" s="93"/>
      <c r="D9" s="93"/>
      <c r="E9" s="93"/>
      <c r="F9" s="93"/>
      <c r="G9" s="4"/>
      <c r="H9" s="4"/>
      <c r="J9" s="221" t="s">
        <v>0</v>
      </c>
    </row>
    <row r="10" spans="1:10" ht="15" x14ac:dyDescent="0.2">
      <c r="A10" s="93"/>
      <c r="B10" s="93"/>
      <c r="C10" s="93"/>
      <c r="D10" s="93"/>
      <c r="E10" s="93"/>
      <c r="F10" s="93"/>
      <c r="G10" s="4"/>
      <c r="H10" s="4"/>
    </row>
    <row r="11" spans="1:10" ht="15" x14ac:dyDescent="0.2">
      <c r="A11" s="82"/>
      <c r="B11" s="82"/>
      <c r="C11" s="82"/>
      <c r="D11" s="82"/>
      <c r="E11" s="82"/>
      <c r="F11" s="82"/>
      <c r="G11" s="4"/>
      <c r="H11" s="4"/>
    </row>
    <row r="12" spans="1:10" ht="15" x14ac:dyDescent="0.2">
      <c r="A12" s="82"/>
      <c r="B12" s="82"/>
      <c r="C12" s="82"/>
      <c r="D12" s="82"/>
      <c r="E12" s="82"/>
      <c r="F12" s="82"/>
      <c r="G12" s="4"/>
      <c r="H12" s="4"/>
    </row>
    <row r="13" spans="1:10" ht="15" x14ac:dyDescent="0.2">
      <c r="A13" s="82"/>
      <c r="B13" s="82"/>
      <c r="C13" s="82"/>
      <c r="D13" s="82"/>
      <c r="E13" s="82"/>
      <c r="F13" s="82"/>
      <c r="G13" s="4"/>
      <c r="H13" s="4"/>
    </row>
    <row r="14" spans="1:10" ht="15" x14ac:dyDescent="0.2">
      <c r="A14" s="82"/>
      <c r="B14" s="82"/>
      <c r="C14" s="82"/>
      <c r="D14" s="82"/>
      <c r="E14" s="82"/>
      <c r="F14" s="82"/>
      <c r="G14" s="4"/>
      <c r="H14" s="4"/>
    </row>
    <row r="15" spans="1:10" ht="15" x14ac:dyDescent="0.2">
      <c r="A15" s="82"/>
      <c r="B15" s="82"/>
      <c r="C15" s="82"/>
      <c r="D15" s="82"/>
      <c r="E15" s="82"/>
      <c r="F15" s="82"/>
      <c r="G15" s="4"/>
      <c r="H15" s="4"/>
    </row>
    <row r="16" spans="1:10" ht="15" x14ac:dyDescent="0.2">
      <c r="A16" s="82"/>
      <c r="B16" s="82"/>
      <c r="C16" s="82"/>
      <c r="D16" s="82"/>
      <c r="E16" s="82"/>
      <c r="F16" s="82"/>
      <c r="G16" s="4"/>
      <c r="H16" s="4"/>
    </row>
    <row r="17" spans="1:8" ht="15" x14ac:dyDescent="0.2">
      <c r="A17" s="82"/>
      <c r="B17" s="82"/>
      <c r="C17" s="82"/>
      <c r="D17" s="82"/>
      <c r="E17" s="82"/>
      <c r="F17" s="82"/>
      <c r="G17" s="4"/>
      <c r="H17" s="4"/>
    </row>
    <row r="18" spans="1:8" ht="15" x14ac:dyDescent="0.2">
      <c r="A18" s="82"/>
      <c r="B18" s="82"/>
      <c r="C18" s="82"/>
      <c r="D18" s="82"/>
      <c r="E18" s="82"/>
      <c r="F18" s="82"/>
      <c r="G18" s="4"/>
      <c r="H18" s="4"/>
    </row>
    <row r="19" spans="1:8" ht="15" x14ac:dyDescent="0.2">
      <c r="A19" s="82"/>
      <c r="B19" s="82"/>
      <c r="C19" s="82"/>
      <c r="D19" s="82"/>
      <c r="E19" s="82"/>
      <c r="F19" s="82"/>
      <c r="G19" s="4"/>
      <c r="H19" s="4"/>
    </row>
    <row r="20" spans="1:8" ht="15" x14ac:dyDescent="0.2">
      <c r="A20" s="82"/>
      <c r="B20" s="82"/>
      <c r="C20" s="82"/>
      <c r="D20" s="82"/>
      <c r="E20" s="82"/>
      <c r="F20" s="82"/>
      <c r="G20" s="4"/>
      <c r="H20" s="4"/>
    </row>
    <row r="21" spans="1:8" ht="15" x14ac:dyDescent="0.2">
      <c r="A21" s="82"/>
      <c r="B21" s="82"/>
      <c r="C21" s="82"/>
      <c r="D21" s="82"/>
      <c r="E21" s="82"/>
      <c r="F21" s="82"/>
      <c r="G21" s="4"/>
      <c r="H21" s="4"/>
    </row>
    <row r="22" spans="1:8" ht="15" x14ac:dyDescent="0.2">
      <c r="A22" s="82"/>
      <c r="B22" s="82"/>
      <c r="C22" s="82"/>
      <c r="D22" s="82"/>
      <c r="E22" s="82"/>
      <c r="F22" s="82"/>
      <c r="G22" s="4"/>
      <c r="H22" s="4"/>
    </row>
    <row r="23" spans="1:8" ht="15" x14ac:dyDescent="0.2">
      <c r="A23" s="82"/>
      <c r="B23" s="82"/>
      <c r="C23" s="82"/>
      <c r="D23" s="82"/>
      <c r="E23" s="82"/>
      <c r="F23" s="82"/>
      <c r="G23" s="4"/>
      <c r="H23" s="4"/>
    </row>
    <row r="24" spans="1:8" ht="15" x14ac:dyDescent="0.2">
      <c r="A24" s="82"/>
      <c r="B24" s="82"/>
      <c r="C24" s="82"/>
      <c r="D24" s="82"/>
      <c r="E24" s="82"/>
      <c r="F24" s="82"/>
      <c r="G24" s="4"/>
      <c r="H24" s="4"/>
    </row>
    <row r="25" spans="1:8" ht="15" x14ac:dyDescent="0.2">
      <c r="A25" s="82"/>
      <c r="B25" s="82"/>
      <c r="C25" s="82"/>
      <c r="D25" s="82"/>
      <c r="E25" s="82"/>
      <c r="F25" s="82"/>
      <c r="G25" s="4"/>
      <c r="H25" s="4"/>
    </row>
    <row r="26" spans="1:8" ht="15" x14ac:dyDescent="0.2">
      <c r="A26" s="82"/>
      <c r="B26" s="82"/>
      <c r="C26" s="82"/>
      <c r="D26" s="82"/>
      <c r="E26" s="82"/>
      <c r="F26" s="82"/>
      <c r="G26" s="4"/>
      <c r="H26" s="4"/>
    </row>
    <row r="27" spans="1:8" ht="15" x14ac:dyDescent="0.2">
      <c r="A27" s="82"/>
      <c r="B27" s="82"/>
      <c r="C27" s="82"/>
      <c r="D27" s="82"/>
      <c r="E27" s="82"/>
      <c r="F27" s="82"/>
      <c r="G27" s="4"/>
      <c r="H27" s="4"/>
    </row>
    <row r="28" spans="1:8" ht="15" x14ac:dyDescent="0.2">
      <c r="A28" s="82"/>
      <c r="B28" s="82"/>
      <c r="C28" s="82"/>
      <c r="D28" s="82"/>
      <c r="E28" s="82"/>
      <c r="F28" s="82"/>
      <c r="G28" s="4"/>
      <c r="H28" s="4"/>
    </row>
    <row r="29" spans="1:8" ht="15" x14ac:dyDescent="0.2">
      <c r="A29" s="82"/>
      <c r="B29" s="82"/>
      <c r="C29" s="82"/>
      <c r="D29" s="82"/>
      <c r="E29" s="82"/>
      <c r="F29" s="82"/>
      <c r="G29" s="4"/>
      <c r="H29" s="4"/>
    </row>
    <row r="30" spans="1:8" ht="15" x14ac:dyDescent="0.2">
      <c r="A30" s="82"/>
      <c r="B30" s="82"/>
      <c r="C30" s="82"/>
      <c r="D30" s="82"/>
      <c r="E30" s="82"/>
      <c r="F30" s="82"/>
      <c r="G30" s="4"/>
      <c r="H30" s="4"/>
    </row>
    <row r="31" spans="1:8" ht="15" x14ac:dyDescent="0.2">
      <c r="A31" s="82"/>
      <c r="B31" s="82"/>
      <c r="C31" s="82"/>
      <c r="D31" s="82"/>
      <c r="E31" s="82"/>
      <c r="F31" s="82"/>
      <c r="G31" s="4"/>
      <c r="H31" s="4"/>
    </row>
    <row r="32" spans="1:8" ht="15" x14ac:dyDescent="0.2">
      <c r="A32" s="82"/>
      <c r="B32" s="82"/>
      <c r="C32" s="82"/>
      <c r="D32" s="82"/>
      <c r="E32" s="82"/>
      <c r="F32" s="82"/>
      <c r="G32" s="4"/>
      <c r="H32" s="4"/>
    </row>
    <row r="33" spans="1:9" ht="15" x14ac:dyDescent="0.2">
      <c r="A33" s="82"/>
      <c r="B33" s="82"/>
      <c r="C33" s="82"/>
      <c r="D33" s="82"/>
      <c r="E33" s="82"/>
      <c r="F33" s="82"/>
      <c r="G33" s="4"/>
      <c r="H33" s="4"/>
    </row>
    <row r="34" spans="1:9" ht="15" x14ac:dyDescent="0.3">
      <c r="A34" s="82"/>
      <c r="B34" s="94"/>
      <c r="C34" s="94"/>
      <c r="D34" s="94"/>
      <c r="E34" s="94"/>
      <c r="F34" s="94" t="s">
        <v>337</v>
      </c>
      <c r="G34" s="81">
        <f>SUM(G9:G33)</f>
        <v>0</v>
      </c>
      <c r="H34" s="81">
        <f>SUM(H9:H33)</f>
        <v>0</v>
      </c>
    </row>
    <row r="35" spans="1:9" ht="15" x14ac:dyDescent="0.3">
      <c r="A35" s="219"/>
      <c r="B35" s="219"/>
      <c r="C35" s="219"/>
      <c r="D35" s="219"/>
      <c r="E35" s="219"/>
      <c r="F35" s="219"/>
      <c r="G35" s="219"/>
      <c r="H35" s="176"/>
      <c r="I35" s="176"/>
    </row>
    <row r="36" spans="1:9" ht="15" x14ac:dyDescent="0.3">
      <c r="A36" s="220" t="s">
        <v>435</v>
      </c>
      <c r="B36" s="220"/>
      <c r="C36" s="219"/>
      <c r="D36" s="219"/>
      <c r="E36" s="219"/>
      <c r="F36" s="219"/>
      <c r="G36" s="219"/>
      <c r="H36" s="176"/>
      <c r="I36" s="176"/>
    </row>
    <row r="37" spans="1:9" ht="15" x14ac:dyDescent="0.3">
      <c r="A37" s="220" t="s">
        <v>436</v>
      </c>
      <c r="B37" s="220"/>
      <c r="C37" s="219"/>
      <c r="D37" s="219"/>
      <c r="E37" s="219"/>
      <c r="F37" s="219"/>
      <c r="G37" s="219"/>
      <c r="H37" s="176"/>
      <c r="I37" s="176"/>
    </row>
    <row r="38" spans="1:9" ht="15" x14ac:dyDescent="0.3">
      <c r="A38" s="220"/>
      <c r="B38" s="220"/>
      <c r="C38" s="176"/>
      <c r="D38" s="176"/>
      <c r="E38" s="176"/>
      <c r="F38" s="176"/>
      <c r="G38" s="176"/>
      <c r="H38" s="176"/>
      <c r="I38" s="176"/>
    </row>
    <row r="39" spans="1:9" ht="15" x14ac:dyDescent="0.3">
      <c r="A39" s="220"/>
      <c r="B39" s="220"/>
      <c r="C39" s="176"/>
      <c r="D39" s="176"/>
      <c r="E39" s="176"/>
      <c r="F39" s="176"/>
      <c r="G39" s="176"/>
      <c r="H39" s="176"/>
      <c r="I39" s="176"/>
    </row>
    <row r="40" spans="1:9" x14ac:dyDescent="0.2">
      <c r="A40" s="217"/>
      <c r="B40" s="217"/>
      <c r="C40" s="217"/>
      <c r="D40" s="217"/>
      <c r="E40" s="217"/>
      <c r="F40" s="217"/>
      <c r="G40" s="217"/>
      <c r="H40" s="217"/>
      <c r="I40" s="217"/>
    </row>
    <row r="41" spans="1:9" ht="15" x14ac:dyDescent="0.3">
      <c r="A41" s="182" t="s">
        <v>99</v>
      </c>
      <c r="B41" s="182"/>
      <c r="C41" s="176"/>
      <c r="D41" s="176"/>
      <c r="E41" s="176"/>
      <c r="F41" s="176"/>
      <c r="G41" s="176"/>
      <c r="H41" s="176"/>
      <c r="I41" s="176"/>
    </row>
    <row r="42" spans="1:9" ht="15" x14ac:dyDescent="0.3">
      <c r="A42" s="176"/>
      <c r="B42" s="176"/>
      <c r="C42" s="176"/>
      <c r="D42" s="176"/>
      <c r="E42" s="176"/>
      <c r="F42" s="176"/>
      <c r="G42" s="176"/>
      <c r="H42" s="176"/>
      <c r="I42" s="176"/>
    </row>
    <row r="43" spans="1:9" ht="15" x14ac:dyDescent="0.3">
      <c r="A43" s="176"/>
      <c r="B43" s="176"/>
      <c r="C43" s="176"/>
      <c r="D43" s="176"/>
      <c r="E43" s="176"/>
      <c r="F43" s="176"/>
      <c r="G43" s="176"/>
      <c r="H43" s="176"/>
      <c r="I43" s="183"/>
    </row>
    <row r="44" spans="1:9" ht="15" x14ac:dyDescent="0.3">
      <c r="A44" s="182"/>
      <c r="B44" s="182"/>
      <c r="C44" s="182" t="s">
        <v>408</v>
      </c>
      <c r="D44" s="182"/>
      <c r="E44" s="219"/>
      <c r="F44" s="182"/>
      <c r="G44" s="182"/>
      <c r="H44" s="176"/>
      <c r="I44" s="183"/>
    </row>
    <row r="45" spans="1:9" ht="15" x14ac:dyDescent="0.3">
      <c r="A45" s="176"/>
      <c r="B45" s="176"/>
      <c r="C45" s="176" t="s">
        <v>262</v>
      </c>
      <c r="D45" s="176"/>
      <c r="E45" s="176"/>
      <c r="F45" s="176"/>
      <c r="G45" s="176"/>
      <c r="H45" s="176"/>
      <c r="I45" s="183"/>
    </row>
    <row r="46" spans="1:9" x14ac:dyDescent="0.2">
      <c r="A46" s="184"/>
      <c r="B46" s="184"/>
      <c r="C46" s="184" t="s">
        <v>131</v>
      </c>
      <c r="D46" s="184"/>
      <c r="E46" s="184"/>
      <c r="F46" s="184"/>
      <c r="G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88"/>
  <sheetViews>
    <sheetView showGridLines="0" view="pageBreakPreview" topLeftCell="A49" zoomScale="70" zoomScaleSheetLayoutView="70" workbookViewId="0">
      <selection activeCell="I77" sqref="I77"/>
    </sheetView>
  </sheetViews>
  <sheetFormatPr defaultRowHeight="15" x14ac:dyDescent="0.3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9" t="s">
        <v>216</v>
      </c>
      <c r="B1" s="116"/>
      <c r="C1" s="434" t="s">
        <v>190</v>
      </c>
      <c r="D1" s="434"/>
      <c r="E1" s="100"/>
    </row>
    <row r="2" spans="1:5" x14ac:dyDescent="0.3">
      <c r="A2" s="71" t="s">
        <v>132</v>
      </c>
      <c r="B2" s="116"/>
      <c r="C2" s="72"/>
      <c r="D2" s="157" t="s">
        <v>438</v>
      </c>
      <c r="E2" s="100"/>
    </row>
    <row r="3" spans="1:5" x14ac:dyDescent="0.3">
      <c r="A3" s="111"/>
      <c r="B3" s="116"/>
      <c r="C3" s="72"/>
      <c r="D3" s="72"/>
      <c r="E3" s="100"/>
    </row>
    <row r="4" spans="1: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103"/>
    </row>
    <row r="5" spans="1:5" x14ac:dyDescent="0.3">
      <c r="A5" s="272" t="s">
        <v>445</v>
      </c>
      <c r="B5" s="115"/>
      <c r="C5" s="115"/>
      <c r="D5" s="55"/>
      <c r="E5" s="103"/>
    </row>
    <row r="6" spans="1:5" x14ac:dyDescent="0.3">
      <c r="A6" s="72"/>
      <c r="B6" s="71"/>
      <c r="C6" s="71"/>
      <c r="D6" s="71"/>
      <c r="E6" s="103"/>
    </row>
    <row r="7" spans="1:5" x14ac:dyDescent="0.3">
      <c r="A7" s="110"/>
      <c r="B7" s="117"/>
      <c r="C7" s="118"/>
      <c r="D7" s="118"/>
      <c r="E7" s="100"/>
    </row>
    <row r="8" spans="1:5" ht="45" x14ac:dyDescent="0.3">
      <c r="A8" s="119" t="s">
        <v>105</v>
      </c>
      <c r="B8" s="119" t="s">
        <v>182</v>
      </c>
      <c r="C8" s="119" t="s">
        <v>296</v>
      </c>
      <c r="D8" s="119" t="s">
        <v>249</v>
      </c>
      <c r="E8" s="100"/>
    </row>
    <row r="9" spans="1:5" x14ac:dyDescent="0.3">
      <c r="A9" s="45"/>
      <c r="B9" s="46"/>
      <c r="C9" s="147"/>
      <c r="D9" s="147"/>
      <c r="E9" s="100"/>
    </row>
    <row r="10" spans="1:5" x14ac:dyDescent="0.3">
      <c r="A10" s="47" t="s">
        <v>183</v>
      </c>
      <c r="B10" s="48"/>
      <c r="C10" s="120">
        <f>SUM(C11,C34)</f>
        <v>6644281.5900000008</v>
      </c>
      <c r="D10" s="120">
        <f>SUM(D11,D34)</f>
        <v>6057306.8499999996</v>
      </c>
      <c r="E10" s="100"/>
    </row>
    <row r="11" spans="1:5" x14ac:dyDescent="0.3">
      <c r="A11" s="49" t="s">
        <v>184</v>
      </c>
      <c r="B11" s="50"/>
      <c r="C11" s="80">
        <f>SUM(C12:C32)</f>
        <v>1848584.29</v>
      </c>
      <c r="D11" s="80">
        <f>SUM(D12:D32)</f>
        <v>1246413.4099999997</v>
      </c>
      <c r="E11" s="100"/>
    </row>
    <row r="12" spans="1:5" x14ac:dyDescent="0.3">
      <c r="A12" s="53">
        <v>1110</v>
      </c>
      <c r="B12" s="52" t="s">
        <v>134</v>
      </c>
      <c r="C12" s="8">
        <v>5925.45</v>
      </c>
      <c r="D12" s="8">
        <v>5925.45</v>
      </c>
      <c r="E12" s="100"/>
    </row>
    <row r="13" spans="1:5" x14ac:dyDescent="0.3">
      <c r="A13" s="53">
        <v>1120</v>
      </c>
      <c r="B13" s="52" t="s">
        <v>135</v>
      </c>
      <c r="C13" s="8"/>
      <c r="D13" s="8"/>
      <c r="E13" s="100"/>
    </row>
    <row r="14" spans="1:5" x14ac:dyDescent="0.3">
      <c r="A14" s="53">
        <v>1211</v>
      </c>
      <c r="B14" s="52" t="s">
        <v>136</v>
      </c>
      <c r="C14" s="8">
        <v>1128766.29</v>
      </c>
      <c r="D14" s="8">
        <v>566596.21</v>
      </c>
      <c r="E14" s="100"/>
    </row>
    <row r="15" spans="1:5" x14ac:dyDescent="0.3">
      <c r="A15" s="53">
        <v>1212</v>
      </c>
      <c r="B15" s="52" t="s">
        <v>137</v>
      </c>
      <c r="C15" s="8">
        <v>60957.32</v>
      </c>
      <c r="D15" s="8">
        <v>61325.22</v>
      </c>
      <c r="E15" s="100"/>
    </row>
    <row r="16" spans="1:5" x14ac:dyDescent="0.3">
      <c r="A16" s="53">
        <v>1213</v>
      </c>
      <c r="B16" s="52" t="s">
        <v>138</v>
      </c>
      <c r="C16" s="8"/>
      <c r="D16" s="8"/>
      <c r="E16" s="100"/>
    </row>
    <row r="17" spans="1:5" x14ac:dyDescent="0.3">
      <c r="A17" s="53">
        <v>1214</v>
      </c>
      <c r="B17" s="52" t="s">
        <v>139</v>
      </c>
      <c r="C17" s="8"/>
      <c r="D17" s="8"/>
      <c r="E17" s="100"/>
    </row>
    <row r="18" spans="1:5" x14ac:dyDescent="0.3">
      <c r="A18" s="53">
        <v>1215</v>
      </c>
      <c r="B18" s="52" t="s">
        <v>140</v>
      </c>
      <c r="C18" s="8"/>
      <c r="D18" s="8"/>
      <c r="E18" s="100"/>
    </row>
    <row r="19" spans="1:5" x14ac:dyDescent="0.3">
      <c r="A19" s="53">
        <v>1300</v>
      </c>
      <c r="B19" s="52" t="s">
        <v>141</v>
      </c>
      <c r="C19" s="8"/>
      <c r="D19" s="8"/>
      <c r="E19" s="100"/>
    </row>
    <row r="20" spans="1:5" x14ac:dyDescent="0.3">
      <c r="A20" s="53">
        <v>1410</v>
      </c>
      <c r="B20" s="52" t="s">
        <v>142</v>
      </c>
      <c r="C20" s="8"/>
      <c r="D20" s="8"/>
      <c r="E20" s="100"/>
    </row>
    <row r="21" spans="1:5" x14ac:dyDescent="0.3">
      <c r="A21" s="53">
        <v>1421</v>
      </c>
      <c r="B21" s="52" t="s">
        <v>143</v>
      </c>
      <c r="C21" s="8"/>
      <c r="D21" s="8"/>
      <c r="E21" s="100"/>
    </row>
    <row r="22" spans="1:5" x14ac:dyDescent="0.3">
      <c r="A22" s="53">
        <v>1422</v>
      </c>
      <c r="B22" s="52" t="s">
        <v>144</v>
      </c>
      <c r="C22" s="8"/>
      <c r="D22" s="8"/>
      <c r="E22" s="100"/>
    </row>
    <row r="23" spans="1:5" x14ac:dyDescent="0.3">
      <c r="A23" s="53">
        <v>1423</v>
      </c>
      <c r="B23" s="52" t="s">
        <v>145</v>
      </c>
      <c r="C23" s="8"/>
      <c r="D23" s="8"/>
      <c r="E23" s="100"/>
    </row>
    <row r="24" spans="1:5" x14ac:dyDescent="0.3">
      <c r="A24" s="53">
        <v>1431</v>
      </c>
      <c r="B24" s="52" t="s">
        <v>146</v>
      </c>
      <c r="C24" s="8"/>
      <c r="D24" s="8"/>
      <c r="E24" s="100"/>
    </row>
    <row r="25" spans="1:5" x14ac:dyDescent="0.3">
      <c r="A25" s="53">
        <v>1432</v>
      </c>
      <c r="B25" s="52" t="s">
        <v>147</v>
      </c>
      <c r="C25" s="8"/>
      <c r="D25" s="8"/>
      <c r="E25" s="100"/>
    </row>
    <row r="26" spans="1:5" x14ac:dyDescent="0.3">
      <c r="A26" s="53">
        <v>1433</v>
      </c>
      <c r="B26" s="52" t="s">
        <v>148</v>
      </c>
      <c r="C26" s="8"/>
      <c r="D26" s="8"/>
      <c r="E26" s="100"/>
    </row>
    <row r="27" spans="1:5" x14ac:dyDescent="0.3">
      <c r="A27" s="53">
        <v>1441</v>
      </c>
      <c r="B27" s="52" t="s">
        <v>149</v>
      </c>
      <c r="C27" s="8"/>
      <c r="D27" s="8"/>
      <c r="E27" s="100"/>
    </row>
    <row r="28" spans="1:5" x14ac:dyDescent="0.3">
      <c r="A28" s="53">
        <v>1442</v>
      </c>
      <c r="B28" s="52" t="s">
        <v>150</v>
      </c>
      <c r="C28" s="8">
        <v>652935.23</v>
      </c>
      <c r="D28" s="8">
        <v>612566.52999999991</v>
      </c>
      <c r="E28" s="100"/>
    </row>
    <row r="29" spans="1:5" x14ac:dyDescent="0.3">
      <c r="A29" s="53">
        <v>1443</v>
      </c>
      <c r="B29" s="52" t="s">
        <v>151</v>
      </c>
      <c r="C29" s="8"/>
      <c r="D29" s="8"/>
      <c r="E29" s="100"/>
    </row>
    <row r="30" spans="1:5" x14ac:dyDescent="0.3">
      <c r="A30" s="53">
        <v>1444</v>
      </c>
      <c r="B30" s="52" t="s">
        <v>152</v>
      </c>
      <c r="C30" s="8"/>
      <c r="D30" s="8"/>
      <c r="E30" s="100"/>
    </row>
    <row r="31" spans="1:5" x14ac:dyDescent="0.3">
      <c r="A31" s="53">
        <v>1445</v>
      </c>
      <c r="B31" s="52" t="s">
        <v>153</v>
      </c>
      <c r="C31" s="8"/>
      <c r="D31" s="8"/>
      <c r="E31" s="100"/>
    </row>
    <row r="32" spans="1:5" x14ac:dyDescent="0.3">
      <c r="A32" s="53">
        <v>1446</v>
      </c>
      <c r="B32" s="52" t="s">
        <v>154</v>
      </c>
      <c r="C32" s="8"/>
      <c r="D32" s="8"/>
      <c r="E32" s="100"/>
    </row>
    <row r="33" spans="1:5" x14ac:dyDescent="0.3">
      <c r="A33" s="28"/>
      <c r="E33" s="100"/>
    </row>
    <row r="34" spans="1:5" x14ac:dyDescent="0.3">
      <c r="A34" s="54" t="s">
        <v>185</v>
      </c>
      <c r="B34" s="52"/>
      <c r="C34" s="80">
        <f>SUM(C35:C42)</f>
        <v>4795697.3000000007</v>
      </c>
      <c r="D34" s="80">
        <f>SUM(D35:D42)</f>
        <v>4810893.4399999995</v>
      </c>
      <c r="E34" s="100"/>
    </row>
    <row r="35" spans="1:5" x14ac:dyDescent="0.3">
      <c r="A35" s="53">
        <v>2110</v>
      </c>
      <c r="B35" s="52" t="s">
        <v>92</v>
      </c>
      <c r="C35" s="8">
        <v>3360057.04</v>
      </c>
      <c r="D35" s="8">
        <v>3360057.04</v>
      </c>
      <c r="E35" s="100"/>
    </row>
    <row r="36" spans="1:5" x14ac:dyDescent="0.3">
      <c r="A36" s="53">
        <v>2120</v>
      </c>
      <c r="B36" s="52" t="s">
        <v>155</v>
      </c>
      <c r="C36" s="8">
        <v>339401.72000000003</v>
      </c>
      <c r="D36" s="8">
        <v>353887.86000000004</v>
      </c>
      <c r="E36" s="100"/>
    </row>
    <row r="37" spans="1:5" x14ac:dyDescent="0.3">
      <c r="A37" s="53">
        <v>2130</v>
      </c>
      <c r="B37" s="52" t="s">
        <v>93</v>
      </c>
      <c r="C37" s="8">
        <v>1063845.54</v>
      </c>
      <c r="D37" s="8">
        <v>1064555.54</v>
      </c>
      <c r="E37" s="100"/>
    </row>
    <row r="38" spans="1:5" x14ac:dyDescent="0.3">
      <c r="A38" s="53">
        <v>2140</v>
      </c>
      <c r="B38" s="52" t="s">
        <v>388</v>
      </c>
      <c r="C38" s="8"/>
      <c r="D38" s="8"/>
      <c r="E38" s="100"/>
    </row>
    <row r="39" spans="1:5" x14ac:dyDescent="0.3">
      <c r="A39" s="53">
        <v>2150</v>
      </c>
      <c r="B39" s="52" t="s">
        <v>390</v>
      </c>
      <c r="C39" s="8">
        <v>32393</v>
      </c>
      <c r="D39" s="8">
        <v>32393</v>
      </c>
      <c r="E39" s="100"/>
    </row>
    <row r="40" spans="1:5" x14ac:dyDescent="0.3">
      <c r="A40" s="53">
        <v>2220</v>
      </c>
      <c r="B40" s="52" t="s">
        <v>94</v>
      </c>
      <c r="C40" s="8"/>
      <c r="D40" s="8"/>
      <c r="E40" s="100"/>
    </row>
    <row r="41" spans="1:5" x14ac:dyDescent="0.3">
      <c r="A41" s="53">
        <v>2300</v>
      </c>
      <c r="B41" s="52" t="s">
        <v>156</v>
      </c>
      <c r="C41" s="8"/>
      <c r="D41" s="8"/>
      <c r="E41" s="100"/>
    </row>
    <row r="42" spans="1:5" x14ac:dyDescent="0.3">
      <c r="A42" s="53">
        <v>2400</v>
      </c>
      <c r="B42" s="52" t="s">
        <v>157</v>
      </c>
      <c r="C42" s="8"/>
      <c r="D42" s="8"/>
      <c r="E42" s="100"/>
    </row>
    <row r="43" spans="1:5" x14ac:dyDescent="0.3">
      <c r="A43" s="29"/>
      <c r="E43" s="100"/>
    </row>
    <row r="44" spans="1:5" x14ac:dyDescent="0.3">
      <c r="A44" s="51" t="s">
        <v>189</v>
      </c>
      <c r="B44" s="52"/>
      <c r="C44" s="80">
        <f>SUM(C45,C64)</f>
        <v>6644281.5900000008</v>
      </c>
      <c r="D44" s="80">
        <f>SUM(D45,D64)</f>
        <v>6057306.8499999996</v>
      </c>
      <c r="E44" s="100"/>
    </row>
    <row r="45" spans="1:5" x14ac:dyDescent="0.3">
      <c r="A45" s="54" t="s">
        <v>186</v>
      </c>
      <c r="B45" s="52"/>
      <c r="C45" s="80">
        <f>SUM(C46:C61)</f>
        <v>4162.7</v>
      </c>
      <c r="D45" s="80">
        <f>SUM(D46:D61)</f>
        <v>4462.7</v>
      </c>
      <c r="E45" s="100"/>
    </row>
    <row r="46" spans="1:5" x14ac:dyDescent="0.3">
      <c r="A46" s="53">
        <v>3100</v>
      </c>
      <c r="B46" s="52" t="s">
        <v>158</v>
      </c>
      <c r="C46" s="8"/>
      <c r="D46" s="8"/>
      <c r="E46" s="100"/>
    </row>
    <row r="47" spans="1:5" x14ac:dyDescent="0.3">
      <c r="A47" s="53">
        <v>3210</v>
      </c>
      <c r="B47" s="52" t="s">
        <v>159</v>
      </c>
      <c r="C47" s="8">
        <v>4162.7</v>
      </c>
      <c r="D47" s="8">
        <v>4462.7</v>
      </c>
      <c r="E47" s="100"/>
    </row>
    <row r="48" spans="1:5" x14ac:dyDescent="0.3">
      <c r="A48" s="53">
        <v>3221</v>
      </c>
      <c r="B48" s="52" t="s">
        <v>160</v>
      </c>
      <c r="C48" s="8"/>
      <c r="D48" s="8"/>
      <c r="E48" s="100"/>
    </row>
    <row r="49" spans="1:5" x14ac:dyDescent="0.3">
      <c r="A49" s="53">
        <v>3222</v>
      </c>
      <c r="B49" s="52" t="s">
        <v>161</v>
      </c>
      <c r="C49" s="8"/>
      <c r="D49" s="8"/>
      <c r="E49" s="100"/>
    </row>
    <row r="50" spans="1:5" x14ac:dyDescent="0.3">
      <c r="A50" s="53">
        <v>3223</v>
      </c>
      <c r="B50" s="52" t="s">
        <v>162</v>
      </c>
      <c r="C50" s="8"/>
      <c r="D50" s="8"/>
      <c r="E50" s="100"/>
    </row>
    <row r="51" spans="1:5" x14ac:dyDescent="0.3">
      <c r="A51" s="53">
        <v>3224</v>
      </c>
      <c r="B51" s="52" t="s">
        <v>163</v>
      </c>
      <c r="C51" s="8"/>
      <c r="D51" s="8"/>
      <c r="E51" s="100"/>
    </row>
    <row r="52" spans="1:5" x14ac:dyDescent="0.3">
      <c r="A52" s="53">
        <v>3231</v>
      </c>
      <c r="B52" s="52" t="s">
        <v>164</v>
      </c>
      <c r="C52" s="8"/>
      <c r="D52" s="8"/>
      <c r="E52" s="100"/>
    </row>
    <row r="53" spans="1:5" x14ac:dyDescent="0.3">
      <c r="A53" s="53">
        <v>3232</v>
      </c>
      <c r="B53" s="52" t="s">
        <v>165</v>
      </c>
      <c r="C53" s="8"/>
      <c r="D53" s="8"/>
      <c r="E53" s="100"/>
    </row>
    <row r="54" spans="1:5" x14ac:dyDescent="0.3">
      <c r="A54" s="53">
        <v>3234</v>
      </c>
      <c r="B54" s="52" t="s">
        <v>166</v>
      </c>
      <c r="C54" s="8"/>
      <c r="D54" s="8"/>
      <c r="E54" s="100"/>
    </row>
    <row r="55" spans="1:5" ht="30" x14ac:dyDescent="0.3">
      <c r="A55" s="53">
        <v>3236</v>
      </c>
      <c r="B55" s="52" t="s">
        <v>181</v>
      </c>
      <c r="C55" s="8"/>
      <c r="D55" s="8"/>
      <c r="E55" s="100"/>
    </row>
    <row r="56" spans="1:5" ht="45" x14ac:dyDescent="0.3">
      <c r="A56" s="53">
        <v>3237</v>
      </c>
      <c r="B56" s="52" t="s">
        <v>167</v>
      </c>
      <c r="C56" s="8"/>
      <c r="D56" s="8"/>
      <c r="E56" s="100"/>
    </row>
    <row r="57" spans="1:5" x14ac:dyDescent="0.3">
      <c r="A57" s="53">
        <v>3241</v>
      </c>
      <c r="B57" s="52" t="s">
        <v>168</v>
      </c>
      <c r="C57" s="8"/>
      <c r="D57" s="8"/>
      <c r="E57" s="100"/>
    </row>
    <row r="58" spans="1:5" x14ac:dyDescent="0.3">
      <c r="A58" s="53">
        <v>3242</v>
      </c>
      <c r="B58" s="52" t="s">
        <v>169</v>
      </c>
      <c r="C58" s="8"/>
      <c r="D58" s="8"/>
      <c r="E58" s="100"/>
    </row>
    <row r="59" spans="1:5" x14ac:dyDescent="0.3">
      <c r="A59" s="53">
        <v>3243</v>
      </c>
      <c r="B59" s="52" t="s">
        <v>170</v>
      </c>
      <c r="C59" s="8"/>
      <c r="D59" s="8"/>
      <c r="E59" s="100"/>
    </row>
    <row r="60" spans="1:5" x14ac:dyDescent="0.3">
      <c r="A60" s="53">
        <v>3245</v>
      </c>
      <c r="B60" s="52" t="s">
        <v>171</v>
      </c>
      <c r="C60" s="8"/>
      <c r="D60" s="8"/>
      <c r="E60" s="100"/>
    </row>
    <row r="61" spans="1:5" x14ac:dyDescent="0.3">
      <c r="A61" s="53">
        <v>3246</v>
      </c>
      <c r="B61" s="52" t="s">
        <v>172</v>
      </c>
      <c r="C61" s="8"/>
      <c r="D61" s="8"/>
      <c r="E61" s="100"/>
    </row>
    <row r="62" spans="1:5" x14ac:dyDescent="0.3">
      <c r="A62" s="29"/>
      <c r="E62" s="100"/>
    </row>
    <row r="63" spans="1:5" x14ac:dyDescent="0.3">
      <c r="A63" s="30"/>
      <c r="E63" s="100"/>
    </row>
    <row r="64" spans="1:5" x14ac:dyDescent="0.3">
      <c r="A64" s="54" t="s">
        <v>187</v>
      </c>
      <c r="B64" s="52"/>
      <c r="C64" s="80">
        <f>SUM(C65:C67)</f>
        <v>6640118.8900000006</v>
      </c>
      <c r="D64" s="80">
        <f>SUM(D65:D67)</f>
        <v>6052844.1499999994</v>
      </c>
      <c r="E64" s="100"/>
    </row>
    <row r="65" spans="1:5" x14ac:dyDescent="0.3">
      <c r="A65" s="53">
        <v>5100</v>
      </c>
      <c r="B65" s="52" t="s">
        <v>247</v>
      </c>
      <c r="C65" s="8"/>
      <c r="D65" s="8"/>
      <c r="E65" s="100"/>
    </row>
    <row r="66" spans="1:5" x14ac:dyDescent="0.3">
      <c r="A66" s="53">
        <v>5220</v>
      </c>
      <c r="B66" s="52" t="s">
        <v>410</v>
      </c>
      <c r="C66" s="8">
        <v>6640118.8900000006</v>
      </c>
      <c r="D66" s="8">
        <v>6052844.1499999994</v>
      </c>
      <c r="E66" s="100"/>
    </row>
    <row r="67" spans="1:5" x14ac:dyDescent="0.3">
      <c r="A67" s="53">
        <v>5230</v>
      </c>
      <c r="B67" s="52" t="s">
        <v>411</v>
      </c>
      <c r="C67" s="8"/>
      <c r="D67" s="8"/>
      <c r="E67" s="100"/>
    </row>
    <row r="68" spans="1:5" x14ac:dyDescent="0.3">
      <c r="A68" s="29"/>
      <c r="E68" s="100"/>
    </row>
    <row r="69" spans="1:5" x14ac:dyDescent="0.3">
      <c r="A69" s="2"/>
      <c r="E69" s="100"/>
    </row>
    <row r="70" spans="1:5" x14ac:dyDescent="0.3">
      <c r="A70" s="51" t="s">
        <v>188</v>
      </c>
      <c r="B70" s="52"/>
      <c r="C70" s="8"/>
      <c r="D70" s="8"/>
      <c r="E70" s="100"/>
    </row>
    <row r="71" spans="1:5" ht="30" x14ac:dyDescent="0.3">
      <c r="A71" s="53">
        <v>1</v>
      </c>
      <c r="B71" s="52" t="s">
        <v>173</v>
      </c>
      <c r="C71" s="8"/>
      <c r="D71" s="8"/>
      <c r="E71" s="100"/>
    </row>
    <row r="72" spans="1:5" x14ac:dyDescent="0.3">
      <c r="A72" s="53">
        <v>2</v>
      </c>
      <c r="B72" s="52" t="s">
        <v>174</v>
      </c>
      <c r="C72" s="8"/>
      <c r="D72" s="8"/>
      <c r="E72" s="100"/>
    </row>
    <row r="73" spans="1:5" x14ac:dyDescent="0.3">
      <c r="A73" s="53">
        <v>3</v>
      </c>
      <c r="B73" s="52" t="s">
        <v>175</v>
      </c>
      <c r="C73" s="8"/>
      <c r="D73" s="8"/>
      <c r="E73" s="100"/>
    </row>
    <row r="74" spans="1:5" x14ac:dyDescent="0.3">
      <c r="A74" s="53">
        <v>4</v>
      </c>
      <c r="B74" s="52" t="s">
        <v>353</v>
      </c>
      <c r="C74" s="8"/>
      <c r="D74" s="8"/>
      <c r="E74" s="100"/>
    </row>
    <row r="75" spans="1:5" x14ac:dyDescent="0.3">
      <c r="A75" s="53">
        <v>5</v>
      </c>
      <c r="B75" s="52" t="s">
        <v>176</v>
      </c>
      <c r="C75" s="8"/>
      <c r="D75" s="8"/>
      <c r="E75" s="100"/>
    </row>
    <row r="76" spans="1:5" x14ac:dyDescent="0.3">
      <c r="A76" s="53">
        <v>6</v>
      </c>
      <c r="B76" s="52" t="s">
        <v>177</v>
      </c>
      <c r="C76" s="8"/>
      <c r="D76" s="8"/>
      <c r="E76" s="100"/>
    </row>
    <row r="77" spans="1:5" x14ac:dyDescent="0.3">
      <c r="A77" s="53">
        <v>7</v>
      </c>
      <c r="B77" s="52" t="s">
        <v>178</v>
      </c>
      <c r="C77" s="8"/>
      <c r="D77" s="8"/>
      <c r="E77" s="100"/>
    </row>
    <row r="78" spans="1:5" x14ac:dyDescent="0.3">
      <c r="A78" s="53">
        <v>8</v>
      </c>
      <c r="B78" s="52" t="s">
        <v>179</v>
      </c>
      <c r="C78" s="8"/>
      <c r="D78" s="8"/>
      <c r="E78" s="100"/>
    </row>
    <row r="79" spans="1:5" x14ac:dyDescent="0.3">
      <c r="A79" s="53">
        <v>9</v>
      </c>
      <c r="B79" s="52" t="s">
        <v>180</v>
      </c>
      <c r="C79" s="8"/>
      <c r="D79" s="8"/>
      <c r="E79" s="100"/>
    </row>
    <row r="80" spans="1:5" x14ac:dyDescent="0.3">
      <c r="A80" s="2"/>
      <c r="B80" s="2"/>
    </row>
    <row r="81" spans="1:7" x14ac:dyDescent="0.3">
      <c r="A81" s="64" t="s">
        <v>99</v>
      </c>
      <c r="B81" s="2"/>
      <c r="E81" s="5"/>
    </row>
    <row r="82" spans="1:7" x14ac:dyDescent="0.3">
      <c r="A82" s="2"/>
      <c r="B82" s="2"/>
      <c r="E82"/>
      <c r="F82"/>
      <c r="G82"/>
    </row>
    <row r="83" spans="1:7" x14ac:dyDescent="0.3">
      <c r="A83" s="2"/>
      <c r="B83" s="2"/>
      <c r="D83" s="12"/>
      <c r="E83"/>
      <c r="F83"/>
      <c r="G83"/>
    </row>
    <row r="84" spans="1:7" x14ac:dyDescent="0.3">
      <c r="A84"/>
      <c r="B84" s="64" t="s">
        <v>418</v>
      </c>
      <c r="D84" s="12"/>
      <c r="E84"/>
      <c r="F84"/>
      <c r="G84"/>
    </row>
    <row r="85" spans="1:7" customFormat="1" ht="12.75" x14ac:dyDescent="0.2">
      <c r="B85" s="60" t="s">
        <v>131</v>
      </c>
    </row>
    <row r="86" spans="1:7" customFormat="1" ht="12.75" x14ac:dyDescent="0.2"/>
    <row r="87" spans="1:7" customFormat="1" ht="12.75" x14ac:dyDescent="0.2"/>
    <row r="88" spans="1:7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2014-05-28T09:11:16Z</cp:lastPrinted>
  <dcterms:created xsi:type="dcterms:W3CDTF">2011-12-27T13:20:18Z</dcterms:created>
  <dcterms:modified xsi:type="dcterms:W3CDTF">2016-04-19T08:50:02Z</dcterms:modified>
</cp:coreProperties>
</file>