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6" windowWidth="14940" windowHeight="7272" tabRatio="954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</externalReferences>
  <definedNames>
    <definedName name="_xlnm._FilterDatabase" localSheetId="6" hidden="1">'ფორმა 5.2'!$A$7:$M$154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5.2'!$A$1:$I$171</definedName>
    <definedName name="_xlnm.Print_Area" localSheetId="8">'ფორმა 5.4'!$A$1:$H$59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7">'ფორმა 9.4'!$A$1:$K$103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9.7'!$A$1:$I$80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11" i="35"/>
  <c r="I66" s="1"/>
  <c r="A5"/>
  <c r="A4"/>
  <c r="K34" i="46"/>
  <c r="A6"/>
  <c r="A1"/>
  <c r="H44" i="45"/>
  <c r="A5"/>
  <c r="I70" i="44"/>
  <c r="H70"/>
  <c r="A5"/>
  <c r="J31" i="10"/>
  <c r="I31"/>
  <c r="J16" l="1"/>
  <c r="I16"/>
  <c r="D14"/>
  <c r="G150" i="43" l="1"/>
  <c r="I150" s="1"/>
  <c r="G149"/>
  <c r="I149" s="1"/>
  <c r="G148"/>
  <c r="I148" s="1"/>
  <c r="G147"/>
  <c r="I147" s="1"/>
  <c r="G146"/>
  <c r="I146" s="1"/>
  <c r="G145"/>
  <c r="I145" s="1"/>
  <c r="G144"/>
  <c r="I144" s="1"/>
  <c r="G143"/>
  <c r="I143" s="1"/>
  <c r="G142"/>
  <c r="I142" s="1"/>
  <c r="I141"/>
  <c r="G141"/>
  <c r="G140"/>
  <c r="I140" s="1"/>
  <c r="I139"/>
  <c r="G139"/>
  <c r="G138"/>
  <c r="I138" s="1"/>
  <c r="G137"/>
  <c r="I137" s="1"/>
  <c r="G136"/>
  <c r="I136" s="1"/>
  <c r="G135"/>
  <c r="I135" s="1"/>
  <c r="G134"/>
  <c r="I134" s="1"/>
  <c r="G133"/>
  <c r="I133" s="1"/>
  <c r="G132"/>
  <c r="I132" s="1"/>
  <c r="G131"/>
  <c r="I131" s="1"/>
  <c r="G130"/>
  <c r="I130" s="1"/>
  <c r="G129"/>
  <c r="I129" s="1"/>
  <c r="G128"/>
  <c r="I128" s="1"/>
  <c r="G127"/>
  <c r="I127" s="1"/>
  <c r="G126"/>
  <c r="I126" s="1"/>
  <c r="I125"/>
  <c r="G125"/>
  <c r="G124"/>
  <c r="I124" s="1"/>
  <c r="I123"/>
  <c r="G123"/>
  <c r="G122"/>
  <c r="I122" s="1"/>
  <c r="G121"/>
  <c r="I121" s="1"/>
  <c r="G120"/>
  <c r="I120" s="1"/>
  <c r="G119"/>
  <c r="I119" s="1"/>
  <c r="G118"/>
  <c r="I118" s="1"/>
  <c r="G117"/>
  <c r="I117" s="1"/>
  <c r="G116"/>
  <c r="I116" s="1"/>
  <c r="G115"/>
  <c r="I115" s="1"/>
  <c r="G114"/>
  <c r="I114" s="1"/>
  <c r="G113"/>
  <c r="I113" s="1"/>
  <c r="G112"/>
  <c r="I112" s="1"/>
  <c r="G111"/>
  <c r="I111" s="1"/>
  <c r="G110"/>
  <c r="I110" s="1"/>
  <c r="I109"/>
  <c r="G109"/>
  <c r="G108"/>
  <c r="I108" s="1"/>
  <c r="I107"/>
  <c r="G107"/>
  <c r="G106"/>
  <c r="I106" s="1"/>
  <c r="G105"/>
  <c r="I105" s="1"/>
  <c r="G104"/>
  <c r="I104" s="1"/>
  <c r="G103"/>
  <c r="I103" s="1"/>
  <c r="G102"/>
  <c r="I102" s="1"/>
  <c r="G101"/>
  <c r="I101" s="1"/>
  <c r="G100"/>
  <c r="I100" s="1"/>
  <c r="G99"/>
  <c r="I99" s="1"/>
  <c r="G98"/>
  <c r="I98" s="1"/>
  <c r="G97"/>
  <c r="I97" s="1"/>
  <c r="G96"/>
  <c r="I96" s="1"/>
  <c r="G95"/>
  <c r="I95" s="1"/>
  <c r="G94"/>
  <c r="I94" s="1"/>
  <c r="I93"/>
  <c r="G93"/>
  <c r="G92"/>
  <c r="I92" s="1"/>
  <c r="I91"/>
  <c r="G91"/>
  <c r="G90"/>
  <c r="I90" s="1"/>
  <c r="G89"/>
  <c r="I89" s="1"/>
  <c r="G88"/>
  <c r="I88" s="1"/>
  <c r="G87"/>
  <c r="I87" s="1"/>
  <c r="G86"/>
  <c r="I86" s="1"/>
  <c r="G85"/>
  <c r="I85" s="1"/>
  <c r="G84"/>
  <c r="I84" s="1"/>
  <c r="G83"/>
  <c r="I83" s="1"/>
  <c r="G82"/>
  <c r="I82" s="1"/>
  <c r="G81"/>
  <c r="I81" s="1"/>
  <c r="G80"/>
  <c r="I80" s="1"/>
  <c r="G79"/>
  <c r="I79" s="1"/>
  <c r="G78"/>
  <c r="I78" s="1"/>
  <c r="I77"/>
  <c r="G77"/>
  <c r="G76"/>
  <c r="I76" s="1"/>
  <c r="I75"/>
  <c r="G75"/>
  <c r="G74"/>
  <c r="I74" s="1"/>
  <c r="G73"/>
  <c r="I73" s="1"/>
  <c r="G72"/>
  <c r="I72" s="1"/>
  <c r="G71"/>
  <c r="I71" s="1"/>
  <c r="G70"/>
  <c r="I70" s="1"/>
  <c r="G69"/>
  <c r="I69" s="1"/>
  <c r="G68"/>
  <c r="I68" s="1"/>
  <c r="G67"/>
  <c r="I67" s="1"/>
  <c r="G66"/>
  <c r="I66" s="1"/>
  <c r="G65"/>
  <c r="I65" s="1"/>
  <c r="G64"/>
  <c r="I64" s="1"/>
  <c r="G63"/>
  <c r="I63" s="1"/>
  <c r="G62"/>
  <c r="I62" s="1"/>
  <c r="I61"/>
  <c r="G61"/>
  <c r="G60"/>
  <c r="I60" s="1"/>
  <c r="I59"/>
  <c r="G59"/>
  <c r="G58"/>
  <c r="I58" s="1"/>
  <c r="G57"/>
  <c r="I57" s="1"/>
  <c r="G56"/>
  <c r="I56" s="1"/>
  <c r="G55"/>
  <c r="I55" s="1"/>
  <c r="G54"/>
  <c r="I54" s="1"/>
  <c r="G53"/>
  <c r="I53" s="1"/>
  <c r="G52"/>
  <c r="I52" s="1"/>
  <c r="G51"/>
  <c r="I51" s="1"/>
  <c r="G50"/>
  <c r="I50" s="1"/>
  <c r="G49"/>
  <c r="I49" s="1"/>
  <c r="G48"/>
  <c r="I48" s="1"/>
  <c r="G47"/>
  <c r="I47" s="1"/>
  <c r="G46"/>
  <c r="I46" s="1"/>
  <c r="I45"/>
  <c r="G45"/>
  <c r="G44"/>
  <c r="I44" s="1"/>
  <c r="I43"/>
  <c r="G43"/>
  <c r="G42"/>
  <c r="I42" s="1"/>
  <c r="G41"/>
  <c r="I41" s="1"/>
  <c r="G40"/>
  <c r="I40" s="1"/>
  <c r="G39"/>
  <c r="I39" s="1"/>
  <c r="G38"/>
  <c r="I38" s="1"/>
  <c r="G37"/>
  <c r="I37" s="1"/>
  <c r="G36"/>
  <c r="I36" s="1"/>
  <c r="G35"/>
  <c r="I35" s="1"/>
  <c r="G34"/>
  <c r="I34" s="1"/>
  <c r="G33"/>
  <c r="I33" s="1"/>
  <c r="G32"/>
  <c r="I32" s="1"/>
  <c r="G31"/>
  <c r="I31" s="1"/>
  <c r="G30"/>
  <c r="I30" s="1"/>
  <c r="I29"/>
  <c r="G29"/>
  <c r="G28"/>
  <c r="I28" s="1"/>
  <c r="I27"/>
  <c r="G27"/>
  <c r="G26"/>
  <c r="I26" s="1"/>
  <c r="G25"/>
  <c r="I25" s="1"/>
  <c r="G24"/>
  <c r="I24" s="1"/>
  <c r="G23"/>
  <c r="I23" s="1"/>
  <c r="G22"/>
  <c r="I22" s="1"/>
  <c r="G21"/>
  <c r="I21" s="1"/>
  <c r="G20"/>
  <c r="I20" s="1"/>
  <c r="G19"/>
  <c r="I19" s="1"/>
  <c r="G18"/>
  <c r="I18" s="1"/>
  <c r="G17"/>
  <c r="I17" s="1"/>
  <c r="G16"/>
  <c r="I16" s="1"/>
  <c r="G15"/>
  <c r="I15" s="1"/>
  <c r="G14"/>
  <c r="I14" s="1"/>
  <c r="I13"/>
  <c r="G13"/>
  <c r="G12"/>
  <c r="I12" s="1"/>
  <c r="I11"/>
  <c r="G11"/>
  <c r="G10"/>
  <c r="I10" s="1"/>
  <c r="G9"/>
  <c r="I9" s="1"/>
  <c r="G8"/>
  <c r="I8" s="1"/>
  <c r="H154"/>
  <c r="I154" l="1"/>
  <c r="G154"/>
  <c r="A5" i="9"/>
  <c r="A5" i="41" l="1"/>
  <c r="A5" i="39"/>
  <c r="A5" i="32"/>
  <c r="A5" i="33"/>
  <c r="A5" i="25"/>
  <c r="A5" i="17"/>
  <c r="A5" i="16"/>
  <c r="A5" i="10"/>
  <c r="A5" i="18"/>
  <c r="A5" i="12"/>
  <c r="A5" i="43"/>
  <c r="A6" i="27"/>
  <c r="A5" i="47"/>
  <c r="A7" i="40"/>
  <c r="A5" i="7"/>
  <c r="A5" i="3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D27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B14"/>
  <c r="J10"/>
  <c r="F10"/>
  <c r="D10"/>
  <c r="B10"/>
  <c r="D19" i="3"/>
  <c r="C19"/>
  <c r="D16"/>
  <c r="C16"/>
  <c r="C10" l="1"/>
  <c r="D10"/>
  <c r="B9" i="10"/>
  <c r="D10" i="12"/>
  <c r="D44"/>
  <c r="J9" i="10"/>
  <c r="D26" i="3"/>
  <c r="C10" i="12"/>
  <c r="C44"/>
  <c r="D9" i="10"/>
  <c r="F9"/>
  <c r="D9" i="3" l="1"/>
</calcChain>
</file>

<file path=xl/sharedStrings.xml><?xml version="1.0" encoding="utf-8"?>
<sst xmlns="http://schemas.openxmlformats.org/spreadsheetml/2006/main" count="3004" uniqueCount="1630">
  <si>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</si>
  <si>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</si>
  <si>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</si>
  <si>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</si>
  <si>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</si>
  <si>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</si>
  <si>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</si>
  <si>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</si>
  <si>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</si>
  <si>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</si>
  <si>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</si>
  <si>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</si>
  <si>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</si>
  <si>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</si>
  <si>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</si>
  <si>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</si>
  <si>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</si>
  <si>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</si>
  <si>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</si>
  <si>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</si>
  <si>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</si>
  <si>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</si>
  <si>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</si>
  <si>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</si>
  <si>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</si>
  <si>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</si>
  <si>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</si>
  <si>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</si>
  <si>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</si>
  <si>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</si>
  <si>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</si>
  <si>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</si>
  <si>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</si>
  <si>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</si>
  <si>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</si>
  <si>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</si>
  <si>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</si>
  <si>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</si>
  <si>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</si>
  <si>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</si>
  <si>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</si>
  <si>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</si>
  <si>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</si>
  <si>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</si>
  <si>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</si>
  <si>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</si>
  <si>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</si>
  <si>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</si>
  <si>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</si>
  <si>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</si>
  <si>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</si>
  <si>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</si>
  <si>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</si>
  <si>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</si>
  <si>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</si>
  <si>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</si>
  <si>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</si>
  <si>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</si>
  <si>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</si>
  <si>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</si>
  <si>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</si>
  <si>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</si>
  <si>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</si>
  <si>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</si>
  <si>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</si>
  <si>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</si>
  <si>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</si>
  <si>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</si>
  <si>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</si>
  <si>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</si>
  <si>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</si>
  <si>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</si>
  <si>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</si>
  <si>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</si>
  <si>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</si>
  <si>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</si>
  <si>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</si>
  <si>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</si>
  <si>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</si>
  <si>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</si>
  <si>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</si>
  <si>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</si>
  <si>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</si>
  <si>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</si>
  <si>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</si>
  <si>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</si>
  <si>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</si>
  <si>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</si>
  <si>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</si>
  <si>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</si>
  <si>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</si>
  <si>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</si>
  <si>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</si>
  <si>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</si>
  <si>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</si>
  <si>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</si>
  <si>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</si>
  <si>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</si>
  <si>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</si>
  <si>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</si>
  <si>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</si>
  <si>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</si>
  <si>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</si>
  <si>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</si>
  <si>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</si>
  <si>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</si>
  <si>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</si>
  <si>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</si>
  <si>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</si>
  <si>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</si>
  <si>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</si>
  <si>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</si>
  <si>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</si>
  <si>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</si>
  <si>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</si>
  <si>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</si>
  <si>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</si>
  <si>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</si>
  <si>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</si>
  <si>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</si>
  <si>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</si>
  <si>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</si>
  <si>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</si>
  <si>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</si>
  <si>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</si>
  <si>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</si>
  <si>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</si>
  <si>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</si>
  <si>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</si>
  <si>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</si>
  <si>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</si>
  <si>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</si>
  <si>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</si>
  <si>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</si>
  <si>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</si>
  <si>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</si>
  <si>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</si>
  <si>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</si>
  <si>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</si>
  <si>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</si>
  <si>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</si>
  <si>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</si>
  <si>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</si>
  <si>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</si>
  <si>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</si>
  <si>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</si>
  <si>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</si>
  <si>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</si>
  <si>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</si>
  <si>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</si>
  <si>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</si>
  <si>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</si>
  <si>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</si>
  <si>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</si>
  <si>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</si>
  <si>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</si>
  <si>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</si>
  <si>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</si>
  <si>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</si>
  <si>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</si>
  <si>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</si>
  <si>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</si>
  <si>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</si>
  <si>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</si>
  <si>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</si>
  <si>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</si>
  <si>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</si>
  <si>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</si>
  <si>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</si>
  <si>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</si>
  <si>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</si>
  <si>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</si>
  <si>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</si>
  <si>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</si>
  <si>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</si>
  <si>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</si>
  <si>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</si>
  <si>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</si>
  <si>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</si>
  <si>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</si>
  <si>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</si>
  <si>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</si>
  <si>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</si>
  <si>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</si>
  <si>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</si>
  <si>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</si>
  <si>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</si>
  <si>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</si>
  <si>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</si>
  <si>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</si>
  <si>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</si>
  <si>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</si>
  <si>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</si>
  <si>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</si>
  <si>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</si>
  <si>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</si>
  <si>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</si>
  <si>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</si>
  <si>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</si>
  <si>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</si>
  <si>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</si>
  <si>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</si>
  <si>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</si>
  <si>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</si>
  <si>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</si>
  <si>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</si>
  <si>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</si>
  <si>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</si>
  <si>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</si>
  <si>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</si>
  <si>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</si>
  <si>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</si>
  <si>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</si>
  <si>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</si>
  <si>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</si>
  <si>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</si>
  <si>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</si>
  <si>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</si>
  <si>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</si>
  <si>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</si>
  <si>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</si>
  <si>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</si>
  <si>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</si>
  <si>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</si>
  <si>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</si>
  <si>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</si>
  <si>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</si>
  <si>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</si>
  <si>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</si>
  <si>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</si>
  <si>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</si>
  <si>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</si>
  <si>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</si>
  <si>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</si>
  <si>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</si>
  <si>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</si>
  <si>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</si>
  <si>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</si>
  <si>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</si>
  <si>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</si>
  <si>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</si>
  <si>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</si>
  <si>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</si>
  <si>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</si>
  <si>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</si>
  <si>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</si>
  <si>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</si>
  <si>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</si>
  <si>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</si>
  <si>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</si>
  <si>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</si>
  <si>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</si>
  <si>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</si>
  <si>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</si>
  <si>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</si>
  <si>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</si>
  <si>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</si>
  <si>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</si>
  <si>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</si>
  <si>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</si>
  <si>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</si>
  <si>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</si>
  <si>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</si>
  <si>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</si>
  <si>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</si>
  <si>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</si>
  <si>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</si>
  <si>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</si>
  <si>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</si>
  <si>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</si>
  <si>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</si>
  <si>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</si>
  <si>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</si>
  <si>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</si>
  <si>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</si>
  <si>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</si>
  <si>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</si>
  <si>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</si>
  <si>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</si>
  <si>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</si>
  <si>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</si>
  <si>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</si>
  <si>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</si>
  <si>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</si>
  <si>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</si>
  <si>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</si>
  <si>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</si>
  <si>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</si>
  <si>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</si>
  <si>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</si>
  <si>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</si>
  <si>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</si>
  <si>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</si>
  <si>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</si>
  <si>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</si>
  <si>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</si>
  <si>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</si>
  <si>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</si>
  <si>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</si>
  <si>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</si>
  <si>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</si>
  <si>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</si>
  <si>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</si>
  <si>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</si>
  <si>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</si>
  <si>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</si>
  <si>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</si>
  <si>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</si>
  <si>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</si>
  <si>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</si>
  <si>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</si>
  <si>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</si>
  <si>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</si>
  <si>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</si>
  <si>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</si>
  <si>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</si>
  <si>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</si>
  <si>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</si>
  <si>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</si>
  <si>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</si>
  <si>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</si>
  <si>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</si>
  <si>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</si>
  <si>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</si>
  <si>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</si>
  <si>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</si>
  <si>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</si>
  <si>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</si>
  <si>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</si>
  <si>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</si>
  <si>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</si>
  <si>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</si>
  <si>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</si>
  <si>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</si>
  <si>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</si>
  <si>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</si>
  <si>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</si>
  <si>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</si>
  <si>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</si>
  <si>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</si>
  <si>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</si>
  <si>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</si>
  <si>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</si>
  <si>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</si>
  <si>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</si>
  <si>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</si>
  <si>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</si>
  <si>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</si>
  <si>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</si>
  <si>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</si>
  <si>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</si>
  <si>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</si>
  <si>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</si>
  <si>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</si>
  <si>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</si>
  <si>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</si>
  <si>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</si>
  <si>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</si>
  <si>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</si>
  <si>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</si>
  <si>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</si>
  <si>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</si>
  <si>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</si>
  <si>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</si>
  <si>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</si>
  <si>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</si>
  <si>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</si>
  <si>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</si>
  <si>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</si>
  <si>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</si>
  <si>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</si>
  <si>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</si>
  <si>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</si>
  <si>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</si>
  <si>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</si>
  <si>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</si>
  <si>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</si>
  <si>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</si>
  <si>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</si>
  <si>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</si>
  <si>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</si>
  <si>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</si>
  <si>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</si>
  <si>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</si>
  <si>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</si>
  <si>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</si>
  <si>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</si>
  <si>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</si>
  <si>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</si>
  <si>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</si>
  <si>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</si>
  <si>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</si>
  <si>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</si>
  <si>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</si>
  <si>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</si>
  <si>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</si>
  <si>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</si>
  <si>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</si>
  <si>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</si>
  <si>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</si>
  <si>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</si>
  <si>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</si>
  <si>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</si>
  <si>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</si>
  <si>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</si>
  <si>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</si>
  <si>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</si>
  <si>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</si>
  <si>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</si>
  <si>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</si>
  <si>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</si>
  <si>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</si>
  <si>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</si>
  <si>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</si>
  <si>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</si>
  <si>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</si>
  <si>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</si>
  <si>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</si>
  <si>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</si>
  <si>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</si>
  <si>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</si>
  <si>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</si>
  <si>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</si>
  <si>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</si>
  <si>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</si>
  <si>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</si>
  <si>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</si>
  <si>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</si>
  <si>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</si>
  <si>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</si>
  <si>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</si>
  <si>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</si>
  <si>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</si>
  <si>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</si>
  <si>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</si>
  <si>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</si>
  <si>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</si>
  <si>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</si>
  <si>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</si>
  <si>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</si>
  <si>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</si>
  <si>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</si>
  <si>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</si>
  <si>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</si>
  <si>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</si>
  <si>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</si>
  <si>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</si>
  <si>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</si>
  <si>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</si>
  <si>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</si>
  <si>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</si>
  <si>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</si>
  <si>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</si>
  <si>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</si>
  <si>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</si>
  <si>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</si>
  <si>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</si>
  <si>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</si>
  <si>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</si>
  <si>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</si>
  <si>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</si>
  <si>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</si>
  <si>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</si>
  <si>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</si>
  <si>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</si>
  <si>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</si>
  <si>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</si>
  <si>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</si>
  <si>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</si>
  <si>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</si>
  <si>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</si>
  <si>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</si>
  <si>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</si>
  <si>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</si>
  <si>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</si>
  <si>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</si>
  <si>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</si>
  <si>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</si>
  <si>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</si>
  <si>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პლატფორმა ახალი პოიტიკური მოძრაობა სახელმწიფო ხალხისთვის</t>
  </si>
  <si>
    <t>29.06.2016--19.07.2016</t>
  </si>
  <si>
    <t>ფულადი შემოწირულობა</t>
  </si>
  <si>
    <t>ნანა ცინდელიანი</t>
  </si>
  <si>
    <t>ლალი გეფერიძე</t>
  </si>
  <si>
    <t>რევაზ სახვაძე</t>
  </si>
  <si>
    <t>თამარ კაპანაძე</t>
  </si>
  <si>
    <t>მაია ტაბიძე,</t>
  </si>
  <si>
    <t>დავით ბუჩუკური</t>
  </si>
  <si>
    <t>ირინა ლორია</t>
  </si>
  <si>
    <t>ირაკლი მოდებაძე</t>
  </si>
  <si>
    <t>დავით ლაბაძე</t>
  </si>
  <si>
    <t>გრიგოლი ჟვანია</t>
  </si>
  <si>
    <t>აგიტ მირზოევი</t>
  </si>
  <si>
    <t>გია გარსევანიშვილი</t>
  </si>
  <si>
    <t>დავით მახათაძე</t>
  </si>
  <si>
    <t>01005005012</t>
  </si>
  <si>
    <t>01006000433</t>
  </si>
  <si>
    <t>01034001201</t>
  </si>
  <si>
    <t>01012028700</t>
  </si>
  <si>
    <t>01024035835</t>
  </si>
  <si>
    <t>14001007802</t>
  </si>
  <si>
    <t>01025004449</t>
  </si>
  <si>
    <t>01019049248</t>
  </si>
  <si>
    <t>57001013613</t>
  </si>
  <si>
    <t>01006016505</t>
  </si>
  <si>
    <t>01002012375</t>
  </si>
  <si>
    <t>01026005203</t>
  </si>
  <si>
    <t>01031005952</t>
  </si>
  <si>
    <t>GE08TB7323145061100007</t>
  </si>
  <si>
    <t>GE61TB7883036010300012</t>
  </si>
  <si>
    <t>GE69TB7786736010100013</t>
  </si>
  <si>
    <t>GE98TB7145045061100017</t>
  </si>
  <si>
    <t>GE73TB7170236010100017</t>
  </si>
  <si>
    <t>GE77TB7882736010100016</t>
  </si>
  <si>
    <t>GE75TB7848536010100016</t>
  </si>
  <si>
    <t>GE64TB7384145061100023</t>
  </si>
  <si>
    <t>GE69TB7317645063600038</t>
  </si>
  <si>
    <t>GE24TB7231745061100021</t>
  </si>
  <si>
    <t>GE26TB1105145061622334</t>
  </si>
  <si>
    <t>GE30TB7982645163600001</t>
  </si>
  <si>
    <t>GE68TB7250945061100015</t>
  </si>
  <si>
    <t>სს  თიბისი  ბანკი</t>
  </si>
  <si>
    <t>არაფულადი შემოწირულობა</t>
  </si>
  <si>
    <t>ბერდი გამყრელიძე</t>
  </si>
  <si>
    <t>01006018745</t>
  </si>
  <si>
    <t>ფეისბუქ მომსახურეობა</t>
  </si>
  <si>
    <t>ნიკა უხურგულაშვილი</t>
  </si>
  <si>
    <t>01012026758</t>
  </si>
  <si>
    <t>გიორგი თაქთაქიშვილი</t>
  </si>
  <si>
    <t>01031004622</t>
  </si>
  <si>
    <t>ფეისბუქ გვერდი</t>
  </si>
  <si>
    <t>პაატა</t>
  </si>
  <si>
    <t>ბურჭულაძე</t>
  </si>
  <si>
    <t>01010004060</t>
  </si>
  <si>
    <t>დირექტორი</t>
  </si>
  <si>
    <t>გიორგი</t>
  </si>
  <si>
    <t xml:space="preserve">თურქია </t>
  </si>
  <si>
    <t>01026001349</t>
  </si>
  <si>
    <t>დირექტორის თანაშემწე</t>
  </si>
  <si>
    <t>დავით</t>
  </si>
  <si>
    <t xml:space="preserve"> ჯანდიერი</t>
  </si>
  <si>
    <t>60002000568</t>
  </si>
  <si>
    <t>დირექტორის მრჩეველი იურიდიულ საკითხებში</t>
  </si>
  <si>
    <t>შალვა</t>
  </si>
  <si>
    <t xml:space="preserve">გვარამაძე </t>
  </si>
  <si>
    <t>01017039570</t>
  </si>
  <si>
    <t>მძღოლი</t>
  </si>
  <si>
    <t>თეიმურაზ</t>
  </si>
  <si>
    <t xml:space="preserve">შოშიაშვილი </t>
  </si>
  <si>
    <t>01001031689</t>
  </si>
  <si>
    <t>ფინანსური დირექტორი</t>
  </si>
  <si>
    <t xml:space="preserve">ელენე </t>
  </si>
  <si>
    <t>ალფაიზე</t>
  </si>
  <si>
    <t>01030031129</t>
  </si>
  <si>
    <t>დამლაგებელი</t>
  </si>
  <si>
    <t xml:space="preserve">ირინა </t>
  </si>
  <si>
    <t>ზურაბოვა</t>
  </si>
  <si>
    <t>01017013216</t>
  </si>
  <si>
    <t xml:space="preserve">ალბერტ </t>
  </si>
  <si>
    <t>კარაპეტიანი</t>
  </si>
  <si>
    <t>01011045867</t>
  </si>
  <si>
    <t>დაცვა</t>
  </si>
  <si>
    <t>მამუკა</t>
  </si>
  <si>
    <t xml:space="preserve"> თოიძე</t>
  </si>
  <si>
    <t>01019005951</t>
  </si>
  <si>
    <t>დაცვის უფროსი</t>
  </si>
  <si>
    <t xml:space="preserve"> ლევანი</t>
  </si>
  <si>
    <t xml:space="preserve">ტაბიძე </t>
  </si>
  <si>
    <t>01008026176</t>
  </si>
  <si>
    <t>საზოგ ურთიერთობ ხელმძღვანელი</t>
  </si>
  <si>
    <t>გვანცა</t>
  </si>
  <si>
    <t xml:space="preserve">იობიძე </t>
  </si>
  <si>
    <t>01401102358</t>
  </si>
  <si>
    <t>ოფისმენეჯერი</t>
  </si>
  <si>
    <t>ელენე</t>
  </si>
  <si>
    <t xml:space="preserve">ფანჩულიძე </t>
  </si>
  <si>
    <t>დირექტორის მდივანი</t>
  </si>
  <si>
    <t>დიანა</t>
  </si>
  <si>
    <t xml:space="preserve"> ხალვაში</t>
  </si>
  <si>
    <t>61004005940</t>
  </si>
  <si>
    <t>იურისტი</t>
  </si>
  <si>
    <t>რამაზ</t>
  </si>
  <si>
    <t xml:space="preserve"> ქარჩავა</t>
  </si>
  <si>
    <t>48001005360</t>
  </si>
  <si>
    <t>ოპერატორი</t>
  </si>
  <si>
    <t>01001030170</t>
  </si>
  <si>
    <t>მთ ბუღალტერი</t>
  </si>
  <si>
    <t>კობა</t>
  </si>
  <si>
    <t xml:space="preserve">ჩიხლლაძე </t>
  </si>
  <si>
    <t>60001068739</t>
  </si>
  <si>
    <t>ქუთაისის ოფისის ხელმძღვანელი</t>
  </si>
  <si>
    <t xml:space="preserve"> მანანა</t>
  </si>
  <si>
    <t>მურადაშვილი</t>
  </si>
  <si>
    <t>35001088085</t>
  </si>
  <si>
    <t>რუსთავის დამლაგებელი</t>
  </si>
  <si>
    <t xml:space="preserve">ლელა </t>
  </si>
  <si>
    <t>კაპანაძე</t>
  </si>
  <si>
    <t>20001050467</t>
  </si>
  <si>
    <t>თელავის ოფისის დამლაგებელი</t>
  </si>
  <si>
    <t xml:space="preserve">მამუკა </t>
  </si>
  <si>
    <t>ჯიშიაშვილი</t>
  </si>
  <si>
    <t>01011001551</t>
  </si>
  <si>
    <t>ქ.ტყიბულის ორგანიზ ხელმძღვანელი</t>
  </si>
  <si>
    <t xml:space="preserve">ნათია </t>
  </si>
  <si>
    <t>ბათირაშვილი</t>
  </si>
  <si>
    <t>54001018197</t>
  </si>
  <si>
    <t>რუსთაველის ოფისის დამლაგებელი</t>
  </si>
  <si>
    <t xml:space="preserve">ლევან </t>
  </si>
  <si>
    <t>მგელაძე</t>
  </si>
  <si>
    <t>33001007512</t>
  </si>
  <si>
    <t>ქ.ოზურგეთის ორგ ხელმძღვანელი</t>
  </si>
  <si>
    <t>ვახტანგ</t>
  </si>
  <si>
    <t xml:space="preserve">ცხადაია </t>
  </si>
  <si>
    <t>19001002777</t>
  </si>
  <si>
    <t>სამეგრელოს ხელმძღვანელი</t>
  </si>
  <si>
    <t xml:space="preserve">გურანდა </t>
  </si>
  <si>
    <t>კონცელიძე</t>
  </si>
  <si>
    <t>61008002267</t>
  </si>
  <si>
    <t>დაბა ქედის ორგ ხელმძღვანელი</t>
  </si>
  <si>
    <t xml:space="preserve">ბესიკ </t>
  </si>
  <si>
    <t>თოდუა</t>
  </si>
  <si>
    <t>19001011630</t>
  </si>
  <si>
    <t>ქ.ზუგდიდის ორგ ხელმძღვანელი</t>
  </si>
  <si>
    <t xml:space="preserve">გაბრიჭიძე </t>
  </si>
  <si>
    <t>21001001753</t>
  </si>
  <si>
    <t>თერჯოლის ორგ ხელმძღვანელი</t>
  </si>
  <si>
    <t xml:space="preserve"> ივანელაშვილი</t>
  </si>
  <si>
    <t>01019014064</t>
  </si>
  <si>
    <t>აღმაშ.დაცვის სამსახური</t>
  </si>
  <si>
    <t xml:space="preserve">მირიან </t>
  </si>
  <si>
    <t>მაჭავარიანი</t>
  </si>
  <si>
    <t>56001001467</t>
  </si>
  <si>
    <t>აღმაშ.დაცვის თანამშრომელი</t>
  </si>
  <si>
    <t>ალექსი</t>
  </si>
  <si>
    <t xml:space="preserve"> ქიბროწაშვილი</t>
  </si>
  <si>
    <t>08001009725</t>
  </si>
  <si>
    <t>ახმეტის ორგანიზაციის  ხელმძღვანელი</t>
  </si>
  <si>
    <t>ლია</t>
  </si>
  <si>
    <t xml:space="preserve"> ლომინაშვილი</t>
  </si>
  <si>
    <t>61003007351</t>
  </si>
  <si>
    <t>ბათუმის ოფისის დამლაგებელი</t>
  </si>
  <si>
    <t>გურამ</t>
  </si>
  <si>
    <t xml:space="preserve"> ნავერიანი</t>
  </si>
  <si>
    <t>10001013598</t>
  </si>
  <si>
    <t>ბოლნისის ორგანიზ ხელმძღვანელი</t>
  </si>
  <si>
    <t>მაგული</t>
  </si>
  <si>
    <t xml:space="preserve"> გეგეშიძე</t>
  </si>
  <si>
    <t>42001013350</t>
  </si>
  <si>
    <t>ფოთის ოფისის დამლაგებელი</t>
  </si>
  <si>
    <t>01011087975</t>
  </si>
  <si>
    <t>ბუღლატერი.მომარაგების მიამრთულებით</t>
  </si>
  <si>
    <t xml:space="preserve"> ჩიხრაძე</t>
  </si>
  <si>
    <t>01031006836</t>
  </si>
  <si>
    <t>რაჭა ლეჩხუმი ქვ სვან ხელმძღვანელი</t>
  </si>
  <si>
    <t>ზაზა</t>
  </si>
  <si>
    <t xml:space="preserve"> ონიანი</t>
  </si>
  <si>
    <t>27001001056</t>
  </si>
  <si>
    <t>გარდაბნის ორგანიზაციის ხელმძღვანელი</t>
  </si>
  <si>
    <t>სოფიკო</t>
  </si>
  <si>
    <t xml:space="preserve"> შარაბიძე</t>
  </si>
  <si>
    <t>35001105709</t>
  </si>
  <si>
    <t>აღმაშენებლის სოც მედიის სპეციალისტი</t>
  </si>
  <si>
    <t xml:space="preserve">ლამზირა </t>
  </si>
  <si>
    <t>გურჩიანი</t>
  </si>
  <si>
    <t>30001005005</t>
  </si>
  <si>
    <t>მესტიის ხელმძღვანელი</t>
  </si>
  <si>
    <t>კახაბერ</t>
  </si>
  <si>
    <t xml:space="preserve"> ბერიძე</t>
  </si>
  <si>
    <t>47001006737</t>
  </si>
  <si>
    <t>ასპინძის ორგანიზაციის ხელმძღვანელი</t>
  </si>
  <si>
    <t xml:space="preserve">ირინე </t>
  </si>
  <si>
    <t>ტურაშვილი</t>
  </si>
  <si>
    <t>45001005126</t>
  </si>
  <si>
    <t>ყვარელის ოფისი ხელმძღვანელი</t>
  </si>
  <si>
    <t xml:space="preserve">გოჩა </t>
  </si>
  <si>
    <t>მურვანიძე</t>
  </si>
  <si>
    <t>33001025771</t>
  </si>
  <si>
    <t>ოზურგეთის ოფის მენეჯერი</t>
  </si>
  <si>
    <t xml:space="preserve">დავით </t>
  </si>
  <si>
    <t>წერეთელი</t>
  </si>
  <si>
    <t>54001003594</t>
  </si>
  <si>
    <t>ჭიათრის ორგანიზაციის ხელმძღვანელი</t>
  </si>
  <si>
    <t xml:space="preserve">ანიკო </t>
  </si>
  <si>
    <t>ნჯაფარიძე</t>
  </si>
  <si>
    <t>30001001557</t>
  </si>
  <si>
    <t>მესტიის ორგან დამლაებელი</t>
  </si>
  <si>
    <t xml:space="preserve"> იოსები</t>
  </si>
  <si>
    <t>ჭინჭარაული</t>
  </si>
  <si>
    <t>16001003227</t>
  </si>
  <si>
    <t>დუშეთის ოფისი ხელმაძღვანელი</t>
  </si>
  <si>
    <t xml:space="preserve">კობა </t>
  </si>
  <si>
    <t>17001021695</t>
  </si>
  <si>
    <t>ვანის ორგანი ხელმძღვანელი</t>
  </si>
  <si>
    <t>ლალი</t>
  </si>
  <si>
    <t xml:space="preserve"> ხვედელიძე</t>
  </si>
  <si>
    <t>54001023465</t>
  </si>
  <si>
    <t>ჭიათურის ოფისის დამლაგებელი</t>
  </si>
  <si>
    <t xml:space="preserve">ციალა </t>
  </si>
  <si>
    <t>უდესიანი</t>
  </si>
  <si>
    <t>62005011779</t>
  </si>
  <si>
    <t>გარდაბნის დამლაგებელი</t>
  </si>
  <si>
    <t xml:space="preserve">გიორგი </t>
  </si>
  <si>
    <t>დალბაშვილი</t>
  </si>
  <si>
    <t>01024047554</t>
  </si>
  <si>
    <t>დაცვის თანამშრომელი</t>
  </si>
  <si>
    <t>ნოდარ</t>
  </si>
  <si>
    <t xml:space="preserve"> ხაჩიძე</t>
  </si>
  <si>
    <t>25001004239</t>
  </si>
  <si>
    <t>ლაგოდეხის ხელმძღვანელი</t>
  </si>
  <si>
    <t xml:space="preserve">ნანული </t>
  </si>
  <si>
    <t>მუკვანი</t>
  </si>
  <si>
    <t>49001005394</t>
  </si>
  <si>
    <t>ცაგერის ოფის დამლაგებელი</t>
  </si>
  <si>
    <t>მზია</t>
  </si>
  <si>
    <t xml:space="preserve"> ჭიპაშვილი</t>
  </si>
  <si>
    <t>56001016850</t>
  </si>
  <si>
    <t>ხარაგაულის რაიონ დამლაგებელი</t>
  </si>
  <si>
    <t>ხათუნა</t>
  </si>
  <si>
    <t xml:space="preserve"> ბუხრაშვილი</t>
  </si>
  <si>
    <t>41001010397</t>
  </si>
  <si>
    <t>ტყიბულის ოფისის დამლაგებელი</t>
  </si>
  <si>
    <t>მარიამ</t>
  </si>
  <si>
    <t xml:space="preserve"> ცეცხლაძე</t>
  </si>
  <si>
    <t>61004071926</t>
  </si>
  <si>
    <t>თერჯ ოფისის დამლაგებელი</t>
  </si>
  <si>
    <t xml:space="preserve">ცირა </t>
  </si>
  <si>
    <t>დვალიშვილი</t>
  </si>
  <si>
    <t>26001035433</t>
  </si>
  <si>
    <t>ლანჩხუთის ოფისის დამლაგებელი</t>
  </si>
  <si>
    <t>ვარდიკო</t>
  </si>
  <si>
    <t xml:space="preserve"> ორბეთიშვილი</t>
  </si>
  <si>
    <t>08001018966</t>
  </si>
  <si>
    <t>ახმეტის ოფისმენეჯერი</t>
  </si>
  <si>
    <t>ვიოლეტა</t>
  </si>
  <si>
    <t xml:space="preserve"> უგულავა</t>
  </si>
  <si>
    <t>49001003885</t>
  </si>
  <si>
    <t>ამბროლაურის დამლაგებელი</t>
  </si>
  <si>
    <t>ქეთევან</t>
  </si>
  <si>
    <t xml:space="preserve"> ტოროტაძე</t>
  </si>
  <si>
    <t>33001035507</t>
  </si>
  <si>
    <t>ოზურგეთის დამლაგებელი</t>
  </si>
  <si>
    <t xml:space="preserve"> შოთა</t>
  </si>
  <si>
    <t>წკრიალაშვილი</t>
  </si>
  <si>
    <t>59001024467</t>
  </si>
  <si>
    <t>გორის ხელმძღვანელი</t>
  </si>
  <si>
    <t>ემზარი</t>
  </si>
  <si>
    <t xml:space="preserve">გორგილაძე </t>
  </si>
  <si>
    <t>36001006032</t>
  </si>
  <si>
    <t>საგარეჯოს ხელმძღვანელი</t>
  </si>
  <si>
    <t>ბეჟანიშვილი</t>
  </si>
  <si>
    <t>01027017686</t>
  </si>
  <si>
    <t>დედოფლისწყაროს ხელმძღვანელი</t>
  </si>
  <si>
    <t xml:space="preserve">ხაზიური </t>
  </si>
  <si>
    <t>13001001184</t>
  </si>
  <si>
    <t>გურჯაანის ხელმძღვანელი</t>
  </si>
  <si>
    <t xml:space="preserve"> გურამი</t>
  </si>
  <si>
    <t>ანსიანი</t>
  </si>
  <si>
    <t>62007013016</t>
  </si>
  <si>
    <t>მცხეთის ხელმძღვანელი</t>
  </si>
  <si>
    <t>ანა</t>
  </si>
  <si>
    <t xml:space="preserve">ადეიშვილი </t>
  </si>
  <si>
    <t>17001032069</t>
  </si>
  <si>
    <t>ვანის დამლაგებელი</t>
  </si>
  <si>
    <t>ელისო</t>
  </si>
  <si>
    <t xml:space="preserve">კაკაჩია </t>
  </si>
  <si>
    <t>51001003395</t>
  </si>
  <si>
    <t>წალენჯიხის დამლაგებელი</t>
  </si>
  <si>
    <t xml:space="preserve">გუგავა </t>
  </si>
  <si>
    <t>55001002884</t>
  </si>
  <si>
    <t>ლენტეხის ხელმძღვანელი</t>
  </si>
  <si>
    <t xml:space="preserve"> პლტონი</t>
  </si>
  <si>
    <t>იარალაშვილი</t>
  </si>
  <si>
    <t>01023008200</t>
  </si>
  <si>
    <t>ონსი ხელმძღვანელი</t>
  </si>
  <si>
    <t>დარეჯანი</t>
  </si>
  <si>
    <t xml:space="preserve">კვარაცხელია </t>
  </si>
  <si>
    <t>48001020521</t>
  </si>
  <si>
    <t>ჩხოროწყსუ დამლაგებელი</t>
  </si>
  <si>
    <t xml:space="preserve"> დიტო</t>
  </si>
  <si>
    <t>კვირკველია</t>
  </si>
  <si>
    <t>01024004627</t>
  </si>
  <si>
    <t>ლანჩხუთის ხელმძღვანელი</t>
  </si>
  <si>
    <t xml:space="preserve"> ჯაბა</t>
  </si>
  <si>
    <t>მაღლაკელიძე</t>
  </si>
  <si>
    <t>56001006778</t>
  </si>
  <si>
    <t>ხარაგაულის ხელმძღვანელი</t>
  </si>
  <si>
    <t xml:space="preserve">ზაბახიძე </t>
  </si>
  <si>
    <t>38001006136</t>
  </si>
  <si>
    <t>საჩხერის დამლაგებელი</t>
  </si>
  <si>
    <t>კახა</t>
  </si>
  <si>
    <t xml:space="preserve">ბუკია </t>
  </si>
  <si>
    <t>58001011900</t>
  </si>
  <si>
    <t>ხობის ხელმძღვანელი</t>
  </si>
  <si>
    <t>ხვიჩა</t>
  </si>
  <si>
    <t xml:space="preserve">ჭანტურია </t>
  </si>
  <si>
    <t>02001002305</t>
  </si>
  <si>
    <t>აბაშას ხელმძღვანელი</t>
  </si>
  <si>
    <t>ირაკლი</t>
  </si>
  <si>
    <t xml:space="preserve">კუპრეიშვილი </t>
  </si>
  <si>
    <t>42001008529</t>
  </si>
  <si>
    <t>ფოთის ხელმძღვანელი</t>
  </si>
  <si>
    <t>თინათინი</t>
  </si>
  <si>
    <t xml:space="preserve">ნარმანია </t>
  </si>
  <si>
    <t>19001081741</t>
  </si>
  <si>
    <t>ზუგდიდის დამლაგებელი</t>
  </si>
  <si>
    <t xml:space="preserve"> ნანი</t>
  </si>
  <si>
    <t>სკანაძე</t>
  </si>
  <si>
    <t>57001009663</t>
  </si>
  <si>
    <t>ხაშურის დამლაგებელი</t>
  </si>
  <si>
    <t>მერაბი</t>
  </si>
  <si>
    <t xml:space="preserve">შელია </t>
  </si>
  <si>
    <t>48001004930</t>
  </si>
  <si>
    <t>ჩხოროწყუს ხელმძღვანელი</t>
  </si>
  <si>
    <t xml:space="preserve">კონსტანტონე </t>
  </si>
  <si>
    <t>ლობჟანიძე</t>
  </si>
  <si>
    <t>01024035767</t>
  </si>
  <si>
    <t>საბურთალოს ქარმომადგენელი</t>
  </si>
  <si>
    <t xml:space="preserve">აკაკი </t>
  </si>
  <si>
    <t>კვინტლაძე</t>
  </si>
  <si>
    <t>01030050081</t>
  </si>
  <si>
    <t>ჩუღურეთის წარმომადგენელი</t>
  </si>
  <si>
    <t>ცოტნე</t>
  </si>
  <si>
    <t xml:space="preserve"> გლოველი</t>
  </si>
  <si>
    <t>01019053551</t>
  </si>
  <si>
    <t>ნაძალადევის წარმომადგენელი</t>
  </si>
  <si>
    <t>მახათაძე</t>
  </si>
  <si>
    <t>დიდბე 1 ის წარმომადგენელი</t>
  </si>
  <si>
    <t xml:space="preserve">ზურაბ </t>
  </si>
  <si>
    <t>პინაიშვილი</t>
  </si>
  <si>
    <t>01012015300</t>
  </si>
  <si>
    <t>ვაზისუბნის წარმომადგენელი</t>
  </si>
  <si>
    <t>ლევან</t>
  </si>
  <si>
    <t xml:space="preserve"> ნუცუბიძე</t>
  </si>
  <si>
    <t>01024011331</t>
  </si>
  <si>
    <t>მთაწმინდის წარმომადგენელი</t>
  </si>
  <si>
    <t xml:space="preserve">ნუგზარ </t>
  </si>
  <si>
    <t>ღვალაძე</t>
  </si>
  <si>
    <t>01006005591</t>
  </si>
  <si>
    <t>დიღმის წარმომადგენელი</t>
  </si>
  <si>
    <t xml:space="preserve">გურამ </t>
  </si>
  <si>
    <t>62007011131</t>
  </si>
  <si>
    <t>გლდანი 3 ის წარმომადგენელი</t>
  </si>
  <si>
    <t>კიკვაძე</t>
  </si>
  <si>
    <t>01021003548</t>
  </si>
  <si>
    <t xml:space="preserve">გრიგოლ </t>
  </si>
  <si>
    <t>ლაბარტყავა</t>
  </si>
  <si>
    <t>62007014261</t>
  </si>
  <si>
    <t xml:space="preserve">ირაკლი </t>
  </si>
  <si>
    <t>მერაბიშვილი</t>
  </si>
  <si>
    <t>01002006376</t>
  </si>
  <si>
    <t>გლდანი2 ის წარმომადგენელი</t>
  </si>
  <si>
    <t>პეტრიაშვილი</t>
  </si>
  <si>
    <t>01019061763</t>
  </si>
  <si>
    <t xml:space="preserve">თეიმურაზ </t>
  </si>
  <si>
    <t>გაგუა</t>
  </si>
  <si>
    <t>01001021454</t>
  </si>
  <si>
    <t>გლდანი 1 ის წარმომადგენელი</t>
  </si>
  <si>
    <t>ეგრისელაშვილი</t>
  </si>
  <si>
    <t>01022008261</t>
  </si>
  <si>
    <t>თემქის 1 წარმომადგენელი</t>
  </si>
  <si>
    <t xml:space="preserve">ზაზა </t>
  </si>
  <si>
    <t>რევიშვილი</t>
  </si>
  <si>
    <t>01026011099</t>
  </si>
  <si>
    <t>ვაკე 1 ის წარმომდგენელი</t>
  </si>
  <si>
    <t xml:space="preserve">მაია </t>
  </si>
  <si>
    <t>ტაბიძე</t>
  </si>
  <si>
    <t>საბურთალოს წარმომადგენელი</t>
  </si>
  <si>
    <t xml:space="preserve">ნანა </t>
  </si>
  <si>
    <t>ცინდელიანი</t>
  </si>
  <si>
    <t>ვაკის წარმომდგენელი</t>
  </si>
  <si>
    <t xml:space="preserve">რევაზ </t>
  </si>
  <si>
    <t>სახვაძე</t>
  </si>
  <si>
    <t>ჩუღურეთის  წარმომადგენელი</t>
  </si>
  <si>
    <t xml:space="preserve">თამაზ </t>
  </si>
  <si>
    <t>ხიზანიშვილი</t>
  </si>
  <si>
    <t>01030000656</t>
  </si>
  <si>
    <t xml:space="preserve">სოფიო </t>
  </si>
  <si>
    <t>ბაღდავიძე</t>
  </si>
  <si>
    <t>01008028660</t>
  </si>
  <si>
    <t>დიდუბის წარმომადგენელი</t>
  </si>
  <si>
    <t xml:space="preserve">ვახტანგ </t>
  </si>
  <si>
    <t>01007007180</t>
  </si>
  <si>
    <t>დიდუბე 2 ის წარმომადგენელი</t>
  </si>
  <si>
    <t>ჯაში</t>
  </si>
  <si>
    <t>01010005074</t>
  </si>
  <si>
    <t>საბურთალოს 3 ის წარმომადგენელი</t>
  </si>
  <si>
    <t xml:space="preserve">თამარ </t>
  </si>
  <si>
    <t>ჯიშკარიანი</t>
  </si>
  <si>
    <t>01023008456</t>
  </si>
  <si>
    <t>სანზონსი წარმომადგენელი</t>
  </si>
  <si>
    <t xml:space="preserve">კახაბერ </t>
  </si>
  <si>
    <t>ქურციკიძე</t>
  </si>
  <si>
    <t>01022004229</t>
  </si>
  <si>
    <t>სანზონის წარმომადგენელი</t>
  </si>
  <si>
    <t>სტეფანაშვილი</t>
  </si>
  <si>
    <t>01015015305</t>
  </si>
  <si>
    <t>კრწანისის წარმომადგენელი</t>
  </si>
  <si>
    <t xml:space="preserve">სალომე </t>
  </si>
  <si>
    <t>მეტონიძე</t>
  </si>
  <si>
    <t>01017053484</t>
  </si>
  <si>
    <t>საბურთალო 2 ის წარმომადგენელი</t>
  </si>
  <si>
    <t>გიორგაძე</t>
  </si>
  <si>
    <t>01015005420</t>
  </si>
  <si>
    <t>არევაძე</t>
  </si>
  <si>
    <t>01026007215</t>
  </si>
  <si>
    <t>საბურთალოს 1 ის წარმომადგენელი</t>
  </si>
  <si>
    <t xml:space="preserve"> შერვაშიძე</t>
  </si>
  <si>
    <t>01017016807</t>
  </si>
  <si>
    <t>ბეზარაშვილი</t>
  </si>
  <si>
    <t>01010008286</t>
  </si>
  <si>
    <t>ვაკის წარმომადგენელი</t>
  </si>
  <si>
    <t xml:space="preserve">ნიკო </t>
  </si>
  <si>
    <t>აფციაური</t>
  </si>
  <si>
    <t>01001099038</t>
  </si>
  <si>
    <t>თბილისი გლდანის აღმასრულებელი</t>
  </si>
  <si>
    <t>მოდებაძე</t>
  </si>
  <si>
    <t>აღმაშენებლის იურისრი</t>
  </si>
  <si>
    <t>გოგსაძე</t>
  </si>
  <si>
    <t>60001053445</t>
  </si>
  <si>
    <t>აღმაშენებლის იურისტი</t>
  </si>
  <si>
    <t xml:space="preserve"> ზაზა</t>
  </si>
  <si>
    <t>ჭურღულია</t>
  </si>
  <si>
    <t>19001009597</t>
  </si>
  <si>
    <t>ფოთის ოფისის აღმასრულებელი</t>
  </si>
  <si>
    <t>თოფურიძე</t>
  </si>
  <si>
    <t>61001022146</t>
  </si>
  <si>
    <t>ბათუმის საორგანიზაციო</t>
  </si>
  <si>
    <t>მაყვალა</t>
  </si>
  <si>
    <t xml:space="preserve"> ციცხვაია</t>
  </si>
  <si>
    <t>01021015368</t>
  </si>
  <si>
    <t>აღმაშენებლის დამლაგებელი</t>
  </si>
  <si>
    <t xml:space="preserve">სამსონ </t>
  </si>
  <si>
    <t>გოგიბედაშვილი</t>
  </si>
  <si>
    <t>01007005566</t>
  </si>
  <si>
    <t xml:space="preserve">გოგლიძე </t>
  </si>
  <si>
    <t>01008025981</t>
  </si>
  <si>
    <t>ევა</t>
  </si>
  <si>
    <t xml:space="preserve"> გიგილაშვილი</t>
  </si>
  <si>
    <t>43001014580</t>
  </si>
  <si>
    <t>ქარელის დამლაგებელი</t>
  </si>
  <si>
    <t xml:space="preserve"> ლაფანაშვილი</t>
  </si>
  <si>
    <t>01029005245</t>
  </si>
  <si>
    <t>მცხეთა მთიანეთის ხელმძღვანელი</t>
  </si>
  <si>
    <t xml:space="preserve">პაატა </t>
  </si>
  <si>
    <t>ბედიანაშვილი</t>
  </si>
  <si>
    <t>59001006498</t>
  </si>
  <si>
    <t>ოდიშვილი</t>
  </si>
  <si>
    <t>44001001688</t>
  </si>
  <si>
    <t>ყაზბეგის აღმასრულებელი</t>
  </si>
  <si>
    <t>მარინე</t>
  </si>
  <si>
    <t xml:space="preserve"> მარჯანიძე</t>
  </si>
  <si>
    <t>43001002377</t>
  </si>
  <si>
    <t>ქარელის ოფისმენეჯერი</t>
  </si>
  <si>
    <t xml:space="preserve">მედეა </t>
  </si>
  <si>
    <t>აბაშიძე</t>
  </si>
  <si>
    <t>59001008059</t>
  </si>
  <si>
    <t>გორის აღმასრულებელი</t>
  </si>
  <si>
    <t>გივი</t>
  </si>
  <si>
    <t xml:space="preserve"> სუჯაშვილი</t>
  </si>
  <si>
    <t>44001000032</t>
  </si>
  <si>
    <t>ყაზბეგის ოფისმენეჯერი</t>
  </si>
  <si>
    <t xml:space="preserve">სანდრო </t>
  </si>
  <si>
    <t>კვირჭიშვილი</t>
  </si>
  <si>
    <t>44001001537</t>
  </si>
  <si>
    <t>ყაბეგის ხელმძღვანელი</t>
  </si>
  <si>
    <t xml:space="preserve">ზინაიდა </t>
  </si>
  <si>
    <t>ცერცვაძე</t>
  </si>
  <si>
    <t>59001105861</t>
  </si>
  <si>
    <t>გორის ოფისმენეჯერი</t>
  </si>
  <si>
    <t xml:space="preserve">გვანცა </t>
  </si>
  <si>
    <t>საბალაშვილი</t>
  </si>
  <si>
    <t>59001122255</t>
  </si>
  <si>
    <t>გორის დამლაგებელი</t>
  </si>
  <si>
    <t>რომან</t>
  </si>
  <si>
    <t xml:space="preserve"> ლომსაძე</t>
  </si>
  <si>
    <t>57001017809</t>
  </si>
  <si>
    <t>ქარელის ოფისის აღმასრულებელი</t>
  </si>
  <si>
    <t xml:space="preserve">კამო </t>
  </si>
  <si>
    <t>ბერიანიძე</t>
  </si>
  <si>
    <t>24001001966</t>
  </si>
  <si>
    <t>კასპის ოფისმენეჯერი</t>
  </si>
  <si>
    <t xml:space="preserve">მთვარისა </t>
  </si>
  <si>
    <t>ინაკავაძე</t>
  </si>
  <si>
    <t>59301129669</t>
  </si>
  <si>
    <t>თეთრუაშვილი</t>
  </si>
  <si>
    <t>59001074959</t>
  </si>
  <si>
    <t xml:space="preserve">ცისმარი </t>
  </si>
  <si>
    <t>მჭედლიშვილი</t>
  </si>
  <si>
    <t>59701136939</t>
  </si>
  <si>
    <t>გორის ოფისის დამლაგებელი</t>
  </si>
  <si>
    <t xml:space="preserve">მერი </t>
  </si>
  <si>
    <t>შუბითიძე</t>
  </si>
  <si>
    <t>57001012247</t>
  </si>
  <si>
    <t>ხაშრის აღმასრულებელი</t>
  </si>
  <si>
    <t xml:space="preserve"> ნარიმანიშვილი</t>
  </si>
  <si>
    <t>03001000465</t>
  </si>
  <si>
    <t>ადიგენის ოფისის ხელმძღვანელი</t>
  </si>
  <si>
    <t xml:space="preserve">ივანე </t>
  </si>
  <si>
    <t>გვარამაძე</t>
  </si>
  <si>
    <t>47001005184</t>
  </si>
  <si>
    <t>ახალციხის აღმასრულებელი</t>
  </si>
  <si>
    <t>ლუკა</t>
  </si>
  <si>
    <t xml:space="preserve"> სახიტაშვილი</t>
  </si>
  <si>
    <t>01017048648</t>
  </si>
  <si>
    <t>კომპიუტერული ტექნიკოსი</t>
  </si>
  <si>
    <t>ციხელაშვილი</t>
  </si>
  <si>
    <t>23001001791</t>
  </si>
  <si>
    <t>თიანეთის ახალგაზრდული</t>
  </si>
  <si>
    <t>ანი</t>
  </si>
  <si>
    <t xml:space="preserve"> ბალხამიშვილი</t>
  </si>
  <si>
    <t>24001046278</t>
  </si>
  <si>
    <t>კასპის მენეჯერი</t>
  </si>
  <si>
    <t>ბუნტური</t>
  </si>
  <si>
    <t>24001035242</t>
  </si>
  <si>
    <t>კასპის აღმასრულებელი</t>
  </si>
  <si>
    <t xml:space="preserve">ნინო </t>
  </si>
  <si>
    <t>გოშაძე</t>
  </si>
  <si>
    <t>10001005401</t>
  </si>
  <si>
    <t>ბოლნისის ოფისმენეჯერი</t>
  </si>
  <si>
    <t>12001082359</t>
  </si>
  <si>
    <t>გარდაბნის ოფისმენეჯერები</t>
  </si>
  <si>
    <t xml:space="preserve">ჯუმბერ </t>
  </si>
  <si>
    <t>ბახუნტარაძე</t>
  </si>
  <si>
    <t>61009000041</t>
  </si>
  <si>
    <t>წალკის ხელმძღვანელი</t>
  </si>
  <si>
    <t>გერლიანი</t>
  </si>
  <si>
    <t>52001024257</t>
  </si>
  <si>
    <t>წალკის ოფისმენეჯერი</t>
  </si>
  <si>
    <t xml:space="preserve">ანნა </t>
  </si>
  <si>
    <t>მუშკუდიანი</t>
  </si>
  <si>
    <t>30001001776</t>
  </si>
  <si>
    <t>თეთრიწყაროს  ოფისმენეჯერი</t>
  </si>
  <si>
    <t xml:space="preserve">ავტანდილ </t>
  </si>
  <si>
    <t>ტუნაძე</t>
  </si>
  <si>
    <t>61009006175</t>
  </si>
  <si>
    <t>წალკის აღმასრულებელი</t>
  </si>
  <si>
    <t xml:space="preserve">თინათინ </t>
  </si>
  <si>
    <t>გოგიტაშვილი</t>
  </si>
  <si>
    <t>45001004226</t>
  </si>
  <si>
    <t>ყვარელის ოფისმენეჯერი</t>
  </si>
  <si>
    <t xml:space="preserve">ზოია </t>
  </si>
  <si>
    <t>მუმლაური</t>
  </si>
  <si>
    <t>27001038374</t>
  </si>
  <si>
    <t>კასპის დამლაგებელი</t>
  </si>
  <si>
    <t xml:space="preserve">ქეთევან </t>
  </si>
  <si>
    <t>დოხნაძე</t>
  </si>
  <si>
    <t>10001034407</t>
  </si>
  <si>
    <t>ბოლნისის დამლაგებელი</t>
  </si>
  <si>
    <t xml:space="preserve">ხელმძღვანელი                                                  ბუღალტერი (ან საამისოდ უფლებამოსილი </t>
  </si>
  <si>
    <t>ნაროუშვილი</t>
  </si>
  <si>
    <t>ექსპერტი ევროპული თანამშრომლობის ახალაგზრდულ საკითხებში</t>
  </si>
  <si>
    <t>დიმიტრი</t>
  </si>
  <si>
    <t>ბლუაშვილი</t>
  </si>
  <si>
    <t>01017042400</t>
  </si>
  <si>
    <t>მელაშვილი</t>
  </si>
  <si>
    <t>01005029974</t>
  </si>
  <si>
    <t>ძაგნიძე</t>
  </si>
  <si>
    <t xml:space="preserve"> მეხრიშვილი</t>
  </si>
  <si>
    <t>თბილისი აღმაშენებლს 150</t>
  </si>
  <si>
    <t>ოფისი</t>
  </si>
  <si>
    <t>8თვე</t>
  </si>
  <si>
    <t>შპს რეალ ინვესტი</t>
  </si>
  <si>
    <t>7თვე</t>
  </si>
  <si>
    <t>თბილისი რუსთაველის 24</t>
  </si>
  <si>
    <t>1თვე</t>
  </si>
  <si>
    <t>01008001307</t>
  </si>
  <si>
    <t>გამყრელიძე</t>
  </si>
  <si>
    <t>ქუთაისი ,თ.მეფის 21</t>
  </si>
  <si>
    <t>60001001049</t>
  </si>
  <si>
    <t>რუსუდან</t>
  </si>
  <si>
    <t>მინაძე</t>
  </si>
  <si>
    <t xml:space="preserve">ფოთი დ . აღმაშენებლის </t>
  </si>
  <si>
    <t>42001003756</t>
  </si>
  <si>
    <t>მილორავა</t>
  </si>
  <si>
    <t>რუსთავი მეგობრობის 22</t>
  </si>
  <si>
    <t>35001010859</t>
  </si>
  <si>
    <t>ფიქრია</t>
  </si>
  <si>
    <t>ავალიანი</t>
  </si>
  <si>
    <t>35001067646</t>
  </si>
  <si>
    <t>მანანა</t>
  </si>
  <si>
    <t>ჩანქსელიანი</t>
  </si>
  <si>
    <t>ახმეტა რუსთაველის 60</t>
  </si>
  <si>
    <t>08001025021</t>
  </si>
  <si>
    <t>იდიძე</t>
  </si>
  <si>
    <t>ახალციხე რუსთაველის 69</t>
  </si>
  <si>
    <t>47001029377</t>
  </si>
  <si>
    <t>გარიკ</t>
  </si>
  <si>
    <t>მუადიანი</t>
  </si>
  <si>
    <t>თელავი სააკაძის მოედანი  2</t>
  </si>
  <si>
    <t>20001006939</t>
  </si>
  <si>
    <t>სიმონიშვილი</t>
  </si>
  <si>
    <t>მარნეული  რუსთაველის 21</t>
  </si>
  <si>
    <t>25001021712</t>
  </si>
  <si>
    <t>ანარ</t>
  </si>
  <si>
    <t xml:space="preserve"> ნურმამედოვი</t>
  </si>
  <si>
    <t>ოზურგეთი გურიის 8</t>
  </si>
  <si>
    <t>33001004331</t>
  </si>
  <si>
    <t>ბერიშვილი</t>
  </si>
  <si>
    <t>ბათუმი მემედ აბაშიძის 43</t>
  </si>
  <si>
    <t>01009011236</t>
  </si>
  <si>
    <t>მიხეილ</t>
  </si>
  <si>
    <t>აფაქიძე</t>
  </si>
  <si>
    <t>ტყიბული კოსტავას 2 ბ ნა 14</t>
  </si>
  <si>
    <t>41001006809</t>
  </si>
  <si>
    <t>ირმა</t>
  </si>
  <si>
    <t>ბაღდადი წერეთლის ქ 6</t>
  </si>
  <si>
    <t>09001000474</t>
  </si>
  <si>
    <t>ქოჩიაშვილი</t>
  </si>
  <si>
    <t>გორი წერეთლის 29</t>
  </si>
  <si>
    <t>59001101395</t>
  </si>
  <si>
    <t>ია</t>
  </si>
  <si>
    <t xml:space="preserve"> ლომოური</t>
  </si>
  <si>
    <t>ხაშური ლესელიძის 10</t>
  </si>
  <si>
    <t>57001021002</t>
  </si>
  <si>
    <t>აბრამიშვილი</t>
  </si>
  <si>
    <t>ზუგდიდი კიკალიშვილის 3</t>
  </si>
  <si>
    <t>19001003131</t>
  </si>
  <si>
    <t>მურმან</t>
  </si>
  <si>
    <t>მირცხულავა</t>
  </si>
  <si>
    <t>მცხეთა აღმაშენებლის 13</t>
  </si>
  <si>
    <t>შპს ბი ემ პი მენეჯმენტ</t>
  </si>
  <si>
    <t>ჭიათურა ნინოშვილის 5</t>
  </si>
  <si>
    <t>შპს იმედი 2011</t>
  </si>
  <si>
    <t>საჩხერე დურმიშიძის 4</t>
  </si>
  <si>
    <t>ზაბახიძე</t>
  </si>
  <si>
    <t>ლანჩხუთი ჟორდანიას 107</t>
  </si>
  <si>
    <t>26001005414</t>
  </si>
  <si>
    <t>ალექსანდრე</t>
  </si>
  <si>
    <t>იმნაიშვილი</t>
  </si>
  <si>
    <t>აბაშა თავისუფლების 79</t>
  </si>
  <si>
    <t>02001019883</t>
  </si>
  <si>
    <t>გულისა</t>
  </si>
  <si>
    <t>ჩოჩია</t>
  </si>
  <si>
    <t>ხარაგაული  სოლომონ მეფის 17</t>
  </si>
  <si>
    <t>შპს უღელტეხილი</t>
  </si>
  <si>
    <t>თერჯოლა რუსთაველის 78</t>
  </si>
  <si>
    <t>შპს  ,,განთიადი"</t>
  </si>
  <si>
    <t>ხონი თავისუფლების მოედანი 14</t>
  </si>
  <si>
    <t>55001007224</t>
  </si>
  <si>
    <t>ქუთათელაძე</t>
  </si>
  <si>
    <t>გურჯაანი გურამიშვილის შესახვევი 7</t>
  </si>
  <si>
    <t>13001012641</t>
  </si>
  <si>
    <t>მაია</t>
  </si>
  <si>
    <t>უტიაშვილი</t>
  </si>
  <si>
    <t>გარდაბანი აღმაშენებლის ქ</t>
  </si>
  <si>
    <t>შპს მერვე</t>
  </si>
  <si>
    <t>დუშეთი სტალინის 88</t>
  </si>
  <si>
    <t>16001002644</t>
  </si>
  <si>
    <t xml:space="preserve">სონიკო </t>
  </si>
  <si>
    <t>ისაშვილი</t>
  </si>
  <si>
    <t xml:space="preserve">წნორი თავისუფლების ქ N 64 </t>
  </si>
  <si>
    <t>40001016967</t>
  </si>
  <si>
    <t>ნინო</t>
  </si>
  <si>
    <t>ბოქოლიშვილი</t>
  </si>
  <si>
    <t xml:space="preserve">ცაგერი კოსტავას ქ N 20 </t>
  </si>
  <si>
    <t>49001000377</t>
  </si>
  <si>
    <t>ნატო</t>
  </si>
  <si>
    <t>სილაგაძე</t>
  </si>
  <si>
    <t xml:space="preserve">ამბროლაური კოსტავას ქუჩა N 1 </t>
  </si>
  <si>
    <t>04001002669</t>
  </si>
  <si>
    <t>ციცინო</t>
  </si>
  <si>
    <t>ნაფარიძე</t>
  </si>
  <si>
    <t xml:space="preserve">ონი აღმაშენებლის ქუჩა N 34 </t>
  </si>
  <si>
    <t>34001000672</t>
  </si>
  <si>
    <t>ტარიელ</t>
  </si>
  <si>
    <t>მეტრეველი</t>
  </si>
  <si>
    <t xml:space="preserve">წყალტუბო რუსთაველის ქუჩა N 6 </t>
  </si>
  <si>
    <t>წყალტუბროფკურორტი</t>
  </si>
  <si>
    <t xml:space="preserve">ვანი ლენინის ქუჩა N 55 </t>
  </si>
  <si>
    <t>17001002846</t>
  </si>
  <si>
    <t>ლერი</t>
  </si>
  <si>
    <t>ტყეშელაშვილი</t>
  </si>
  <si>
    <t xml:space="preserve">სამტრედია ძმები ნინოების ქუჩა N 11 </t>
  </si>
  <si>
    <t>37001000648</t>
  </si>
  <si>
    <t xml:space="preserve">სვეტლანა </t>
  </si>
  <si>
    <t>დოლიძე</t>
  </si>
  <si>
    <t xml:space="preserve">მესტია დაბა მესტია ქუჩა N 50 </t>
  </si>
  <si>
    <t>01008019461</t>
  </si>
  <si>
    <t>მარიკა</t>
  </si>
  <si>
    <t xml:space="preserve"> ჯაფარიძე</t>
  </si>
  <si>
    <t xml:space="preserve">სენაკი კოსტავას ქუჩა N 40 </t>
  </si>
  <si>
    <t>39001010767</t>
  </si>
  <si>
    <t>ფაღავა</t>
  </si>
  <si>
    <t xml:space="preserve">ხობი სტალინის 1 </t>
  </si>
  <si>
    <t>58001005478</t>
  </si>
  <si>
    <t>გოგია</t>
  </si>
  <si>
    <t xml:space="preserve">წალენჯიხა გამსახურდიას ქ 9 </t>
  </si>
  <si>
    <t>51001007197</t>
  </si>
  <si>
    <t xml:space="preserve">ლიმონი </t>
  </si>
  <si>
    <t>ზარანდია</t>
  </si>
  <si>
    <t>ჩოხატაური წერეთლის 3</t>
  </si>
  <si>
    <t>46001004676</t>
  </si>
  <si>
    <t>ზურაბი</t>
  </si>
  <si>
    <t>კუტუბიძე</t>
  </si>
  <si>
    <t xml:space="preserve">ჩხოროწყუ შენგელიას N 2 </t>
  </si>
  <si>
    <t>48001002277</t>
  </si>
  <si>
    <t>ბესიკი</t>
  </si>
  <si>
    <t>მამფორია</t>
  </si>
  <si>
    <t xml:space="preserve">ბოლნისი ორბელიანის ქუჩა N 105 </t>
  </si>
  <si>
    <t>10001042444</t>
  </si>
  <si>
    <t>ზოია</t>
  </si>
  <si>
    <t>საბანიძე</t>
  </si>
  <si>
    <t xml:space="preserve">ხულო მემედ აბაშძის 21 </t>
  </si>
  <si>
    <t>61009007673</t>
  </si>
  <si>
    <t>შორენა</t>
  </si>
  <si>
    <t>დეკანაძე</t>
  </si>
  <si>
    <t>ხელვაჩაური</t>
  </si>
  <si>
    <t>248385787</t>
  </si>
  <si>
    <t>შპს,,ხორო</t>
  </si>
  <si>
    <t xml:space="preserve">საგარეჯო სტალინის ქუჩა N 55 </t>
  </si>
  <si>
    <t>36001020527</t>
  </si>
  <si>
    <t xml:space="preserve">თამაზი </t>
  </si>
  <si>
    <t>კევლიშვილი</t>
  </si>
  <si>
    <t xml:space="preserve">შუახევი რუსთაველის 27 </t>
  </si>
  <si>
    <t>სპს ოთარ სურმანიძე და კომპანია</t>
  </si>
  <si>
    <t xml:space="preserve">ზესტაფონი აღმაშენებლის ქუჩა N 29 </t>
  </si>
  <si>
    <t>შპს ალიონი</t>
  </si>
  <si>
    <t xml:space="preserve">ლაგოდეხი ქიზიყის ქუჩა 27 </t>
  </si>
  <si>
    <t>25001000955</t>
  </si>
  <si>
    <t>ოთარ</t>
  </si>
  <si>
    <t>ჭუჭულაშვილი</t>
  </si>
  <si>
    <t xml:space="preserve">ყვარელი ჭავჭავაძის ქუჩა N 180 </t>
  </si>
  <si>
    <t>45001013925</t>
  </si>
  <si>
    <t>გია</t>
  </si>
  <si>
    <t>ჭერაშვილი</t>
  </si>
  <si>
    <t xml:space="preserve">თელავი სააკაძის მოედანი </t>
  </si>
  <si>
    <t>20001011314</t>
  </si>
  <si>
    <t>დემნა</t>
  </si>
  <si>
    <t>ხანჯალიაშვილი</t>
  </si>
  <si>
    <t xml:space="preserve">ასპინძა თამარის ქუჩა N 2 </t>
  </si>
  <si>
    <t>05001003979</t>
  </si>
  <si>
    <t>ლიანა</t>
  </si>
  <si>
    <t>ნადიბაიძე</t>
  </si>
  <si>
    <t>05001001681</t>
  </si>
  <si>
    <t xml:space="preserve">ვოსკან </t>
  </si>
  <si>
    <t>დარბინიანი</t>
  </si>
  <si>
    <t>ლენტეხი</t>
  </si>
  <si>
    <t>27001001219</t>
  </si>
  <si>
    <t>შერმადინ</t>
  </si>
  <si>
    <t>ბემდელიანი</t>
  </si>
  <si>
    <t>თიანეთი რუსთაველის 14</t>
  </si>
  <si>
    <t>23001005017</t>
  </si>
  <si>
    <t>მარი</t>
  </si>
  <si>
    <t>წოწკოლაური</t>
  </si>
  <si>
    <t>მარტვილი შეროზიას ქ 5</t>
  </si>
  <si>
    <t>29001027119</t>
  </si>
  <si>
    <t xml:space="preserve">იამზე </t>
  </si>
  <si>
    <t>გაბისონია</t>
  </si>
  <si>
    <t xml:space="preserve">დუშეთი სტალინი, N88  </t>
  </si>
  <si>
    <t>01017019404</t>
  </si>
  <si>
    <t xml:space="preserve">ნელი </t>
  </si>
  <si>
    <t>ჩხიკვაძე</t>
  </si>
  <si>
    <t>დმანისი წმინდანინოს 30</t>
  </si>
  <si>
    <t>15001006110</t>
  </si>
  <si>
    <t>ზურაბ</t>
  </si>
  <si>
    <t>ოქრიაშვილი</t>
  </si>
  <si>
    <t>წალკა არისტოელეს 1</t>
  </si>
  <si>
    <t>52001017729</t>
  </si>
  <si>
    <t>ცქიტიშვილი</t>
  </si>
  <si>
    <t>თეთრიწყარო კოსტავას 1</t>
  </si>
  <si>
    <t>22001001863</t>
  </si>
  <si>
    <t>კენკებაშვილი</t>
  </si>
  <si>
    <t>ადიგენი თამარ მეფის 4</t>
  </si>
  <si>
    <t>01017007990</t>
  </si>
  <si>
    <t>ქებულაძე</t>
  </si>
  <si>
    <t>თბილისი ნაძალადევი არბოს ქ 3/6</t>
  </si>
  <si>
    <t>01021005053</t>
  </si>
  <si>
    <t>ვარლამ</t>
  </si>
  <si>
    <t>კვანტალიანი</t>
  </si>
  <si>
    <t>თბილისი ჩუღურეთი არდონის 3</t>
  </si>
  <si>
    <t>შპს მერანი 2009</t>
  </si>
  <si>
    <t>თბილისი კრწანისი გორგასლის 77</t>
  </si>
  <si>
    <t>01011019836</t>
  </si>
  <si>
    <t xml:space="preserve">მიხეილ </t>
  </si>
  <si>
    <t>ნამიჭეიშვილი</t>
  </si>
  <si>
    <t>თბილისი ვაზისუბანი 1მკ/რ 15 კორ</t>
  </si>
  <si>
    <t>01002016169</t>
  </si>
  <si>
    <t xml:space="preserve">ცისანა </t>
  </si>
  <si>
    <t>ზექალაშვილი</t>
  </si>
  <si>
    <t>თბილისი ვაკე ი.აბაშიძის 1</t>
  </si>
  <si>
    <t>01017025481</t>
  </si>
  <si>
    <t>ლონდა</t>
  </si>
  <si>
    <t>მონიავა</t>
  </si>
  <si>
    <t>თბილისი საბურთალო სააკაძის მოედანი 1</t>
  </si>
  <si>
    <t>01017013189</t>
  </si>
  <si>
    <t xml:space="preserve">ნიკოლოზ </t>
  </si>
  <si>
    <t>აბასაშვილი</t>
  </si>
  <si>
    <t>თბილისი ვაკე ნუცუბიძის ქ 129ა</t>
  </si>
  <si>
    <t>61001009868</t>
  </si>
  <si>
    <t>ჭინჭარაძე</t>
  </si>
  <si>
    <t>ბორჯომი რუსთაველის 145</t>
  </si>
  <si>
    <t>11001027880</t>
  </si>
  <si>
    <t>სალომე</t>
  </si>
  <si>
    <t>ვეფხვაძე</t>
  </si>
  <si>
    <t>თბილისი დიღომი პეტრიწის 9</t>
  </si>
  <si>
    <t>01025002181</t>
  </si>
  <si>
    <t>ბასიაშვილი</t>
  </si>
  <si>
    <t>თბილისი თემქა 3-4 კორ41</t>
  </si>
  <si>
    <t>01024021417</t>
  </si>
  <si>
    <t>კაკაბაძე</t>
  </si>
  <si>
    <t>ქედა აღმაშენებლის 14</t>
  </si>
  <si>
    <t>61008001280</t>
  </si>
  <si>
    <t xml:space="preserve">მირზა </t>
  </si>
  <si>
    <t>გათენაძე</t>
  </si>
  <si>
    <t>ნინოწმინდა თავისუფლების 11</t>
  </si>
  <si>
    <t>32001000147</t>
  </si>
  <si>
    <t>მელს</t>
  </si>
  <si>
    <t>ბდოიან</t>
  </si>
  <si>
    <t>თბილისი აღმაშენებლის 150</t>
  </si>
  <si>
    <t>7 თვე</t>
  </si>
  <si>
    <t>კასპი სააკაძის 10ა</t>
  </si>
  <si>
    <t xml:space="preserve"> ბერიძე  </t>
  </si>
  <si>
    <t>თბილისი შუამთის 20</t>
  </si>
  <si>
    <t>01027024934</t>
  </si>
  <si>
    <t>თენგიზ</t>
  </si>
  <si>
    <t>ბაბაკიშვილი</t>
  </si>
  <si>
    <t>ახალქალაქი</t>
  </si>
  <si>
    <t>07001018039</t>
  </si>
  <si>
    <t>არუთიუნ</t>
  </si>
  <si>
    <t>აკოპიანი</t>
  </si>
  <si>
    <t>თბილისი ნაძალადევი ც.დადიანის 90</t>
  </si>
  <si>
    <t>01019010719</t>
  </si>
  <si>
    <t>არჩილ</t>
  </si>
  <si>
    <t>მორჩლაძე</t>
  </si>
  <si>
    <t>თბილისი დიდუბე გ.რობაქიძის 7</t>
  </si>
  <si>
    <t>01008022978</t>
  </si>
  <si>
    <t>01006001725</t>
  </si>
  <si>
    <t>ნანა</t>
  </si>
  <si>
    <t>დოღონაძე</t>
  </si>
  <si>
    <t>0103300100</t>
  </si>
  <si>
    <t>დედოფლისწყარო რუსთაველის 36</t>
  </si>
  <si>
    <t>14001004307</t>
  </si>
  <si>
    <t>გელა</t>
  </si>
  <si>
    <t>გველუკაშვილი</t>
  </si>
  <si>
    <t>თბილისი გლდანი ხიზანიშვილის 2</t>
  </si>
  <si>
    <t>01001012012</t>
  </si>
  <si>
    <t>შავლეგო</t>
  </si>
  <si>
    <t>ყრუაშვილი</t>
  </si>
  <si>
    <t>ქობულეთი აღმაშენებლის 112ა</t>
  </si>
  <si>
    <t>61004008339</t>
  </si>
  <si>
    <t>გოგიტიძე</t>
  </si>
  <si>
    <t>თბილისი ისანი</t>
  </si>
  <si>
    <t>01015014860</t>
  </si>
  <si>
    <t>ყაველაშვილი</t>
  </si>
  <si>
    <t>თბილისი დიდუბე თამარ მეფის 12</t>
  </si>
  <si>
    <t>01008009067</t>
  </si>
  <si>
    <t>ცისკარიშვილი</t>
  </si>
  <si>
    <t>თბილისიგლდანი ხიზანიშვილის 2</t>
  </si>
  <si>
    <t>01011025293</t>
  </si>
  <si>
    <t>არტურ</t>
  </si>
  <si>
    <t>ფერიაშვილი</t>
  </si>
  <si>
    <t>01013018628</t>
  </si>
  <si>
    <t>თინა</t>
  </si>
  <si>
    <t>ალექსანდროვი</t>
  </si>
  <si>
    <t>თბილისი ჩუბინიშვილის 68</t>
  </si>
  <si>
    <t>01026003629</t>
  </si>
  <si>
    <t xml:space="preserve">მერაბ </t>
  </si>
  <si>
    <t>ღავთაძე</t>
  </si>
  <si>
    <t>ქარელი ნინოშვილის 21</t>
  </si>
  <si>
    <t>43001028583</t>
  </si>
  <si>
    <t>კაცელაშვილი</t>
  </si>
  <si>
    <t>თბილისი ნადარეიშვილის 3</t>
  </si>
  <si>
    <t>შპს ბურჯი</t>
  </si>
  <si>
    <t>ინვენტარი</t>
  </si>
  <si>
    <t>ავეჯი/ტექნიკა</t>
  </si>
  <si>
    <t>პაატა ბურჭულაძე - საქართველოს განვითარების ფონდი</t>
  </si>
  <si>
    <t>ტექნიკა</t>
  </si>
  <si>
    <t>ყავის აპარატი</t>
  </si>
  <si>
    <t>შპს ახალი ყავის კომპანია</t>
  </si>
  <si>
    <t>თიბისი</t>
  </si>
  <si>
    <t>GE19TB7347536020100002</t>
  </si>
  <si>
    <t>GEL</t>
  </si>
  <si>
    <t>GE90TB7347536120100001</t>
  </si>
  <si>
    <t>USD</t>
  </si>
  <si>
    <t>ბილბორდის იჯარა</t>
  </si>
  <si>
    <t>ბილბორდი</t>
  </si>
  <si>
    <t>01001011476</t>
  </si>
  <si>
    <t xml:space="preserve">  თეა სალუქაშვილი</t>
  </si>
  <si>
    <t>საარჩევნო პროგრამის დამუშავება</t>
  </si>
  <si>
    <t>საინფორმაციო მომსახურეობა</t>
  </si>
  <si>
    <t>სატელევიზიო რეკლამის გაშვების დაგეგმვა,გრაფიკის შექმნა</t>
  </si>
  <si>
    <t xml:space="preserve">ხელმოწერების შეგროვება , მომსახურეობა </t>
  </si>
  <si>
    <t>ავიაბილეთების საფსური</t>
  </si>
  <si>
    <t>ვიდეო კლიპის გადაება , მომსაურეობა</t>
  </si>
  <si>
    <t xml:space="preserve">გენერატორითა და განათებით მომსახურეობა </t>
  </si>
  <si>
    <t>1.2.15.3</t>
  </si>
  <si>
    <t>1.2.15.4</t>
  </si>
  <si>
    <t>1.2.15.5</t>
  </si>
  <si>
    <t>1.2.15.6</t>
  </si>
  <si>
    <t>1.2.15.7</t>
  </si>
  <si>
    <t>29.06.2016-19.07.2016</t>
  </si>
  <si>
    <t>ა(ა)იპ. "პლატფორმა ახალი პოლიტიკური მოძრაობა-სახელმწიფო ხალხისთვის"</t>
  </si>
  <si>
    <t>დავითი</t>
  </si>
  <si>
    <t>ახალგაზრდულ პოლიტიკურ ფორუმში მონაწილეობა</t>
  </si>
  <si>
    <t>ბერნი</t>
  </si>
  <si>
    <t>6 დღე</t>
  </si>
  <si>
    <t>მოსახლეობასთან შეხვედრა</t>
  </si>
  <si>
    <t>ხონი</t>
  </si>
  <si>
    <t>1 დღე</t>
  </si>
  <si>
    <t>ჯანდიერი</t>
  </si>
  <si>
    <t xml:space="preserve">შალვა </t>
  </si>
  <si>
    <t>თოიძე</t>
  </si>
  <si>
    <t>სამსონი</t>
  </si>
  <si>
    <t>ივანელაშვილი</t>
  </si>
  <si>
    <t>მირიან</t>
  </si>
  <si>
    <t>გოგლიძე</t>
  </si>
  <si>
    <t>გურჯაანი</t>
  </si>
  <si>
    <t>რუხაძე</t>
  </si>
  <si>
    <t>01023003699</t>
  </si>
  <si>
    <t>თელავი</t>
  </si>
  <si>
    <t>გორი</t>
  </si>
  <si>
    <t>საგარეჯო</t>
  </si>
  <si>
    <t>წყალტუბო</t>
  </si>
  <si>
    <t>ა(ა)იპ "პლატფორმა ახალი პოლიტიკური მოძრაობა-სახელმწიფო ხალხისთვის</t>
  </si>
  <si>
    <t>მაღრაძე</t>
  </si>
  <si>
    <t>01005023362</t>
  </si>
  <si>
    <t>დრონით და სხვა საშუალებებით ვიდეო გადაღება, კლიპის მონტაჟი</t>
  </si>
  <si>
    <t>ივლისი</t>
  </si>
  <si>
    <t xml:space="preserve">გოგი </t>
  </si>
  <si>
    <t>სურმავა</t>
  </si>
  <si>
    <t>01016002320</t>
  </si>
  <si>
    <t>სატელევიზიო აპარატურით და გენერატორით მომსახ, მონტაჟი/დემონტაჟი</t>
  </si>
  <si>
    <t>ივნისი</t>
  </si>
  <si>
    <t>სატელევიზიო აპარატურით და გენერატორით მომსახურება</t>
  </si>
  <si>
    <t>რამაზი</t>
  </si>
  <si>
    <t>დილებაშვილი</t>
  </si>
  <si>
    <t>12001011761</t>
  </si>
  <si>
    <t>სატრანსპორტო მომსახურება</t>
  </si>
  <si>
    <t>ივნისი-ივლისი</t>
  </si>
  <si>
    <t>მაღულარა</t>
  </si>
  <si>
    <t>01018001095</t>
  </si>
  <si>
    <t>საკანონმდებლო პაკეტების  თარგმნა</t>
  </si>
  <si>
    <t>01018001096</t>
  </si>
  <si>
    <t>საკანონმდებლო ინიციატივის ანოტაციის ტარგმნა</t>
  </si>
  <si>
    <t>იოსებიძე</t>
  </si>
  <si>
    <t>01008002306</t>
  </si>
  <si>
    <t>გენერატორით მომსახურება</t>
  </si>
  <si>
    <t>თათია</t>
  </si>
  <si>
    <t>ქუჯოშვილი</t>
  </si>
  <si>
    <t>61001074277</t>
  </si>
  <si>
    <t>მომსახურების ღირებულება</t>
  </si>
  <si>
    <t>ლაურინეს</t>
  </si>
  <si>
    <t>ფილიპავიციუს</t>
  </si>
  <si>
    <t>37804160481</t>
  </si>
  <si>
    <t>საკონსულტაციო მომსახურება</t>
  </si>
  <si>
    <t>გოჩიტაშვილი</t>
  </si>
  <si>
    <t>01011013879</t>
  </si>
  <si>
    <t>პროგრამის ტექსტის რედაქტირება</t>
  </si>
  <si>
    <t>01001041330</t>
  </si>
  <si>
    <t>მომს.ღირ-ბა ხელმოწერების შესაგროვებლად</t>
  </si>
  <si>
    <t>თათხაშვილი</t>
  </si>
  <si>
    <t>01001067492</t>
  </si>
  <si>
    <t>თორნიკე</t>
  </si>
  <si>
    <t>ხომასურიძე</t>
  </si>
  <si>
    <t>01001079470</t>
  </si>
  <si>
    <t xml:space="preserve">ანა </t>
  </si>
  <si>
    <t>არჩვაძე</t>
  </si>
  <si>
    <t>01001084244</t>
  </si>
  <si>
    <t xml:space="preserve">ლიკა </t>
  </si>
  <si>
    <t>კაჭარავა</t>
  </si>
  <si>
    <t>01005040291</t>
  </si>
  <si>
    <t>გულიტაშვილი</t>
  </si>
  <si>
    <t>01008054784</t>
  </si>
  <si>
    <t>მათიაშვილი</t>
  </si>
  <si>
    <t>01017049514</t>
  </si>
  <si>
    <t>01017055692</t>
  </si>
  <si>
    <t>შუღლაძე</t>
  </si>
  <si>
    <t>01019057840</t>
  </si>
  <si>
    <t>ქოპილაშვილი</t>
  </si>
  <si>
    <t>01019067404</t>
  </si>
  <si>
    <t>01019076771</t>
  </si>
  <si>
    <t>ყაჯრიშვილი</t>
  </si>
  <si>
    <t>01019087808</t>
  </si>
  <si>
    <t>მურაზი</t>
  </si>
  <si>
    <t>მირზოევი</t>
  </si>
  <si>
    <t>01027068225</t>
  </si>
  <si>
    <t>ალავერდაშვილი</t>
  </si>
  <si>
    <t>01027072664</t>
  </si>
  <si>
    <t>ვახუშტი</t>
  </si>
  <si>
    <t>გოგოლაძე</t>
  </si>
  <si>
    <t>01027073854</t>
  </si>
  <si>
    <t>ვანო</t>
  </si>
  <si>
    <t>გიოშვილი</t>
  </si>
  <si>
    <t>01030049850</t>
  </si>
  <si>
    <t>01417063519</t>
  </si>
  <si>
    <t>სოფიო</t>
  </si>
  <si>
    <t>კუჭუხიძე</t>
  </si>
  <si>
    <t>01919089927</t>
  </si>
  <si>
    <t>ფარულავა</t>
  </si>
  <si>
    <t>39001042705</t>
  </si>
  <si>
    <t>ქარცივაძე</t>
  </si>
  <si>
    <t>62001042587</t>
  </si>
  <si>
    <t>საბა</t>
  </si>
  <si>
    <t>ვეკუა</t>
  </si>
  <si>
    <t>01024068946</t>
  </si>
  <si>
    <t>თარგმნა</t>
  </si>
  <si>
    <t xml:space="preserve">საბა </t>
  </si>
  <si>
    <t>ბრაჭველი</t>
  </si>
  <si>
    <t>35001115680</t>
  </si>
  <si>
    <t>თარგმნით მომსახურება</t>
  </si>
  <si>
    <t>იური</t>
  </si>
  <si>
    <t>ფოფხაძე</t>
  </si>
  <si>
    <t>პროგრამულ ტექსტზე მუშაობისსაფასური</t>
  </si>
  <si>
    <t>ილარიანი</t>
  </si>
  <si>
    <t>გენერატორით და აპარატურით მომსახურება</t>
  </si>
  <si>
    <t>29.06.2016 - 19.07.2016</t>
  </si>
  <si>
    <t xml:space="preserve">ა(ა)იპ. პლატფორმა ახალი პოლიტიკური მოძრაობა -სახელმწიფო ხალხისთვის" </t>
  </si>
  <si>
    <t>შპს  ემ ეს ჯგუფი</t>
  </si>
  <si>
    <t>პლატფორმა ახალი პოლიტიკური მოძრაობა - სახელმწიფო ხალხისთვის</t>
  </si>
  <si>
    <t>პაატა ბურჭულაძე</t>
  </si>
  <si>
    <t>კვ.მ</t>
  </si>
  <si>
    <t>სატელევიზიო რეკლამის ხარჯი</t>
  </si>
  <si>
    <t>შპს ტელეიმედი</t>
  </si>
  <si>
    <t>წუთი</t>
  </si>
  <si>
    <t>შპს "სტუდია მაესტრო"</t>
  </si>
  <si>
    <t>შპს "ინტერ მედია პლიუსი</t>
  </si>
  <si>
    <t>ა(ა)იპ. "პლატფორმა ახალი პოლიტიკური მოძრაობა -სახელმწიფო ხალხისთვის"</t>
  </si>
  <si>
    <t>18.05.2016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</si>
  <si>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</si>
  <si>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</si>
  <si>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72652,49</t>
  </si>
  <si>
    <t>132444,71</t>
  </si>
  <si>
    <t>19.05.2016</t>
  </si>
  <si>
    <t>შპს აქვა გეო</t>
  </si>
  <si>
    <t xml:space="preserve">წყალი სნო </t>
  </si>
  <si>
    <t>27.05.2016</t>
  </si>
  <si>
    <t>შპს ენტერპრაიზი</t>
  </si>
  <si>
    <t>20.05.2016</t>
  </si>
  <si>
    <t>შპს ემეი კონსალტინგი</t>
  </si>
  <si>
    <t xml:space="preserve">ყრილობის ვიზუალური გაფორმება </t>
  </si>
  <si>
    <t>შპს ედელვაისი</t>
  </si>
  <si>
    <t>კვების პროდუქტების შესყიდვა</t>
  </si>
  <si>
    <t>28.05.2016</t>
  </si>
  <si>
    <t>შპს სუფთა წყალი</t>
  </si>
  <si>
    <t>მოწოდებული პროდუქციის ღირებულება</t>
  </si>
  <si>
    <t xml:space="preserve">საქართველოს  განვითარების ფონდი </t>
  </si>
  <si>
    <t>იჯარით გადაცემა მოძრავი ქონების პლატფორმაზე</t>
  </si>
  <si>
    <t>05.06.2016</t>
  </si>
  <si>
    <t>შპს მონო</t>
  </si>
  <si>
    <t>ავეჯის ღირებულება</t>
  </si>
  <si>
    <t>პროდუქციის მიწოდება-ყავა/ლავაცა</t>
  </si>
  <si>
    <t>29.06.2016</t>
  </si>
  <si>
    <t>შპს ჯეოლენდ +</t>
  </si>
  <si>
    <t>საქართველოს რეგიონების მიხედვით დაყოფილი რუკები</t>
  </si>
  <si>
    <t>შპს აითი თექ</t>
  </si>
  <si>
    <t>ტექნიკა და პერიფერიული მოწყობილობები</t>
  </si>
  <si>
    <t>39999,50</t>
  </si>
  <si>
    <t>შპს სოლო</t>
  </si>
  <si>
    <t>4354,40</t>
  </si>
  <si>
    <t>13880,40</t>
  </si>
  <si>
    <t>შპს ცისარტყელა</t>
  </si>
  <si>
    <t>საკანცელარიო საქონელი</t>
  </si>
  <si>
    <t>22918,26</t>
  </si>
  <si>
    <t>3837,87</t>
  </si>
  <si>
    <t>შპს ვიბელი</t>
  </si>
  <si>
    <t>ყავა -მარცვალი</t>
  </si>
  <si>
    <t>27.06.2016</t>
  </si>
  <si>
    <t>სასტუმრო კოლხიდა</t>
  </si>
  <si>
    <t>სასტუმროს მომსახურება</t>
  </si>
  <si>
    <t>შპს კრეატორი</t>
  </si>
  <si>
    <t>1097,20</t>
  </si>
  <si>
    <t>შპს მაგისტრი</t>
  </si>
  <si>
    <t>ობიექტის დაცვითი ტექნიკური საშუალებების  მონტაჟი , დემონტაჟი, ექსპლოატაცია , დაცვა</t>
  </si>
  <si>
    <t>23.05.2016</t>
  </si>
  <si>
    <t>შპს ახალი ამბების საინფორმაციო სააგენტო ინტერპრესნიუსი</t>
  </si>
  <si>
    <t>საინფორმაციო მომსახურება</t>
  </si>
  <si>
    <t>15.07.2016</t>
  </si>
  <si>
    <t>შპს პროგრეს გრუპ</t>
  </si>
  <si>
    <t>ყავილების კომპოზიცია /თაიგული</t>
  </si>
  <si>
    <t>11.07.2016</t>
  </si>
  <si>
    <t>შპს ქუთაისი გარდენია</t>
  </si>
  <si>
    <t>კვებით მომსახურება</t>
  </si>
  <si>
    <t>შპს I &amp; K</t>
  </si>
  <si>
    <t>საოფისე მომსახურება-პრინტერის კარტრიჯების დატენვა</t>
  </si>
  <si>
    <t>08.06.2016</t>
  </si>
  <si>
    <t>შპს ჰორიზონ ტვ სტუდია</t>
  </si>
  <si>
    <t>სატელევიზიო აპარატურითა და გენერატორით მომსახურება</t>
  </si>
  <si>
    <t>18.06.2016</t>
  </si>
  <si>
    <t>საქართველოს განვითარების ფონდი</t>
  </si>
  <si>
    <t>კომუნალური გადასახადები</t>
  </si>
  <si>
    <t>14.07.2016</t>
  </si>
  <si>
    <t>შპს Event Bussines Group</t>
  </si>
  <si>
    <t>16 ივლისის გორის ღონისძიების მომსახურება</t>
  </si>
  <si>
    <t>12.07.2016</t>
  </si>
  <si>
    <t>შპს 4 თრეველ +</t>
  </si>
  <si>
    <t>შპს ფროფერთი მენეჯმენტი</t>
  </si>
  <si>
    <t>ღონისძიებისთვის ფართის ქირავნობა</t>
  </si>
  <si>
    <t>01.07.2016</t>
  </si>
  <si>
    <t>შპს აათოს კომპანი</t>
  </si>
  <si>
    <t>08.07.2016</t>
  </si>
  <si>
    <t>შპს batumi car tour</t>
  </si>
  <si>
    <t>05.07.2016</t>
  </si>
  <si>
    <t>შპს თეგეტა მოტორსი</t>
  </si>
  <si>
    <t>შპს დილივერ სერვისი</t>
  </si>
  <si>
    <t>07.07.2016</t>
  </si>
  <si>
    <t>ანა ქაჯაია</t>
  </si>
  <si>
    <t>ხელმოწერების ნამდვილობის დამოწმება</t>
  </si>
  <si>
    <t>28.06.2016</t>
  </si>
  <si>
    <t>გივი მაღრაძე</t>
  </si>
  <si>
    <t>15.06.2016  18.07.2016</t>
  </si>
  <si>
    <t>გიორგი მაღულარა</t>
  </si>
  <si>
    <t>მიხეილ იოსებიძე</t>
  </si>
  <si>
    <t>თათია ქუჯოშვილი</t>
  </si>
  <si>
    <t>01.06.2016</t>
  </si>
  <si>
    <t>ლაურინეს ფილიპავიციუს</t>
  </si>
  <si>
    <t>ქეთევან გოჩიტაშვილი</t>
  </si>
  <si>
    <t>16.07.2016</t>
  </si>
  <si>
    <t>ლონდა ლობჟანიძე</t>
  </si>
  <si>
    <t>დავით თათხაშვილი</t>
  </si>
  <si>
    <t>თორნიკე ხომასურიძე</t>
  </si>
  <si>
    <t>ანა არჩვაძე</t>
  </si>
  <si>
    <t>ლიკა კაჭარავა</t>
  </si>
  <si>
    <t>თათია გულიტაშვილი</t>
  </si>
  <si>
    <t>გიორგი მათიაშვილი</t>
  </si>
  <si>
    <t>მარიამ აბრამიშვილი</t>
  </si>
  <si>
    <t>ელენე შუღლაძე</t>
  </si>
  <si>
    <t>მიხეილ ქოპილაშვილი</t>
  </si>
  <si>
    <t>გვანცა მონიავა</t>
  </si>
  <si>
    <t>ანა ყაჯრიშვილი</t>
  </si>
  <si>
    <t>მურაზი მირზოევი</t>
  </si>
  <si>
    <t>სალომე ალავერდაშვილი</t>
  </si>
  <si>
    <t>ვახუშტი გოგოლაძე</t>
  </si>
  <si>
    <t>ვანო გიოშვილი</t>
  </si>
  <si>
    <t>მარიამ მინაძე</t>
  </si>
  <si>
    <t>სოფიო კუჭუხიძე</t>
  </si>
  <si>
    <t>ანა ფარულავა</t>
  </si>
  <si>
    <t>მარიამ ქარცივაძე</t>
  </si>
  <si>
    <t>ბეჭდური რეკლამი ხარჯი</t>
  </si>
  <si>
    <t>საკანონმდებლო ინიციატივა, თავისუფალი სასმართლო ხალხს</t>
  </si>
  <si>
    <t>საქართველოს განვითარების გეგმა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</si>
</sst>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_(* #,##0.000_);_(* \(#,##0.000\);_(* &quot;-&quot;??_);_(@_)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</font>
    <font>
      <sz val="9"/>
      <name val="Sylfaen"/>
    </font>
    <font>
      <sz val="12"/>
      <name val="Sylfaen"/>
      <family val="1"/>
    </font>
    <font>
      <sz val="12"/>
      <color indexed="8"/>
      <name val="fmgm"/>
      <family val="1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6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</xf>
    <xf numFmtId="14" fontId="18" fillId="0" borderId="0" xfId="9" applyNumberFormat="1" applyFont="1" applyAlignment="1" applyProtection="1">
      <alignment vertical="center"/>
      <protection locked="0"/>
    </xf>
    <xf numFmtId="14" fontId="18" fillId="0" borderId="40" xfId="9" applyNumberFormat="1" applyFont="1" applyBorder="1" applyAlignment="1" applyProtection="1">
      <alignment horizontal="left" vertical="center"/>
      <protection locked="0"/>
    </xf>
    <xf numFmtId="14" fontId="35" fillId="0" borderId="1" xfId="0" applyNumberFormat="1" applyFont="1" applyBorder="1" applyAlignment="1">
      <alignment horizontal="left"/>
    </xf>
    <xf numFmtId="0" fontId="28" fillId="5" borderId="42" xfId="9" applyFont="1" applyFill="1" applyBorder="1" applyAlignment="1" applyProtection="1">
      <alignment horizontal="center" vertical="center"/>
    </xf>
    <xf numFmtId="4" fontId="35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3" fontId="37" fillId="2" borderId="1" xfId="1" applyNumberFormat="1" applyFont="1" applyFill="1" applyBorder="1" applyAlignment="1" applyProtection="1">
      <alignment horizontal="left" vertical="center" wrapText="1"/>
    </xf>
    <xf numFmtId="49" fontId="37" fillId="2" borderId="1" xfId="1" applyNumberFormat="1" applyFont="1" applyFill="1" applyBorder="1" applyAlignment="1" applyProtection="1">
      <alignment horizontal="left" vertical="center" wrapText="1"/>
    </xf>
    <xf numFmtId="0" fontId="37" fillId="0" borderId="1" xfId="1" applyFont="1" applyFill="1" applyBorder="1" applyAlignment="1" applyProtection="1">
      <alignment horizontal="left" vertical="center" wrapText="1" indent="1"/>
    </xf>
    <xf numFmtId="4" fontId="37" fillId="2" borderId="1" xfId="1" applyNumberFormat="1" applyFont="1" applyFill="1" applyBorder="1" applyAlignment="1" applyProtection="1">
      <alignment horizontal="center" vertical="center" wrapText="1"/>
    </xf>
    <xf numFmtId="3" fontId="37" fillId="2" borderId="1" xfId="1" applyNumberFormat="1" applyFont="1" applyFill="1" applyBorder="1" applyAlignment="1" applyProtection="1">
      <alignment horizontal="center" vertical="center" wrapText="1"/>
    </xf>
    <xf numFmtId="3" fontId="37" fillId="5" borderId="1" xfId="1" applyNumberFormat="1" applyFont="1" applyFill="1" applyBorder="1" applyAlignment="1" applyProtection="1">
      <alignment horizontal="center" vertical="center" wrapText="1"/>
    </xf>
    <xf numFmtId="0" fontId="38" fillId="0" borderId="1" xfId="0" applyNumberFormat="1" applyFont="1" applyFill="1" applyBorder="1" applyAlignment="1">
      <alignment horizontal="left" vertical="top"/>
    </xf>
    <xf numFmtId="0" fontId="37" fillId="0" borderId="1" xfId="1" applyFont="1" applyFill="1" applyBorder="1" applyAlignment="1" applyProtection="1">
      <alignment horizontal="left" vertical="center" wrapText="1"/>
    </xf>
    <xf numFmtId="3" fontId="37" fillId="6" borderId="1" xfId="1" applyNumberFormat="1" applyFont="1" applyFill="1" applyBorder="1" applyAlignment="1" applyProtection="1">
      <alignment horizontal="left" vertical="center" wrapText="1"/>
    </xf>
    <xf numFmtId="3" fontId="38" fillId="0" borderId="1" xfId="0" applyNumberFormat="1" applyFont="1" applyFill="1" applyBorder="1" applyAlignment="1">
      <alignment horizontal="left" vertical="top"/>
    </xf>
    <xf numFmtId="0" fontId="22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37" fillId="0" borderId="1" xfId="0" applyFont="1" applyFill="1" applyBorder="1" applyAlignment="1" applyProtection="1">
      <alignment horizontal="left"/>
      <protection locked="0"/>
    </xf>
    <xf numFmtId="4" fontId="22" fillId="5" borderId="1" xfId="0" applyNumberFormat="1" applyFont="1" applyFill="1" applyBorder="1" applyAlignment="1" applyProtection="1">
      <alignment horizontal="center"/>
    </xf>
    <xf numFmtId="3" fontId="22" fillId="5" borderId="1" xfId="0" applyNumberFormat="1" applyFont="1" applyFill="1" applyBorder="1" applyAlignment="1" applyProtection="1">
      <alignment horizontal="center"/>
    </xf>
    <xf numFmtId="0" fontId="37" fillId="5" borderId="0" xfId="1" applyFont="1" applyFill="1" applyAlignment="1" applyProtection="1">
      <alignment horizontal="center" vertical="center"/>
    </xf>
    <xf numFmtId="0" fontId="37" fillId="5" borderId="0" xfId="1" applyFont="1" applyFill="1" applyAlignment="1" applyProtection="1">
      <alignment horizontal="left" vertical="center"/>
    </xf>
    <xf numFmtId="4" fontId="37" fillId="5" borderId="0" xfId="1" applyNumberFormat="1" applyFont="1" applyFill="1" applyBorder="1" applyAlignment="1" applyProtection="1">
      <alignment horizontal="center" vertical="center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4" fontId="22" fillId="5" borderId="1" xfId="1" applyNumberFormat="1" applyFont="1" applyFill="1" applyBorder="1" applyAlignment="1" applyProtection="1">
      <alignment horizontal="center" vertical="center" wrapText="1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22" fillId="2" borderId="0" xfId="0" applyFont="1" applyFill="1" applyAlignment="1" applyProtection="1">
      <alignment horizontal="left"/>
      <protection locked="0"/>
    </xf>
    <xf numFmtId="0" fontId="37" fillId="2" borderId="0" xfId="0" applyFont="1" applyFill="1" applyAlignment="1" applyProtection="1">
      <alignment horizontal="left"/>
      <protection locked="0"/>
    </xf>
    <xf numFmtId="4" fontId="22" fillId="2" borderId="0" xfId="0" applyNumberFormat="1" applyFont="1" applyFill="1" applyAlignment="1" applyProtection="1">
      <alignment horizontal="center"/>
      <protection locked="0"/>
    </xf>
    <xf numFmtId="0" fontId="37" fillId="2" borderId="0" xfId="0" applyFont="1" applyFill="1" applyAlignment="1" applyProtection="1">
      <alignment horizontal="center"/>
      <protection locked="0"/>
    </xf>
    <xf numFmtId="0" fontId="37" fillId="2" borderId="0" xfId="0" applyFont="1" applyFill="1" applyProtection="1">
      <protection locked="0"/>
    </xf>
    <xf numFmtId="4" fontId="37" fillId="2" borderId="0" xfId="0" applyNumberFormat="1" applyFont="1" applyFill="1" applyAlignment="1" applyProtection="1">
      <alignment horizontal="center"/>
      <protection locked="0"/>
    </xf>
    <xf numFmtId="0" fontId="39" fillId="2" borderId="0" xfId="0" applyFont="1" applyFill="1" applyProtection="1">
      <protection locked="0"/>
    </xf>
    <xf numFmtId="0" fontId="39" fillId="2" borderId="0" xfId="0" applyFont="1" applyFill="1" applyAlignment="1" applyProtection="1">
      <alignment horizontal="left"/>
      <protection locked="0"/>
    </xf>
    <xf numFmtId="4" fontId="39" fillId="2" borderId="0" xfId="0" applyNumberFormat="1" applyFont="1" applyFill="1" applyAlignment="1" applyProtection="1">
      <alignment horizontal="center"/>
      <protection locked="0"/>
    </xf>
    <xf numFmtId="0" fontId="39" fillId="2" borderId="0" xfId="0" applyFont="1" applyFill="1" applyAlignment="1" applyProtection="1">
      <alignment horizontal="center"/>
      <protection locked="0"/>
    </xf>
    <xf numFmtId="0" fontId="22" fillId="2" borderId="0" xfId="0" applyFont="1" applyFill="1" applyProtection="1">
      <protection locked="0"/>
    </xf>
    <xf numFmtId="0" fontId="37" fillId="2" borderId="3" xfId="0" applyFont="1" applyFill="1" applyBorder="1" applyProtection="1">
      <protection locked="0"/>
    </xf>
    <xf numFmtId="4" fontId="37" fillId="2" borderId="3" xfId="0" applyNumberFormat="1" applyFont="1" applyFill="1" applyBorder="1" applyAlignment="1" applyProtection="1">
      <alignment horizontal="center"/>
      <protection locked="0"/>
    </xf>
    <xf numFmtId="0" fontId="40" fillId="2" borderId="0" xfId="0" applyFont="1" applyFill="1"/>
    <xf numFmtId="0" fontId="39" fillId="2" borderId="0" xfId="0" applyFont="1" applyFill="1" applyAlignment="1">
      <alignment horizontal="left"/>
    </xf>
    <xf numFmtId="4" fontId="40" fillId="2" borderId="0" xfId="0" applyNumberFormat="1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39" fillId="2" borderId="0" xfId="0" applyFont="1" applyFill="1"/>
    <xf numFmtId="4" fontId="39" fillId="2" borderId="0" xfId="0" applyNumberFormat="1" applyFont="1" applyFill="1" applyAlignment="1">
      <alignment horizontal="center"/>
    </xf>
    <xf numFmtId="4" fontId="38" fillId="0" borderId="1" xfId="0" applyNumberFormat="1" applyFont="1" applyFill="1" applyBorder="1" applyAlignment="1">
      <alignment horizontal="center" vertical="top"/>
    </xf>
    <xf numFmtId="4" fontId="38" fillId="0" borderId="43" xfId="0" applyNumberFormat="1" applyFont="1" applyFill="1" applyBorder="1" applyAlignment="1">
      <alignment horizontal="right" vertical="top"/>
    </xf>
    <xf numFmtId="4" fontId="38" fillId="0" borderId="0" xfId="0" applyNumberFormat="1" applyFont="1" applyFill="1" applyBorder="1" applyAlignment="1">
      <alignment horizontal="right" vertical="top"/>
    </xf>
    <xf numFmtId="49" fontId="38" fillId="0" borderId="1" xfId="0" applyNumberFormat="1" applyFont="1" applyFill="1" applyBorder="1" applyAlignment="1">
      <alignment horizontal="left" vertical="top"/>
    </xf>
    <xf numFmtId="0" fontId="20" fillId="5" borderId="1" xfId="4" applyFont="1" applyFill="1" applyBorder="1" applyAlignment="1" applyProtection="1">
      <alignment horizontal="right" vertical="center" wrapText="1"/>
    </xf>
    <xf numFmtId="49" fontId="20" fillId="5" borderId="1" xfId="4" applyNumberFormat="1" applyFont="1" applyFill="1" applyBorder="1" applyAlignment="1" applyProtection="1">
      <alignment horizontal="center" vertical="center" wrapText="1"/>
    </xf>
    <xf numFmtId="0" fontId="20" fillId="5" borderId="5" xfId="4" applyFont="1" applyFill="1" applyBorder="1" applyAlignment="1" applyProtection="1">
      <alignment horizontal="right" vertical="center" wrapText="1"/>
    </xf>
    <xf numFmtId="0" fontId="41" fillId="2" borderId="1" xfId="0" applyFont="1" applyFill="1" applyBorder="1" applyAlignment="1">
      <alignment horizontal="center"/>
    </xf>
    <xf numFmtId="0" fontId="18" fillId="0" borderId="1" xfId="4" applyFont="1" applyBorder="1" applyAlignment="1" applyProtection="1">
      <alignment horizontal="right" vertical="center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Font="1" applyBorder="1" applyAlignment="1" applyProtection="1">
      <alignment horizontal="center" vertical="center" wrapText="1"/>
      <protection locked="0"/>
    </xf>
    <xf numFmtId="49" fontId="18" fillId="0" borderId="2" xfId="4" applyNumberFormat="1" applyFont="1" applyBorder="1" applyAlignment="1" applyProtection="1">
      <alignment horizontal="center" vertical="center" wrapText="1"/>
      <protection locked="0"/>
    </xf>
    <xf numFmtId="0" fontId="4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horizontal="right" vertical="center" wrapText="1"/>
      <protection locked="0"/>
    </xf>
    <xf numFmtId="49" fontId="18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vertical="center" wrapText="1"/>
      <protection locked="0"/>
    </xf>
    <xf numFmtId="0" fontId="16" fillId="2" borderId="1" xfId="4" applyFont="1" applyFill="1" applyBorder="1" applyAlignment="1" applyProtection="1">
      <alignment horizontal="right" vertical="center" wrapText="1"/>
      <protection locked="0"/>
    </xf>
    <xf numFmtId="49" fontId="16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49" fontId="10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0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49" fontId="10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Protection="1">
      <protection locked="0"/>
    </xf>
    <xf numFmtId="0" fontId="16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5" xfId="4" applyFont="1" applyFill="1" applyBorder="1" applyAlignment="1" applyProtection="1">
      <alignment horizontal="right" vertical="center" wrapText="1"/>
    </xf>
    <xf numFmtId="49" fontId="18" fillId="5" borderId="1" xfId="4" applyNumberFormat="1" applyFont="1" applyFill="1" applyBorder="1" applyAlignment="1" applyProtection="1">
      <alignment horizontal="center" vertical="center" wrapText="1"/>
    </xf>
    <xf numFmtId="0" fontId="18" fillId="5" borderId="19" xfId="4" applyFont="1" applyFill="1" applyBorder="1" applyAlignment="1" applyProtection="1">
      <alignment horizontal="center" vertical="center" wrapText="1"/>
    </xf>
    <xf numFmtId="0" fontId="18" fillId="5" borderId="2" xfId="4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0" fontId="20" fillId="5" borderId="19" xfId="4" applyFont="1" applyFill="1" applyBorder="1" applyAlignment="1" applyProtection="1">
      <alignment horizontal="center" vertical="center" wrapText="1"/>
    </xf>
    <xf numFmtId="0" fontId="23" fillId="0" borderId="44" xfId="2" applyFont="1" applyFill="1" applyBorder="1" applyAlignment="1" applyProtection="1">
      <alignment horizontal="center" vertical="center" wrapText="1"/>
      <protection locked="0"/>
    </xf>
    <xf numFmtId="0" fontId="26" fillId="0" borderId="33" xfId="5" applyFont="1" applyBorder="1" applyAlignment="1" applyProtection="1">
      <alignment horizontal="center" wrapText="1"/>
      <protection locked="0"/>
    </xf>
    <xf numFmtId="1" fontId="23" fillId="0" borderId="33" xfId="2" applyNumberFormat="1" applyFont="1" applyFill="1" applyBorder="1" applyAlignment="1" applyProtection="1">
      <alignment horizontal="center" vertical="center" wrapText="1"/>
      <protection locked="0"/>
    </xf>
    <xf numFmtId="1" fontId="23" fillId="0" borderId="45" xfId="2" applyNumberFormat="1" applyFont="1" applyFill="1" applyBorder="1" applyAlignment="1" applyProtection="1">
      <alignment horizontal="center" vertical="center" wrapText="1"/>
      <protection locked="0"/>
    </xf>
    <xf numFmtId="14" fontId="26" fillId="0" borderId="33" xfId="5" applyNumberFormat="1" applyFont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horizontal="center"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" fontId="23" fillId="0" borderId="1" xfId="2" applyNumberFormat="1" applyFont="1" applyFill="1" applyBorder="1" applyAlignment="1" applyProtection="1">
      <alignment horizontal="center" vertical="top" wrapText="1"/>
      <protection locked="0"/>
    </xf>
    <xf numFmtId="14" fontId="26" fillId="0" borderId="1" xfId="5" applyNumberFormat="1" applyFont="1" applyBorder="1" applyAlignment="1" applyProtection="1">
      <alignment horizontal="center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3" fillId="0" borderId="2" xfId="9" applyNumberFormat="1" applyFont="1" applyBorder="1" applyAlignment="1" applyProtection="1">
      <alignment horizontal="left" vertical="center" wrapText="1"/>
      <protection locked="0"/>
    </xf>
    <xf numFmtId="49" fontId="18" fillId="0" borderId="1" xfId="4" applyNumberFormat="1" applyFont="1" applyBorder="1" applyAlignment="1" applyProtection="1">
      <alignment horizontal="right" vertical="center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49" fontId="16" fillId="5" borderId="0" xfId="0" applyNumberFormat="1" applyFont="1" applyFill="1" applyBorder="1" applyProtection="1"/>
    <xf numFmtId="49" fontId="16" fillId="5" borderId="0" xfId="0" applyNumberFormat="1" applyFont="1" applyFill="1" applyProtection="1"/>
    <xf numFmtId="49" fontId="16" fillId="2" borderId="0" xfId="0" applyNumberFormat="1" applyFont="1" applyFill="1" applyBorder="1" applyProtection="1"/>
    <xf numFmtId="49" fontId="16" fillId="5" borderId="0" xfId="1" applyNumberFormat="1" applyFont="1" applyFill="1" applyAlignment="1" applyProtection="1">
      <alignment horizontal="center" vertical="center"/>
    </xf>
    <xf numFmtId="49" fontId="21" fillId="6" borderId="1" xfId="1" applyNumberFormat="1" applyFont="1" applyFill="1" applyBorder="1" applyAlignment="1" applyProtection="1">
      <alignment horizontal="center" vertical="center" wrapText="1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0" applyNumberFormat="1" applyFont="1" applyFill="1" applyBorder="1" applyProtection="1">
      <protection locked="0"/>
    </xf>
    <xf numFmtId="49" fontId="21" fillId="0" borderId="0" xfId="0" applyNumberFormat="1" applyFont="1" applyAlignment="1" applyProtection="1">
      <alignment horizontal="left"/>
      <protection locked="0"/>
    </xf>
    <xf numFmtId="49" fontId="16" fillId="0" borderId="0" xfId="0" applyNumberFormat="1" applyFont="1" applyProtection="1">
      <protection locked="0"/>
    </xf>
    <xf numFmtId="49" fontId="21" fillId="0" borderId="0" xfId="0" applyNumberFormat="1" applyFont="1" applyProtection="1">
      <protection locked="0"/>
    </xf>
    <xf numFmtId="49" fontId="15" fillId="0" borderId="0" xfId="0" applyNumberFormat="1" applyFont="1"/>
    <xf numFmtId="49" fontId="0" fillId="0" borderId="0" xfId="0" applyNumberFormat="1"/>
    <xf numFmtId="1" fontId="23" fillId="0" borderId="1" xfId="2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Alignment="1">
      <alignment vertical="top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49" fontId="21" fillId="2" borderId="0" xfId="0" applyNumberFormat="1" applyFont="1" applyFill="1" applyAlignment="1" applyProtection="1">
      <alignment horizontal="left"/>
      <protection locked="0"/>
    </xf>
    <xf numFmtId="49" fontId="16" fillId="2" borderId="0" xfId="0" applyNumberFormat="1" applyFont="1" applyFill="1" applyProtection="1">
      <protection locked="0"/>
    </xf>
    <xf numFmtId="49" fontId="0" fillId="2" borderId="0" xfId="0" applyNumberFormat="1" applyFill="1" applyProtection="1">
      <protection locked="0"/>
    </xf>
    <xf numFmtId="49" fontId="21" fillId="2" borderId="0" xfId="0" applyNumberFormat="1" applyFont="1" applyFill="1" applyProtection="1">
      <protection locked="0"/>
    </xf>
    <xf numFmtId="49" fontId="15" fillId="2" borderId="0" xfId="0" applyNumberFormat="1" applyFont="1" applyFill="1"/>
    <xf numFmtId="49" fontId="0" fillId="2" borderId="0" xfId="0" applyNumberFormat="1" applyFill="1"/>
    <xf numFmtId="14" fontId="16" fillId="0" borderId="0" xfId="1" applyNumberFormat="1" applyFont="1" applyFill="1" applyBorder="1" applyAlignment="1" applyProtection="1">
      <alignment horizontal="right" vertical="center"/>
    </xf>
    <xf numFmtId="0" fontId="18" fillId="0" borderId="6" xfId="2" applyFont="1" applyFill="1" applyBorder="1" applyAlignment="1" applyProtection="1">
      <alignment horizontal="left" vertical="top" wrapText="1"/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1" fontId="23" fillId="2" borderId="7" xfId="2" applyNumberFormat="1" applyFont="1" applyFill="1" applyBorder="1" applyAlignment="1" applyProtection="1">
      <alignment horizontal="left" vertical="top" wrapText="1"/>
      <protection locked="0"/>
    </xf>
    <xf numFmtId="0" fontId="23" fillId="0" borderId="9" xfId="2" applyFont="1" applyFill="1" applyBorder="1" applyAlignment="1" applyProtection="1">
      <alignment horizontal="center" vertical="top" wrapText="1"/>
      <protection locked="0"/>
    </xf>
    <xf numFmtId="14" fontId="10" fillId="0" borderId="35" xfId="3" applyNumberFormat="1" applyBorder="1" applyProtection="1">
      <protection locked="0"/>
    </xf>
    <xf numFmtId="0" fontId="23" fillId="0" borderId="46" xfId="2" applyFont="1" applyFill="1" applyBorder="1" applyAlignment="1" applyProtection="1">
      <alignment horizontal="left" vertical="top" wrapText="1"/>
      <protection locked="0"/>
    </xf>
    <xf numFmtId="49" fontId="16" fillId="2" borderId="1" xfId="0" applyNumberFormat="1" applyFont="1" applyFill="1" applyBorder="1" applyProtection="1">
      <protection locked="0"/>
    </xf>
    <xf numFmtId="0" fontId="23" fillId="0" borderId="4" xfId="2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Border="1" applyAlignment="1" applyProtection="1">
      <alignment horizontal="center" vertical="center" wrapText="1"/>
      <protection locked="0"/>
    </xf>
    <xf numFmtId="14" fontId="21" fillId="0" borderId="2" xfId="1" applyNumberFormat="1" applyFont="1" applyFill="1" applyBorder="1" applyAlignment="1" applyProtection="1">
      <alignment horizontal="left" vertical="center" wrapText="1" indent="1"/>
    </xf>
    <xf numFmtId="0" fontId="21" fillId="0" borderId="2" xfId="1" applyFont="1" applyFill="1" applyBorder="1" applyAlignment="1" applyProtection="1">
      <alignment horizontal="left" vertical="center" wrapText="1" indent="1"/>
    </xf>
    <xf numFmtId="49" fontId="21" fillId="0" borderId="2" xfId="1" applyNumberFormat="1" applyFont="1" applyFill="1" applyBorder="1" applyAlignment="1" applyProtection="1">
      <alignment horizontal="left" vertical="center" wrapText="1" indent="1"/>
    </xf>
    <xf numFmtId="0" fontId="23" fillId="0" borderId="47" xfId="2" applyFont="1" applyFill="1" applyBorder="1" applyAlignment="1" applyProtection="1">
      <alignment horizontal="left" vertical="top" wrapText="1"/>
      <protection locked="0"/>
    </xf>
    <xf numFmtId="0" fontId="23" fillId="0" borderId="28" xfId="2" applyFont="1" applyFill="1" applyBorder="1" applyAlignment="1" applyProtection="1">
      <alignment horizontal="left" vertical="top" wrapText="1"/>
      <protection locked="0"/>
    </xf>
    <xf numFmtId="0" fontId="23" fillId="0" borderId="8" xfId="2" applyFont="1" applyFill="1" applyBorder="1" applyAlignment="1" applyProtection="1">
      <alignment horizontal="left" vertical="top" wrapText="1"/>
      <protection locked="0"/>
    </xf>
    <xf numFmtId="14" fontId="21" fillId="0" borderId="1" xfId="1" applyNumberFormat="1" applyFont="1" applyFill="1" applyBorder="1" applyAlignment="1" applyProtection="1">
      <alignment horizontal="left" vertical="center" wrapText="1" indent="1"/>
    </xf>
    <xf numFmtId="0" fontId="21" fillId="0" borderId="4" xfId="1" applyFont="1" applyFill="1" applyBorder="1" applyAlignment="1" applyProtection="1">
      <alignment horizontal="left" vertical="center" wrapText="1" indent="1"/>
    </xf>
    <xf numFmtId="0" fontId="23" fillId="0" borderId="27" xfId="2" applyFont="1" applyFill="1" applyBorder="1" applyAlignment="1" applyProtection="1">
      <alignment horizontal="left" vertical="top" wrapText="1"/>
      <protection locked="0"/>
    </xf>
    <xf numFmtId="1" fontId="23" fillId="0" borderId="48" xfId="2" applyNumberFormat="1" applyFont="1" applyFill="1" applyBorder="1" applyAlignment="1" applyProtection="1">
      <alignment horizontal="left" vertical="top" wrapText="1"/>
      <protection locked="0"/>
    </xf>
    <xf numFmtId="1" fontId="23" fillId="0" borderId="47" xfId="2" applyNumberFormat="1" applyFont="1" applyFill="1" applyBorder="1" applyAlignment="1" applyProtection="1">
      <alignment horizontal="left" vertical="top" wrapText="1"/>
      <protection locked="0"/>
    </xf>
    <xf numFmtId="0" fontId="23" fillId="0" borderId="49" xfId="2" applyFont="1" applyFill="1" applyBorder="1" applyAlignment="1" applyProtection="1">
      <alignment horizontal="left" vertical="top" wrapText="1"/>
      <protection locked="0"/>
    </xf>
    <xf numFmtId="2" fontId="23" fillId="0" borderId="29" xfId="2" applyNumberFormat="1" applyFont="1" applyFill="1" applyBorder="1" applyAlignment="1" applyProtection="1">
      <alignment horizontal="left" vertical="top" wrapText="1"/>
    </xf>
    <xf numFmtId="0" fontId="18" fillId="0" borderId="2" xfId="4" applyFont="1" applyBorder="1" applyAlignment="1" applyProtection="1">
      <alignment horizontal="right" vertical="center" wrapText="1"/>
      <protection locked="0"/>
    </xf>
    <xf numFmtId="169" fontId="21" fillId="2" borderId="1" xfId="15" applyNumberFormat="1" applyFont="1" applyFill="1" applyBorder="1" applyAlignment="1" applyProtection="1">
      <alignment horizontal="center"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left" vertical="top" wrapText="1"/>
      <protection locked="0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5" borderId="0" xfId="1" applyFont="1" applyFill="1" applyAlignment="1" applyProtection="1">
      <alignment horizontal="right" vertical="center"/>
    </xf>
    <xf numFmtId="0" fontId="16" fillId="0" borderId="0" xfId="1" applyFont="1" applyFill="1" applyBorder="1" applyAlignment="1" applyProtection="1">
      <alignment horizontal="center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</cellXfs>
  <cellStyles count="16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  <cellStyle name="Финансовый" xfId="15" builtinId="3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162</xdr:row>
      <xdr:rowOff>171450</xdr:rowOff>
    </xdr:from>
    <xdr:to>
      <xdr:col>2</xdr:col>
      <xdr:colOff>1495425</xdr:colOff>
      <xdr:row>162</xdr:row>
      <xdr:rowOff>171450</xdr:rowOff>
    </xdr:to>
    <xdr:cxnSp macro="">
      <xdr:nvCxnSpPr>
        <xdr:cNvPr id="3" name="Straight Connector 1"/>
        <xdr:cNvCxnSpPr/>
      </xdr:nvCxnSpPr>
      <xdr:spPr>
        <a:xfrm>
          <a:off x="1386840" y="3600831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74</xdr:row>
      <xdr:rowOff>171450</xdr:rowOff>
    </xdr:from>
    <xdr:to>
      <xdr:col>1</xdr:col>
      <xdr:colOff>1495425</xdr:colOff>
      <xdr:row>74</xdr:row>
      <xdr:rowOff>171450</xdr:rowOff>
    </xdr:to>
    <xdr:cxnSp macro="">
      <xdr:nvCxnSpPr>
        <xdr:cNvPr id="4" name="Straight Connector 1"/>
        <xdr:cNvCxnSpPr/>
      </xdr:nvCxnSpPr>
      <xdr:spPr>
        <a:xfrm>
          <a:off x="304800" y="25226010"/>
          <a:ext cx="1243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74</xdr:row>
      <xdr:rowOff>180975</xdr:rowOff>
    </xdr:from>
    <xdr:to>
      <xdr:col>6</xdr:col>
      <xdr:colOff>219075</xdr:colOff>
      <xdr:row>74</xdr:row>
      <xdr:rowOff>180975</xdr:rowOff>
    </xdr:to>
    <xdr:cxnSp macro="">
      <xdr:nvCxnSpPr>
        <xdr:cNvPr id="5" name="Straight Connector 2"/>
        <xdr:cNvCxnSpPr/>
      </xdr:nvCxnSpPr>
      <xdr:spPr>
        <a:xfrm>
          <a:off x="3962400" y="25227915"/>
          <a:ext cx="35109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52</xdr:row>
      <xdr:rowOff>171450</xdr:rowOff>
    </xdr:from>
    <xdr:to>
      <xdr:col>2</xdr:col>
      <xdr:colOff>1495425</xdr:colOff>
      <xdr:row>52</xdr:row>
      <xdr:rowOff>171450</xdr:rowOff>
    </xdr:to>
    <xdr:cxnSp macro="">
      <xdr:nvCxnSpPr>
        <xdr:cNvPr id="4" name="Straight Connector 1"/>
        <xdr:cNvCxnSpPr/>
      </xdr:nvCxnSpPr>
      <xdr:spPr>
        <a:xfrm>
          <a:off x="1409700" y="1506093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52</xdr:row>
      <xdr:rowOff>152400</xdr:rowOff>
    </xdr:from>
    <xdr:to>
      <xdr:col>7</xdr:col>
      <xdr:colOff>9525</xdr:colOff>
      <xdr:row>52</xdr:row>
      <xdr:rowOff>152400</xdr:rowOff>
    </xdr:to>
    <xdr:cxnSp macro="">
      <xdr:nvCxnSpPr>
        <xdr:cNvPr id="5" name="Straight Connector 2"/>
        <xdr:cNvCxnSpPr/>
      </xdr:nvCxnSpPr>
      <xdr:spPr>
        <a:xfrm>
          <a:off x="4655820" y="15041880"/>
          <a:ext cx="41471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9-19.07.2016%20finansur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3333333"/>
      <sheetName val="ფორმა 5.4333333333"/>
      <sheetName val="ფორმა 5.5555555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111111"/>
      <sheetName val="ფორმა N9.7.1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zoomScaleNormal="100" zoomScaleSheetLayoutView="80" workbookViewId="0">
      <selection activeCell="E13" sqref="E13"/>
    </sheetView>
  </sheetViews>
  <sheetFormatPr defaultColWidth="9.109375" defaultRowHeight="14.4"/>
  <cols>
    <col min="1" max="1" width="6.33203125" style="283" bestFit="1" customWidth="1"/>
    <col min="2" max="2" width="13.109375" style="283" customWidth="1"/>
    <col min="3" max="3" width="17.88671875" style="283" customWidth="1"/>
    <col min="4" max="4" width="15.109375" style="283" customWidth="1"/>
    <col min="5" max="5" width="24.5546875" style="283" customWidth="1"/>
    <col min="6" max="6" width="19.109375" style="284" customWidth="1"/>
    <col min="7" max="7" width="22.33203125" style="284" customWidth="1"/>
    <col min="8" max="8" width="19.109375" style="284" customWidth="1"/>
    <col min="9" max="9" width="16.44140625" style="283" bestFit="1" customWidth="1"/>
    <col min="10" max="10" width="17.44140625" style="283" customWidth="1"/>
    <col min="11" max="11" width="13.109375" style="283" bestFit="1" customWidth="1"/>
    <col min="12" max="12" width="15.33203125" style="283" customWidth="1"/>
    <col min="13" max="16384" width="9.109375" style="283"/>
  </cols>
  <sheetData>
    <row r="1" spans="1:12" s="294" customFormat="1" ht="13.8">
      <c r="A1" s="360" t="s">
        <v>295</v>
      </c>
      <c r="B1" s="345"/>
      <c r="C1" s="345"/>
      <c r="D1" s="345"/>
      <c r="E1" s="346"/>
      <c r="F1" s="340"/>
      <c r="G1" s="346"/>
      <c r="H1" s="359"/>
      <c r="I1" s="345"/>
      <c r="J1" s="346"/>
      <c r="K1" s="346"/>
      <c r="L1" s="358" t="s">
        <v>97</v>
      </c>
    </row>
    <row r="2" spans="1:12" s="294" customFormat="1" ht="13.8">
      <c r="A2" s="357" t="s">
        <v>128</v>
      </c>
      <c r="B2" s="345"/>
      <c r="C2" s="345"/>
      <c r="D2" s="345"/>
      <c r="E2" s="346"/>
      <c r="F2" s="340"/>
      <c r="G2" s="346"/>
      <c r="H2" s="356"/>
      <c r="I2" s="345"/>
      <c r="J2" s="346"/>
      <c r="K2" s="355">
        <v>42550</v>
      </c>
      <c r="L2" s="393">
        <v>42570</v>
      </c>
    </row>
    <row r="3" spans="1:12" s="294" customFormat="1" ht="13.8">
      <c r="A3" s="354"/>
      <c r="B3" s="345"/>
      <c r="C3" s="353"/>
      <c r="D3" s="352"/>
      <c r="E3" s="346"/>
      <c r="F3" s="351"/>
      <c r="G3" s="346"/>
      <c r="H3" s="346"/>
      <c r="I3" s="340"/>
      <c r="J3" s="345"/>
      <c r="K3" s="345"/>
      <c r="L3" s="344"/>
    </row>
    <row r="4" spans="1:12" s="294" customFormat="1" ht="13.8">
      <c r="A4" s="383" t="s">
        <v>262</v>
      </c>
      <c r="B4" s="340"/>
      <c r="C4" s="340"/>
      <c r="D4" s="385" t="s">
        <v>479</v>
      </c>
      <c r="E4" s="375"/>
      <c r="F4" s="293"/>
      <c r="G4" s="286"/>
      <c r="H4" s="376"/>
      <c r="I4" s="375"/>
      <c r="J4" s="377"/>
      <c r="K4" s="286"/>
      <c r="L4" s="378"/>
    </row>
    <row r="5" spans="1:12" s="294" customFormat="1" thickBot="1">
      <c r="A5" s="350"/>
      <c r="B5" s="346"/>
      <c r="C5" s="349"/>
      <c r="D5" s="348"/>
      <c r="E5" s="346"/>
      <c r="F5" s="347"/>
      <c r="G5" s="347"/>
      <c r="H5" s="347"/>
      <c r="I5" s="346"/>
      <c r="J5" s="345"/>
      <c r="K5" s="345"/>
      <c r="L5" s="344"/>
    </row>
    <row r="6" spans="1:12" ht="15" thickBot="1">
      <c r="A6" s="343"/>
      <c r="B6" s="342"/>
      <c r="C6" s="341"/>
      <c r="D6" s="341"/>
      <c r="E6" s="341"/>
      <c r="F6" s="340"/>
      <c r="G6" s="340"/>
      <c r="H6" s="340"/>
      <c r="I6" s="547" t="s">
        <v>441</v>
      </c>
      <c r="J6" s="548"/>
      <c r="K6" s="549"/>
      <c r="L6" s="339"/>
    </row>
    <row r="7" spans="1:12" s="327" customFormat="1" ht="36.6" thickBot="1">
      <c r="A7" s="338" t="s">
        <v>64</v>
      </c>
      <c r="B7" s="337" t="s">
        <v>129</v>
      </c>
      <c r="C7" s="337" t="s">
        <v>440</v>
      </c>
      <c r="D7" s="336" t="s">
        <v>268</v>
      </c>
      <c r="E7" s="335" t="s">
        <v>439</v>
      </c>
      <c r="F7" s="334" t="s">
        <v>438</v>
      </c>
      <c r="G7" s="333" t="s">
        <v>216</v>
      </c>
      <c r="H7" s="332" t="s">
        <v>213</v>
      </c>
      <c r="I7" s="331" t="s">
        <v>437</v>
      </c>
      <c r="J7" s="330" t="s">
        <v>265</v>
      </c>
      <c r="K7" s="329" t="s">
        <v>217</v>
      </c>
      <c r="L7" s="328" t="s">
        <v>218</v>
      </c>
    </row>
    <row r="8" spans="1:12" s="321" customFormat="1" ht="15" thickBot="1">
      <c r="A8" s="325">
        <v>1</v>
      </c>
      <c r="B8" s="396">
        <v>2</v>
      </c>
      <c r="C8" s="326">
        <v>3</v>
      </c>
      <c r="D8" s="326">
        <v>4</v>
      </c>
      <c r="E8" s="325">
        <v>5</v>
      </c>
      <c r="F8" s="324">
        <v>6</v>
      </c>
      <c r="G8" s="326">
        <v>7</v>
      </c>
      <c r="H8" s="324">
        <v>8</v>
      </c>
      <c r="I8" s="325">
        <v>9</v>
      </c>
      <c r="J8" s="324">
        <v>10</v>
      </c>
      <c r="K8" s="323">
        <v>11</v>
      </c>
      <c r="L8" s="322">
        <v>12</v>
      </c>
    </row>
    <row r="9" spans="1:12" ht="24">
      <c r="A9" s="320">
        <v>1</v>
      </c>
      <c r="B9" s="395">
        <v>42551</v>
      </c>
      <c r="C9" s="313" t="s">
        <v>481</v>
      </c>
      <c r="D9" s="397">
        <v>60000</v>
      </c>
      <c r="E9" s="398" t="s">
        <v>482</v>
      </c>
      <c r="F9" s="399" t="s">
        <v>495</v>
      </c>
      <c r="G9" s="399" t="s">
        <v>508</v>
      </c>
      <c r="H9" s="398" t="s">
        <v>521</v>
      </c>
      <c r="I9" s="319"/>
      <c r="J9" s="318"/>
      <c r="K9" s="317"/>
      <c r="L9" s="316"/>
    </row>
    <row r="10" spans="1:12" ht="24">
      <c r="A10" s="315">
        <v>2</v>
      </c>
      <c r="B10" s="395">
        <v>42551</v>
      </c>
      <c r="C10" s="313" t="s">
        <v>481</v>
      </c>
      <c r="D10" s="397">
        <v>60000</v>
      </c>
      <c r="E10" s="398" t="s">
        <v>483</v>
      </c>
      <c r="F10" s="399" t="s">
        <v>496</v>
      </c>
      <c r="G10" s="399" t="s">
        <v>509</v>
      </c>
      <c r="H10" s="398" t="s">
        <v>521</v>
      </c>
      <c r="I10" s="309"/>
      <c r="J10" s="308"/>
      <c r="K10" s="307"/>
      <c r="L10" s="306"/>
    </row>
    <row r="11" spans="1:12" ht="24">
      <c r="A11" s="315">
        <v>3</v>
      </c>
      <c r="B11" s="395">
        <v>42552</v>
      </c>
      <c r="C11" s="313" t="s">
        <v>481</v>
      </c>
      <c r="D11" s="397">
        <v>60000</v>
      </c>
      <c r="E11" s="398" t="s">
        <v>484</v>
      </c>
      <c r="F11" s="399" t="s">
        <v>497</v>
      </c>
      <c r="G11" s="399" t="s">
        <v>510</v>
      </c>
      <c r="H11" s="398" t="s">
        <v>521</v>
      </c>
      <c r="I11" s="309"/>
      <c r="J11" s="308"/>
      <c r="K11" s="307"/>
      <c r="L11" s="306"/>
    </row>
    <row r="12" spans="1:12" ht="24">
      <c r="A12" s="315">
        <v>4</v>
      </c>
      <c r="B12" s="395">
        <v>42552</v>
      </c>
      <c r="C12" s="313" t="s">
        <v>481</v>
      </c>
      <c r="D12" s="397">
        <v>60000</v>
      </c>
      <c r="E12" s="398" t="s">
        <v>485</v>
      </c>
      <c r="F12" s="399" t="s">
        <v>498</v>
      </c>
      <c r="G12" s="399" t="s">
        <v>511</v>
      </c>
      <c r="H12" s="398" t="s">
        <v>521</v>
      </c>
      <c r="I12" s="309"/>
      <c r="J12" s="308"/>
      <c r="K12" s="307"/>
      <c r="L12" s="306"/>
    </row>
    <row r="13" spans="1:12" ht="24">
      <c r="A13" s="315">
        <v>5</v>
      </c>
      <c r="B13" s="395">
        <v>42552</v>
      </c>
      <c r="C13" s="313" t="s">
        <v>481</v>
      </c>
      <c r="D13" s="397">
        <v>60000</v>
      </c>
      <c r="E13" s="398" t="s">
        <v>486</v>
      </c>
      <c r="F13" s="399" t="s">
        <v>499</v>
      </c>
      <c r="G13" s="399" t="s">
        <v>512</v>
      </c>
      <c r="H13" s="398" t="s">
        <v>521</v>
      </c>
      <c r="I13" s="309"/>
      <c r="J13" s="308"/>
      <c r="K13" s="307"/>
      <c r="L13" s="306"/>
    </row>
    <row r="14" spans="1:12" ht="24">
      <c r="A14" s="315">
        <v>6</v>
      </c>
      <c r="B14" s="395">
        <v>42552</v>
      </c>
      <c r="C14" s="313" t="s">
        <v>481</v>
      </c>
      <c r="D14" s="397">
        <v>60000</v>
      </c>
      <c r="E14" s="398" t="s">
        <v>487</v>
      </c>
      <c r="F14" s="399" t="s">
        <v>500</v>
      </c>
      <c r="G14" s="399" t="s">
        <v>513</v>
      </c>
      <c r="H14" s="398" t="s">
        <v>521</v>
      </c>
      <c r="I14" s="309"/>
      <c r="J14" s="308"/>
      <c r="K14" s="307"/>
      <c r="L14" s="306"/>
    </row>
    <row r="15" spans="1:12" ht="24">
      <c r="A15" s="315">
        <v>7</v>
      </c>
      <c r="B15" s="395">
        <v>42552</v>
      </c>
      <c r="C15" s="313" t="s">
        <v>481</v>
      </c>
      <c r="D15" s="397">
        <v>60000</v>
      </c>
      <c r="E15" s="398" t="s">
        <v>488</v>
      </c>
      <c r="F15" s="399" t="s">
        <v>501</v>
      </c>
      <c r="G15" s="399" t="s">
        <v>514</v>
      </c>
      <c r="H15" s="398" t="s">
        <v>521</v>
      </c>
      <c r="I15" s="309"/>
      <c r="J15" s="308"/>
      <c r="K15" s="307"/>
      <c r="L15" s="306"/>
    </row>
    <row r="16" spans="1:12" ht="24">
      <c r="A16" s="315">
        <v>8</v>
      </c>
      <c r="B16" s="395">
        <v>42564</v>
      </c>
      <c r="C16" s="313" t="s">
        <v>481</v>
      </c>
      <c r="D16" s="397">
        <v>15000</v>
      </c>
      <c r="E16" s="398" t="s">
        <v>489</v>
      </c>
      <c r="F16" s="399" t="s">
        <v>502</v>
      </c>
      <c r="G16" s="399" t="s">
        <v>515</v>
      </c>
      <c r="H16" s="398" t="s">
        <v>521</v>
      </c>
      <c r="I16" s="309"/>
      <c r="J16" s="308"/>
      <c r="K16" s="307"/>
      <c r="L16" s="306"/>
    </row>
    <row r="17" spans="1:12" ht="24">
      <c r="A17" s="315">
        <v>9</v>
      </c>
      <c r="B17" s="395">
        <v>42564</v>
      </c>
      <c r="C17" s="313" t="s">
        <v>481</v>
      </c>
      <c r="D17" s="397">
        <v>30000</v>
      </c>
      <c r="E17" s="398" t="s">
        <v>490</v>
      </c>
      <c r="F17" s="399" t="s">
        <v>503</v>
      </c>
      <c r="G17" s="399" t="s">
        <v>516</v>
      </c>
      <c r="H17" s="398" t="s">
        <v>521</v>
      </c>
      <c r="I17" s="309"/>
      <c r="J17" s="308"/>
      <c r="K17" s="307"/>
      <c r="L17" s="306"/>
    </row>
    <row r="18" spans="1:12" ht="24">
      <c r="A18" s="315">
        <v>10</v>
      </c>
      <c r="B18" s="395">
        <v>42565</v>
      </c>
      <c r="C18" s="313" t="s">
        <v>481</v>
      </c>
      <c r="D18" s="397">
        <v>60000</v>
      </c>
      <c r="E18" s="398" t="s">
        <v>491</v>
      </c>
      <c r="F18" s="399" t="s">
        <v>504</v>
      </c>
      <c r="G18" s="399" t="s">
        <v>517</v>
      </c>
      <c r="H18" s="398" t="s">
        <v>521</v>
      </c>
      <c r="I18" s="309"/>
      <c r="J18" s="308"/>
      <c r="K18" s="307"/>
      <c r="L18" s="306"/>
    </row>
    <row r="19" spans="1:12" ht="24">
      <c r="A19" s="315">
        <v>11</v>
      </c>
      <c r="B19" s="395">
        <v>42566</v>
      </c>
      <c r="C19" s="313" t="s">
        <v>481</v>
      </c>
      <c r="D19" s="397">
        <v>5000</v>
      </c>
      <c r="E19" s="398" t="s">
        <v>492</v>
      </c>
      <c r="F19" s="399" t="s">
        <v>505</v>
      </c>
      <c r="G19" s="399" t="s">
        <v>518</v>
      </c>
      <c r="H19" s="398" t="s">
        <v>521</v>
      </c>
      <c r="I19" s="309"/>
      <c r="J19" s="308"/>
      <c r="K19" s="307"/>
      <c r="L19" s="306"/>
    </row>
    <row r="20" spans="1:12" ht="24">
      <c r="A20" s="315">
        <v>12</v>
      </c>
      <c r="B20" s="395">
        <v>42566</v>
      </c>
      <c r="C20" s="313" t="s">
        <v>481</v>
      </c>
      <c r="D20" s="397">
        <v>20000</v>
      </c>
      <c r="E20" s="398" t="s">
        <v>493</v>
      </c>
      <c r="F20" s="399" t="s">
        <v>506</v>
      </c>
      <c r="G20" s="399" t="s">
        <v>519</v>
      </c>
      <c r="H20" s="398" t="s">
        <v>521</v>
      </c>
      <c r="I20" s="309"/>
      <c r="J20" s="308"/>
      <c r="K20" s="307"/>
      <c r="L20" s="306"/>
    </row>
    <row r="21" spans="1:12" ht="24">
      <c r="A21" s="315">
        <v>13</v>
      </c>
      <c r="B21" s="395">
        <v>42570</v>
      </c>
      <c r="C21" s="313" t="s">
        <v>481</v>
      </c>
      <c r="D21" s="397">
        <v>6000</v>
      </c>
      <c r="E21" s="398" t="s">
        <v>494</v>
      </c>
      <c r="F21" s="399" t="s">
        <v>507</v>
      </c>
      <c r="G21" s="399" t="s">
        <v>520</v>
      </c>
      <c r="H21" s="398" t="s">
        <v>521</v>
      </c>
      <c r="I21" s="309"/>
      <c r="J21" s="308"/>
      <c r="K21" s="307"/>
      <c r="L21" s="306"/>
    </row>
    <row r="22" spans="1:12" ht="24">
      <c r="A22" s="315">
        <v>14</v>
      </c>
      <c r="B22" s="495">
        <v>42552</v>
      </c>
      <c r="C22" s="313" t="s">
        <v>522</v>
      </c>
      <c r="D22" s="312">
        <v>2527</v>
      </c>
      <c r="E22" s="311" t="s">
        <v>523</v>
      </c>
      <c r="F22" s="310" t="s">
        <v>524</v>
      </c>
      <c r="G22" s="310"/>
      <c r="H22" s="310"/>
      <c r="I22" s="309" t="s">
        <v>525</v>
      </c>
      <c r="J22" s="308"/>
      <c r="K22" s="307"/>
      <c r="L22" s="306"/>
    </row>
    <row r="23" spans="1:12" ht="24">
      <c r="A23" s="315">
        <v>15</v>
      </c>
      <c r="B23" s="495">
        <v>42552</v>
      </c>
      <c r="C23" s="313" t="s">
        <v>522</v>
      </c>
      <c r="D23" s="312">
        <v>1102</v>
      </c>
      <c r="E23" s="311" t="s">
        <v>526</v>
      </c>
      <c r="F23" s="310" t="s">
        <v>527</v>
      </c>
      <c r="G23" s="310"/>
      <c r="H23" s="310"/>
      <c r="I23" s="309" t="s">
        <v>525</v>
      </c>
      <c r="J23" s="308"/>
      <c r="K23" s="307"/>
      <c r="L23" s="306"/>
    </row>
    <row r="24" spans="1:12" ht="24">
      <c r="A24" s="315">
        <v>16</v>
      </c>
      <c r="B24" s="495">
        <v>42556</v>
      </c>
      <c r="C24" s="313" t="s">
        <v>522</v>
      </c>
      <c r="D24" s="312">
        <v>100</v>
      </c>
      <c r="E24" s="311" t="s">
        <v>528</v>
      </c>
      <c r="F24" s="310" t="s">
        <v>529</v>
      </c>
      <c r="G24" s="310"/>
      <c r="H24" s="310"/>
      <c r="I24" s="309" t="s">
        <v>530</v>
      </c>
      <c r="J24" s="308"/>
      <c r="K24" s="307"/>
      <c r="L24" s="306"/>
    </row>
    <row r="25" spans="1:12" ht="24">
      <c r="A25" s="315">
        <v>17</v>
      </c>
      <c r="B25" s="495">
        <v>42566</v>
      </c>
      <c r="C25" s="313" t="s">
        <v>522</v>
      </c>
      <c r="D25" s="312">
        <v>377</v>
      </c>
      <c r="E25" s="311" t="s">
        <v>523</v>
      </c>
      <c r="F25" s="310" t="s">
        <v>524</v>
      </c>
      <c r="G25" s="310"/>
      <c r="H25" s="310"/>
      <c r="I25" s="309" t="s">
        <v>525</v>
      </c>
      <c r="J25" s="308"/>
      <c r="K25" s="307"/>
      <c r="L25" s="306"/>
    </row>
    <row r="26" spans="1:12">
      <c r="A26" s="315">
        <v>18</v>
      </c>
      <c r="B26" s="314"/>
      <c r="C26" s="313"/>
      <c r="D26" s="312"/>
      <c r="E26" s="311"/>
      <c r="F26" s="310"/>
      <c r="G26" s="310"/>
      <c r="H26" s="310"/>
      <c r="I26" s="309"/>
      <c r="J26" s="308"/>
      <c r="K26" s="307"/>
      <c r="L26" s="306"/>
    </row>
    <row r="27" spans="1:12">
      <c r="A27" s="315">
        <v>19</v>
      </c>
      <c r="B27" s="314"/>
      <c r="C27" s="313"/>
      <c r="D27" s="312"/>
      <c r="E27" s="311"/>
      <c r="F27" s="310"/>
      <c r="G27" s="310"/>
      <c r="H27" s="310"/>
      <c r="I27" s="309"/>
      <c r="J27" s="308"/>
      <c r="K27" s="307"/>
      <c r="L27" s="306"/>
    </row>
    <row r="28" spans="1:12" ht="15" thickBot="1">
      <c r="A28" s="305" t="s">
        <v>264</v>
      </c>
      <c r="B28" s="304"/>
      <c r="C28" s="303"/>
      <c r="D28" s="302"/>
      <c r="E28" s="301"/>
      <c r="F28" s="300"/>
      <c r="G28" s="300"/>
      <c r="H28" s="300"/>
      <c r="I28" s="299"/>
      <c r="J28" s="298"/>
      <c r="K28" s="297"/>
      <c r="L28" s="296"/>
    </row>
    <row r="29" spans="1:12">
      <c r="A29" s="286"/>
      <c r="B29" s="287"/>
      <c r="C29" s="286"/>
      <c r="D29" s="287"/>
      <c r="E29" s="286"/>
      <c r="F29" s="287"/>
      <c r="G29" s="286"/>
      <c r="H29" s="287"/>
      <c r="I29" s="286"/>
      <c r="J29" s="287"/>
      <c r="K29" s="286"/>
      <c r="L29" s="287"/>
    </row>
    <row r="30" spans="1:12">
      <c r="A30" s="286"/>
      <c r="B30" s="293"/>
      <c r="C30" s="286"/>
      <c r="D30" s="293"/>
      <c r="E30" s="286"/>
      <c r="F30" s="293"/>
      <c r="G30" s="286"/>
      <c r="H30" s="293"/>
      <c r="I30" s="286"/>
      <c r="J30" s="293"/>
      <c r="K30" s="286"/>
      <c r="L30" s="293"/>
    </row>
    <row r="31" spans="1:12" s="294" customFormat="1" ht="13.8">
      <c r="A31" s="546" t="s">
        <v>408</v>
      </c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</row>
    <row r="32" spans="1:12" s="295" customFormat="1" ht="13.2">
      <c r="A32" s="546" t="s">
        <v>436</v>
      </c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</row>
    <row r="33" spans="1:12" s="295" customFormat="1" ht="13.2">
      <c r="A33" s="546"/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</row>
    <row r="34" spans="1:12" s="294" customFormat="1" ht="13.8">
      <c r="A34" s="546" t="s">
        <v>435</v>
      </c>
      <c r="B34" s="546"/>
      <c r="C34" s="546"/>
      <c r="D34" s="546"/>
      <c r="E34" s="546"/>
      <c r="F34" s="546"/>
      <c r="G34" s="546"/>
      <c r="H34" s="546"/>
      <c r="I34" s="546"/>
      <c r="J34" s="546"/>
      <c r="K34" s="546"/>
      <c r="L34" s="546"/>
    </row>
    <row r="35" spans="1:12" s="294" customFormat="1" ht="13.8">
      <c r="A35" s="546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</row>
    <row r="36" spans="1:12" s="294" customFormat="1" ht="13.8">
      <c r="A36" s="546" t="s">
        <v>434</v>
      </c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</row>
    <row r="37" spans="1:12" s="294" customFormat="1" ht="13.8">
      <c r="A37" s="286"/>
      <c r="B37" s="287"/>
      <c r="C37" s="286"/>
      <c r="D37" s="287"/>
      <c r="E37" s="286"/>
      <c r="F37" s="287"/>
      <c r="G37" s="286"/>
      <c r="H37" s="287"/>
      <c r="I37" s="286"/>
      <c r="J37" s="287"/>
      <c r="K37" s="286"/>
      <c r="L37" s="287"/>
    </row>
    <row r="38" spans="1:12" s="294" customFormat="1" ht="13.8">
      <c r="A38" s="286"/>
      <c r="B38" s="293"/>
      <c r="C38" s="286"/>
      <c r="D38" s="293"/>
      <c r="E38" s="286"/>
      <c r="F38" s="293"/>
      <c r="G38" s="286"/>
      <c r="H38" s="293"/>
      <c r="I38" s="286"/>
      <c r="J38" s="293"/>
      <c r="K38" s="286"/>
      <c r="L38" s="293"/>
    </row>
    <row r="39" spans="1:12" s="294" customFormat="1" ht="13.8">
      <c r="A39" s="286"/>
      <c r="B39" s="287"/>
      <c r="C39" s="286"/>
      <c r="D39" s="287"/>
      <c r="E39" s="286"/>
      <c r="F39" s="287"/>
      <c r="G39" s="286"/>
      <c r="H39" s="287"/>
      <c r="I39" s="286"/>
      <c r="J39" s="287"/>
      <c r="K39" s="286"/>
      <c r="L39" s="287"/>
    </row>
    <row r="40" spans="1:12">
      <c r="A40" s="286"/>
      <c r="B40" s="293"/>
      <c r="C40" s="286"/>
      <c r="D40" s="293"/>
      <c r="E40" s="286"/>
      <c r="F40" s="293"/>
      <c r="G40" s="286"/>
      <c r="H40" s="293"/>
      <c r="I40" s="286"/>
      <c r="J40" s="293"/>
      <c r="K40" s="286"/>
      <c r="L40" s="293"/>
    </row>
    <row r="41" spans="1:12" s="288" customFormat="1" ht="13.8">
      <c r="A41" s="552" t="s">
        <v>96</v>
      </c>
      <c r="B41" s="552"/>
      <c r="C41" s="287"/>
      <c r="D41" s="286"/>
      <c r="E41" s="287"/>
      <c r="F41" s="287"/>
      <c r="G41" s="286"/>
      <c r="H41" s="287"/>
      <c r="I41" s="287"/>
      <c r="J41" s="286"/>
      <c r="K41" s="287"/>
      <c r="L41" s="286"/>
    </row>
    <row r="42" spans="1:12" s="288" customFormat="1" ht="13.8">
      <c r="A42" s="287"/>
      <c r="B42" s="286"/>
      <c r="C42" s="291"/>
      <c r="D42" s="292"/>
      <c r="E42" s="291"/>
      <c r="F42" s="287"/>
      <c r="G42" s="286"/>
      <c r="H42" s="290"/>
      <c r="I42" s="287"/>
      <c r="J42" s="286"/>
      <c r="K42" s="287"/>
      <c r="L42" s="286"/>
    </row>
    <row r="43" spans="1:12" s="288" customFormat="1" ht="15" customHeight="1">
      <c r="A43" s="287"/>
      <c r="B43" s="286"/>
      <c r="C43" s="545" t="s">
        <v>256</v>
      </c>
      <c r="D43" s="545"/>
      <c r="E43" s="545"/>
      <c r="F43" s="287"/>
      <c r="G43" s="286"/>
      <c r="H43" s="550" t="s">
        <v>433</v>
      </c>
      <c r="I43" s="289"/>
      <c r="J43" s="286"/>
      <c r="K43" s="287"/>
      <c r="L43" s="286"/>
    </row>
    <row r="44" spans="1:12" s="288" customFormat="1" ht="13.8">
      <c r="A44" s="287"/>
      <c r="B44" s="286"/>
      <c r="C44" s="287"/>
      <c r="D44" s="286"/>
      <c r="E44" s="287"/>
      <c r="F44" s="287"/>
      <c r="G44" s="286"/>
      <c r="H44" s="551"/>
      <c r="I44" s="289"/>
      <c r="J44" s="286"/>
      <c r="K44" s="287"/>
      <c r="L44" s="286"/>
    </row>
    <row r="45" spans="1:12" s="285" customFormat="1" ht="13.8">
      <c r="A45" s="287"/>
      <c r="B45" s="286"/>
      <c r="C45" s="545" t="s">
        <v>127</v>
      </c>
      <c r="D45" s="545"/>
      <c r="E45" s="545"/>
      <c r="F45" s="287"/>
      <c r="G45" s="286"/>
      <c r="H45" s="287"/>
      <c r="I45" s="287"/>
      <c r="J45" s="286"/>
      <c r="K45" s="287"/>
      <c r="L45" s="286"/>
    </row>
    <row r="46" spans="1:12" s="285" customFormat="1">
      <c r="E46" s="283"/>
    </row>
    <row r="47" spans="1:12" s="285" customFormat="1">
      <c r="E47" s="283"/>
    </row>
    <row r="48" spans="1:12" s="285" customFormat="1">
      <c r="E48" s="283"/>
    </row>
    <row r="49" spans="5:5" s="285" customFormat="1">
      <c r="E49" s="283"/>
    </row>
    <row r="50" spans="5:5" s="285" customFormat="1" ht="13.8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7"/>
  <sheetViews>
    <sheetView view="pageBreakPreview" topLeftCell="A7" zoomScale="70" zoomScaleSheetLayoutView="70" workbookViewId="0">
      <selection activeCell="K14" sqref="K14:K15"/>
    </sheetView>
  </sheetViews>
  <sheetFormatPr defaultColWidth="9.109375" defaultRowHeight="13.2"/>
  <cols>
    <col min="1" max="1" width="8.77734375" style="185" customWidth="1"/>
    <col min="2" max="2" width="27.5546875" style="185" customWidth="1"/>
    <col min="3" max="3" width="23.5546875" style="185" customWidth="1"/>
    <col min="4" max="4" width="16.88671875" style="185" customWidth="1"/>
    <col min="5" max="5" width="31.6640625" style="185" customWidth="1"/>
    <col min="6" max="6" width="17" style="185" customWidth="1"/>
    <col min="7" max="7" width="13.77734375" style="185" customWidth="1"/>
    <col min="8" max="8" width="27.5546875" style="185" customWidth="1"/>
    <col min="9" max="9" width="18.5546875" style="185" bestFit="1" customWidth="1"/>
    <col min="10" max="10" width="16.6640625" style="185" customWidth="1"/>
    <col min="11" max="11" width="17.6640625" style="185" customWidth="1"/>
    <col min="12" max="12" width="12.88671875" style="185" customWidth="1"/>
    <col min="13" max="16384" width="9.109375" style="185"/>
  </cols>
  <sheetData>
    <row r="1" spans="1:12">
      <c r="A1" s="185" t="e">
        <f>A1:H51ფორმა N5.4 - სხვა განაცემები ფიზიკურ პირებზე (ხელფასის და პრემიის გარდა)</f>
        <v>#NAME?</v>
      </c>
    </row>
    <row r="2" spans="1:12" ht="13.8">
      <c r="A2" s="558" t="s">
        <v>448</v>
      </c>
      <c r="B2" s="558"/>
      <c r="C2" s="558"/>
      <c r="D2" s="558"/>
      <c r="E2" s="390"/>
      <c r="F2" s="78"/>
      <c r="G2" s="78"/>
      <c r="H2" s="78"/>
      <c r="I2" s="78"/>
      <c r="J2" s="392"/>
      <c r="K2" s="391"/>
      <c r="L2" s="391" t="s">
        <v>97</v>
      </c>
    </row>
    <row r="3" spans="1:12" ht="13.8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392"/>
      <c r="K3" s="556" t="s">
        <v>1505</v>
      </c>
      <c r="L3" s="556"/>
    </row>
    <row r="4" spans="1:12" ht="13.8">
      <c r="A4" s="77"/>
      <c r="B4" s="77"/>
      <c r="C4" s="75"/>
      <c r="D4" s="75"/>
      <c r="E4" s="75"/>
      <c r="F4" s="75"/>
      <c r="G4" s="75"/>
      <c r="H4" s="75"/>
      <c r="I4" s="75"/>
      <c r="J4" s="392"/>
      <c r="K4" s="392"/>
      <c r="L4" s="392"/>
    </row>
    <row r="5" spans="1:12" ht="13.8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3.8">
      <c r="A6" s="81">
        <f>'[2]ფორმა N1'!D4</f>
        <v>0</v>
      </c>
      <c r="B6" s="81" t="s">
        <v>1506</v>
      </c>
      <c r="C6" s="81"/>
      <c r="D6" s="81"/>
      <c r="E6" s="81"/>
      <c r="F6" s="81"/>
      <c r="G6" s="81"/>
      <c r="H6" s="81"/>
      <c r="I6" s="81"/>
      <c r="J6" s="82"/>
      <c r="K6" s="82"/>
    </row>
    <row r="7" spans="1:12" ht="13.8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3.8">
      <c r="A8" s="388"/>
      <c r="B8" s="388"/>
      <c r="C8" s="388"/>
      <c r="D8" s="388"/>
      <c r="E8" s="388"/>
      <c r="F8" s="388"/>
      <c r="G8" s="388"/>
      <c r="H8" s="388"/>
      <c r="I8" s="388"/>
      <c r="J8" s="79"/>
      <c r="K8" s="79"/>
      <c r="L8" s="79"/>
    </row>
    <row r="9" spans="1:12" ht="41.4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52.5" customHeight="1">
      <c r="A10" s="99">
        <v>1</v>
      </c>
      <c r="B10" s="363" t="s">
        <v>1375</v>
      </c>
      <c r="C10" s="99" t="s">
        <v>1507</v>
      </c>
      <c r="D10" s="99">
        <v>404404122</v>
      </c>
      <c r="E10" s="99" t="s">
        <v>1508</v>
      </c>
      <c r="F10" s="99">
        <v>1</v>
      </c>
      <c r="G10" s="99">
        <v>42</v>
      </c>
      <c r="H10" s="99" t="s">
        <v>1509</v>
      </c>
      <c r="I10" s="99" t="s">
        <v>1510</v>
      </c>
      <c r="J10" s="4">
        <v>1150</v>
      </c>
      <c r="K10" s="4">
        <v>1150</v>
      </c>
      <c r="L10" s="99"/>
    </row>
    <row r="11" spans="1:12" ht="45.75" customHeight="1">
      <c r="A11" s="99">
        <v>2</v>
      </c>
      <c r="B11" s="363" t="s">
        <v>1511</v>
      </c>
      <c r="C11" s="99" t="s">
        <v>1512</v>
      </c>
      <c r="D11" s="99">
        <v>202188612</v>
      </c>
      <c r="E11" s="99" t="s">
        <v>1508</v>
      </c>
      <c r="F11" s="99"/>
      <c r="G11" s="99"/>
      <c r="H11" s="99" t="s">
        <v>1508</v>
      </c>
      <c r="I11" s="99" t="s">
        <v>1513</v>
      </c>
      <c r="J11" s="4">
        <v>2922</v>
      </c>
      <c r="K11" s="4">
        <v>58132.5</v>
      </c>
      <c r="L11" s="99"/>
    </row>
    <row r="12" spans="1:12" ht="52.5" customHeight="1">
      <c r="A12" s="99">
        <v>3</v>
      </c>
      <c r="B12" s="363" t="s">
        <v>1511</v>
      </c>
      <c r="C12" s="88" t="s">
        <v>1514</v>
      </c>
      <c r="D12" s="88">
        <v>236080557</v>
      </c>
      <c r="E12" s="99" t="s">
        <v>1508</v>
      </c>
      <c r="F12" s="88"/>
      <c r="G12" s="88"/>
      <c r="H12" s="99" t="s">
        <v>1508</v>
      </c>
      <c r="I12" s="88" t="s">
        <v>1513</v>
      </c>
      <c r="J12" s="4">
        <v>1505</v>
      </c>
      <c r="K12" s="4">
        <v>8665.6299999999992</v>
      </c>
      <c r="L12" s="88"/>
    </row>
    <row r="13" spans="1:12" ht="53.25" customHeight="1">
      <c r="A13" s="99">
        <v>4</v>
      </c>
      <c r="B13" s="363" t="s">
        <v>1511</v>
      </c>
      <c r="C13" s="88" t="s">
        <v>1515</v>
      </c>
      <c r="D13" s="88">
        <v>400133903</v>
      </c>
      <c r="E13" s="99" t="s">
        <v>1508</v>
      </c>
      <c r="F13" s="88"/>
      <c r="G13" s="88"/>
      <c r="H13" s="99" t="s">
        <v>1508</v>
      </c>
      <c r="I13" s="88" t="s">
        <v>1513</v>
      </c>
      <c r="J13" s="4">
        <v>3983</v>
      </c>
      <c r="K13" s="4">
        <v>95050</v>
      </c>
      <c r="L13" s="88"/>
    </row>
    <row r="14" spans="1:12" ht="41.4" customHeight="1">
      <c r="A14" s="99">
        <v>5</v>
      </c>
      <c r="B14" s="363" t="s">
        <v>1627</v>
      </c>
      <c r="C14" s="99" t="s">
        <v>1507</v>
      </c>
      <c r="D14" s="99">
        <v>404404122</v>
      </c>
      <c r="E14" s="99" t="s">
        <v>1508</v>
      </c>
      <c r="F14" s="88">
        <v>30000</v>
      </c>
      <c r="G14" s="88"/>
      <c r="H14" s="88" t="s">
        <v>1628</v>
      </c>
      <c r="I14" s="88"/>
      <c r="J14" s="544">
        <v>0.13100000000000001</v>
      </c>
      <c r="K14" s="4">
        <v>3930</v>
      </c>
      <c r="L14" s="88"/>
    </row>
    <row r="15" spans="1:12" ht="41.4">
      <c r="A15" s="99">
        <v>7</v>
      </c>
      <c r="B15" s="363" t="s">
        <v>1627</v>
      </c>
      <c r="C15" s="99" t="s">
        <v>1507</v>
      </c>
      <c r="D15" s="99">
        <v>404404122</v>
      </c>
      <c r="E15" s="99" t="s">
        <v>1508</v>
      </c>
      <c r="F15" s="88">
        <v>25000</v>
      </c>
      <c r="G15" s="88"/>
      <c r="H15" s="88" t="s">
        <v>1629</v>
      </c>
      <c r="I15" s="88"/>
      <c r="J15" s="544">
        <v>0.45800000000000002</v>
      </c>
      <c r="K15" s="4">
        <v>11452</v>
      </c>
      <c r="L15" s="88"/>
    </row>
    <row r="16" spans="1:12" ht="13.8">
      <c r="A16" s="99">
        <v>8</v>
      </c>
      <c r="B16" s="36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3.8">
      <c r="A17" s="99">
        <v>9</v>
      </c>
      <c r="B17" s="36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3.8">
      <c r="A18" s="99">
        <v>10</v>
      </c>
      <c r="B18" s="36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3.8">
      <c r="A19" s="99">
        <v>11</v>
      </c>
      <c r="B19" s="36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3.8">
      <c r="A20" s="99">
        <v>12</v>
      </c>
      <c r="B20" s="36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3.8">
      <c r="A21" s="99">
        <v>13</v>
      </c>
      <c r="B21" s="36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3.8">
      <c r="A22" s="99">
        <v>14</v>
      </c>
      <c r="B22" s="36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3.8">
      <c r="A23" s="99">
        <v>15</v>
      </c>
      <c r="B23" s="36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3.8">
      <c r="A24" s="99">
        <v>16</v>
      </c>
      <c r="B24" s="36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3.8">
      <c r="A25" s="99">
        <v>17</v>
      </c>
      <c r="B25" s="36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3.8">
      <c r="A26" s="99">
        <v>18</v>
      </c>
      <c r="B26" s="36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3.8">
      <c r="A27" s="99">
        <v>19</v>
      </c>
      <c r="B27" s="36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3.8">
      <c r="A28" s="99">
        <v>20</v>
      </c>
      <c r="B28" s="36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3.8">
      <c r="A29" s="99">
        <v>21</v>
      </c>
      <c r="B29" s="36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3.8">
      <c r="A30" s="99">
        <v>22</v>
      </c>
      <c r="B30" s="36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3.8">
      <c r="A31" s="99">
        <v>23</v>
      </c>
      <c r="B31" s="36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3.8">
      <c r="A32" s="99">
        <v>24</v>
      </c>
      <c r="B32" s="36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3.8">
      <c r="A33" s="88" t="s">
        <v>264</v>
      </c>
      <c r="B33" s="36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3.8">
      <c r="A34" s="88"/>
      <c r="B34" s="363"/>
      <c r="C34" s="100"/>
      <c r="D34" s="100"/>
      <c r="E34" s="100"/>
      <c r="F34" s="100"/>
      <c r="G34" s="88"/>
      <c r="H34" s="88"/>
      <c r="I34" s="88"/>
      <c r="J34" s="88" t="s">
        <v>459</v>
      </c>
      <c r="K34" s="87">
        <f>SUM(K10:K33)</f>
        <v>178380.13</v>
      </c>
      <c r="L34" s="88"/>
    </row>
    <row r="35" spans="1:12" ht="13.8">
      <c r="A35" s="225"/>
      <c r="B35" s="225"/>
      <c r="C35" s="225"/>
      <c r="D35" s="225"/>
      <c r="E35" s="225"/>
      <c r="F35" s="225"/>
      <c r="G35" s="225"/>
      <c r="H35" s="225"/>
      <c r="I35" s="225"/>
      <c r="J35" s="225"/>
      <c r="K35" s="184"/>
    </row>
    <row r="36" spans="1:12" ht="13.8">
      <c r="A36" s="226" t="s">
        <v>460</v>
      </c>
      <c r="B36" s="226"/>
      <c r="C36" s="225"/>
      <c r="D36" s="225"/>
      <c r="E36" s="225"/>
      <c r="F36" s="225"/>
      <c r="G36" s="225"/>
      <c r="H36" s="225"/>
      <c r="I36" s="225"/>
      <c r="J36" s="225"/>
      <c r="K36" s="184"/>
    </row>
    <row r="37" spans="1:12" ht="13.8">
      <c r="A37" s="226" t="s">
        <v>461</v>
      </c>
      <c r="B37" s="226"/>
      <c r="C37" s="225"/>
      <c r="D37" s="225"/>
      <c r="E37" s="225"/>
      <c r="F37" s="225"/>
      <c r="G37" s="225"/>
      <c r="H37" s="225"/>
      <c r="I37" s="225"/>
      <c r="J37" s="225"/>
      <c r="K37" s="184"/>
    </row>
    <row r="38" spans="1:12" ht="13.8">
      <c r="A38" s="215" t="s">
        <v>462</v>
      </c>
      <c r="B38" s="226"/>
      <c r="C38" s="184"/>
      <c r="D38" s="184"/>
      <c r="E38" s="184"/>
      <c r="F38" s="184"/>
      <c r="G38" s="184"/>
      <c r="H38" s="184"/>
      <c r="I38" s="184"/>
      <c r="J38" s="184"/>
      <c r="K38" s="184"/>
    </row>
    <row r="39" spans="1:12" ht="13.8">
      <c r="A39" s="215" t="s">
        <v>463</v>
      </c>
      <c r="B39" s="226"/>
      <c r="C39" s="184"/>
      <c r="D39" s="184"/>
      <c r="E39" s="184"/>
      <c r="F39" s="184"/>
      <c r="G39" s="184"/>
      <c r="H39" s="184"/>
      <c r="I39" s="184"/>
      <c r="J39" s="184"/>
      <c r="K39" s="184"/>
    </row>
    <row r="40" spans="1:12" ht="15" customHeight="1">
      <c r="A40" s="559" t="s">
        <v>478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</row>
    <row r="41" spans="1:12" ht="15" customHeight="1">
      <c r="A41" s="559"/>
      <c r="B41" s="559"/>
      <c r="C41" s="559"/>
      <c r="D41" s="559"/>
      <c r="E41" s="559"/>
      <c r="F41" s="559"/>
      <c r="G41" s="559"/>
      <c r="H41" s="559"/>
      <c r="I41" s="559"/>
      <c r="J41" s="559"/>
      <c r="K41" s="559"/>
    </row>
    <row r="42" spans="1:12" ht="12.75" customHeight="1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</row>
    <row r="43" spans="1:12" ht="13.8">
      <c r="A43" s="560" t="s">
        <v>96</v>
      </c>
      <c r="B43" s="560"/>
      <c r="C43" s="364"/>
      <c r="D43" s="365"/>
      <c r="E43" s="365"/>
      <c r="F43" s="364"/>
      <c r="G43" s="364"/>
      <c r="H43" s="364"/>
      <c r="I43" s="364"/>
      <c r="J43" s="364"/>
      <c r="K43" s="184"/>
    </row>
    <row r="44" spans="1:12" ht="13.8">
      <c r="A44" s="364"/>
      <c r="B44" s="365"/>
      <c r="C44" s="364"/>
      <c r="D44" s="365"/>
      <c r="E44" s="365"/>
      <c r="F44" s="364"/>
      <c r="G44" s="364"/>
      <c r="H44" s="364"/>
      <c r="I44" s="364"/>
      <c r="J44" s="366"/>
      <c r="K44" s="184"/>
    </row>
    <row r="45" spans="1:12" ht="15" customHeight="1">
      <c r="A45" s="364"/>
      <c r="B45" s="365"/>
      <c r="C45" s="561" t="s">
        <v>256</v>
      </c>
      <c r="D45" s="561"/>
      <c r="E45" s="389"/>
      <c r="F45" s="367"/>
      <c r="G45" s="562" t="s">
        <v>464</v>
      </c>
      <c r="H45" s="562"/>
      <c r="I45" s="562"/>
      <c r="J45" s="368"/>
      <c r="K45" s="184"/>
    </row>
    <row r="46" spans="1:12" ht="13.8">
      <c r="A46" s="364"/>
      <c r="B46" s="365"/>
      <c r="C46" s="364"/>
      <c r="D46" s="365"/>
      <c r="E46" s="365"/>
      <c r="F46" s="364"/>
      <c r="G46" s="563"/>
      <c r="H46" s="563"/>
      <c r="I46" s="563"/>
      <c r="J46" s="368"/>
      <c r="K46" s="184"/>
    </row>
    <row r="47" spans="1:12" ht="13.8">
      <c r="A47" s="364"/>
      <c r="B47" s="365"/>
      <c r="C47" s="557" t="s">
        <v>127</v>
      </c>
      <c r="D47" s="557"/>
      <c r="E47" s="389"/>
      <c r="F47" s="367"/>
      <c r="G47" s="364"/>
      <c r="H47" s="364"/>
      <c r="I47" s="364"/>
      <c r="J47" s="364"/>
      <c r="K47" s="184"/>
    </row>
  </sheetData>
  <mergeCells count="7">
    <mergeCell ref="C47:D47"/>
    <mergeCell ref="A2:D2"/>
    <mergeCell ref="K3:L3"/>
    <mergeCell ref="A40:K41"/>
    <mergeCell ref="A43:B43"/>
    <mergeCell ref="C45:D45"/>
    <mergeCell ref="G45:I46"/>
  </mergeCells>
  <dataValidations count="1">
    <dataValidation type="list" allowBlank="1" showInputMessage="1" showErrorMessage="1" sqref="B10:B3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79" zoomScale="115" zoomScaleNormal="100" zoomScaleSheetLayoutView="115" workbookViewId="0">
      <selection activeCell="C36" sqref="C36"/>
    </sheetView>
  </sheetViews>
  <sheetFormatPr defaultColWidth="9.109375" defaultRowHeight="13.8"/>
  <cols>
    <col min="1" max="1" width="12.88671875" style="29" customWidth="1"/>
    <col min="2" max="2" width="65.5546875" style="28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75" t="s">
        <v>212</v>
      </c>
      <c r="B1" s="122"/>
      <c r="C1" s="564" t="s">
        <v>186</v>
      </c>
      <c r="D1" s="564"/>
      <c r="E1" s="106"/>
    </row>
    <row r="2" spans="1:5">
      <c r="A2" s="77" t="s">
        <v>128</v>
      </c>
      <c r="B2" s="122"/>
      <c r="C2" s="394" t="s">
        <v>480</v>
      </c>
      <c r="D2" s="222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პლატფორმა ახალი პოიტიკური მოძრაობა სახელმწიფო ხალხისთვის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1.4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232563.81000000003</v>
      </c>
      <c r="D10" s="126">
        <f>SUM(D11,D34)</f>
        <v>375397.02999999997</v>
      </c>
      <c r="E10" s="106"/>
    </row>
    <row r="11" spans="1:5">
      <c r="A11" s="53" t="s">
        <v>180</v>
      </c>
      <c r="B11" s="54"/>
      <c r="C11" s="86">
        <f>SUM(C12:C32)</f>
        <v>1214.17</v>
      </c>
      <c r="D11" s="86">
        <f>SUM(D12:D32)</f>
        <v>6945.0599999999995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1214.17</v>
      </c>
      <c r="D14" s="8">
        <v>6904.95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>
        <v>40.11</v>
      </c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/>
      <c r="D28" s="8"/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231349.64</v>
      </c>
      <c r="D34" s="86">
        <f>SUM(D35:D42)</f>
        <v>368451.97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206969</v>
      </c>
      <c r="D36" s="8">
        <v>294367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388</v>
      </c>
      <c r="C38" s="8"/>
      <c r="D38" s="8"/>
      <c r="E38" s="106"/>
    </row>
    <row r="39" spans="1:5">
      <c r="A39" s="57">
        <v>2150</v>
      </c>
      <c r="B39" s="56" t="s">
        <v>391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24380.639999999999</v>
      </c>
      <c r="D40" s="8">
        <v>74084.97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175547.78</v>
      </c>
      <c r="D44" s="86">
        <f>SUM(D45,D64)</f>
        <v>454745.27</v>
      </c>
      <c r="E44" s="106"/>
    </row>
    <row r="45" spans="1:5">
      <c r="A45" s="58" t="s">
        <v>182</v>
      </c>
      <c r="B45" s="56"/>
      <c r="C45" s="86">
        <f>SUM(C46:C61)</f>
        <v>175547.78</v>
      </c>
      <c r="D45" s="86">
        <f>SUM(D46:D61)</f>
        <v>454745.27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168118.53</v>
      </c>
      <c r="D47" s="8">
        <v>427939.37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7429.25</v>
      </c>
      <c r="D49" s="8">
        <v>25950.9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>
        <v>0</v>
      </c>
      <c r="D54" s="8">
        <v>855</v>
      </c>
      <c r="E54" s="106"/>
    </row>
    <row r="55" spans="1:5" ht="27.6">
      <c r="A55" s="57">
        <v>3236</v>
      </c>
      <c r="B55" s="56" t="s">
        <v>177</v>
      </c>
      <c r="C55" s="8"/>
      <c r="D55" s="8"/>
      <c r="E55" s="106"/>
    </row>
    <row r="56" spans="1:5" ht="41.4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411</v>
      </c>
      <c r="C66" s="8"/>
      <c r="D66" s="8"/>
      <c r="E66" s="106"/>
    </row>
    <row r="67" spans="1:5">
      <c r="A67" s="57">
        <v>5230</v>
      </c>
      <c r="B67" s="56" t="s">
        <v>412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27.6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419</v>
      </c>
      <c r="D87" s="12"/>
      <c r="E87"/>
      <c r="F87"/>
      <c r="G87"/>
      <c r="H87"/>
      <c r="I87"/>
    </row>
    <row r="88" spans="1:9">
      <c r="A88"/>
      <c r="B88" s="2" t="s">
        <v>420</v>
      </c>
      <c r="D88" s="12"/>
      <c r="E88"/>
      <c r="F88"/>
      <c r="G88"/>
      <c r="H88"/>
      <c r="I88"/>
    </row>
    <row r="89" spans="1:9" customFormat="1" ht="13.2">
      <c r="B89" s="66" t="s">
        <v>127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Normal="100" zoomScaleSheetLayoutView="100" workbookViewId="0">
      <selection activeCell="I10" sqref="I10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18.4414062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75" t="s">
        <v>425</v>
      </c>
      <c r="B1" s="77"/>
      <c r="C1" s="77"/>
      <c r="D1" s="77"/>
      <c r="E1" s="77"/>
      <c r="F1" s="77"/>
      <c r="G1" s="77"/>
      <c r="H1" s="77"/>
      <c r="I1" s="553" t="s">
        <v>97</v>
      </c>
      <c r="J1" s="553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56" t="s">
        <v>480</v>
      </c>
      <c r="J2" s="565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19" t="str">
        <f>'ფორმა N1'!D4</f>
        <v>პლატფორმა ახალი პოიტიკური მოძრაობა სახელმწიფო ხალხისთვის</v>
      </c>
      <c r="B5" s="381"/>
      <c r="C5" s="381"/>
      <c r="D5" s="381"/>
      <c r="E5" s="381"/>
      <c r="F5" s="382"/>
      <c r="G5" s="381"/>
      <c r="H5" s="381"/>
      <c r="I5" s="381"/>
      <c r="J5" s="381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1.4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27.6">
      <c r="A10" s="482">
        <v>1</v>
      </c>
      <c r="B10" s="483" t="s">
        <v>1369</v>
      </c>
      <c r="C10" s="484" t="s">
        <v>1370</v>
      </c>
      <c r="D10" s="485" t="s">
        <v>1371</v>
      </c>
      <c r="E10" s="486">
        <v>42509</v>
      </c>
      <c r="F10" s="487">
        <v>1214.17</v>
      </c>
      <c r="G10" s="488">
        <v>559210</v>
      </c>
      <c r="H10" s="488">
        <v>553519.22</v>
      </c>
      <c r="I10" s="488">
        <v>6904.95</v>
      </c>
      <c r="J10" s="488"/>
      <c r="K10" s="106"/>
    </row>
    <row r="11" spans="1:11" ht="27.6">
      <c r="A11" s="489">
        <v>2</v>
      </c>
      <c r="B11" s="490" t="s">
        <v>1369</v>
      </c>
      <c r="C11" s="491" t="s">
        <v>1372</v>
      </c>
      <c r="D11" s="492" t="s">
        <v>1373</v>
      </c>
      <c r="E11" s="493">
        <v>42509</v>
      </c>
      <c r="F11" s="494">
        <v>0</v>
      </c>
      <c r="G11" s="271">
        <v>0</v>
      </c>
      <c r="H11" s="271">
        <v>0</v>
      </c>
      <c r="I11" s="271">
        <v>0</v>
      </c>
      <c r="J11" s="271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0" t="s">
        <v>96</v>
      </c>
      <c r="C15" s="105"/>
      <c r="D15" s="105"/>
      <c r="E15" s="105"/>
      <c r="F15" s="231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0"/>
      <c r="D17" s="105"/>
      <c r="E17" s="105"/>
      <c r="F17" s="280"/>
      <c r="G17" s="281"/>
      <c r="H17" s="281"/>
      <c r="I17" s="102"/>
      <c r="J17" s="102"/>
    </row>
    <row r="18" spans="1:10">
      <c r="A18" s="102"/>
      <c r="B18" s="105"/>
      <c r="C18" s="232" t="s">
        <v>256</v>
      </c>
      <c r="D18" s="232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3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3"/>
      <c r="E20" s="102"/>
      <c r="F20" s="102"/>
      <c r="G20" s="102"/>
      <c r="H20" s="102"/>
      <c r="I20" s="102"/>
      <c r="J20" s="102"/>
    </row>
    <row r="21" spans="1:10" customFormat="1" ht="13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ColWidth="9.109375" defaultRowHeight="13.8"/>
  <cols>
    <col min="1" max="1" width="12" style="184" customWidth="1"/>
    <col min="2" max="2" width="13.33203125" style="184" customWidth="1"/>
    <col min="3" max="3" width="21.44140625" style="184" customWidth="1"/>
    <col min="4" max="4" width="17.88671875" style="184" customWidth="1"/>
    <col min="5" max="5" width="12.6640625" style="184" customWidth="1"/>
    <col min="6" max="6" width="36.88671875" style="184" customWidth="1"/>
    <col min="7" max="7" width="22.33203125" style="184" customWidth="1"/>
    <col min="8" max="8" width="0.5546875" style="184" customWidth="1"/>
    <col min="9" max="16384" width="9.109375" style="184"/>
  </cols>
  <sheetData>
    <row r="1" spans="1:8">
      <c r="A1" s="75" t="s">
        <v>351</v>
      </c>
      <c r="B1" s="77"/>
      <c r="C1" s="77"/>
      <c r="D1" s="77"/>
      <c r="E1" s="77"/>
      <c r="F1" s="77"/>
      <c r="G1" s="164" t="s">
        <v>97</v>
      </c>
      <c r="H1" s="165"/>
    </row>
    <row r="2" spans="1:8">
      <c r="A2" s="77" t="s">
        <v>128</v>
      </c>
      <c r="B2" s="77"/>
      <c r="C2" s="77"/>
      <c r="D2" s="77"/>
      <c r="E2" s="77"/>
      <c r="F2" s="77"/>
      <c r="G2" s="394" t="s">
        <v>480</v>
      </c>
      <c r="H2" s="165"/>
    </row>
    <row r="3" spans="1:8">
      <c r="A3" s="77"/>
      <c r="B3" s="77"/>
      <c r="C3" s="77"/>
      <c r="D3" s="77"/>
      <c r="E3" s="77"/>
      <c r="F3" s="77"/>
      <c r="G3" s="103"/>
      <c r="H3" s="165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9" t="str">
        <f>'ფორმა N1'!D4</f>
        <v>პლატფორმა ახალი პოიტიკური მოძრაობა სახელმწიფო ხალხისთვის</v>
      </c>
      <c r="B5" s="219"/>
      <c r="C5" s="219"/>
      <c r="D5" s="219"/>
      <c r="E5" s="219"/>
      <c r="F5" s="219"/>
      <c r="G5" s="219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6" t="s">
        <v>301</v>
      </c>
      <c r="B8" s="166" t="s">
        <v>129</v>
      </c>
      <c r="C8" s="167" t="s">
        <v>349</v>
      </c>
      <c r="D8" s="167" t="s">
        <v>350</v>
      </c>
      <c r="E8" s="167" t="s">
        <v>263</v>
      </c>
      <c r="F8" s="166" t="s">
        <v>308</v>
      </c>
      <c r="G8" s="167" t="s">
        <v>302</v>
      </c>
      <c r="H8" s="106"/>
    </row>
    <row r="9" spans="1:8">
      <c r="A9" s="168" t="s">
        <v>303</v>
      </c>
      <c r="B9" s="169"/>
      <c r="C9" s="170"/>
      <c r="D9" s="171"/>
      <c r="E9" s="171"/>
      <c r="F9" s="171"/>
      <c r="G9" s="172"/>
      <c r="H9" s="106"/>
    </row>
    <row r="10" spans="1:8" ht="14.4">
      <c r="A10" s="169">
        <v>1</v>
      </c>
      <c r="B10" s="158"/>
      <c r="C10" s="173"/>
      <c r="D10" s="174"/>
      <c r="E10" s="174"/>
      <c r="F10" s="174"/>
      <c r="G10" s="175" t="str">
        <f>IF(ISBLANK(B10),"",G9+C10-D10)</f>
        <v/>
      </c>
      <c r="H10" s="106"/>
    </row>
    <row r="11" spans="1:8" ht="14.4">
      <c r="A11" s="169">
        <v>2</v>
      </c>
      <c r="B11" s="158"/>
      <c r="C11" s="173"/>
      <c r="D11" s="174"/>
      <c r="E11" s="174"/>
      <c r="F11" s="174"/>
      <c r="G11" s="175" t="str">
        <f t="shared" ref="G11:G38" si="0">IF(ISBLANK(B11),"",G10+C11-D11)</f>
        <v/>
      </c>
      <c r="H11" s="106"/>
    </row>
    <row r="12" spans="1:8" ht="14.4">
      <c r="A12" s="169">
        <v>3</v>
      </c>
      <c r="B12" s="158"/>
      <c r="C12" s="173"/>
      <c r="D12" s="174"/>
      <c r="E12" s="174"/>
      <c r="F12" s="174"/>
      <c r="G12" s="175" t="str">
        <f t="shared" si="0"/>
        <v/>
      </c>
      <c r="H12" s="106"/>
    </row>
    <row r="13" spans="1:8" ht="14.4">
      <c r="A13" s="169">
        <v>4</v>
      </c>
      <c r="B13" s="158"/>
      <c r="C13" s="173"/>
      <c r="D13" s="174"/>
      <c r="E13" s="174"/>
      <c r="F13" s="174"/>
      <c r="G13" s="175" t="str">
        <f t="shared" si="0"/>
        <v/>
      </c>
      <c r="H13" s="106"/>
    </row>
    <row r="14" spans="1:8" ht="14.4">
      <c r="A14" s="169">
        <v>5</v>
      </c>
      <c r="B14" s="158"/>
      <c r="C14" s="173"/>
      <c r="D14" s="174"/>
      <c r="E14" s="174"/>
      <c r="F14" s="174"/>
      <c r="G14" s="175" t="str">
        <f t="shared" si="0"/>
        <v/>
      </c>
      <c r="H14" s="106"/>
    </row>
    <row r="15" spans="1:8" ht="14.4">
      <c r="A15" s="169">
        <v>6</v>
      </c>
      <c r="B15" s="158"/>
      <c r="C15" s="173"/>
      <c r="D15" s="174"/>
      <c r="E15" s="174"/>
      <c r="F15" s="174"/>
      <c r="G15" s="175" t="str">
        <f t="shared" si="0"/>
        <v/>
      </c>
      <c r="H15" s="106"/>
    </row>
    <row r="16" spans="1:8" ht="14.4">
      <c r="A16" s="169">
        <v>7</v>
      </c>
      <c r="B16" s="158"/>
      <c r="C16" s="173"/>
      <c r="D16" s="174"/>
      <c r="E16" s="174"/>
      <c r="F16" s="174"/>
      <c r="G16" s="175" t="str">
        <f t="shared" si="0"/>
        <v/>
      </c>
      <c r="H16" s="106"/>
    </row>
    <row r="17" spans="1:8" ht="14.4">
      <c r="A17" s="169">
        <v>8</v>
      </c>
      <c r="B17" s="158"/>
      <c r="C17" s="173"/>
      <c r="D17" s="174"/>
      <c r="E17" s="174"/>
      <c r="F17" s="174"/>
      <c r="G17" s="175" t="str">
        <f t="shared" si="0"/>
        <v/>
      </c>
      <c r="H17" s="106"/>
    </row>
    <row r="18" spans="1:8" ht="14.4">
      <c r="A18" s="169">
        <v>9</v>
      </c>
      <c r="B18" s="158"/>
      <c r="C18" s="173"/>
      <c r="D18" s="174"/>
      <c r="E18" s="174"/>
      <c r="F18" s="174"/>
      <c r="G18" s="175" t="str">
        <f t="shared" si="0"/>
        <v/>
      </c>
      <c r="H18" s="106"/>
    </row>
    <row r="19" spans="1:8" ht="14.4">
      <c r="A19" s="169">
        <v>10</v>
      </c>
      <c r="B19" s="158"/>
      <c r="C19" s="173"/>
      <c r="D19" s="174"/>
      <c r="E19" s="174"/>
      <c r="F19" s="174"/>
      <c r="G19" s="175" t="str">
        <f t="shared" si="0"/>
        <v/>
      </c>
      <c r="H19" s="106"/>
    </row>
    <row r="20" spans="1:8" ht="14.4">
      <c r="A20" s="169">
        <v>11</v>
      </c>
      <c r="B20" s="158"/>
      <c r="C20" s="173"/>
      <c r="D20" s="174"/>
      <c r="E20" s="174"/>
      <c r="F20" s="174"/>
      <c r="G20" s="175" t="str">
        <f t="shared" si="0"/>
        <v/>
      </c>
      <c r="H20" s="106"/>
    </row>
    <row r="21" spans="1:8" ht="14.4">
      <c r="A21" s="169">
        <v>12</v>
      </c>
      <c r="B21" s="158"/>
      <c r="C21" s="173"/>
      <c r="D21" s="174"/>
      <c r="E21" s="174"/>
      <c r="F21" s="174"/>
      <c r="G21" s="175" t="str">
        <f t="shared" si="0"/>
        <v/>
      </c>
      <c r="H21" s="106"/>
    </row>
    <row r="22" spans="1:8" ht="14.4">
      <c r="A22" s="169">
        <v>13</v>
      </c>
      <c r="B22" s="158"/>
      <c r="C22" s="173"/>
      <c r="D22" s="174"/>
      <c r="E22" s="174"/>
      <c r="F22" s="174"/>
      <c r="G22" s="175" t="str">
        <f t="shared" si="0"/>
        <v/>
      </c>
      <c r="H22" s="106"/>
    </row>
    <row r="23" spans="1:8" ht="14.4">
      <c r="A23" s="169">
        <v>14</v>
      </c>
      <c r="B23" s="158"/>
      <c r="C23" s="173"/>
      <c r="D23" s="174"/>
      <c r="E23" s="174"/>
      <c r="F23" s="174"/>
      <c r="G23" s="175" t="str">
        <f t="shared" si="0"/>
        <v/>
      </c>
      <c r="H23" s="106"/>
    </row>
    <row r="24" spans="1:8" ht="14.4">
      <c r="A24" s="169">
        <v>15</v>
      </c>
      <c r="B24" s="158"/>
      <c r="C24" s="173"/>
      <c r="D24" s="174"/>
      <c r="E24" s="174"/>
      <c r="F24" s="174"/>
      <c r="G24" s="175" t="str">
        <f t="shared" si="0"/>
        <v/>
      </c>
      <c r="H24" s="106"/>
    </row>
    <row r="25" spans="1:8" ht="14.4">
      <c r="A25" s="169">
        <v>16</v>
      </c>
      <c r="B25" s="158"/>
      <c r="C25" s="173"/>
      <c r="D25" s="174"/>
      <c r="E25" s="174"/>
      <c r="F25" s="174"/>
      <c r="G25" s="175" t="str">
        <f t="shared" si="0"/>
        <v/>
      </c>
      <c r="H25" s="106"/>
    </row>
    <row r="26" spans="1:8" ht="14.4">
      <c r="A26" s="169">
        <v>17</v>
      </c>
      <c r="B26" s="158"/>
      <c r="C26" s="173"/>
      <c r="D26" s="174"/>
      <c r="E26" s="174"/>
      <c r="F26" s="174"/>
      <c r="G26" s="175" t="str">
        <f t="shared" si="0"/>
        <v/>
      </c>
      <c r="H26" s="106"/>
    </row>
    <row r="27" spans="1:8" ht="14.4">
      <c r="A27" s="169">
        <v>18</v>
      </c>
      <c r="B27" s="158"/>
      <c r="C27" s="173"/>
      <c r="D27" s="174"/>
      <c r="E27" s="174"/>
      <c r="F27" s="174"/>
      <c r="G27" s="175" t="str">
        <f t="shared" si="0"/>
        <v/>
      </c>
      <c r="H27" s="106"/>
    </row>
    <row r="28" spans="1:8" ht="14.4">
      <c r="A28" s="169">
        <v>19</v>
      </c>
      <c r="B28" s="158"/>
      <c r="C28" s="173"/>
      <c r="D28" s="174"/>
      <c r="E28" s="174"/>
      <c r="F28" s="174"/>
      <c r="G28" s="175" t="str">
        <f t="shared" si="0"/>
        <v/>
      </c>
      <c r="H28" s="106"/>
    </row>
    <row r="29" spans="1:8" ht="14.4">
      <c r="A29" s="169">
        <v>20</v>
      </c>
      <c r="B29" s="158"/>
      <c r="C29" s="173"/>
      <c r="D29" s="174"/>
      <c r="E29" s="174"/>
      <c r="F29" s="174"/>
      <c r="G29" s="175" t="str">
        <f t="shared" si="0"/>
        <v/>
      </c>
      <c r="H29" s="106"/>
    </row>
    <row r="30" spans="1:8" ht="14.4">
      <c r="A30" s="169">
        <v>21</v>
      </c>
      <c r="B30" s="158"/>
      <c r="C30" s="176"/>
      <c r="D30" s="177"/>
      <c r="E30" s="177"/>
      <c r="F30" s="177"/>
      <c r="G30" s="175" t="str">
        <f t="shared" si="0"/>
        <v/>
      </c>
      <c r="H30" s="106"/>
    </row>
    <row r="31" spans="1:8" ht="14.4">
      <c r="A31" s="169">
        <v>22</v>
      </c>
      <c r="B31" s="158"/>
      <c r="C31" s="176"/>
      <c r="D31" s="177"/>
      <c r="E31" s="177"/>
      <c r="F31" s="177"/>
      <c r="G31" s="175" t="str">
        <f t="shared" si="0"/>
        <v/>
      </c>
      <c r="H31" s="106"/>
    </row>
    <row r="32" spans="1:8" ht="14.4">
      <c r="A32" s="169">
        <v>23</v>
      </c>
      <c r="B32" s="158"/>
      <c r="C32" s="176"/>
      <c r="D32" s="177"/>
      <c r="E32" s="177"/>
      <c r="F32" s="177"/>
      <c r="G32" s="175" t="str">
        <f t="shared" si="0"/>
        <v/>
      </c>
      <c r="H32" s="106"/>
    </row>
    <row r="33" spans="1:10" ht="14.4">
      <c r="A33" s="169">
        <v>24</v>
      </c>
      <c r="B33" s="158"/>
      <c r="C33" s="176"/>
      <c r="D33" s="177"/>
      <c r="E33" s="177"/>
      <c r="F33" s="177"/>
      <c r="G33" s="175" t="str">
        <f t="shared" si="0"/>
        <v/>
      </c>
      <c r="H33" s="106"/>
    </row>
    <row r="34" spans="1:10" ht="14.4">
      <c r="A34" s="169">
        <v>25</v>
      </c>
      <c r="B34" s="158"/>
      <c r="C34" s="176"/>
      <c r="D34" s="177"/>
      <c r="E34" s="177"/>
      <c r="F34" s="177"/>
      <c r="G34" s="175" t="str">
        <f t="shared" si="0"/>
        <v/>
      </c>
      <c r="H34" s="106"/>
    </row>
    <row r="35" spans="1:10" ht="14.4">
      <c r="A35" s="169">
        <v>26</v>
      </c>
      <c r="B35" s="158"/>
      <c r="C35" s="176"/>
      <c r="D35" s="177"/>
      <c r="E35" s="177"/>
      <c r="F35" s="177"/>
      <c r="G35" s="175" t="str">
        <f t="shared" si="0"/>
        <v/>
      </c>
      <c r="H35" s="106"/>
    </row>
    <row r="36" spans="1:10" ht="14.4">
      <c r="A36" s="169">
        <v>27</v>
      </c>
      <c r="B36" s="158"/>
      <c r="C36" s="176"/>
      <c r="D36" s="177"/>
      <c r="E36" s="177"/>
      <c r="F36" s="177"/>
      <c r="G36" s="175" t="str">
        <f t="shared" si="0"/>
        <v/>
      </c>
      <c r="H36" s="106"/>
    </row>
    <row r="37" spans="1:10" ht="14.4">
      <c r="A37" s="169">
        <v>28</v>
      </c>
      <c r="B37" s="158"/>
      <c r="C37" s="176"/>
      <c r="D37" s="177"/>
      <c r="E37" s="177"/>
      <c r="F37" s="177"/>
      <c r="G37" s="175" t="str">
        <f t="shared" si="0"/>
        <v/>
      </c>
      <c r="H37" s="106"/>
    </row>
    <row r="38" spans="1:10" ht="14.4">
      <c r="A38" s="169">
        <v>29</v>
      </c>
      <c r="B38" s="158"/>
      <c r="C38" s="176"/>
      <c r="D38" s="177"/>
      <c r="E38" s="177"/>
      <c r="F38" s="177"/>
      <c r="G38" s="175" t="str">
        <f t="shared" si="0"/>
        <v/>
      </c>
      <c r="H38" s="106"/>
    </row>
    <row r="39" spans="1:10" ht="14.4">
      <c r="A39" s="169" t="s">
        <v>266</v>
      </c>
      <c r="B39" s="158"/>
      <c r="C39" s="176"/>
      <c r="D39" s="177"/>
      <c r="E39" s="177"/>
      <c r="F39" s="177"/>
      <c r="G39" s="175" t="str">
        <f>IF(ISBLANK(B39),"",#REF!+C39-D39)</f>
        <v/>
      </c>
      <c r="H39" s="106"/>
    </row>
    <row r="40" spans="1:10">
      <c r="A40" s="178" t="s">
        <v>304</v>
      </c>
      <c r="B40" s="179"/>
      <c r="C40" s="180"/>
      <c r="D40" s="181"/>
      <c r="E40" s="181"/>
      <c r="F40" s="182"/>
      <c r="G40" s="183" t="str">
        <f>G39</f>
        <v/>
      </c>
      <c r="H40" s="106"/>
    </row>
    <row r="44" spans="1:10">
      <c r="B44" s="186" t="s">
        <v>96</v>
      </c>
      <c r="F44" s="187"/>
    </row>
    <row r="45" spans="1:10">
      <c r="F45" s="185"/>
      <c r="G45" s="185"/>
      <c r="H45" s="185"/>
      <c r="I45" s="185"/>
      <c r="J45" s="185"/>
    </row>
    <row r="46" spans="1:10">
      <c r="C46" s="188"/>
      <c r="F46" s="188"/>
      <c r="G46" s="189"/>
      <c r="H46" s="185"/>
      <c r="I46" s="185"/>
      <c r="J46" s="185"/>
    </row>
    <row r="47" spans="1:10">
      <c r="A47" s="185"/>
      <c r="C47" s="190" t="s">
        <v>256</v>
      </c>
      <c r="F47" s="191" t="s">
        <v>261</v>
      </c>
      <c r="G47" s="189"/>
      <c r="H47" s="185"/>
      <c r="I47" s="185"/>
      <c r="J47" s="185"/>
    </row>
    <row r="48" spans="1:10">
      <c r="A48" s="185"/>
      <c r="C48" s="192" t="s">
        <v>127</v>
      </c>
      <c r="F48" s="184" t="s">
        <v>257</v>
      </c>
      <c r="G48" s="185"/>
      <c r="H48" s="185"/>
      <c r="I48" s="185"/>
      <c r="J48" s="185"/>
    </row>
    <row r="49" spans="2:2" s="185" customFormat="1">
      <c r="B49" s="184"/>
    </row>
    <row r="50" spans="2:2" s="185" customFormat="1" ht="13.2"/>
    <row r="51" spans="2:2" s="185" customFormat="1" ht="13.2"/>
    <row r="52" spans="2:2" s="185" customFormat="1" ht="13.2"/>
    <row r="53" spans="2:2" s="185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5" zoomScaleNormal="100" zoomScaleSheetLayoutView="85" workbookViewId="0">
      <selection activeCell="J32" sqref="J32"/>
    </sheetView>
  </sheetViews>
  <sheetFormatPr defaultColWidth="9.109375" defaultRowHeight="13.8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>
      <c r="A1" s="138" t="s">
        <v>292</v>
      </c>
      <c r="B1" s="139"/>
      <c r="C1" s="139"/>
      <c r="D1" s="139"/>
      <c r="E1" s="139"/>
      <c r="F1" s="79"/>
      <c r="G1" s="79"/>
      <c r="H1" s="79"/>
      <c r="I1" s="567" t="s">
        <v>97</v>
      </c>
      <c r="J1" s="567"/>
      <c r="K1" s="145"/>
    </row>
    <row r="2" spans="1:12" s="23" customFormat="1">
      <c r="A2" s="106" t="s">
        <v>128</v>
      </c>
      <c r="B2" s="139"/>
      <c r="C2" s="139"/>
      <c r="D2" s="139"/>
      <c r="E2" s="139"/>
      <c r="F2" s="140"/>
      <c r="G2" s="141"/>
      <c r="H2" s="141"/>
      <c r="I2" s="556" t="s">
        <v>480</v>
      </c>
      <c r="J2" s="565"/>
      <c r="K2" s="145"/>
    </row>
    <row r="3" spans="1:12" s="23" customFormat="1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>
      <c r="A5" s="120" t="str">
        <f>'ფორმა N1'!D4</f>
        <v>პლატფორმა ახალი პოიტიკური მოძრაობა სახელმწიფო ხალხისთვის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55.2">
      <c r="A7" s="134"/>
      <c r="B7" s="566" t="s">
        <v>208</v>
      </c>
      <c r="C7" s="566"/>
      <c r="D7" s="566" t="s">
        <v>280</v>
      </c>
      <c r="E7" s="566"/>
      <c r="F7" s="566" t="s">
        <v>281</v>
      </c>
      <c r="G7" s="566"/>
      <c r="H7" s="157" t="s">
        <v>267</v>
      </c>
      <c r="I7" s="566" t="s">
        <v>211</v>
      </c>
      <c r="J7" s="566"/>
      <c r="K7" s="146"/>
    </row>
    <row r="8" spans="1:12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>
      <c r="A9" s="60" t="s">
        <v>104</v>
      </c>
      <c r="B9" s="83">
        <f>SUM(B10,B14,B17)</f>
        <v>4606</v>
      </c>
      <c r="C9" s="83">
        <f>SUM(C10,C14,C17)</f>
        <v>206969</v>
      </c>
      <c r="D9" s="83">
        <f t="shared" ref="D9:J9" si="0">SUM(D10,D14,D17)</f>
        <v>755.53</v>
      </c>
      <c r="E9" s="83">
        <f>SUM(E10,E14,E17)</f>
        <v>87398.56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5361.53</v>
      </c>
      <c r="J9" s="83">
        <f t="shared" si="0"/>
        <v>294367.56</v>
      </c>
      <c r="K9" s="146"/>
    </row>
    <row r="10" spans="1:12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>
      <c r="A14" s="61" t="s">
        <v>109</v>
      </c>
      <c r="B14" s="134">
        <f>SUM(B15:B16)</f>
        <v>4606</v>
      </c>
      <c r="C14" s="134">
        <f>SUM(C15:C16)</f>
        <v>206969</v>
      </c>
      <c r="D14" s="134">
        <f t="shared" ref="D14:J14" si="2">SUM(D15:D16)</f>
        <v>755.53</v>
      </c>
      <c r="E14" s="134">
        <f>SUM(E15:E16)</f>
        <v>87398.56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5361.53</v>
      </c>
      <c r="J14" s="134">
        <f t="shared" si="2"/>
        <v>294367.56</v>
      </c>
      <c r="K14" s="146"/>
    </row>
    <row r="15" spans="1:12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>
      <c r="A16" s="61" t="s">
        <v>111</v>
      </c>
      <c r="B16" s="26">
        <v>4606</v>
      </c>
      <c r="C16" s="26">
        <v>206969</v>
      </c>
      <c r="D16" s="26">
        <v>755.53</v>
      </c>
      <c r="E16" s="26">
        <v>87398.56</v>
      </c>
      <c r="F16" s="26"/>
      <c r="G16" s="26"/>
      <c r="H16" s="26"/>
      <c r="I16" s="26">
        <f>B16+D16</f>
        <v>5361.53</v>
      </c>
      <c r="J16" s="26">
        <f>C16+E16</f>
        <v>294367.56</v>
      </c>
      <c r="K16" s="146"/>
    </row>
    <row r="17" spans="1:11">
      <c r="A17" s="61" t="s">
        <v>112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>
      <c r="A19" s="61" t="s">
        <v>114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>
      <c r="A24" s="60" t="s">
        <v>119</v>
      </c>
      <c r="B24" s="83">
        <f>SUM(B25:B31)</f>
        <v>23831</v>
      </c>
      <c r="C24" s="83">
        <f t="shared" ref="C24:J24" si="5">SUM(C25:C31)</f>
        <v>24335.39</v>
      </c>
      <c r="D24" s="83">
        <f t="shared" si="5"/>
        <v>82969.100000000006</v>
      </c>
      <c r="E24" s="83">
        <f t="shared" si="5"/>
        <v>127847.27</v>
      </c>
      <c r="F24" s="83">
        <f t="shared" si="5"/>
        <v>73922.259999999995</v>
      </c>
      <c r="G24" s="83">
        <f t="shared" si="5"/>
        <v>78142.69</v>
      </c>
      <c r="H24" s="83">
        <f t="shared" si="5"/>
        <v>0</v>
      </c>
      <c r="I24" s="83">
        <f t="shared" si="5"/>
        <v>32877.840000000011</v>
      </c>
      <c r="J24" s="83">
        <f t="shared" si="5"/>
        <v>74039.97</v>
      </c>
      <c r="K24" s="146"/>
    </row>
    <row r="25" spans="1:11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>
      <c r="A31" s="61" t="s">
        <v>252</v>
      </c>
      <c r="B31" s="26">
        <v>23831</v>
      </c>
      <c r="C31" s="26">
        <v>24335.39</v>
      </c>
      <c r="D31" s="26">
        <v>82969.100000000006</v>
      </c>
      <c r="E31" s="26">
        <v>127847.27</v>
      </c>
      <c r="F31" s="26">
        <v>73922.259999999995</v>
      </c>
      <c r="G31" s="26">
        <v>78142.69</v>
      </c>
      <c r="H31" s="26"/>
      <c r="I31" s="26">
        <f>B31+D31-F31</f>
        <v>32877.840000000011</v>
      </c>
      <c r="J31" s="26">
        <f>C31+E31-G31</f>
        <v>74039.97</v>
      </c>
      <c r="K31" s="146"/>
    </row>
    <row r="32" spans="1:11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27.6">
      <c r="A40" s="61" t="s">
        <v>413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/>
    <row r="45" spans="1:11" s="23" customFormat="1">
      <c r="A45" s="25"/>
    </row>
    <row r="46" spans="1:11" s="2" customFormat="1">
      <c r="A46" s="72" t="s">
        <v>96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256</v>
      </c>
      <c r="F49" s="12" t="s">
        <v>261</v>
      </c>
      <c r="G49" s="73"/>
      <c r="I49"/>
      <c r="J49"/>
    </row>
    <row r="50" spans="1:10" s="2" customFormat="1">
      <c r="B50" s="66" t="s">
        <v>127</v>
      </c>
      <c r="F50" s="2" t="s">
        <v>257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7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ColWidth="9.109375" defaultRowHeight="13.8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" style="23" customWidth="1"/>
    <col min="10" max="10" width="9.88671875" style="64" customWidth="1"/>
    <col min="11" max="11" width="12.6640625" style="64" customWidth="1"/>
    <col min="12" max="12" width="9.109375" style="65"/>
    <col min="13" max="16384" width="9.109375" style="25"/>
  </cols>
  <sheetData>
    <row r="1" spans="1:12" s="23" customFormat="1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>
      <c r="A2" s="106" t="s">
        <v>128</v>
      </c>
      <c r="B2" s="139"/>
      <c r="C2" s="139"/>
      <c r="D2" s="139"/>
      <c r="E2" s="139"/>
      <c r="F2" s="139"/>
      <c r="G2" s="147"/>
      <c r="H2" s="394" t="s">
        <v>480</v>
      </c>
      <c r="I2" s="147"/>
      <c r="J2" s="67"/>
      <c r="K2" s="67"/>
      <c r="L2" s="67"/>
    </row>
    <row r="3" spans="1:12" s="23" customFormat="1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>
      <c r="A5" s="120" t="str">
        <f>'ფორმა N1'!D4</f>
        <v>პლატფორმა ახალი პოიტიკური მოძრაობა სახელმწიფო ხალხისთვის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27.6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4.4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4.4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4.4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4.4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4.4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4.4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4.4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4.4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4.4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4.4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4.4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4.4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4.4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4.4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4.4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4.4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4.4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 ht="13.2">
      <c r="J28" s="64"/>
      <c r="K28" s="64"/>
      <c r="L28" s="64"/>
    </row>
    <row r="29" spans="1:12" s="23" customFormat="1" ht="13.2"/>
    <row r="30" spans="1:12" s="23" customFormat="1">
      <c r="A30" s="25"/>
    </row>
    <row r="31" spans="1:12" s="2" customFormat="1">
      <c r="B31" s="72" t="s">
        <v>96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>
      <c r="A34"/>
      <c r="C34" s="66" t="s">
        <v>127</v>
      </c>
      <c r="E34" s="2" t="s">
        <v>257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ColWidth="9.109375" defaultRowHeight="13.8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" style="65" customWidth="1"/>
    <col min="11" max="16384" width="9.109375" style="25"/>
  </cols>
  <sheetData>
    <row r="1" spans="1:12" s="23" customFormat="1">
      <c r="A1" s="138" t="s">
        <v>294</v>
      </c>
      <c r="B1" s="139"/>
      <c r="C1" s="139"/>
      <c r="D1" s="139"/>
      <c r="E1" s="139"/>
      <c r="F1" s="139"/>
      <c r="G1" s="139"/>
      <c r="H1" s="145"/>
      <c r="I1" s="374" t="s">
        <v>186</v>
      </c>
      <c r="J1" s="152"/>
    </row>
    <row r="2" spans="1:12" s="23" customFormat="1">
      <c r="A2" s="106" t="s">
        <v>128</v>
      </c>
      <c r="B2" s="139"/>
      <c r="C2" s="139"/>
      <c r="D2" s="139"/>
      <c r="E2" s="139"/>
      <c r="F2" s="139"/>
      <c r="G2" s="139"/>
      <c r="H2" s="145"/>
      <c r="I2" s="394" t="s">
        <v>480</v>
      </c>
      <c r="J2" s="152"/>
    </row>
    <row r="3" spans="1:12" s="23" customFormat="1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>
      <c r="A5" s="120" t="str">
        <f>'ფორმა N1'!D4</f>
        <v>პლატფორმა ახალი პოიტიკური მოძრაობა სახელმწიფო ხალხისთვის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27.6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4.4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4.4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4.4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4.4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4.4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4.4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4.4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4.4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4.4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4.4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4.4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4.4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4.4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4.4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4.4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4.4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4.4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 ht="13.2">
      <c r="J28" s="64"/>
    </row>
    <row r="29" spans="1:10" s="23" customFormat="1" ht="13.2"/>
    <row r="30" spans="1:10" s="23" customFormat="1">
      <c r="A30" s="25"/>
    </row>
    <row r="31" spans="1:10" s="2" customFormat="1">
      <c r="B31" s="72" t="s">
        <v>96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>
      <c r="A34"/>
      <c r="C34" s="66" t="s">
        <v>127</v>
      </c>
      <c r="E34" s="2" t="s">
        <v>257</v>
      </c>
      <c r="F34"/>
      <c r="G34"/>
      <c r="H34"/>
      <c r="I34"/>
    </row>
    <row r="35" spans="1:10" customFormat="1">
      <c r="B35" s="2"/>
      <c r="C35" s="25"/>
    </row>
    <row r="36" spans="1:10" customFormat="1" ht="13.2"/>
    <row r="37" spans="1:10" s="23" customFormat="1" ht="13.2">
      <c r="J37" s="64"/>
    </row>
    <row r="38" spans="1:10" s="23" customFormat="1" ht="13.2">
      <c r="J38" s="64"/>
    </row>
    <row r="39" spans="1:10" s="23" customFormat="1" ht="13.2">
      <c r="J39" s="64"/>
    </row>
    <row r="40" spans="1:10" s="23" customFormat="1" ht="13.2">
      <c r="J40" s="64"/>
    </row>
    <row r="41" spans="1:10" s="23" customFormat="1" ht="13.2">
      <c r="J41" s="64"/>
    </row>
    <row r="42" spans="1:10" s="23" customFormat="1" ht="13.2">
      <c r="J42" s="64"/>
    </row>
    <row r="43" spans="1:10" s="23" customFormat="1" ht="13.2">
      <c r="J43" s="64"/>
    </row>
    <row r="44" spans="1:10" s="23" customFormat="1" ht="13.2">
      <c r="J44" s="64"/>
    </row>
    <row r="45" spans="1:10" s="23" customFormat="1" ht="13.2">
      <c r="J45" s="64"/>
    </row>
    <row r="46" spans="1:10" s="23" customFormat="1" ht="13.2">
      <c r="J46" s="64"/>
    </row>
    <row r="47" spans="1:10" s="23" customFormat="1" ht="13.2">
      <c r="J47" s="64"/>
    </row>
    <row r="48" spans="1:10" s="23" customFormat="1" ht="13.2">
      <c r="J48" s="64"/>
    </row>
    <row r="49" spans="10:10" s="23" customFormat="1" ht="13.2">
      <c r="J49" s="64"/>
    </row>
    <row r="50" spans="10:10" s="23" customFormat="1" ht="13.2">
      <c r="J50" s="64"/>
    </row>
    <row r="51" spans="10:10" s="23" customFormat="1" ht="13.2">
      <c r="J51" s="64"/>
    </row>
    <row r="52" spans="10:10" s="23" customFormat="1" ht="13.2">
      <c r="J52" s="64"/>
    </row>
    <row r="53" spans="10:10" s="23" customFormat="1" ht="13.2">
      <c r="J53" s="64"/>
    </row>
    <row r="54" spans="10:10" s="23" customFormat="1" ht="13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ColWidth="9.109375" defaultRowHeight="13.2"/>
  <cols>
    <col min="1" max="1" width="4.88671875" style="212" customWidth="1"/>
    <col min="2" max="2" width="37.44140625" style="212" customWidth="1"/>
    <col min="3" max="3" width="21.5546875" style="212" customWidth="1"/>
    <col min="4" max="4" width="20" style="212" customWidth="1"/>
    <col min="5" max="5" width="18.6640625" style="212" customWidth="1"/>
    <col min="6" max="6" width="24.109375" style="212" customWidth="1"/>
    <col min="7" max="7" width="27.109375" style="212" customWidth="1"/>
    <col min="8" max="8" width="0.6640625" style="212" customWidth="1"/>
    <col min="9" max="16384" width="9.109375" style="212"/>
  </cols>
  <sheetData>
    <row r="1" spans="1:8" s="196" customFormat="1" ht="13.8">
      <c r="A1" s="193" t="s">
        <v>314</v>
      </c>
      <c r="B1" s="194"/>
      <c r="C1" s="194"/>
      <c r="D1" s="194"/>
      <c r="E1" s="194"/>
      <c r="F1" s="79"/>
      <c r="G1" s="79" t="s">
        <v>97</v>
      </c>
      <c r="H1" s="197"/>
    </row>
    <row r="2" spans="1:8" s="196" customFormat="1" ht="13.8">
      <c r="A2" s="197" t="s">
        <v>305</v>
      </c>
      <c r="B2" s="194"/>
      <c r="C2" s="194"/>
      <c r="D2" s="194"/>
      <c r="E2" s="195"/>
      <c r="F2" s="195"/>
      <c r="G2" s="394" t="s">
        <v>480</v>
      </c>
      <c r="H2" s="197"/>
    </row>
    <row r="3" spans="1:8" s="196" customFormat="1">
      <c r="A3" s="197"/>
      <c r="B3" s="194"/>
      <c r="C3" s="194"/>
      <c r="D3" s="194"/>
      <c r="E3" s="195"/>
      <c r="F3" s="195"/>
      <c r="G3" s="195"/>
      <c r="H3" s="197"/>
    </row>
    <row r="4" spans="1:8" s="196" customFormat="1" ht="13.8">
      <c r="A4" s="115" t="s">
        <v>262</v>
      </c>
      <c r="B4" s="194"/>
      <c r="C4" s="194"/>
      <c r="D4" s="194"/>
      <c r="E4" s="198"/>
      <c r="F4" s="198"/>
      <c r="G4" s="195"/>
      <c r="H4" s="197"/>
    </row>
    <row r="5" spans="1:8" s="196" customFormat="1">
      <c r="A5" s="199" t="str">
        <f>'ფორმა N1'!D4</f>
        <v>პლატფორმა ახალი პოიტიკური მოძრაობა სახელმწიფო ხალხისთვის</v>
      </c>
      <c r="B5" s="199"/>
      <c r="C5" s="199"/>
      <c r="D5" s="199"/>
      <c r="E5" s="199"/>
      <c r="F5" s="199"/>
      <c r="G5" s="200"/>
      <c r="H5" s="197"/>
    </row>
    <row r="6" spans="1:8" s="213" customFormat="1">
      <c r="A6" s="201"/>
      <c r="B6" s="201"/>
      <c r="C6" s="201"/>
      <c r="D6" s="201"/>
      <c r="E6" s="201"/>
      <c r="F6" s="201"/>
      <c r="G6" s="201"/>
      <c r="H6" s="198"/>
    </row>
    <row r="7" spans="1:8" s="196" customFormat="1" ht="52.8">
      <c r="A7" s="229" t="s">
        <v>64</v>
      </c>
      <c r="B7" s="204" t="s">
        <v>309</v>
      </c>
      <c r="C7" s="204" t="s">
        <v>310</v>
      </c>
      <c r="D7" s="204" t="s">
        <v>311</v>
      </c>
      <c r="E7" s="204" t="s">
        <v>312</v>
      </c>
      <c r="F7" s="204" t="s">
        <v>313</v>
      </c>
      <c r="G7" s="204" t="s">
        <v>306</v>
      </c>
      <c r="H7" s="197"/>
    </row>
    <row r="8" spans="1:8" s="196" customFormat="1">
      <c r="A8" s="202">
        <v>1</v>
      </c>
      <c r="B8" s="203">
        <v>2</v>
      </c>
      <c r="C8" s="203">
        <v>3</v>
      </c>
      <c r="D8" s="203">
        <v>4</v>
      </c>
      <c r="E8" s="204">
        <v>5</v>
      </c>
      <c r="F8" s="204">
        <v>6</v>
      </c>
      <c r="G8" s="204">
        <v>7</v>
      </c>
      <c r="H8" s="197"/>
    </row>
    <row r="9" spans="1:8" s="196" customFormat="1">
      <c r="A9" s="214">
        <v>1</v>
      </c>
      <c r="B9" s="205"/>
      <c r="C9" s="205"/>
      <c r="D9" s="206"/>
      <c r="E9" s="205"/>
      <c r="F9" s="205"/>
      <c r="G9" s="205"/>
      <c r="H9" s="197"/>
    </row>
    <row r="10" spans="1:8" s="196" customFormat="1">
      <c r="A10" s="214">
        <v>2</v>
      </c>
      <c r="B10" s="205"/>
      <c r="C10" s="205"/>
      <c r="D10" s="206"/>
      <c r="E10" s="205"/>
      <c r="F10" s="205"/>
      <c r="G10" s="205"/>
      <c r="H10" s="197"/>
    </row>
    <row r="11" spans="1:8" s="196" customFormat="1">
      <c r="A11" s="214">
        <v>3</v>
      </c>
      <c r="B11" s="205"/>
      <c r="C11" s="205"/>
      <c r="D11" s="206"/>
      <c r="E11" s="205"/>
      <c r="F11" s="205"/>
      <c r="G11" s="205"/>
      <c r="H11" s="197"/>
    </row>
    <row r="12" spans="1:8" s="196" customFormat="1">
      <c r="A12" s="214">
        <v>4</v>
      </c>
      <c r="B12" s="205"/>
      <c r="C12" s="205"/>
      <c r="D12" s="206"/>
      <c r="E12" s="205"/>
      <c r="F12" s="205"/>
      <c r="G12" s="205"/>
      <c r="H12" s="197"/>
    </row>
    <row r="13" spans="1:8" s="196" customFormat="1">
      <c r="A13" s="214">
        <v>5</v>
      </c>
      <c r="B13" s="205"/>
      <c r="C13" s="205"/>
      <c r="D13" s="206"/>
      <c r="E13" s="205"/>
      <c r="F13" s="205"/>
      <c r="G13" s="205"/>
      <c r="H13" s="197"/>
    </row>
    <row r="14" spans="1:8" s="196" customFormat="1">
      <c r="A14" s="214">
        <v>6</v>
      </c>
      <c r="B14" s="205"/>
      <c r="C14" s="205"/>
      <c r="D14" s="206"/>
      <c r="E14" s="205"/>
      <c r="F14" s="205"/>
      <c r="G14" s="205"/>
      <c r="H14" s="197"/>
    </row>
    <row r="15" spans="1:8" s="196" customFormat="1">
      <c r="A15" s="214">
        <v>7</v>
      </c>
      <c r="B15" s="205"/>
      <c r="C15" s="205"/>
      <c r="D15" s="206"/>
      <c r="E15" s="205"/>
      <c r="F15" s="205"/>
      <c r="G15" s="205"/>
      <c r="H15" s="197"/>
    </row>
    <row r="16" spans="1:8" s="196" customFormat="1">
      <c r="A16" s="214">
        <v>8</v>
      </c>
      <c r="B16" s="205"/>
      <c r="C16" s="205"/>
      <c r="D16" s="206"/>
      <c r="E16" s="205"/>
      <c r="F16" s="205"/>
      <c r="G16" s="205"/>
      <c r="H16" s="197"/>
    </row>
    <row r="17" spans="1:11" s="196" customFormat="1">
      <c r="A17" s="214">
        <v>9</v>
      </c>
      <c r="B17" s="205"/>
      <c r="C17" s="205"/>
      <c r="D17" s="206"/>
      <c r="E17" s="205"/>
      <c r="F17" s="205"/>
      <c r="G17" s="205"/>
      <c r="H17" s="197"/>
    </row>
    <row r="18" spans="1:11" s="196" customFormat="1">
      <c r="A18" s="214">
        <v>10</v>
      </c>
      <c r="B18" s="205"/>
      <c r="C18" s="205"/>
      <c r="D18" s="206"/>
      <c r="E18" s="205"/>
      <c r="F18" s="205"/>
      <c r="G18" s="205"/>
      <c r="H18" s="197"/>
    </row>
    <row r="19" spans="1:11" s="196" customFormat="1">
      <c r="A19" s="214" t="s">
        <v>264</v>
      </c>
      <c r="B19" s="205"/>
      <c r="C19" s="205"/>
      <c r="D19" s="206"/>
      <c r="E19" s="205"/>
      <c r="F19" s="205"/>
      <c r="G19" s="205"/>
      <c r="H19" s="197"/>
    </row>
    <row r="22" spans="1:11" s="196" customFormat="1"/>
    <row r="23" spans="1:11" s="196" customFormat="1"/>
    <row r="24" spans="1:11" s="21" customFormat="1" ht="13.8">
      <c r="B24" s="207" t="s">
        <v>96</v>
      </c>
      <c r="C24" s="207"/>
    </row>
    <row r="25" spans="1:11" s="21" customFormat="1" ht="13.8">
      <c r="B25" s="207"/>
      <c r="C25" s="207"/>
    </row>
    <row r="26" spans="1:11" s="21" customFormat="1" ht="13.8">
      <c r="C26" s="209"/>
      <c r="F26" s="209"/>
      <c r="G26" s="209"/>
      <c r="H26" s="208"/>
    </row>
    <row r="27" spans="1:11" s="21" customFormat="1" ht="13.8">
      <c r="C27" s="210" t="s">
        <v>256</v>
      </c>
      <c r="F27" s="207" t="s">
        <v>307</v>
      </c>
      <c r="J27" s="208"/>
      <c r="K27" s="208"/>
    </row>
    <row r="28" spans="1:11" s="21" customFormat="1" ht="13.8">
      <c r="C28" s="210" t="s">
        <v>127</v>
      </c>
      <c r="F28" s="211" t="s">
        <v>257</v>
      </c>
      <c r="J28" s="208"/>
      <c r="K28" s="208"/>
    </row>
    <row r="29" spans="1:11" s="196" customFormat="1" ht="13.8">
      <c r="C29" s="210"/>
      <c r="J29" s="213"/>
      <c r="K29" s="21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98"/>
  <sheetViews>
    <sheetView view="pageBreakPreview" zoomScale="80" zoomScaleNormal="80" zoomScaleSheetLayoutView="80" workbookViewId="0">
      <selection activeCell="F8" sqref="F8:F98"/>
    </sheetView>
  </sheetViews>
  <sheetFormatPr defaultRowHeight="13.2"/>
  <cols>
    <col min="2" max="2" width="20.6640625" customWidth="1"/>
    <col min="3" max="3" width="11.5546875" customWidth="1"/>
    <col min="4" max="4" width="19.109375" customWidth="1"/>
    <col min="5" max="5" width="27.88671875" customWidth="1"/>
    <col min="6" max="6" width="20.44140625" customWidth="1"/>
    <col min="7" max="7" width="19.109375" customWidth="1"/>
    <col min="8" max="8" width="22.109375" customWidth="1"/>
    <col min="9" max="9" width="21.44140625" customWidth="1"/>
    <col min="10" max="10" width="20.33203125" customWidth="1"/>
    <col min="11" max="11" width="24.5546875" customWidth="1"/>
  </cols>
  <sheetData>
    <row r="1" spans="1:11" ht="13.8">
      <c r="A1" s="138" t="s">
        <v>428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1" ht="13.8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394" t="s">
        <v>480</v>
      </c>
    </row>
    <row r="3" spans="1:11" ht="13.8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3.8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5" customFormat="1" ht="13.8">
      <c r="A5" s="219" t="str">
        <f>'ფორმა N1'!D4</f>
        <v>პლატფორმა ახალი პოიტიკური მოძრაობა სახელმწიფო ხალხისთვის</v>
      </c>
      <c r="B5" s="81"/>
      <c r="C5" s="81"/>
      <c r="D5" s="81"/>
      <c r="E5" s="220"/>
      <c r="F5" s="221"/>
      <c r="G5" s="221"/>
      <c r="H5" s="221"/>
      <c r="I5" s="221"/>
      <c r="J5" s="221"/>
      <c r="K5" s="220"/>
    </row>
    <row r="6" spans="1:11" ht="55.2">
      <c r="A6" s="151" t="s">
        <v>64</v>
      </c>
      <c r="B6" s="137" t="s">
        <v>362</v>
      </c>
      <c r="C6" s="137" t="s">
        <v>363</v>
      </c>
      <c r="D6" s="137" t="s">
        <v>365</v>
      </c>
      <c r="E6" s="137" t="s">
        <v>364</v>
      </c>
      <c r="F6" s="445" t="s">
        <v>373</v>
      </c>
      <c r="G6" s="446" t="s">
        <v>374</v>
      </c>
      <c r="H6" s="137" t="s">
        <v>368</v>
      </c>
      <c r="I6" s="137" t="s">
        <v>369</v>
      </c>
      <c r="J6" s="137" t="s">
        <v>380</v>
      </c>
      <c r="K6" s="137" t="s">
        <v>370</v>
      </c>
    </row>
    <row r="7" spans="1:11" ht="13.8">
      <c r="A7" s="135">
        <v>1</v>
      </c>
      <c r="B7" s="135">
        <v>2</v>
      </c>
      <c r="C7" s="137">
        <v>3</v>
      </c>
      <c r="D7" s="135">
        <v>4</v>
      </c>
      <c r="E7" s="137">
        <v>5</v>
      </c>
      <c r="F7" s="447">
        <v>6</v>
      </c>
      <c r="G7" s="446">
        <v>7</v>
      </c>
      <c r="H7" s="135">
        <v>8</v>
      </c>
      <c r="I7" s="137">
        <v>9</v>
      </c>
      <c r="J7" s="135">
        <v>10</v>
      </c>
      <c r="K7" s="137">
        <v>11</v>
      </c>
    </row>
    <row r="8" spans="1:11" ht="27.6">
      <c r="A8" s="135">
        <v>1</v>
      </c>
      <c r="B8" s="26" t="s">
        <v>1058</v>
      </c>
      <c r="C8" s="26" t="s">
        <v>1059</v>
      </c>
      <c r="D8" s="448" t="s">
        <v>1060</v>
      </c>
      <c r="E8" s="26">
        <v>1202.8</v>
      </c>
      <c r="F8" s="449">
        <v>48557.31</v>
      </c>
      <c r="G8" s="450"/>
      <c r="H8" s="218"/>
      <c r="I8" s="218"/>
      <c r="J8" s="451">
        <v>202283135</v>
      </c>
      <c r="K8" s="68" t="s">
        <v>1061</v>
      </c>
    </row>
    <row r="9" spans="1:11" ht="27.6">
      <c r="A9" s="135">
        <v>2</v>
      </c>
      <c r="B9" s="26" t="s">
        <v>1058</v>
      </c>
      <c r="C9" s="26" t="s">
        <v>1059</v>
      </c>
      <c r="D9" s="448" t="s">
        <v>1062</v>
      </c>
      <c r="E9" s="26">
        <v>82.9</v>
      </c>
      <c r="F9" s="449">
        <v>2037.8</v>
      </c>
      <c r="G9" s="450"/>
      <c r="H9" s="218"/>
      <c r="I9" s="218"/>
      <c r="J9" s="451">
        <v>202283135</v>
      </c>
      <c r="K9" s="68" t="s">
        <v>1061</v>
      </c>
    </row>
    <row r="10" spans="1:11" ht="27.6">
      <c r="A10" s="135">
        <v>3</v>
      </c>
      <c r="B10" s="26" t="s">
        <v>1063</v>
      </c>
      <c r="C10" s="26" t="s">
        <v>1059</v>
      </c>
      <c r="D10" s="448" t="s">
        <v>1064</v>
      </c>
      <c r="E10" s="26">
        <v>277.70999999999998</v>
      </c>
      <c r="F10" s="449">
        <v>10148</v>
      </c>
      <c r="G10" s="450" t="s">
        <v>1065</v>
      </c>
      <c r="H10" s="218" t="s">
        <v>539</v>
      </c>
      <c r="I10" s="218" t="s">
        <v>1066</v>
      </c>
      <c r="J10" s="451"/>
      <c r="K10" s="68"/>
    </row>
    <row r="11" spans="1:11" ht="14.4">
      <c r="A11" s="135">
        <v>4</v>
      </c>
      <c r="B11" s="26" t="s">
        <v>1067</v>
      </c>
      <c r="C11" s="26" t="s">
        <v>1059</v>
      </c>
      <c r="D11" s="448" t="s">
        <v>1064</v>
      </c>
      <c r="E11" s="26">
        <v>232</v>
      </c>
      <c r="F11" s="449">
        <v>3762</v>
      </c>
      <c r="G11" s="450" t="s">
        <v>1068</v>
      </c>
      <c r="H11" s="218" t="s">
        <v>1069</v>
      </c>
      <c r="I11" s="218" t="s">
        <v>1070</v>
      </c>
      <c r="J11" s="451"/>
      <c r="K11" s="68"/>
    </row>
    <row r="12" spans="1:11" ht="27.6">
      <c r="A12" s="135">
        <v>5</v>
      </c>
      <c r="B12" s="26" t="s">
        <v>1071</v>
      </c>
      <c r="C12" s="26" t="s">
        <v>1059</v>
      </c>
      <c r="D12" s="448" t="s">
        <v>1064</v>
      </c>
      <c r="E12" s="26">
        <v>137</v>
      </c>
      <c r="F12" s="449">
        <v>1343</v>
      </c>
      <c r="G12" s="450" t="s">
        <v>1072</v>
      </c>
      <c r="H12" s="218" t="s">
        <v>737</v>
      </c>
      <c r="I12" s="218" t="s">
        <v>1073</v>
      </c>
      <c r="J12" s="451"/>
      <c r="K12" s="68"/>
    </row>
    <row r="13" spans="1:11" ht="27.6">
      <c r="A13" s="135">
        <v>6</v>
      </c>
      <c r="B13" s="26" t="s">
        <v>1074</v>
      </c>
      <c r="C13" s="26" t="s">
        <v>1059</v>
      </c>
      <c r="D13" s="448" t="s">
        <v>1064</v>
      </c>
      <c r="E13" s="26">
        <v>345.33</v>
      </c>
      <c r="F13" s="449">
        <v>1667</v>
      </c>
      <c r="G13" s="450" t="s">
        <v>1075</v>
      </c>
      <c r="H13" s="218" t="s">
        <v>1076</v>
      </c>
      <c r="I13" s="218" t="s">
        <v>1077</v>
      </c>
      <c r="J13" s="451"/>
      <c r="K13" s="68"/>
    </row>
    <row r="14" spans="1:11" ht="27.6">
      <c r="A14" s="135">
        <v>7</v>
      </c>
      <c r="B14" s="26" t="s">
        <v>1074</v>
      </c>
      <c r="C14" s="26" t="s">
        <v>1059</v>
      </c>
      <c r="D14" s="448" t="s">
        <v>1064</v>
      </c>
      <c r="E14" s="26">
        <v>172</v>
      </c>
      <c r="F14" s="449">
        <v>833</v>
      </c>
      <c r="G14" s="450" t="s">
        <v>1078</v>
      </c>
      <c r="H14" s="218" t="s">
        <v>1079</v>
      </c>
      <c r="I14" s="218" t="s">
        <v>1080</v>
      </c>
      <c r="J14" s="451"/>
      <c r="K14" s="68"/>
    </row>
    <row r="15" spans="1:11" ht="27.6">
      <c r="A15" s="135">
        <v>8</v>
      </c>
      <c r="B15" s="26" t="s">
        <v>1081</v>
      </c>
      <c r="C15" s="26" t="s">
        <v>1059</v>
      </c>
      <c r="D15" s="448" t="s">
        <v>1064</v>
      </c>
      <c r="E15" s="26">
        <v>43.7</v>
      </c>
      <c r="F15" s="449">
        <v>1250</v>
      </c>
      <c r="G15" s="450" t="s">
        <v>1082</v>
      </c>
      <c r="H15" s="218" t="s">
        <v>949</v>
      </c>
      <c r="I15" s="218" t="s">
        <v>1083</v>
      </c>
      <c r="J15" s="451"/>
      <c r="K15" s="68"/>
    </row>
    <row r="16" spans="1:11" ht="27.6">
      <c r="A16" s="135">
        <v>9</v>
      </c>
      <c r="B16" s="26" t="s">
        <v>1084</v>
      </c>
      <c r="C16" s="26" t="s">
        <v>1059</v>
      </c>
      <c r="D16" s="448" t="s">
        <v>1064</v>
      </c>
      <c r="E16" s="26">
        <v>172.9</v>
      </c>
      <c r="F16" s="449">
        <v>1505</v>
      </c>
      <c r="G16" s="450" t="s">
        <v>1085</v>
      </c>
      <c r="H16" s="218" t="s">
        <v>1086</v>
      </c>
      <c r="I16" s="218" t="s">
        <v>1087</v>
      </c>
      <c r="J16" s="451"/>
      <c r="K16" s="68"/>
    </row>
    <row r="17" spans="1:11" ht="27.6">
      <c r="A17" s="135">
        <v>10</v>
      </c>
      <c r="B17" s="26" t="s">
        <v>1088</v>
      </c>
      <c r="C17" s="26" t="s">
        <v>1059</v>
      </c>
      <c r="D17" s="448" t="s">
        <v>1064</v>
      </c>
      <c r="E17" s="26">
        <v>34</v>
      </c>
      <c r="F17" s="449">
        <v>1000</v>
      </c>
      <c r="G17" s="450" t="s">
        <v>1089</v>
      </c>
      <c r="H17" s="218" t="s">
        <v>531</v>
      </c>
      <c r="I17" s="218" t="s">
        <v>1090</v>
      </c>
      <c r="J17" s="451"/>
      <c r="K17" s="68"/>
    </row>
    <row r="18" spans="1:11" ht="27.6">
      <c r="A18" s="135">
        <v>11</v>
      </c>
      <c r="B18" s="26" t="s">
        <v>1091</v>
      </c>
      <c r="C18" s="26" t="s">
        <v>1059</v>
      </c>
      <c r="D18" s="448" t="s">
        <v>1064</v>
      </c>
      <c r="E18" s="26">
        <v>299.10000000000002</v>
      </c>
      <c r="F18" s="449">
        <v>4125</v>
      </c>
      <c r="G18" s="450" t="s">
        <v>1092</v>
      </c>
      <c r="H18" s="218" t="s">
        <v>1093</v>
      </c>
      <c r="I18" s="218" t="s">
        <v>1094</v>
      </c>
      <c r="J18" s="451"/>
      <c r="K18" s="68"/>
    </row>
    <row r="19" spans="1:11" ht="14.4">
      <c r="A19" s="135">
        <v>12</v>
      </c>
      <c r="B19" s="26" t="s">
        <v>1095</v>
      </c>
      <c r="C19" s="26" t="s">
        <v>1059</v>
      </c>
      <c r="D19" s="448" t="s">
        <v>1064</v>
      </c>
      <c r="E19" s="26">
        <v>162</v>
      </c>
      <c r="F19" s="449">
        <v>2150</v>
      </c>
      <c r="G19" s="450" t="s">
        <v>1096</v>
      </c>
      <c r="H19" s="218" t="s">
        <v>880</v>
      </c>
      <c r="I19" s="218" t="s">
        <v>1097</v>
      </c>
      <c r="J19" s="451"/>
      <c r="K19" s="68"/>
    </row>
    <row r="20" spans="1:11" ht="27.6">
      <c r="A20" s="135">
        <v>13</v>
      </c>
      <c r="B20" s="26" t="s">
        <v>1098</v>
      </c>
      <c r="C20" s="26" t="s">
        <v>1059</v>
      </c>
      <c r="D20" s="448" t="s">
        <v>1064</v>
      </c>
      <c r="E20" s="26">
        <v>170</v>
      </c>
      <c r="F20" s="449">
        <v>3633</v>
      </c>
      <c r="G20" s="452" t="s">
        <v>1099</v>
      </c>
      <c r="H20" s="218" t="s">
        <v>1100</v>
      </c>
      <c r="I20" s="218" t="s">
        <v>1101</v>
      </c>
      <c r="J20" s="451"/>
      <c r="K20" s="68"/>
    </row>
    <row r="21" spans="1:11" ht="27.6">
      <c r="A21" s="135">
        <v>14</v>
      </c>
      <c r="B21" s="26" t="s">
        <v>1102</v>
      </c>
      <c r="C21" s="26" t="s">
        <v>1059</v>
      </c>
      <c r="D21" s="448" t="s">
        <v>1064</v>
      </c>
      <c r="E21" s="26">
        <v>67.760000000000005</v>
      </c>
      <c r="F21" s="449">
        <v>625</v>
      </c>
      <c r="G21" s="450" t="s">
        <v>1103</v>
      </c>
      <c r="H21" s="218" t="s">
        <v>1104</v>
      </c>
      <c r="I21" s="218" t="s">
        <v>600</v>
      </c>
      <c r="J21" s="451"/>
      <c r="K21" s="68"/>
    </row>
    <row r="22" spans="1:11" ht="27.6">
      <c r="A22" s="135">
        <v>15</v>
      </c>
      <c r="B22" s="26" t="s">
        <v>1105</v>
      </c>
      <c r="C22" s="26" t="s">
        <v>1059</v>
      </c>
      <c r="D22" s="448" t="s">
        <v>1064</v>
      </c>
      <c r="E22" s="26">
        <v>195</v>
      </c>
      <c r="F22" s="449">
        <v>750</v>
      </c>
      <c r="G22" s="450" t="s">
        <v>1106</v>
      </c>
      <c r="H22" s="218" t="s">
        <v>693</v>
      </c>
      <c r="I22" s="218" t="s">
        <v>1107</v>
      </c>
      <c r="J22" s="451"/>
      <c r="K22" s="68"/>
    </row>
    <row r="23" spans="1:11" ht="14.4">
      <c r="A23" s="135">
        <v>16</v>
      </c>
      <c r="B23" s="26" t="s">
        <v>1108</v>
      </c>
      <c r="C23" s="26" t="s">
        <v>1059</v>
      </c>
      <c r="D23" s="448" t="s">
        <v>1064</v>
      </c>
      <c r="E23" s="26">
        <v>204</v>
      </c>
      <c r="F23" s="449">
        <v>3010</v>
      </c>
      <c r="G23" s="450" t="s">
        <v>1109</v>
      </c>
      <c r="H23" s="218" t="s">
        <v>1110</v>
      </c>
      <c r="I23" s="218" t="s">
        <v>1111</v>
      </c>
      <c r="J23" s="451"/>
      <c r="K23" s="68"/>
    </row>
    <row r="24" spans="1:11" ht="27.6">
      <c r="A24" s="135">
        <v>17</v>
      </c>
      <c r="B24" s="26" t="s">
        <v>1112</v>
      </c>
      <c r="C24" s="26" t="s">
        <v>1059</v>
      </c>
      <c r="D24" s="448" t="s">
        <v>1064</v>
      </c>
      <c r="E24" s="26">
        <v>95</v>
      </c>
      <c r="F24" s="449">
        <v>1250</v>
      </c>
      <c r="G24" s="450" t="s">
        <v>1113</v>
      </c>
      <c r="H24" s="218" t="s">
        <v>827</v>
      </c>
      <c r="I24" s="218" t="s">
        <v>1114</v>
      </c>
      <c r="J24" s="451"/>
      <c r="K24" s="68"/>
    </row>
    <row r="25" spans="1:11" ht="27.6">
      <c r="A25" s="135">
        <v>18</v>
      </c>
      <c r="B25" s="26" t="s">
        <v>1115</v>
      </c>
      <c r="C25" s="26" t="s">
        <v>1059</v>
      </c>
      <c r="D25" s="448" t="s">
        <v>1064</v>
      </c>
      <c r="E25" s="26">
        <v>99</v>
      </c>
      <c r="F25" s="449">
        <v>2795</v>
      </c>
      <c r="G25" s="450" t="s">
        <v>1116</v>
      </c>
      <c r="H25" s="218" t="s">
        <v>1117</v>
      </c>
      <c r="I25" s="218" t="s">
        <v>1118</v>
      </c>
      <c r="J25" s="451"/>
      <c r="K25" s="68"/>
    </row>
    <row r="26" spans="1:11" ht="27.6">
      <c r="A26" s="135">
        <v>19</v>
      </c>
      <c r="B26" s="26" t="s">
        <v>1119</v>
      </c>
      <c r="C26" s="26" t="s">
        <v>1059</v>
      </c>
      <c r="D26" s="448" t="s">
        <v>1064</v>
      </c>
      <c r="E26" s="26">
        <v>150</v>
      </c>
      <c r="F26" s="449">
        <v>3010</v>
      </c>
      <c r="G26" s="450"/>
      <c r="H26" s="218"/>
      <c r="I26" s="218"/>
      <c r="J26" s="451">
        <v>205289828</v>
      </c>
      <c r="K26" s="68" t="s">
        <v>1120</v>
      </c>
    </row>
    <row r="27" spans="1:11" ht="27.6">
      <c r="A27" s="135">
        <v>20</v>
      </c>
      <c r="B27" s="26" t="s">
        <v>1121</v>
      </c>
      <c r="C27" s="26" t="s">
        <v>1059</v>
      </c>
      <c r="D27" s="448" t="s">
        <v>1064</v>
      </c>
      <c r="E27" s="26">
        <v>110</v>
      </c>
      <c r="F27" s="449">
        <v>625</v>
      </c>
      <c r="G27" s="450"/>
      <c r="H27" s="26"/>
      <c r="I27" s="26"/>
      <c r="J27" s="68">
        <v>415589571</v>
      </c>
      <c r="K27" s="68" t="s">
        <v>1122</v>
      </c>
    </row>
    <row r="28" spans="1:11" ht="27.6">
      <c r="A28" s="135">
        <v>21</v>
      </c>
      <c r="B28" s="26" t="s">
        <v>1123</v>
      </c>
      <c r="C28" s="26" t="s">
        <v>1059</v>
      </c>
      <c r="D28" s="448" t="s">
        <v>1064</v>
      </c>
      <c r="E28" s="26">
        <v>98</v>
      </c>
      <c r="F28" s="449">
        <v>625</v>
      </c>
      <c r="G28" s="450" t="s">
        <v>787</v>
      </c>
      <c r="H28" s="26" t="s">
        <v>717</v>
      </c>
      <c r="I28" s="26" t="s">
        <v>1124</v>
      </c>
      <c r="J28" s="68"/>
      <c r="K28" s="68"/>
    </row>
    <row r="29" spans="1:11" ht="27.6">
      <c r="A29" s="135">
        <v>22</v>
      </c>
      <c r="B29" s="26" t="s">
        <v>1125</v>
      </c>
      <c r="C29" s="26" t="s">
        <v>1059</v>
      </c>
      <c r="D29" s="448" t="s">
        <v>1064</v>
      </c>
      <c r="E29" s="26">
        <v>146</v>
      </c>
      <c r="F29" s="449">
        <v>1000</v>
      </c>
      <c r="G29" s="450" t="s">
        <v>1126</v>
      </c>
      <c r="H29" s="26" t="s">
        <v>1127</v>
      </c>
      <c r="I29" s="26" t="s">
        <v>1128</v>
      </c>
      <c r="J29" s="68"/>
      <c r="K29" s="68"/>
    </row>
    <row r="30" spans="1:11" ht="27.6">
      <c r="A30" s="135">
        <v>23</v>
      </c>
      <c r="B30" s="26" t="s">
        <v>1129</v>
      </c>
      <c r="C30" s="26" t="s">
        <v>1059</v>
      </c>
      <c r="D30" s="453" t="s">
        <v>1064</v>
      </c>
      <c r="E30" s="26">
        <v>35</v>
      </c>
      <c r="F30" s="449">
        <v>1000</v>
      </c>
      <c r="G30" s="450" t="s">
        <v>1130</v>
      </c>
      <c r="H30" s="26" t="s">
        <v>1131</v>
      </c>
      <c r="I30" s="26" t="s">
        <v>1132</v>
      </c>
      <c r="J30" s="68"/>
      <c r="K30" s="26"/>
    </row>
    <row r="31" spans="1:11" ht="27.6">
      <c r="A31" s="135">
        <v>24</v>
      </c>
      <c r="B31" s="26" t="s">
        <v>1133</v>
      </c>
      <c r="C31" s="26" t="s">
        <v>1059</v>
      </c>
      <c r="D31" s="453" t="s">
        <v>1064</v>
      </c>
      <c r="E31" s="26">
        <v>80</v>
      </c>
      <c r="F31" s="449">
        <v>800</v>
      </c>
      <c r="G31" s="450"/>
      <c r="H31" s="26"/>
      <c r="I31" s="26"/>
      <c r="J31" s="68">
        <v>204533175</v>
      </c>
      <c r="K31" s="26" t="s">
        <v>1134</v>
      </c>
    </row>
    <row r="32" spans="1:11" ht="27.6">
      <c r="A32" s="135">
        <v>25</v>
      </c>
      <c r="B32" s="26" t="s">
        <v>1135</v>
      </c>
      <c r="C32" s="26" t="s">
        <v>1059</v>
      </c>
      <c r="D32" s="448" t="s">
        <v>1064</v>
      </c>
      <c r="E32" s="26">
        <v>362</v>
      </c>
      <c r="F32" s="449">
        <v>700</v>
      </c>
      <c r="G32" s="450"/>
      <c r="H32" s="26"/>
      <c r="I32" s="26"/>
      <c r="J32" s="68">
        <v>231954249</v>
      </c>
      <c r="K32" s="26" t="s">
        <v>1136</v>
      </c>
    </row>
    <row r="33" spans="1:11" ht="27.6">
      <c r="A33" s="135">
        <v>26</v>
      </c>
      <c r="B33" s="26" t="s">
        <v>1137</v>
      </c>
      <c r="C33" s="26" t="s">
        <v>1059</v>
      </c>
      <c r="D33" s="448" t="s">
        <v>1064</v>
      </c>
      <c r="E33" s="26">
        <v>64</v>
      </c>
      <c r="F33" s="449">
        <v>1000</v>
      </c>
      <c r="G33" s="450" t="s">
        <v>1138</v>
      </c>
      <c r="H33" s="26" t="s">
        <v>1104</v>
      </c>
      <c r="I33" s="26" t="s">
        <v>1139</v>
      </c>
      <c r="J33" s="68"/>
      <c r="K33" s="26"/>
    </row>
    <row r="34" spans="1:11" ht="41.4">
      <c r="A34" s="135">
        <v>27</v>
      </c>
      <c r="B34" s="26" t="s">
        <v>1140</v>
      </c>
      <c r="C34" s="26" t="s">
        <v>1059</v>
      </c>
      <c r="D34" s="448" t="s">
        <v>1064</v>
      </c>
      <c r="E34" s="26">
        <v>78.900000000000006</v>
      </c>
      <c r="F34" s="449">
        <v>562.5</v>
      </c>
      <c r="G34" s="450" t="s">
        <v>1141</v>
      </c>
      <c r="H34" s="26" t="s">
        <v>1142</v>
      </c>
      <c r="I34" s="26" t="s">
        <v>1143</v>
      </c>
      <c r="J34" s="68"/>
      <c r="K34" s="26"/>
    </row>
    <row r="35" spans="1:11" ht="27.6">
      <c r="A35" s="135">
        <v>28</v>
      </c>
      <c r="B35" s="26" t="s">
        <v>1144</v>
      </c>
      <c r="C35" s="26" t="s">
        <v>1059</v>
      </c>
      <c r="D35" s="448" t="s">
        <v>1064</v>
      </c>
      <c r="E35" s="26">
        <v>314</v>
      </c>
      <c r="F35" s="449">
        <v>2500</v>
      </c>
      <c r="G35" s="450"/>
      <c r="H35" s="26"/>
      <c r="I35" s="26"/>
      <c r="J35" s="68">
        <v>226517150</v>
      </c>
      <c r="K35" s="26" t="s">
        <v>1145</v>
      </c>
    </row>
    <row r="36" spans="1:11" ht="14.4">
      <c r="A36" s="135">
        <v>29</v>
      </c>
      <c r="B36" s="26" t="s">
        <v>1146</v>
      </c>
      <c r="C36" s="26" t="s">
        <v>1059</v>
      </c>
      <c r="D36" s="448" t="s">
        <v>1064</v>
      </c>
      <c r="E36" s="26">
        <v>76</v>
      </c>
      <c r="F36" s="449">
        <v>625</v>
      </c>
      <c r="G36" s="450" t="s">
        <v>1147</v>
      </c>
      <c r="H36" s="26" t="s">
        <v>1148</v>
      </c>
      <c r="I36" s="26" t="s">
        <v>1149</v>
      </c>
      <c r="J36" s="68"/>
      <c r="K36" s="26"/>
    </row>
    <row r="37" spans="1:11" ht="27.6">
      <c r="A37" s="135">
        <v>30</v>
      </c>
      <c r="B37" s="26" t="s">
        <v>1150</v>
      </c>
      <c r="C37" s="26" t="s">
        <v>1059</v>
      </c>
      <c r="D37" s="448" t="s">
        <v>1064</v>
      </c>
      <c r="E37" s="26">
        <v>197</v>
      </c>
      <c r="F37" s="449">
        <v>625</v>
      </c>
      <c r="G37" s="450" t="s">
        <v>1151</v>
      </c>
      <c r="H37" s="26" t="s">
        <v>1152</v>
      </c>
      <c r="I37" s="26" t="s">
        <v>1153</v>
      </c>
      <c r="J37" s="68"/>
      <c r="K37" s="26"/>
    </row>
    <row r="38" spans="1:11" ht="27.6">
      <c r="A38" s="135">
        <v>31</v>
      </c>
      <c r="B38" s="26" t="s">
        <v>1154</v>
      </c>
      <c r="C38" s="26" t="s">
        <v>1059</v>
      </c>
      <c r="D38" s="448" t="s">
        <v>1064</v>
      </c>
      <c r="E38" s="26">
        <v>35</v>
      </c>
      <c r="F38" s="449">
        <v>468.75</v>
      </c>
      <c r="G38" s="450" t="s">
        <v>1155</v>
      </c>
      <c r="H38" s="26" t="s">
        <v>1156</v>
      </c>
      <c r="I38" s="26" t="s">
        <v>1157</v>
      </c>
      <c r="J38" s="68"/>
      <c r="K38" s="26"/>
    </row>
    <row r="39" spans="1:11" ht="27.6">
      <c r="A39" s="135">
        <v>32</v>
      </c>
      <c r="B39" s="26" t="s">
        <v>1158</v>
      </c>
      <c r="C39" s="26" t="s">
        <v>1059</v>
      </c>
      <c r="D39" s="448" t="s">
        <v>1064</v>
      </c>
      <c r="E39" s="26">
        <v>75.48</v>
      </c>
      <c r="F39" s="449">
        <v>625</v>
      </c>
      <c r="G39" s="450" t="s">
        <v>1159</v>
      </c>
      <c r="H39" s="26" t="s">
        <v>1160</v>
      </c>
      <c r="I39" s="26" t="s">
        <v>1161</v>
      </c>
      <c r="J39" s="68"/>
      <c r="K39" s="26"/>
    </row>
    <row r="40" spans="1:11" ht="27.6">
      <c r="A40" s="135">
        <v>33</v>
      </c>
      <c r="B40" s="26" t="s">
        <v>1162</v>
      </c>
      <c r="C40" s="26" t="s">
        <v>1059</v>
      </c>
      <c r="D40" s="448" t="s">
        <v>1064</v>
      </c>
      <c r="E40" s="26">
        <v>21</v>
      </c>
      <c r="F40" s="449">
        <v>312.5</v>
      </c>
      <c r="G40" s="450" t="s">
        <v>1163</v>
      </c>
      <c r="H40" s="26" t="s">
        <v>1164</v>
      </c>
      <c r="I40" s="26" t="s">
        <v>1165</v>
      </c>
      <c r="J40" s="68"/>
      <c r="K40" s="26"/>
    </row>
    <row r="41" spans="1:11" ht="27.6">
      <c r="A41" s="135">
        <v>34</v>
      </c>
      <c r="B41" s="26" t="s">
        <v>1166</v>
      </c>
      <c r="C41" s="26" t="s">
        <v>1059</v>
      </c>
      <c r="D41" s="448" t="s">
        <v>1064</v>
      </c>
      <c r="E41" s="26">
        <v>79.099999999999994</v>
      </c>
      <c r="F41" s="449">
        <v>700</v>
      </c>
      <c r="G41" s="450"/>
      <c r="H41" s="26"/>
      <c r="I41" s="26"/>
      <c r="J41" s="68">
        <v>221291144</v>
      </c>
      <c r="K41" s="26" t="s">
        <v>1167</v>
      </c>
    </row>
    <row r="42" spans="1:11" ht="27.6">
      <c r="A42" s="135">
        <v>35</v>
      </c>
      <c r="B42" s="26" t="s">
        <v>1168</v>
      </c>
      <c r="C42" s="26" t="s">
        <v>1059</v>
      </c>
      <c r="D42" s="448" t="s">
        <v>1064</v>
      </c>
      <c r="E42" s="26">
        <v>190.9</v>
      </c>
      <c r="F42" s="449">
        <v>750</v>
      </c>
      <c r="G42" s="450" t="s">
        <v>1169</v>
      </c>
      <c r="H42" s="26" t="s">
        <v>1170</v>
      </c>
      <c r="I42" s="26" t="s">
        <v>1171</v>
      </c>
      <c r="J42" s="68"/>
      <c r="K42" s="26"/>
    </row>
    <row r="43" spans="1:11" ht="27.6">
      <c r="A43" s="135">
        <v>36</v>
      </c>
      <c r="B43" s="26" t="s">
        <v>1172</v>
      </c>
      <c r="C43" s="26" t="s">
        <v>1059</v>
      </c>
      <c r="D43" s="448" t="s">
        <v>1064</v>
      </c>
      <c r="E43" s="26">
        <v>39.200000000000003</v>
      </c>
      <c r="F43" s="449">
        <v>600</v>
      </c>
      <c r="G43" s="450" t="s">
        <v>1173</v>
      </c>
      <c r="H43" s="26" t="s">
        <v>1174</v>
      </c>
      <c r="I43" s="26" t="s">
        <v>1175</v>
      </c>
      <c r="J43" s="68"/>
      <c r="K43" s="26"/>
    </row>
    <row r="44" spans="1:11" ht="27.6">
      <c r="A44" s="135">
        <v>37</v>
      </c>
      <c r="B44" s="26" t="s">
        <v>1176</v>
      </c>
      <c r="C44" s="26" t="s">
        <v>1059</v>
      </c>
      <c r="D44" s="448" t="s">
        <v>1064</v>
      </c>
      <c r="E44" s="26">
        <v>90</v>
      </c>
      <c r="F44" s="449">
        <v>1000</v>
      </c>
      <c r="G44" s="450" t="s">
        <v>1177</v>
      </c>
      <c r="H44" s="26" t="s">
        <v>1178</v>
      </c>
      <c r="I44" s="26" t="s">
        <v>1179</v>
      </c>
      <c r="J44" s="68"/>
      <c r="K44" s="26"/>
    </row>
    <row r="45" spans="1:11" ht="27.6">
      <c r="A45" s="135">
        <v>38</v>
      </c>
      <c r="B45" s="26" t="s">
        <v>1180</v>
      </c>
      <c r="C45" s="26" t="s">
        <v>1059</v>
      </c>
      <c r="D45" s="448" t="s">
        <v>1064</v>
      </c>
      <c r="E45" s="26">
        <v>77.56</v>
      </c>
      <c r="F45" s="449">
        <v>875</v>
      </c>
      <c r="G45" s="450" t="s">
        <v>1181</v>
      </c>
      <c r="H45" s="26" t="s">
        <v>1164</v>
      </c>
      <c r="I45" s="26" t="s">
        <v>1182</v>
      </c>
      <c r="J45" s="68"/>
      <c r="K45" s="26"/>
    </row>
    <row r="46" spans="1:11" ht="14.4">
      <c r="A46" s="135">
        <v>39</v>
      </c>
      <c r="B46" s="26" t="s">
        <v>1183</v>
      </c>
      <c r="C46" s="26" t="s">
        <v>1059</v>
      </c>
      <c r="D46" s="448" t="s">
        <v>1064</v>
      </c>
      <c r="E46" s="26">
        <v>46</v>
      </c>
      <c r="F46" s="449">
        <v>1250</v>
      </c>
      <c r="G46" s="450" t="s">
        <v>1184</v>
      </c>
      <c r="H46" s="26" t="s">
        <v>1079</v>
      </c>
      <c r="I46" s="26" t="s">
        <v>1185</v>
      </c>
      <c r="J46" s="68"/>
      <c r="K46" s="26"/>
    </row>
    <row r="47" spans="1:11" ht="27.6">
      <c r="A47" s="135">
        <v>40</v>
      </c>
      <c r="B47" s="26" t="s">
        <v>1186</v>
      </c>
      <c r="C47" s="26" t="s">
        <v>1059</v>
      </c>
      <c r="D47" s="448" t="s">
        <v>1064</v>
      </c>
      <c r="E47" s="26">
        <v>92.8</v>
      </c>
      <c r="F47" s="449">
        <v>1000</v>
      </c>
      <c r="G47" s="450" t="s">
        <v>1187</v>
      </c>
      <c r="H47" s="26" t="s">
        <v>1188</v>
      </c>
      <c r="I47" s="26" t="s">
        <v>1189</v>
      </c>
      <c r="J47" s="68"/>
      <c r="K47" s="26"/>
    </row>
    <row r="48" spans="1:11" ht="27.6">
      <c r="A48" s="135">
        <v>41</v>
      </c>
      <c r="B48" s="26" t="s">
        <v>1190</v>
      </c>
      <c r="C48" s="26" t="s">
        <v>1059</v>
      </c>
      <c r="D48" s="448" t="s">
        <v>1064</v>
      </c>
      <c r="E48" s="26">
        <v>176.5</v>
      </c>
      <c r="F48" s="449">
        <v>900</v>
      </c>
      <c r="G48" s="450" t="s">
        <v>1191</v>
      </c>
      <c r="H48" s="26" t="s">
        <v>1192</v>
      </c>
      <c r="I48" s="26" t="s">
        <v>1193</v>
      </c>
      <c r="J48" s="68"/>
      <c r="K48" s="26"/>
    </row>
    <row r="49" spans="1:11" ht="27.6">
      <c r="A49" s="135">
        <v>42</v>
      </c>
      <c r="B49" s="26" t="s">
        <v>1194</v>
      </c>
      <c r="C49" s="26" t="s">
        <v>1059</v>
      </c>
      <c r="D49" s="448" t="s">
        <v>1064</v>
      </c>
      <c r="E49" s="26">
        <v>293.16000000000003</v>
      </c>
      <c r="F49" s="449">
        <v>812.5</v>
      </c>
      <c r="G49" s="450" t="s">
        <v>1195</v>
      </c>
      <c r="H49" s="26" t="s">
        <v>1196</v>
      </c>
      <c r="I49" s="26" t="s">
        <v>1197</v>
      </c>
      <c r="J49" s="68"/>
      <c r="K49" s="26"/>
    </row>
    <row r="50" spans="1:11" ht="27.6">
      <c r="A50" s="135">
        <v>43</v>
      </c>
      <c r="B50" s="26" t="s">
        <v>1198</v>
      </c>
      <c r="C50" s="26" t="s">
        <v>1059</v>
      </c>
      <c r="D50" s="448" t="s">
        <v>1064</v>
      </c>
      <c r="E50" s="26">
        <v>380.9</v>
      </c>
      <c r="F50" s="449">
        <v>2000</v>
      </c>
      <c r="G50" s="450" t="s">
        <v>1199</v>
      </c>
      <c r="H50" s="26" t="s">
        <v>1200</v>
      </c>
      <c r="I50" s="26" t="s">
        <v>1201</v>
      </c>
      <c r="J50" s="68"/>
      <c r="K50" s="26"/>
    </row>
    <row r="51" spans="1:11" ht="27.6">
      <c r="A51" s="135">
        <v>44</v>
      </c>
      <c r="B51" s="26" t="s">
        <v>1202</v>
      </c>
      <c r="C51" s="26" t="s">
        <v>1059</v>
      </c>
      <c r="D51" s="448" t="s">
        <v>1064</v>
      </c>
      <c r="E51" s="26">
        <v>80</v>
      </c>
      <c r="F51" s="449">
        <v>625</v>
      </c>
      <c r="G51" s="450" t="s">
        <v>1203</v>
      </c>
      <c r="H51" s="26" t="s">
        <v>1204</v>
      </c>
      <c r="I51" s="26" t="s">
        <v>1205</v>
      </c>
      <c r="J51" s="68"/>
      <c r="K51" s="26"/>
    </row>
    <row r="52" spans="1:11" ht="14.4">
      <c r="A52" s="135">
        <v>45</v>
      </c>
      <c r="B52" s="26" t="s">
        <v>1206</v>
      </c>
      <c r="C52" s="26" t="s">
        <v>1059</v>
      </c>
      <c r="D52" s="448" t="s">
        <v>1064</v>
      </c>
      <c r="E52" s="26">
        <v>90</v>
      </c>
      <c r="F52" s="449">
        <v>1010</v>
      </c>
      <c r="G52" s="454"/>
      <c r="H52" s="26"/>
      <c r="I52" s="26"/>
      <c r="J52" s="450" t="s">
        <v>1207</v>
      </c>
      <c r="K52" s="26" t="s">
        <v>1208</v>
      </c>
    </row>
    <row r="53" spans="1:11" ht="27.6">
      <c r="A53" s="135">
        <v>46</v>
      </c>
      <c r="B53" s="26" t="s">
        <v>1209</v>
      </c>
      <c r="C53" s="26" t="s">
        <v>1059</v>
      </c>
      <c r="D53" s="448" t="s">
        <v>1064</v>
      </c>
      <c r="E53" s="26">
        <v>132.05000000000001</v>
      </c>
      <c r="F53" s="449">
        <v>1000</v>
      </c>
      <c r="G53" s="450" t="s">
        <v>1210</v>
      </c>
      <c r="H53" s="26" t="s">
        <v>1211</v>
      </c>
      <c r="I53" s="26" t="s">
        <v>1212</v>
      </c>
      <c r="J53" s="68"/>
      <c r="K53" s="26"/>
    </row>
    <row r="54" spans="1:11" ht="27.6">
      <c r="A54" s="135">
        <v>47</v>
      </c>
      <c r="B54" s="26" t="s">
        <v>1213</v>
      </c>
      <c r="C54" s="26" t="s">
        <v>1059</v>
      </c>
      <c r="D54" s="448" t="s">
        <v>1064</v>
      </c>
      <c r="E54" s="26">
        <v>175</v>
      </c>
      <c r="F54" s="449">
        <v>1000</v>
      </c>
      <c r="G54" s="450"/>
      <c r="H54" s="26"/>
      <c r="I54" s="26"/>
      <c r="J54" s="68">
        <v>447860020</v>
      </c>
      <c r="K54" s="26" t="s">
        <v>1214</v>
      </c>
    </row>
    <row r="55" spans="1:11" ht="41.4">
      <c r="A55" s="135">
        <v>48</v>
      </c>
      <c r="B55" s="26" t="s">
        <v>1215</v>
      </c>
      <c r="C55" s="26" t="s">
        <v>1059</v>
      </c>
      <c r="D55" s="448" t="s">
        <v>1064</v>
      </c>
      <c r="E55" s="26">
        <v>97.74</v>
      </c>
      <c r="F55" s="449">
        <v>1075</v>
      </c>
      <c r="G55" s="450"/>
      <c r="H55" s="26"/>
      <c r="I55" s="26"/>
      <c r="J55" s="68">
        <v>230030025</v>
      </c>
      <c r="K55" s="26" t="s">
        <v>1216</v>
      </c>
    </row>
    <row r="56" spans="1:11" ht="27.6">
      <c r="A56" s="135">
        <v>49</v>
      </c>
      <c r="B56" s="26" t="s">
        <v>1217</v>
      </c>
      <c r="C56" s="26" t="s">
        <v>1059</v>
      </c>
      <c r="D56" s="448" t="s">
        <v>1064</v>
      </c>
      <c r="E56" s="26">
        <v>213.5</v>
      </c>
      <c r="F56" s="449">
        <v>591</v>
      </c>
      <c r="G56" s="450" t="s">
        <v>1218</v>
      </c>
      <c r="H56" s="26" t="s">
        <v>1219</v>
      </c>
      <c r="I56" s="26" t="s">
        <v>1220</v>
      </c>
      <c r="J56" s="68"/>
      <c r="K56" s="26"/>
    </row>
    <row r="57" spans="1:11" ht="27.6">
      <c r="A57" s="135">
        <v>50</v>
      </c>
      <c r="B57" s="26" t="s">
        <v>1221</v>
      </c>
      <c r="C57" s="26" t="s">
        <v>1059</v>
      </c>
      <c r="D57" s="453" t="s">
        <v>1064</v>
      </c>
      <c r="E57" s="26">
        <v>352</v>
      </c>
      <c r="F57" s="449">
        <v>875</v>
      </c>
      <c r="G57" s="450" t="s">
        <v>1222</v>
      </c>
      <c r="H57" s="26" t="s">
        <v>1223</v>
      </c>
      <c r="I57" s="26" t="s">
        <v>1224</v>
      </c>
      <c r="J57" s="68"/>
      <c r="K57" s="26"/>
    </row>
    <row r="58" spans="1:11" ht="27.6">
      <c r="A58" s="135">
        <v>51</v>
      </c>
      <c r="B58" s="26" t="s">
        <v>1225</v>
      </c>
      <c r="C58" s="26" t="s">
        <v>1059</v>
      </c>
      <c r="D58" s="448" t="s">
        <v>1064</v>
      </c>
      <c r="E58" s="26">
        <v>34</v>
      </c>
      <c r="F58" s="449">
        <v>875</v>
      </c>
      <c r="G58" s="450" t="s">
        <v>1226</v>
      </c>
      <c r="H58" s="26" t="s">
        <v>1227</v>
      </c>
      <c r="I58" s="26" t="s">
        <v>1228</v>
      </c>
      <c r="J58" s="68"/>
      <c r="K58" s="26"/>
    </row>
    <row r="59" spans="1:11" ht="27.6">
      <c r="A59" s="135">
        <v>52</v>
      </c>
      <c r="B59" s="26" t="s">
        <v>1229</v>
      </c>
      <c r="C59" s="26" t="s">
        <v>1059</v>
      </c>
      <c r="D59" s="448" t="s">
        <v>1064</v>
      </c>
      <c r="E59" s="26">
        <v>36</v>
      </c>
      <c r="F59" s="449">
        <v>625</v>
      </c>
      <c r="G59" s="450" t="s">
        <v>1230</v>
      </c>
      <c r="H59" s="26" t="s">
        <v>1231</v>
      </c>
      <c r="I59" s="26" t="s">
        <v>1232</v>
      </c>
      <c r="J59" s="68"/>
      <c r="K59" s="26"/>
    </row>
    <row r="60" spans="1:11" ht="27.6">
      <c r="A60" s="135">
        <v>53</v>
      </c>
      <c r="B60" s="26" t="s">
        <v>1229</v>
      </c>
      <c r="C60" s="26" t="s">
        <v>1059</v>
      </c>
      <c r="D60" s="448" t="s">
        <v>1064</v>
      </c>
      <c r="E60" s="26">
        <v>51.5</v>
      </c>
      <c r="F60" s="449">
        <v>625</v>
      </c>
      <c r="G60" s="450" t="s">
        <v>1233</v>
      </c>
      <c r="H60" s="26" t="s">
        <v>1234</v>
      </c>
      <c r="I60" s="26" t="s">
        <v>1235</v>
      </c>
      <c r="J60" s="68"/>
      <c r="K60" s="26"/>
    </row>
    <row r="61" spans="1:11" ht="14.4">
      <c r="A61" s="135">
        <v>54</v>
      </c>
      <c r="B61" s="26" t="s">
        <v>1236</v>
      </c>
      <c r="C61" s="26" t="s">
        <v>1059</v>
      </c>
      <c r="D61" s="448" t="s">
        <v>1064</v>
      </c>
      <c r="E61" s="26">
        <v>30</v>
      </c>
      <c r="F61" s="449">
        <v>437.5</v>
      </c>
      <c r="G61" s="450" t="s">
        <v>1237</v>
      </c>
      <c r="H61" s="26" t="s">
        <v>1238</v>
      </c>
      <c r="I61" s="26" t="s">
        <v>1239</v>
      </c>
      <c r="J61" s="68"/>
      <c r="K61" s="26"/>
    </row>
    <row r="62" spans="1:11" ht="27.6">
      <c r="A62" s="135">
        <v>55</v>
      </c>
      <c r="B62" s="455" t="s">
        <v>1240</v>
      </c>
      <c r="C62" s="455" t="s">
        <v>1059</v>
      </c>
      <c r="D62" s="448" t="s">
        <v>1064</v>
      </c>
      <c r="E62" s="455">
        <v>88</v>
      </c>
      <c r="F62" s="456">
        <v>625</v>
      </c>
      <c r="G62" s="457" t="s">
        <v>1241</v>
      </c>
      <c r="H62" s="455" t="s">
        <v>1242</v>
      </c>
      <c r="I62" s="455" t="s">
        <v>1243</v>
      </c>
      <c r="J62" s="458"/>
      <c r="K62" s="455"/>
    </row>
    <row r="63" spans="1:11" ht="27.6">
      <c r="A63" s="135">
        <v>56</v>
      </c>
      <c r="B63" s="455" t="s">
        <v>1244</v>
      </c>
      <c r="C63" s="455" t="s">
        <v>1059</v>
      </c>
      <c r="D63" s="448" t="s">
        <v>1064</v>
      </c>
      <c r="E63" s="455">
        <v>120</v>
      </c>
      <c r="F63" s="456">
        <v>1250</v>
      </c>
      <c r="G63" s="457" t="s">
        <v>1245</v>
      </c>
      <c r="H63" s="455" t="s">
        <v>1246</v>
      </c>
      <c r="I63" s="455" t="s">
        <v>1247</v>
      </c>
      <c r="J63" s="458"/>
      <c r="K63" s="455"/>
    </row>
    <row r="64" spans="1:11" ht="27.6">
      <c r="A64" s="135">
        <v>57</v>
      </c>
      <c r="B64" s="455" t="s">
        <v>1248</v>
      </c>
      <c r="C64" s="455" t="s">
        <v>1059</v>
      </c>
      <c r="D64" s="448" t="s">
        <v>1064</v>
      </c>
      <c r="E64" s="455">
        <v>76</v>
      </c>
      <c r="F64" s="456">
        <v>625</v>
      </c>
      <c r="G64" s="457" t="s">
        <v>1249</v>
      </c>
      <c r="H64" s="455" t="s">
        <v>1250</v>
      </c>
      <c r="I64" s="455" t="s">
        <v>1251</v>
      </c>
      <c r="J64" s="458"/>
      <c r="K64" s="455"/>
    </row>
    <row r="65" spans="1:11" ht="27.6">
      <c r="A65" s="135">
        <v>58</v>
      </c>
      <c r="B65" s="455" t="s">
        <v>1252</v>
      </c>
      <c r="C65" s="455" t="s">
        <v>1059</v>
      </c>
      <c r="D65" s="448" t="s">
        <v>1064</v>
      </c>
      <c r="E65" s="455">
        <v>64.2</v>
      </c>
      <c r="F65" s="456">
        <v>1250</v>
      </c>
      <c r="G65" s="457" t="s">
        <v>1253</v>
      </c>
      <c r="H65" s="455" t="s">
        <v>1254</v>
      </c>
      <c r="I65" s="455" t="s">
        <v>1255</v>
      </c>
      <c r="J65" s="458"/>
      <c r="K65" s="455"/>
    </row>
    <row r="66" spans="1:11" ht="14.4">
      <c r="A66" s="135">
        <v>59</v>
      </c>
      <c r="B66" s="455" t="s">
        <v>1256</v>
      </c>
      <c r="C66" s="455" t="s">
        <v>1059</v>
      </c>
      <c r="D66" s="448" t="s">
        <v>1064</v>
      </c>
      <c r="E66" s="455">
        <v>54.2</v>
      </c>
      <c r="F66" s="456">
        <v>600</v>
      </c>
      <c r="G66" s="457" t="s">
        <v>1257</v>
      </c>
      <c r="H66" s="455" t="s">
        <v>1100</v>
      </c>
      <c r="I66" s="455" t="s">
        <v>1258</v>
      </c>
      <c r="J66" s="458"/>
      <c r="K66" s="455"/>
    </row>
    <row r="67" spans="1:11" ht="27.6">
      <c r="A67" s="135">
        <v>60</v>
      </c>
      <c r="B67" s="459" t="s">
        <v>1259</v>
      </c>
      <c r="C67" s="459" t="s">
        <v>1059</v>
      </c>
      <c r="D67" s="448" t="s">
        <v>1064</v>
      </c>
      <c r="E67" s="459">
        <v>54.2</v>
      </c>
      <c r="F67" s="460">
        <v>2250</v>
      </c>
      <c r="G67" s="461" t="s">
        <v>1260</v>
      </c>
      <c r="H67" s="459" t="s">
        <v>701</v>
      </c>
      <c r="I67" s="459" t="s">
        <v>1261</v>
      </c>
      <c r="J67" s="462"/>
      <c r="K67" s="459"/>
    </row>
    <row r="68" spans="1:11" ht="27.6">
      <c r="A68" s="135">
        <v>61</v>
      </c>
      <c r="B68" s="455" t="s">
        <v>1262</v>
      </c>
      <c r="C68" s="455" t="s">
        <v>1059</v>
      </c>
      <c r="D68" s="448" t="s">
        <v>1064</v>
      </c>
      <c r="E68" s="455">
        <v>42</v>
      </c>
      <c r="F68" s="456">
        <v>1000</v>
      </c>
      <c r="G68" s="457" t="s">
        <v>1263</v>
      </c>
      <c r="H68" s="455" t="s">
        <v>717</v>
      </c>
      <c r="I68" s="455" t="s">
        <v>1264</v>
      </c>
      <c r="J68" s="458"/>
      <c r="K68" s="455"/>
    </row>
    <row r="69" spans="1:11" ht="27.6">
      <c r="A69" s="135">
        <v>62</v>
      </c>
      <c r="B69" s="455" t="s">
        <v>1265</v>
      </c>
      <c r="C69" s="455" t="s">
        <v>1059</v>
      </c>
      <c r="D69" s="448" t="s">
        <v>1064</v>
      </c>
      <c r="E69" s="455">
        <v>120</v>
      </c>
      <c r="F69" s="456">
        <v>2150</v>
      </c>
      <c r="G69" s="457" t="s">
        <v>1266</v>
      </c>
      <c r="H69" s="455" t="s">
        <v>1267</v>
      </c>
      <c r="I69" s="455" t="s">
        <v>1268</v>
      </c>
      <c r="J69" s="458"/>
      <c r="K69" s="455"/>
    </row>
    <row r="70" spans="1:11" ht="27.6">
      <c r="A70" s="135">
        <v>63</v>
      </c>
      <c r="B70" s="455" t="s">
        <v>1269</v>
      </c>
      <c r="C70" s="455" t="s">
        <v>1059</v>
      </c>
      <c r="D70" s="448" t="s">
        <v>1064</v>
      </c>
      <c r="E70" s="455">
        <v>109.7</v>
      </c>
      <c r="F70" s="456">
        <v>1500</v>
      </c>
      <c r="G70" s="457"/>
      <c r="H70" s="455"/>
      <c r="I70" s="455"/>
      <c r="J70" s="458">
        <v>204568119</v>
      </c>
      <c r="K70" s="455" t="s">
        <v>1270</v>
      </c>
    </row>
    <row r="71" spans="1:11" ht="27.6">
      <c r="A71" s="135">
        <v>64</v>
      </c>
      <c r="B71" s="455" t="s">
        <v>1271</v>
      </c>
      <c r="C71" s="455" t="s">
        <v>1059</v>
      </c>
      <c r="D71" s="448" t="s">
        <v>1064</v>
      </c>
      <c r="E71" s="455">
        <v>191</v>
      </c>
      <c r="F71" s="456">
        <v>1000</v>
      </c>
      <c r="G71" s="457" t="s">
        <v>1272</v>
      </c>
      <c r="H71" s="455" t="s">
        <v>1273</v>
      </c>
      <c r="I71" s="455" t="s">
        <v>1274</v>
      </c>
      <c r="J71" s="458"/>
      <c r="K71" s="455"/>
    </row>
    <row r="72" spans="1:11" ht="14.4">
      <c r="A72" s="135">
        <v>65</v>
      </c>
      <c r="B72" s="463" t="s">
        <v>1275</v>
      </c>
      <c r="C72" s="455" t="s">
        <v>1059</v>
      </c>
      <c r="D72" s="448" t="s">
        <v>1064</v>
      </c>
      <c r="E72" s="464">
        <v>100</v>
      </c>
      <c r="F72" s="465">
        <v>1075</v>
      </c>
      <c r="G72" s="466" t="s">
        <v>1276</v>
      </c>
      <c r="H72" s="463" t="s">
        <v>1277</v>
      </c>
      <c r="I72" s="463" t="s">
        <v>1278</v>
      </c>
      <c r="J72" s="467"/>
      <c r="K72" s="464"/>
    </row>
    <row r="73" spans="1:11" ht="14.4">
      <c r="A73" s="135">
        <v>66</v>
      </c>
      <c r="B73" s="463" t="s">
        <v>1279</v>
      </c>
      <c r="C73" s="455" t="s">
        <v>1059</v>
      </c>
      <c r="D73" s="448" t="s">
        <v>1064</v>
      </c>
      <c r="E73" s="464">
        <v>164.21</v>
      </c>
      <c r="F73" s="465">
        <v>3225</v>
      </c>
      <c r="G73" s="466" t="s">
        <v>1280</v>
      </c>
      <c r="H73" s="463" t="s">
        <v>1281</v>
      </c>
      <c r="I73" s="463" t="s">
        <v>1282</v>
      </c>
      <c r="J73" s="467"/>
      <c r="K73" s="464"/>
    </row>
    <row r="74" spans="1:11" ht="14.4">
      <c r="A74" s="135">
        <v>67</v>
      </c>
      <c r="B74" s="468" t="s">
        <v>1283</v>
      </c>
      <c r="C74" s="455" t="s">
        <v>1059</v>
      </c>
      <c r="D74" s="448" t="s">
        <v>1064</v>
      </c>
      <c r="E74" s="469">
        <v>316</v>
      </c>
      <c r="F74" s="470">
        <v>4300</v>
      </c>
      <c r="G74" s="471" t="s">
        <v>1284</v>
      </c>
      <c r="H74" s="468" t="s">
        <v>1285</v>
      </c>
      <c r="I74" s="463" t="s">
        <v>1286</v>
      </c>
      <c r="J74" s="467"/>
      <c r="K74" s="464"/>
    </row>
    <row r="75" spans="1:11" ht="14.4">
      <c r="A75" s="135">
        <v>68</v>
      </c>
      <c r="B75" s="468" t="s">
        <v>1287</v>
      </c>
      <c r="C75" s="455" t="s">
        <v>1059</v>
      </c>
      <c r="D75" s="448" t="s">
        <v>1064</v>
      </c>
      <c r="E75" s="469">
        <v>80.5</v>
      </c>
      <c r="F75" s="470">
        <v>2687</v>
      </c>
      <c r="G75" s="471" t="s">
        <v>1288</v>
      </c>
      <c r="H75" s="468" t="s">
        <v>797</v>
      </c>
      <c r="I75" s="472" t="s">
        <v>1289</v>
      </c>
      <c r="J75" s="473"/>
      <c r="K75" s="472"/>
    </row>
    <row r="76" spans="1:11" ht="14.4">
      <c r="A76" s="135">
        <v>69</v>
      </c>
      <c r="B76" s="468" t="s">
        <v>1290</v>
      </c>
      <c r="C76" s="455" t="s">
        <v>1059</v>
      </c>
      <c r="D76" s="448" t="s">
        <v>1064</v>
      </c>
      <c r="E76" s="469">
        <v>39.9</v>
      </c>
      <c r="F76" s="470">
        <v>875</v>
      </c>
      <c r="G76" s="471" t="s">
        <v>1291</v>
      </c>
      <c r="H76" s="468" t="s">
        <v>1292</v>
      </c>
      <c r="I76" s="468" t="s">
        <v>1293</v>
      </c>
      <c r="J76" s="474"/>
      <c r="K76" s="469"/>
    </row>
    <row r="77" spans="1:11" ht="14.4">
      <c r="A77" s="135">
        <v>70</v>
      </c>
      <c r="B77" s="468" t="s">
        <v>1294</v>
      </c>
      <c r="C77" s="455" t="s">
        <v>1059</v>
      </c>
      <c r="D77" s="448" t="s">
        <v>1064</v>
      </c>
      <c r="E77" s="469">
        <v>143</v>
      </c>
      <c r="F77" s="470">
        <v>1250</v>
      </c>
      <c r="G77" s="471" t="s">
        <v>1295</v>
      </c>
      <c r="H77" s="468" t="s">
        <v>873</v>
      </c>
      <c r="I77" s="468" t="s">
        <v>1296</v>
      </c>
      <c r="J77" s="474"/>
      <c r="K77" s="469"/>
    </row>
    <row r="78" spans="1:11" ht="14.4">
      <c r="A78" s="135">
        <v>71</v>
      </c>
      <c r="B78" s="468" t="s">
        <v>1297</v>
      </c>
      <c r="C78" s="455" t="s">
        <v>1059</v>
      </c>
      <c r="D78" s="448" t="s">
        <v>1064</v>
      </c>
      <c r="E78" s="469">
        <v>80</v>
      </c>
      <c r="F78" s="470">
        <v>1548</v>
      </c>
      <c r="G78" s="471" t="s">
        <v>1298</v>
      </c>
      <c r="H78" s="468" t="s">
        <v>827</v>
      </c>
      <c r="I78" s="468" t="s">
        <v>1299</v>
      </c>
      <c r="J78" s="474"/>
      <c r="K78" s="469"/>
    </row>
    <row r="79" spans="1:11" ht="14.4">
      <c r="A79" s="135">
        <v>72</v>
      </c>
      <c r="B79" s="468" t="s">
        <v>1300</v>
      </c>
      <c r="C79" s="455" t="s">
        <v>1059</v>
      </c>
      <c r="D79" s="448" t="s">
        <v>1064</v>
      </c>
      <c r="E79" s="469">
        <v>35</v>
      </c>
      <c r="F79" s="470">
        <v>1000</v>
      </c>
      <c r="G79" s="471" t="s">
        <v>1301</v>
      </c>
      <c r="H79" s="468" t="s">
        <v>1302</v>
      </c>
      <c r="I79" s="468" t="s">
        <v>1303</v>
      </c>
      <c r="J79" s="474"/>
      <c r="K79" s="469"/>
    </row>
    <row r="80" spans="1:11" ht="14.4">
      <c r="A80" s="135">
        <v>73</v>
      </c>
      <c r="B80" s="468" t="s">
        <v>1304</v>
      </c>
      <c r="C80" s="455" t="s">
        <v>1059</v>
      </c>
      <c r="D80" s="448" t="s">
        <v>1064</v>
      </c>
      <c r="E80" s="469">
        <v>141</v>
      </c>
      <c r="F80" s="470">
        <v>1000</v>
      </c>
      <c r="G80" s="471" t="s">
        <v>1305</v>
      </c>
      <c r="H80" s="468" t="s">
        <v>1306</v>
      </c>
      <c r="I80" s="468" t="s">
        <v>1307</v>
      </c>
      <c r="J80" s="474"/>
      <c r="K80" s="469"/>
    </row>
    <row r="81" spans="1:11" ht="27.6">
      <c r="A81" s="135">
        <v>74</v>
      </c>
      <c r="B81" s="475" t="s">
        <v>1308</v>
      </c>
      <c r="C81" s="455" t="s">
        <v>1059</v>
      </c>
      <c r="D81" s="475" t="s">
        <v>1309</v>
      </c>
      <c r="E81" s="387">
        <v>401</v>
      </c>
      <c r="F81" s="476">
        <v>12400</v>
      </c>
      <c r="G81" s="477"/>
      <c r="H81" s="478"/>
      <c r="I81" s="479"/>
      <c r="J81" s="451">
        <v>202283135</v>
      </c>
      <c r="K81" s="68" t="s">
        <v>1061</v>
      </c>
    </row>
    <row r="82" spans="1:11" ht="14.4">
      <c r="A82" s="135">
        <v>75</v>
      </c>
      <c r="B82" s="475" t="s">
        <v>1310</v>
      </c>
      <c r="C82" s="455" t="s">
        <v>1059</v>
      </c>
      <c r="D82" s="448" t="s">
        <v>1064</v>
      </c>
      <c r="E82" s="387">
        <v>75</v>
      </c>
      <c r="F82" s="480">
        <v>1500</v>
      </c>
      <c r="G82" s="477">
        <v>24001048479</v>
      </c>
      <c r="H82" s="478" t="s">
        <v>535</v>
      </c>
      <c r="I82" s="479" t="s">
        <v>1311</v>
      </c>
      <c r="J82" s="481"/>
      <c r="K82" s="137"/>
    </row>
    <row r="83" spans="1:11" ht="14.4">
      <c r="A83" s="135">
        <v>76</v>
      </c>
      <c r="B83" s="475" t="s">
        <v>1312</v>
      </c>
      <c r="C83" s="455" t="s">
        <v>1059</v>
      </c>
      <c r="D83" s="448" t="s">
        <v>1064</v>
      </c>
      <c r="E83" s="387">
        <v>144.63999999999999</v>
      </c>
      <c r="F83" s="476">
        <v>2350</v>
      </c>
      <c r="G83" s="477" t="s">
        <v>1313</v>
      </c>
      <c r="H83" s="478" t="s">
        <v>1314</v>
      </c>
      <c r="I83" s="479" t="s">
        <v>1315</v>
      </c>
      <c r="J83" s="481"/>
      <c r="K83" s="137"/>
    </row>
    <row r="84" spans="1:11" ht="14.4">
      <c r="A84" s="135">
        <v>77</v>
      </c>
      <c r="B84" s="475" t="s">
        <v>1316</v>
      </c>
      <c r="C84" s="455" t="s">
        <v>1059</v>
      </c>
      <c r="D84" s="448" t="s">
        <v>1064</v>
      </c>
      <c r="E84" s="387">
        <v>211</v>
      </c>
      <c r="F84" s="476">
        <v>1150</v>
      </c>
      <c r="G84" s="477" t="s">
        <v>1317</v>
      </c>
      <c r="H84" s="478" t="s">
        <v>1318</v>
      </c>
      <c r="I84" s="479" t="s">
        <v>1319</v>
      </c>
      <c r="J84" s="481"/>
      <c r="K84" s="137"/>
    </row>
    <row r="85" spans="1:11" ht="27.6">
      <c r="A85" s="135">
        <v>78</v>
      </c>
      <c r="B85" s="475" t="s">
        <v>1320</v>
      </c>
      <c r="C85" s="455" t="s">
        <v>1059</v>
      </c>
      <c r="D85" s="448" t="s">
        <v>1064</v>
      </c>
      <c r="E85" s="387">
        <v>350</v>
      </c>
      <c r="F85" s="476">
        <v>3345</v>
      </c>
      <c r="G85" s="477" t="s">
        <v>1321</v>
      </c>
      <c r="H85" s="478" t="s">
        <v>1322</v>
      </c>
      <c r="I85" s="479" t="s">
        <v>1323</v>
      </c>
      <c r="J85" s="481"/>
      <c r="K85" s="137"/>
    </row>
    <row r="86" spans="1:11" ht="27.6">
      <c r="A86" s="135">
        <v>79</v>
      </c>
      <c r="B86" s="475" t="s">
        <v>1324</v>
      </c>
      <c r="C86" s="455" t="s">
        <v>1059</v>
      </c>
      <c r="D86" s="448" t="s">
        <v>1064</v>
      </c>
      <c r="E86" s="387">
        <v>25</v>
      </c>
      <c r="F86" s="476">
        <v>625</v>
      </c>
      <c r="G86" s="477" t="s">
        <v>1325</v>
      </c>
      <c r="H86" s="478" t="s">
        <v>1142</v>
      </c>
      <c r="I86" s="479" t="s">
        <v>1175</v>
      </c>
      <c r="J86" s="481"/>
      <c r="K86" s="137"/>
    </row>
    <row r="87" spans="1:11" ht="27.6">
      <c r="A87" s="135">
        <v>80</v>
      </c>
      <c r="B87" s="475" t="s">
        <v>1324</v>
      </c>
      <c r="C87" s="455" t="s">
        <v>1059</v>
      </c>
      <c r="D87" s="448" t="s">
        <v>1064</v>
      </c>
      <c r="E87" s="387">
        <v>73.849999999999994</v>
      </c>
      <c r="F87" s="476">
        <v>1250</v>
      </c>
      <c r="G87" s="477" t="s">
        <v>1326</v>
      </c>
      <c r="H87" s="478" t="s">
        <v>1327</v>
      </c>
      <c r="I87" s="479" t="s">
        <v>1328</v>
      </c>
      <c r="J87" s="481"/>
      <c r="K87" s="137"/>
    </row>
    <row r="88" spans="1:11" ht="27.6">
      <c r="A88" s="135">
        <v>81</v>
      </c>
      <c r="B88" s="475" t="s">
        <v>1324</v>
      </c>
      <c r="C88" s="455" t="s">
        <v>1059</v>
      </c>
      <c r="D88" s="448" t="s">
        <v>1064</v>
      </c>
      <c r="E88" s="387">
        <v>49.43</v>
      </c>
      <c r="F88" s="476">
        <v>875</v>
      </c>
      <c r="G88" s="477" t="s">
        <v>1329</v>
      </c>
      <c r="H88" s="478" t="s">
        <v>1327</v>
      </c>
      <c r="I88" s="479" t="s">
        <v>1175</v>
      </c>
      <c r="J88" s="481"/>
      <c r="K88" s="137"/>
    </row>
    <row r="89" spans="1:11" ht="27.6">
      <c r="A89" s="135">
        <v>82</v>
      </c>
      <c r="B89" s="475" t="s">
        <v>1330</v>
      </c>
      <c r="C89" s="455" t="s">
        <v>1059</v>
      </c>
      <c r="D89" s="448" t="s">
        <v>1064</v>
      </c>
      <c r="E89" s="387">
        <v>70</v>
      </c>
      <c r="F89" s="476">
        <v>625</v>
      </c>
      <c r="G89" s="477" t="s">
        <v>1331</v>
      </c>
      <c r="H89" s="478" t="s">
        <v>1332</v>
      </c>
      <c r="I89" s="479" t="s">
        <v>1333</v>
      </c>
      <c r="J89" s="481"/>
      <c r="K89" s="137"/>
    </row>
    <row r="90" spans="1:11" ht="27.6">
      <c r="A90" s="135">
        <v>83</v>
      </c>
      <c r="B90" s="475" t="s">
        <v>1334</v>
      </c>
      <c r="C90" s="455" t="s">
        <v>1059</v>
      </c>
      <c r="D90" s="448" t="s">
        <v>1064</v>
      </c>
      <c r="E90" s="387">
        <v>60.24</v>
      </c>
      <c r="F90" s="476">
        <v>1500</v>
      </c>
      <c r="G90" s="477" t="s">
        <v>1335</v>
      </c>
      <c r="H90" s="478" t="s">
        <v>1336</v>
      </c>
      <c r="I90" s="479" t="s">
        <v>1337</v>
      </c>
      <c r="J90" s="481"/>
      <c r="K90" s="137"/>
    </row>
    <row r="91" spans="1:11" ht="27.6">
      <c r="A91" s="135">
        <v>84</v>
      </c>
      <c r="B91" s="475" t="s">
        <v>1338</v>
      </c>
      <c r="C91" s="455" t="s">
        <v>1059</v>
      </c>
      <c r="D91" s="448" t="s">
        <v>1064</v>
      </c>
      <c r="E91" s="387">
        <v>150</v>
      </c>
      <c r="F91" s="476">
        <v>1115</v>
      </c>
      <c r="G91" s="477" t="s">
        <v>1339</v>
      </c>
      <c r="H91" s="478" t="s">
        <v>539</v>
      </c>
      <c r="I91" s="479" t="s">
        <v>1340</v>
      </c>
      <c r="J91" s="481"/>
      <c r="K91" s="137"/>
    </row>
    <row r="92" spans="1:11" ht="14.4">
      <c r="A92" s="135">
        <v>85</v>
      </c>
      <c r="B92" s="475" t="s">
        <v>1341</v>
      </c>
      <c r="C92" s="455" t="s">
        <v>1059</v>
      </c>
      <c r="D92" s="448" t="s">
        <v>1064</v>
      </c>
      <c r="E92" s="387">
        <v>150.4</v>
      </c>
      <c r="F92" s="476">
        <v>4181</v>
      </c>
      <c r="G92" s="477" t="s">
        <v>1342</v>
      </c>
      <c r="H92" s="478" t="s">
        <v>562</v>
      </c>
      <c r="I92" s="479" t="s">
        <v>1343</v>
      </c>
      <c r="J92" s="481"/>
      <c r="K92" s="137"/>
    </row>
    <row r="93" spans="1:11" ht="27.6">
      <c r="A93" s="135">
        <v>86</v>
      </c>
      <c r="B93" s="475" t="s">
        <v>1344</v>
      </c>
      <c r="C93" s="455" t="s">
        <v>1059</v>
      </c>
      <c r="D93" s="448" t="s">
        <v>1064</v>
      </c>
      <c r="E93" s="387">
        <v>149.38</v>
      </c>
      <c r="F93" s="476">
        <v>2676</v>
      </c>
      <c r="G93" s="477" t="s">
        <v>1345</v>
      </c>
      <c r="H93" s="478" t="s">
        <v>539</v>
      </c>
      <c r="I93" s="479" t="s">
        <v>1346</v>
      </c>
      <c r="J93" s="481"/>
      <c r="K93" s="137"/>
    </row>
    <row r="94" spans="1:11" ht="27.6">
      <c r="A94" s="135">
        <v>87</v>
      </c>
      <c r="B94" s="475" t="s">
        <v>1347</v>
      </c>
      <c r="C94" s="455" t="s">
        <v>1059</v>
      </c>
      <c r="D94" s="448" t="s">
        <v>1064</v>
      </c>
      <c r="E94" s="387">
        <v>26</v>
      </c>
      <c r="F94" s="476">
        <v>750</v>
      </c>
      <c r="G94" s="477" t="s">
        <v>1348</v>
      </c>
      <c r="H94" s="478" t="s">
        <v>1349</v>
      </c>
      <c r="I94" s="479" t="s">
        <v>1350</v>
      </c>
      <c r="J94" s="481"/>
      <c r="K94" s="137"/>
    </row>
    <row r="95" spans="1:11" ht="27.6">
      <c r="A95" s="135">
        <v>88</v>
      </c>
      <c r="B95" s="475" t="s">
        <v>1347</v>
      </c>
      <c r="C95" s="455" t="s">
        <v>1059</v>
      </c>
      <c r="D95" s="448" t="s">
        <v>1064</v>
      </c>
      <c r="E95" s="387">
        <v>26.47</v>
      </c>
      <c r="F95" s="476">
        <v>750</v>
      </c>
      <c r="G95" s="477" t="s">
        <v>1351</v>
      </c>
      <c r="H95" s="478" t="s">
        <v>1352</v>
      </c>
      <c r="I95" s="479" t="s">
        <v>1353</v>
      </c>
      <c r="J95" s="481"/>
      <c r="K95" s="137"/>
    </row>
    <row r="96" spans="1:11" ht="27.6">
      <c r="A96" s="135">
        <v>89</v>
      </c>
      <c r="B96" s="475" t="s">
        <v>1354</v>
      </c>
      <c r="C96" s="455" t="s">
        <v>1059</v>
      </c>
      <c r="D96" s="448" t="s">
        <v>1064</v>
      </c>
      <c r="E96" s="387">
        <v>152.02000000000001</v>
      </c>
      <c r="F96" s="476">
        <v>1875</v>
      </c>
      <c r="G96" s="477" t="s">
        <v>1355</v>
      </c>
      <c r="H96" s="478" t="s">
        <v>1356</v>
      </c>
      <c r="I96" s="479" t="s">
        <v>1357</v>
      </c>
      <c r="J96" s="481"/>
      <c r="K96" s="137"/>
    </row>
    <row r="97" spans="1:11" ht="27.6">
      <c r="A97" s="135">
        <v>90</v>
      </c>
      <c r="B97" s="475" t="s">
        <v>1358</v>
      </c>
      <c r="C97" s="455" t="s">
        <v>1059</v>
      </c>
      <c r="D97" s="448" t="s">
        <v>1064</v>
      </c>
      <c r="E97" s="387">
        <v>137.37</v>
      </c>
      <c r="F97" s="476">
        <v>1968</v>
      </c>
      <c r="G97" s="477" t="s">
        <v>1359</v>
      </c>
      <c r="H97" s="478" t="s">
        <v>886</v>
      </c>
      <c r="I97" s="479" t="s">
        <v>1360</v>
      </c>
      <c r="J97" s="481"/>
      <c r="K97" s="137"/>
    </row>
    <row r="98" spans="1:11" ht="27.6">
      <c r="A98" s="135">
        <v>91</v>
      </c>
      <c r="B98" s="475" t="s">
        <v>1361</v>
      </c>
      <c r="C98" s="455" t="s">
        <v>1059</v>
      </c>
      <c r="D98" s="448" t="s">
        <v>1064</v>
      </c>
      <c r="E98" s="387">
        <v>200</v>
      </c>
      <c r="F98" s="476">
        <v>800</v>
      </c>
      <c r="G98" s="477"/>
      <c r="H98" s="478"/>
      <c r="I98" s="479"/>
      <c r="J98" s="481">
        <v>206028485</v>
      </c>
      <c r="K98" s="137" t="s">
        <v>1362</v>
      </c>
    </row>
  </sheetData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ColWidth="9.109375" defaultRowHeight="13.2"/>
  <cols>
    <col min="1" max="1" width="6.88671875" style="185" customWidth="1"/>
    <col min="2" max="2" width="21.109375" style="185" customWidth="1"/>
    <col min="3" max="3" width="21.5546875" style="185" customWidth="1"/>
    <col min="4" max="4" width="19.109375" style="185" customWidth="1"/>
    <col min="5" max="5" width="15.109375" style="185" customWidth="1"/>
    <col min="6" max="6" width="20.88671875" style="185" customWidth="1"/>
    <col min="7" max="7" width="23.88671875" style="185" customWidth="1"/>
    <col min="8" max="8" width="19" style="185" customWidth="1"/>
    <col min="9" max="9" width="21.109375" style="185" customWidth="1"/>
    <col min="10" max="10" width="17" style="185" customWidth="1"/>
    <col min="11" max="11" width="21.5546875" style="185" customWidth="1"/>
    <col min="12" max="12" width="24.44140625" style="185" customWidth="1"/>
    <col min="13" max="16384" width="9.109375" style="185"/>
  </cols>
  <sheetData>
    <row r="1" spans="1:13" customFormat="1" ht="13.8">
      <c r="A1" s="138" t="s">
        <v>429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3.8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94" t="s">
        <v>480</v>
      </c>
    </row>
    <row r="3" spans="1:13" customFormat="1" ht="13.8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5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3.8">
      <c r="A5" s="219" t="str">
        <f>'ფორმა N1'!D4</f>
        <v>პლატფორმა ახალი პოიტიკური მოძრაობა სახელმწიფო ხალხისთვის</v>
      </c>
      <c r="B5" s="219"/>
      <c r="C5" s="81"/>
      <c r="D5" s="81"/>
      <c r="E5" s="81"/>
      <c r="F5" s="220"/>
      <c r="G5" s="221"/>
      <c r="H5" s="221"/>
      <c r="I5" s="221"/>
      <c r="J5" s="221"/>
      <c r="K5" s="221"/>
      <c r="L5" s="220"/>
    </row>
    <row r="6" spans="1:13" customFormat="1" ht="1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55.2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380</v>
      </c>
      <c r="L7" s="137" t="s">
        <v>370</v>
      </c>
    </row>
    <row r="8" spans="1:13" customFormat="1" ht="13.8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3.8">
      <c r="A9" s="68">
        <v>1</v>
      </c>
      <c r="B9" s="68"/>
      <c r="C9" s="26"/>
      <c r="D9" s="26"/>
      <c r="E9" s="26"/>
      <c r="F9" s="26"/>
      <c r="G9" s="26"/>
      <c r="H9" s="26"/>
      <c r="I9" s="218"/>
      <c r="J9" s="218"/>
      <c r="K9" s="218"/>
      <c r="L9" s="26"/>
    </row>
    <row r="10" spans="1:13" customFormat="1" ht="13.8">
      <c r="A10" s="68">
        <v>2</v>
      </c>
      <c r="B10" s="68"/>
      <c r="C10" s="26"/>
      <c r="D10" s="26"/>
      <c r="E10" s="26"/>
      <c r="F10" s="26"/>
      <c r="G10" s="26"/>
      <c r="H10" s="26"/>
      <c r="I10" s="218"/>
      <c r="J10" s="218"/>
      <c r="K10" s="218"/>
      <c r="L10" s="26"/>
    </row>
    <row r="11" spans="1:13" customFormat="1" ht="13.8">
      <c r="A11" s="68">
        <v>3</v>
      </c>
      <c r="B11" s="68"/>
      <c r="C11" s="26"/>
      <c r="D11" s="26"/>
      <c r="E11" s="26"/>
      <c r="F11" s="26"/>
      <c r="G11" s="26"/>
      <c r="H11" s="26"/>
      <c r="I11" s="218"/>
      <c r="J11" s="218"/>
      <c r="K11" s="218"/>
      <c r="L11" s="26"/>
    </row>
    <row r="12" spans="1:13" customFormat="1" ht="13.8">
      <c r="A12" s="68">
        <v>4</v>
      </c>
      <c r="B12" s="68"/>
      <c r="C12" s="26"/>
      <c r="D12" s="26"/>
      <c r="E12" s="26"/>
      <c r="F12" s="26"/>
      <c r="G12" s="26"/>
      <c r="H12" s="26"/>
      <c r="I12" s="218"/>
      <c r="J12" s="218"/>
      <c r="K12" s="218"/>
      <c r="L12" s="26"/>
    </row>
    <row r="13" spans="1:13" customFormat="1" ht="13.8">
      <c r="A13" s="68">
        <v>5</v>
      </c>
      <c r="B13" s="68"/>
      <c r="C13" s="26"/>
      <c r="D13" s="26"/>
      <c r="E13" s="26"/>
      <c r="F13" s="26"/>
      <c r="G13" s="26"/>
      <c r="H13" s="26"/>
      <c r="I13" s="218"/>
      <c r="J13" s="218"/>
      <c r="K13" s="218"/>
      <c r="L13" s="26"/>
    </row>
    <row r="14" spans="1:13" customFormat="1" ht="13.8">
      <c r="A14" s="68">
        <v>6</v>
      </c>
      <c r="B14" s="68"/>
      <c r="C14" s="26"/>
      <c r="D14" s="26"/>
      <c r="E14" s="26"/>
      <c r="F14" s="26"/>
      <c r="G14" s="26"/>
      <c r="H14" s="26"/>
      <c r="I14" s="218"/>
      <c r="J14" s="218"/>
      <c r="K14" s="218"/>
      <c r="L14" s="26"/>
    </row>
    <row r="15" spans="1:13" customFormat="1" ht="13.8">
      <c r="A15" s="68">
        <v>7</v>
      </c>
      <c r="B15" s="68"/>
      <c r="C15" s="26"/>
      <c r="D15" s="26"/>
      <c r="E15" s="26"/>
      <c r="F15" s="26"/>
      <c r="G15" s="26"/>
      <c r="H15" s="26"/>
      <c r="I15" s="218"/>
      <c r="J15" s="218"/>
      <c r="K15" s="218"/>
      <c r="L15" s="26"/>
    </row>
    <row r="16" spans="1:13" customFormat="1" ht="13.8">
      <c r="A16" s="68">
        <v>8</v>
      </c>
      <c r="B16" s="68"/>
      <c r="C16" s="26"/>
      <c r="D16" s="26"/>
      <c r="E16" s="26"/>
      <c r="F16" s="26"/>
      <c r="G16" s="26"/>
      <c r="H16" s="26"/>
      <c r="I16" s="218"/>
      <c r="J16" s="218"/>
      <c r="K16" s="218"/>
      <c r="L16" s="26"/>
    </row>
    <row r="17" spans="1:12" customFormat="1" ht="13.8">
      <c r="A17" s="68">
        <v>9</v>
      </c>
      <c r="B17" s="68"/>
      <c r="C17" s="26"/>
      <c r="D17" s="26"/>
      <c r="E17" s="26"/>
      <c r="F17" s="26"/>
      <c r="G17" s="26"/>
      <c r="H17" s="26"/>
      <c r="I17" s="218"/>
      <c r="J17" s="218"/>
      <c r="K17" s="218"/>
      <c r="L17" s="26"/>
    </row>
    <row r="18" spans="1:12" customFormat="1" ht="13.8">
      <c r="A18" s="68">
        <v>10</v>
      </c>
      <c r="B18" s="68"/>
      <c r="C18" s="26"/>
      <c r="D18" s="26"/>
      <c r="E18" s="26"/>
      <c r="F18" s="26"/>
      <c r="G18" s="26"/>
      <c r="H18" s="26"/>
      <c r="I18" s="218"/>
      <c r="J18" s="218"/>
      <c r="K18" s="218"/>
      <c r="L18" s="26"/>
    </row>
    <row r="19" spans="1:12" customFormat="1" ht="13.8">
      <c r="A19" s="68">
        <v>11</v>
      </c>
      <c r="B19" s="68"/>
      <c r="C19" s="26"/>
      <c r="D19" s="26"/>
      <c r="E19" s="26"/>
      <c r="F19" s="26"/>
      <c r="G19" s="26"/>
      <c r="H19" s="26"/>
      <c r="I19" s="218"/>
      <c r="J19" s="218"/>
      <c r="K19" s="218"/>
      <c r="L19" s="26"/>
    </row>
    <row r="20" spans="1:12" customFormat="1" ht="13.8">
      <c r="A20" s="68">
        <v>12</v>
      </c>
      <c r="B20" s="68"/>
      <c r="C20" s="26"/>
      <c r="D20" s="26"/>
      <c r="E20" s="26"/>
      <c r="F20" s="26"/>
      <c r="G20" s="26"/>
      <c r="H20" s="26"/>
      <c r="I20" s="218"/>
      <c r="J20" s="218"/>
      <c r="K20" s="218"/>
      <c r="L20" s="26"/>
    </row>
    <row r="21" spans="1:12" customFormat="1" ht="13.8">
      <c r="A21" s="68">
        <v>13</v>
      </c>
      <c r="B21" s="68"/>
      <c r="C21" s="26"/>
      <c r="D21" s="26"/>
      <c r="E21" s="26"/>
      <c r="F21" s="26"/>
      <c r="G21" s="26"/>
      <c r="H21" s="26"/>
      <c r="I21" s="218"/>
      <c r="J21" s="218"/>
      <c r="K21" s="218"/>
      <c r="L21" s="26"/>
    </row>
    <row r="22" spans="1:12" customFormat="1" ht="13.8">
      <c r="A22" s="68">
        <v>14</v>
      </c>
      <c r="B22" s="68"/>
      <c r="C22" s="26"/>
      <c r="D22" s="26"/>
      <c r="E22" s="26"/>
      <c r="F22" s="26"/>
      <c r="G22" s="26"/>
      <c r="H22" s="26"/>
      <c r="I22" s="218"/>
      <c r="J22" s="218"/>
      <c r="K22" s="218"/>
      <c r="L22" s="26"/>
    </row>
    <row r="23" spans="1:12" customFormat="1" ht="13.8">
      <c r="A23" s="68">
        <v>15</v>
      </c>
      <c r="B23" s="68"/>
      <c r="C23" s="26"/>
      <c r="D23" s="26"/>
      <c r="E23" s="26"/>
      <c r="F23" s="26"/>
      <c r="G23" s="26"/>
      <c r="H23" s="26"/>
      <c r="I23" s="218"/>
      <c r="J23" s="218"/>
      <c r="K23" s="218"/>
      <c r="L23" s="26"/>
    </row>
    <row r="24" spans="1:12" customFormat="1" ht="13.8">
      <c r="A24" s="68">
        <v>16</v>
      </c>
      <c r="B24" s="68"/>
      <c r="C24" s="26"/>
      <c r="D24" s="26"/>
      <c r="E24" s="26"/>
      <c r="F24" s="26"/>
      <c r="G24" s="26"/>
      <c r="H24" s="26"/>
      <c r="I24" s="218"/>
      <c r="J24" s="218"/>
      <c r="K24" s="218"/>
      <c r="L24" s="26"/>
    </row>
    <row r="25" spans="1:12" customFormat="1" ht="13.8">
      <c r="A25" s="68">
        <v>17</v>
      </c>
      <c r="B25" s="68"/>
      <c r="C25" s="26"/>
      <c r="D25" s="26"/>
      <c r="E25" s="26"/>
      <c r="F25" s="26"/>
      <c r="G25" s="26"/>
      <c r="H25" s="26"/>
      <c r="I25" s="218"/>
      <c r="J25" s="218"/>
      <c r="K25" s="218"/>
      <c r="L25" s="26"/>
    </row>
    <row r="26" spans="1:12" customFormat="1" ht="13.8">
      <c r="A26" s="68">
        <v>18</v>
      </c>
      <c r="B26" s="68"/>
      <c r="C26" s="26"/>
      <c r="D26" s="26"/>
      <c r="E26" s="26"/>
      <c r="F26" s="26"/>
      <c r="G26" s="26"/>
      <c r="H26" s="26"/>
      <c r="I26" s="218"/>
      <c r="J26" s="218"/>
      <c r="K26" s="218"/>
      <c r="L26" s="26"/>
    </row>
    <row r="27" spans="1:12" customFormat="1" ht="13.8">
      <c r="A27" s="68" t="s">
        <v>266</v>
      </c>
      <c r="B27" s="68"/>
      <c r="C27" s="26"/>
      <c r="D27" s="26"/>
      <c r="E27" s="26"/>
      <c r="F27" s="26"/>
      <c r="G27" s="26"/>
      <c r="H27" s="26"/>
      <c r="I27" s="218"/>
      <c r="J27" s="218"/>
      <c r="K27" s="218"/>
      <c r="L27" s="26"/>
    </row>
    <row r="28" spans="1:12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</row>
    <row r="29" spans="1:12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</row>
    <row r="30" spans="1:12" ht="13.8">
      <c r="A30" s="224"/>
      <c r="B30" s="224"/>
      <c r="C30" s="223"/>
      <c r="D30" s="223"/>
      <c r="E30" s="223"/>
      <c r="F30" s="223"/>
      <c r="G30" s="223"/>
      <c r="H30" s="223"/>
      <c r="I30" s="223"/>
      <c r="J30" s="223"/>
      <c r="K30" s="223"/>
      <c r="L30" s="223"/>
    </row>
    <row r="31" spans="1:12" ht="13.8">
      <c r="A31" s="184"/>
      <c r="B31" s="184"/>
      <c r="C31" s="186" t="s">
        <v>96</v>
      </c>
      <c r="D31" s="184"/>
      <c r="E31" s="184"/>
      <c r="F31" s="187"/>
      <c r="G31" s="184"/>
      <c r="H31" s="184"/>
      <c r="I31" s="184"/>
      <c r="J31" s="184"/>
      <c r="K31" s="184"/>
      <c r="L31" s="184"/>
    </row>
    <row r="32" spans="1:12" ht="13.8">
      <c r="A32" s="184"/>
      <c r="B32" s="184"/>
      <c r="C32" s="184"/>
      <c r="D32" s="188"/>
      <c r="E32" s="184"/>
      <c r="G32" s="188"/>
      <c r="H32" s="228"/>
    </row>
    <row r="33" spans="3:7" ht="13.8">
      <c r="C33" s="184"/>
      <c r="D33" s="190" t="s">
        <v>256</v>
      </c>
      <c r="E33" s="184"/>
      <c r="G33" s="191" t="s">
        <v>261</v>
      </c>
    </row>
    <row r="34" spans="3:7" ht="13.8">
      <c r="C34" s="184"/>
      <c r="D34" s="192" t="s">
        <v>127</v>
      </c>
      <c r="E34" s="184"/>
      <c r="G34" s="184" t="s">
        <v>257</v>
      </c>
    </row>
    <row r="35" spans="3:7" ht="13.8">
      <c r="C35" s="184"/>
      <c r="D35" s="192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12" sqref="C12"/>
    </sheetView>
  </sheetViews>
  <sheetFormatPr defaultColWidth="9.109375" defaultRowHeight="13.8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>
      <c r="A1" s="75" t="s">
        <v>289</v>
      </c>
      <c r="B1" s="77"/>
      <c r="C1" s="553" t="s">
        <v>97</v>
      </c>
      <c r="D1" s="553"/>
      <c r="E1" s="109"/>
    </row>
    <row r="2" spans="1:7">
      <c r="A2" s="77" t="s">
        <v>128</v>
      </c>
      <c r="B2" s="77"/>
      <c r="C2" s="355">
        <v>42550</v>
      </c>
      <c r="D2" s="393">
        <v>42570</v>
      </c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84" t="str">
        <f>'ფორმა N1'!D4</f>
        <v>პლატფორმა ახალი პოიტიკური მოძრაობა სახელმწიფო ხალხისთვის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7">
        <v>1</v>
      </c>
      <c r="B9" s="237" t="s">
        <v>65</v>
      </c>
      <c r="C9" s="86">
        <v>560106</v>
      </c>
      <c r="D9" s="86">
        <f>SUM(D10,D26)</f>
        <v>556000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560106</v>
      </c>
      <c r="D10" s="86">
        <f>SUM(D11,D12,D16,D19,D24,D25)</f>
        <v>556000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v>556000</v>
      </c>
      <c r="D12" s="108">
        <v>556000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>
        <v>556000</v>
      </c>
      <c r="D13" s="8">
        <v>556000</v>
      </c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27.6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393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27.6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417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418</v>
      </c>
      <c r="C24" s="271"/>
      <c r="D24" s="8"/>
      <c r="E24" s="109"/>
    </row>
    <row r="25" spans="1:5" s="3" customFormat="1">
      <c r="A25" s="89" t="s">
        <v>239</v>
      </c>
      <c r="B25" s="89" t="s">
        <v>424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v>4106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v>4106</v>
      </c>
      <c r="D27" s="108">
        <f>SUM(D28:D30)</f>
        <v>0</v>
      </c>
      <c r="E27" s="109"/>
    </row>
    <row r="28" spans="1:5">
      <c r="A28" s="245" t="s">
        <v>87</v>
      </c>
      <c r="B28" s="245" t="s">
        <v>297</v>
      </c>
      <c r="C28" s="8"/>
      <c r="D28" s="8"/>
      <c r="E28" s="109"/>
    </row>
    <row r="29" spans="1:5">
      <c r="A29" s="245" t="s">
        <v>88</v>
      </c>
      <c r="B29" s="245" t="s">
        <v>300</v>
      </c>
      <c r="C29" s="8"/>
      <c r="D29" s="8"/>
      <c r="E29" s="109"/>
    </row>
    <row r="30" spans="1:5">
      <c r="A30" s="245" t="s">
        <v>426</v>
      </c>
      <c r="B30" s="245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5" t="s">
        <v>12</v>
      </c>
      <c r="B32" s="245" t="s">
        <v>475</v>
      </c>
      <c r="C32" s="8"/>
      <c r="D32" s="8"/>
      <c r="E32" s="109"/>
    </row>
    <row r="33" spans="1:9">
      <c r="A33" s="245" t="s">
        <v>13</v>
      </c>
      <c r="B33" s="245" t="s">
        <v>476</v>
      </c>
      <c r="C33" s="8"/>
      <c r="D33" s="8"/>
      <c r="E33" s="109"/>
    </row>
    <row r="34" spans="1:9">
      <c r="A34" s="245" t="s">
        <v>269</v>
      </c>
      <c r="B34" s="245" t="s">
        <v>477</v>
      </c>
      <c r="C34" s="8"/>
      <c r="D34" s="8"/>
      <c r="E34" s="109"/>
    </row>
    <row r="35" spans="1:9">
      <c r="A35" s="89" t="s">
        <v>34</v>
      </c>
      <c r="B35" s="258" t="s">
        <v>423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3.2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B11" sqref="B11:I11"/>
    </sheetView>
  </sheetViews>
  <sheetFormatPr defaultColWidth="9.109375" defaultRowHeight="13.2"/>
  <cols>
    <col min="1" max="1" width="11.6640625" style="185" customWidth="1"/>
    <col min="2" max="2" width="21.5546875" style="185" customWidth="1"/>
    <col min="3" max="3" width="19.109375" style="185" customWidth="1"/>
    <col min="4" max="4" width="23.6640625" style="185" customWidth="1"/>
    <col min="5" max="6" width="16.5546875" style="185" bestFit="1" customWidth="1"/>
    <col min="7" max="7" width="17" style="185" customWidth="1"/>
    <col min="8" max="8" width="19" style="185" customWidth="1"/>
    <col min="9" max="9" width="24.44140625" style="185" customWidth="1"/>
    <col min="10" max="16384" width="9.109375" style="185"/>
  </cols>
  <sheetData>
    <row r="1" spans="1:13" customFormat="1" ht="13.8">
      <c r="A1" s="138" t="s">
        <v>430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3.8">
      <c r="A2" s="106" t="s">
        <v>128</v>
      </c>
      <c r="B2" s="139"/>
      <c r="C2" s="139"/>
      <c r="D2" s="139"/>
      <c r="E2" s="139"/>
      <c r="F2" s="139"/>
      <c r="G2" s="139"/>
      <c r="H2" s="145"/>
      <c r="I2" s="394" t="s">
        <v>480</v>
      </c>
    </row>
    <row r="3" spans="1:13" customFormat="1" ht="13.8">
      <c r="A3" s="139"/>
      <c r="B3" s="139"/>
      <c r="C3" s="139"/>
      <c r="D3" s="139"/>
      <c r="E3" s="139"/>
      <c r="F3" s="139"/>
      <c r="G3" s="139"/>
      <c r="H3" s="142"/>
      <c r="I3" s="142"/>
      <c r="M3" s="185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3.8">
      <c r="A5" s="219" t="str">
        <f>'ფორმა N1'!D4</f>
        <v>პლატფორმა ახალი პოიტიკური მოძრაობა სახელმწიფო ხალხისთვის</v>
      </c>
      <c r="B5" s="81"/>
      <c r="C5" s="81"/>
      <c r="D5" s="221"/>
      <c r="E5" s="221"/>
      <c r="F5" s="221"/>
      <c r="G5" s="221"/>
      <c r="H5" s="221"/>
      <c r="I5" s="220"/>
    </row>
    <row r="6" spans="1:13" customFormat="1" ht="1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55.2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380</v>
      </c>
      <c r="I7" s="137" t="s">
        <v>370</v>
      </c>
    </row>
    <row r="8" spans="1:13" customFormat="1" ht="13.8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41.4">
      <c r="A9" s="68">
        <v>1</v>
      </c>
      <c r="B9" s="26" t="s">
        <v>1363</v>
      </c>
      <c r="C9" s="26" t="s">
        <v>1364</v>
      </c>
      <c r="D9" s="26">
        <v>15000</v>
      </c>
      <c r="E9" s="26"/>
      <c r="F9" s="218"/>
      <c r="G9" s="218"/>
      <c r="H9" s="218">
        <v>405123174</v>
      </c>
      <c r="I9" s="26" t="s">
        <v>1365</v>
      </c>
    </row>
    <row r="10" spans="1:13" customFormat="1" ht="32.4" customHeight="1">
      <c r="A10" s="68">
        <v>2</v>
      </c>
      <c r="B10" s="26" t="s">
        <v>1374</v>
      </c>
      <c r="C10" s="26" t="s">
        <v>1375</v>
      </c>
      <c r="D10" s="26">
        <v>1000</v>
      </c>
      <c r="E10" s="469"/>
      <c r="F10" s="26"/>
      <c r="G10" s="26"/>
      <c r="H10" s="496" t="s">
        <v>1376</v>
      </c>
      <c r="I10" s="26" t="s">
        <v>1377</v>
      </c>
    </row>
    <row r="11" spans="1:13" customFormat="1" ht="13.8">
      <c r="A11" s="68">
        <v>3</v>
      </c>
      <c r="B11" s="26" t="s">
        <v>1366</v>
      </c>
      <c r="C11" s="26" t="s">
        <v>1367</v>
      </c>
      <c r="D11" s="26">
        <v>15</v>
      </c>
      <c r="E11" s="26"/>
      <c r="F11" s="218"/>
      <c r="G11" s="218"/>
      <c r="H11" s="543">
        <v>205288099</v>
      </c>
      <c r="I11" s="26" t="s">
        <v>1368</v>
      </c>
    </row>
    <row r="12" spans="1:13" customFormat="1" ht="13.8">
      <c r="A12" s="68">
        <v>4</v>
      </c>
      <c r="B12" s="26"/>
      <c r="C12" s="26"/>
      <c r="D12" s="26"/>
      <c r="E12" s="26"/>
      <c r="F12" s="26"/>
      <c r="G12" s="26"/>
      <c r="H12" s="26"/>
      <c r="I12" s="26"/>
    </row>
    <row r="13" spans="1:13" customFormat="1" ht="13.8">
      <c r="A13" s="68">
        <v>5</v>
      </c>
      <c r="B13" s="26"/>
      <c r="C13" s="26"/>
      <c r="D13" s="26"/>
      <c r="E13" s="26"/>
      <c r="F13" s="26"/>
      <c r="G13" s="26"/>
      <c r="H13" s="26"/>
      <c r="I13" s="26"/>
    </row>
    <row r="14" spans="1:13" customFormat="1" ht="13.8">
      <c r="A14" s="68">
        <v>6</v>
      </c>
      <c r="B14" s="26"/>
      <c r="C14" s="26"/>
      <c r="D14" s="26"/>
      <c r="E14" s="26"/>
      <c r="F14" s="218"/>
      <c r="G14" s="218"/>
      <c r="H14" s="218"/>
      <c r="I14" s="26"/>
    </row>
    <row r="15" spans="1:13" customFormat="1" ht="13.8">
      <c r="A15" s="68">
        <v>7</v>
      </c>
      <c r="B15" s="26"/>
      <c r="C15" s="26"/>
      <c r="D15" s="26"/>
      <c r="E15" s="26"/>
      <c r="F15" s="218"/>
      <c r="G15" s="218"/>
      <c r="H15" s="218"/>
      <c r="I15" s="26"/>
    </row>
    <row r="16" spans="1:13" customFormat="1" ht="13.8">
      <c r="A16" s="68">
        <v>8</v>
      </c>
      <c r="B16" s="26"/>
      <c r="C16" s="26"/>
      <c r="D16" s="26"/>
      <c r="E16" s="26"/>
      <c r="F16" s="218"/>
      <c r="G16" s="218"/>
      <c r="H16" s="218"/>
      <c r="I16" s="26"/>
    </row>
    <row r="17" spans="1:9" customFormat="1" ht="13.8">
      <c r="A17" s="68">
        <v>9</v>
      </c>
      <c r="B17" s="26"/>
      <c r="C17" s="26"/>
      <c r="D17" s="26"/>
      <c r="E17" s="26"/>
      <c r="F17" s="218"/>
      <c r="G17" s="218"/>
      <c r="H17" s="218"/>
      <c r="I17" s="26"/>
    </row>
    <row r="18" spans="1:9" customFormat="1" ht="13.8">
      <c r="A18" s="68">
        <v>10</v>
      </c>
      <c r="B18" s="26"/>
      <c r="C18" s="26"/>
      <c r="D18" s="26"/>
      <c r="E18" s="26"/>
      <c r="F18" s="218"/>
      <c r="G18" s="218"/>
      <c r="H18" s="218"/>
      <c r="I18" s="26"/>
    </row>
    <row r="19" spans="1:9" customFormat="1" ht="13.8">
      <c r="A19" s="68">
        <v>11</v>
      </c>
      <c r="B19" s="26"/>
      <c r="C19" s="26"/>
      <c r="D19" s="26"/>
      <c r="E19" s="26"/>
      <c r="F19" s="218"/>
      <c r="G19" s="218"/>
      <c r="H19" s="218"/>
      <c r="I19" s="26"/>
    </row>
    <row r="20" spans="1:9" customFormat="1" ht="13.8">
      <c r="A20" s="68">
        <v>12</v>
      </c>
      <c r="B20" s="26"/>
      <c r="C20" s="26"/>
      <c r="D20" s="26"/>
      <c r="E20" s="26"/>
      <c r="F20" s="218"/>
      <c r="G20" s="218"/>
      <c r="H20" s="218"/>
      <c r="I20" s="26"/>
    </row>
    <row r="21" spans="1:9" customFormat="1" ht="13.8">
      <c r="A21" s="68">
        <v>13</v>
      </c>
      <c r="B21" s="26"/>
      <c r="C21" s="26"/>
      <c r="D21" s="26"/>
      <c r="E21" s="26"/>
      <c r="F21" s="218"/>
      <c r="G21" s="218"/>
      <c r="H21" s="218"/>
      <c r="I21" s="26"/>
    </row>
    <row r="22" spans="1:9" customFormat="1" ht="13.8">
      <c r="A22" s="68">
        <v>14</v>
      </c>
      <c r="B22" s="26"/>
      <c r="C22" s="26"/>
      <c r="D22" s="26"/>
      <c r="E22" s="26"/>
      <c r="F22" s="218"/>
      <c r="G22" s="218"/>
      <c r="H22" s="218"/>
      <c r="I22" s="26"/>
    </row>
    <row r="23" spans="1:9" customFormat="1" ht="13.8">
      <c r="A23" s="68">
        <v>15</v>
      </c>
      <c r="B23" s="26"/>
      <c r="C23" s="26"/>
      <c r="D23" s="26"/>
      <c r="E23" s="26"/>
      <c r="F23" s="218"/>
      <c r="G23" s="218"/>
      <c r="H23" s="218"/>
      <c r="I23" s="26"/>
    </row>
    <row r="24" spans="1:9" customFormat="1" ht="13.8">
      <c r="A24" s="68">
        <v>16</v>
      </c>
      <c r="B24" s="26"/>
      <c r="C24" s="26"/>
      <c r="D24" s="26"/>
      <c r="E24" s="26"/>
      <c r="F24" s="218"/>
      <c r="G24" s="218"/>
      <c r="H24" s="218"/>
      <c r="I24" s="26"/>
    </row>
    <row r="25" spans="1:9" customFormat="1" ht="13.8">
      <c r="A25" s="68">
        <v>17</v>
      </c>
      <c r="B25" s="26"/>
      <c r="C25" s="26"/>
      <c r="D25" s="26"/>
      <c r="E25" s="26"/>
      <c r="F25" s="218"/>
      <c r="G25" s="218"/>
      <c r="H25" s="218"/>
      <c r="I25" s="26"/>
    </row>
    <row r="26" spans="1:9" customFormat="1" ht="13.8">
      <c r="A26" s="68">
        <v>18</v>
      </c>
      <c r="B26" s="26"/>
      <c r="C26" s="26"/>
      <c r="D26" s="26"/>
      <c r="E26" s="26"/>
      <c r="F26" s="218"/>
      <c r="G26" s="218"/>
      <c r="H26" s="218"/>
      <c r="I26" s="26"/>
    </row>
    <row r="27" spans="1:9" customFormat="1" ht="13.8">
      <c r="A27" s="68" t="s">
        <v>266</v>
      </c>
      <c r="B27" s="26"/>
      <c r="C27" s="26"/>
      <c r="D27" s="26"/>
      <c r="E27" s="26"/>
      <c r="F27" s="218"/>
      <c r="G27" s="218"/>
      <c r="H27" s="218"/>
      <c r="I27" s="26"/>
    </row>
    <row r="28" spans="1:9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 ht="13.8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3.8">
      <c r="A31" s="184"/>
      <c r="B31" s="186" t="s">
        <v>96</v>
      </c>
      <c r="C31" s="184"/>
      <c r="D31" s="184"/>
      <c r="E31" s="187"/>
      <c r="F31" s="184"/>
      <c r="G31" s="184"/>
      <c r="H31" s="184"/>
      <c r="I31" s="184"/>
    </row>
    <row r="32" spans="1:9" ht="13.8">
      <c r="A32" s="184"/>
      <c r="B32" s="184"/>
      <c r="C32" s="188"/>
      <c r="D32" s="184"/>
      <c r="F32" s="188"/>
      <c r="G32" s="228"/>
    </row>
    <row r="33" spans="2:6" ht="13.8">
      <c r="B33" s="184"/>
      <c r="C33" s="190" t="s">
        <v>256</v>
      </c>
      <c r="D33" s="184"/>
      <c r="F33" s="191" t="s">
        <v>261</v>
      </c>
    </row>
    <row r="34" spans="2:6" ht="13.8">
      <c r="B34" s="184"/>
      <c r="C34" s="192" t="s">
        <v>127</v>
      </c>
      <c r="D34" s="184"/>
      <c r="F34" s="184" t="s">
        <v>257</v>
      </c>
    </row>
    <row r="35" spans="2:6" ht="13.8">
      <c r="B35" s="184"/>
      <c r="C35" s="192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79"/>
  <sheetViews>
    <sheetView view="pageBreakPreview" zoomScale="80" zoomScaleNormal="100" zoomScaleSheetLayoutView="80" workbookViewId="0">
      <selection activeCell="E47" sqref="E47"/>
    </sheetView>
  </sheetViews>
  <sheetFormatPr defaultColWidth="9.109375" defaultRowHeight="13.8"/>
  <cols>
    <col min="1" max="1" width="10" style="184" customWidth="1"/>
    <col min="2" max="2" width="15" style="184" customWidth="1"/>
    <col min="3" max="3" width="33.33203125" style="184" customWidth="1"/>
    <col min="4" max="4" width="18.109375" style="184" customWidth="1"/>
    <col min="5" max="5" width="27.33203125" style="184" customWidth="1"/>
    <col min="6" max="6" width="20" style="184" customWidth="1"/>
    <col min="7" max="7" width="29.33203125" style="184" customWidth="1"/>
    <col min="8" max="8" width="27.109375" style="184" customWidth="1"/>
    <col min="9" max="9" width="26.44140625" style="184" customWidth="1"/>
    <col min="10" max="10" width="0.5546875" style="184" customWidth="1"/>
    <col min="11" max="16384" width="9.109375" style="184"/>
  </cols>
  <sheetData>
    <row r="1" spans="1:10">
      <c r="A1" s="75" t="s">
        <v>381</v>
      </c>
      <c r="B1" s="77"/>
      <c r="C1" s="77"/>
      <c r="D1" s="77"/>
      <c r="E1" s="77"/>
      <c r="F1" s="77"/>
      <c r="G1" s="77"/>
      <c r="H1" s="77"/>
      <c r="I1" s="391" t="s">
        <v>186</v>
      </c>
      <c r="J1" s="165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20" t="s">
        <v>1390</v>
      </c>
      <c r="J2" s="165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5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9">
        <f>'[2]ფორმა N1'!D4</f>
        <v>0</v>
      </c>
      <c r="B5" s="219" t="s">
        <v>1516</v>
      </c>
      <c r="C5" s="219"/>
      <c r="D5" s="219"/>
      <c r="E5" s="219"/>
      <c r="F5" s="219"/>
      <c r="G5" s="219"/>
      <c r="H5" s="219"/>
      <c r="I5" s="219"/>
      <c r="J5" s="191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6" t="s">
        <v>64</v>
      </c>
      <c r="B8" s="379" t="s">
        <v>358</v>
      </c>
      <c r="C8" s="380" t="s">
        <v>414</v>
      </c>
      <c r="D8" s="380" t="s">
        <v>415</v>
      </c>
      <c r="E8" s="380" t="s">
        <v>359</v>
      </c>
      <c r="F8" s="380" t="s">
        <v>377</v>
      </c>
      <c r="G8" s="380" t="s">
        <v>378</v>
      </c>
      <c r="H8" s="380" t="s">
        <v>416</v>
      </c>
      <c r="I8" s="167" t="s">
        <v>379</v>
      </c>
      <c r="J8" s="106"/>
    </row>
    <row r="9" spans="1:10" ht="55.2">
      <c r="A9" s="169">
        <v>1</v>
      </c>
      <c r="B9" s="206" t="s">
        <v>1517</v>
      </c>
      <c r="C9" s="174" t="s">
        <v>1518</v>
      </c>
      <c r="D9" s="174">
        <v>404404122</v>
      </c>
      <c r="E9" s="173" t="s">
        <v>1519</v>
      </c>
      <c r="F9" s="173" t="s">
        <v>1520</v>
      </c>
      <c r="G9" s="173" t="s">
        <v>1521</v>
      </c>
      <c r="H9" s="173">
        <v>40000</v>
      </c>
      <c r="I9" s="173">
        <v>165097.20000000001</v>
      </c>
      <c r="J9" s="106"/>
    </row>
    <row r="10" spans="1:10">
      <c r="A10" s="169">
        <v>2</v>
      </c>
      <c r="B10" s="206" t="s">
        <v>1522</v>
      </c>
      <c r="C10" s="174" t="s">
        <v>1523</v>
      </c>
      <c r="D10" s="174">
        <v>204564113</v>
      </c>
      <c r="E10" s="173" t="s">
        <v>1524</v>
      </c>
      <c r="F10" s="173"/>
      <c r="G10" s="173">
        <v>1500</v>
      </c>
      <c r="H10" s="173"/>
      <c r="I10" s="173">
        <v>1500</v>
      </c>
      <c r="J10" s="106"/>
    </row>
    <row r="11" spans="1:10">
      <c r="A11" s="169">
        <v>3</v>
      </c>
      <c r="B11" s="206" t="s">
        <v>1525</v>
      </c>
      <c r="C11" s="174" t="s">
        <v>1526</v>
      </c>
      <c r="D11" s="174">
        <v>405071078</v>
      </c>
      <c r="E11" s="173" t="s">
        <v>1427</v>
      </c>
      <c r="F11" s="173">
        <v>3000</v>
      </c>
      <c r="G11" s="173">
        <v>31915</v>
      </c>
      <c r="H11" s="173">
        <v>7000</v>
      </c>
      <c r="I11" s="521">
        <f>F11+G11-H11</f>
        <v>27915</v>
      </c>
      <c r="J11" s="106"/>
    </row>
    <row r="12" spans="1:10" ht="27.6">
      <c r="A12" s="169">
        <v>4</v>
      </c>
      <c r="B12" s="206" t="s">
        <v>1527</v>
      </c>
      <c r="C12" s="174" t="s">
        <v>1528</v>
      </c>
      <c r="D12" s="174">
        <v>405145203</v>
      </c>
      <c r="E12" s="173" t="s">
        <v>1529</v>
      </c>
      <c r="F12" s="173">
        <v>19850</v>
      </c>
      <c r="G12" s="173"/>
      <c r="H12" s="173">
        <v>3000</v>
      </c>
      <c r="I12" s="173">
        <v>16850</v>
      </c>
      <c r="J12" s="106"/>
    </row>
    <row r="13" spans="1:10" ht="27.6">
      <c r="A13" s="169">
        <v>5</v>
      </c>
      <c r="B13" s="206" t="s">
        <v>1522</v>
      </c>
      <c r="C13" s="174" t="s">
        <v>1530</v>
      </c>
      <c r="D13" s="174">
        <v>406108590</v>
      </c>
      <c r="E13" s="173" t="s">
        <v>1531</v>
      </c>
      <c r="F13" s="173"/>
      <c r="G13" s="173">
        <v>8500</v>
      </c>
      <c r="H13" s="173"/>
      <c r="I13" s="173">
        <v>8500</v>
      </c>
      <c r="J13" s="106"/>
    </row>
    <row r="14" spans="1:10" ht="27.6">
      <c r="A14" s="169">
        <v>7</v>
      </c>
      <c r="B14" s="206" t="s">
        <v>1532</v>
      </c>
      <c r="C14" s="174" t="s">
        <v>1533</v>
      </c>
      <c r="D14" s="174">
        <v>205150655</v>
      </c>
      <c r="E14" s="173" t="s">
        <v>1534</v>
      </c>
      <c r="F14" s="173">
        <v>619</v>
      </c>
      <c r="G14" s="173">
        <v>754</v>
      </c>
      <c r="H14" s="173">
        <v>970</v>
      </c>
      <c r="I14" s="173">
        <v>403</v>
      </c>
      <c r="J14" s="106"/>
    </row>
    <row r="15" spans="1:10" ht="27.6">
      <c r="A15" s="169">
        <v>8</v>
      </c>
      <c r="B15" s="206" t="s">
        <v>1517</v>
      </c>
      <c r="C15" s="174" t="s">
        <v>1535</v>
      </c>
      <c r="D15" s="174">
        <v>405123174</v>
      </c>
      <c r="E15" s="173" t="s">
        <v>1536</v>
      </c>
      <c r="F15" s="173"/>
      <c r="G15" s="173">
        <v>15000</v>
      </c>
      <c r="H15" s="173"/>
      <c r="I15" s="173">
        <v>15000</v>
      </c>
      <c r="J15" s="106"/>
    </row>
    <row r="16" spans="1:10">
      <c r="A16" s="169">
        <v>9</v>
      </c>
      <c r="B16" s="206" t="s">
        <v>1537</v>
      </c>
      <c r="C16" s="174" t="s">
        <v>1538</v>
      </c>
      <c r="D16" s="174">
        <v>405152560</v>
      </c>
      <c r="E16" s="173" t="s">
        <v>1539</v>
      </c>
      <c r="F16" s="173">
        <v>51</v>
      </c>
      <c r="G16" s="173">
        <v>18254</v>
      </c>
      <c r="H16" s="173">
        <v>11435</v>
      </c>
      <c r="I16" s="173">
        <v>6870</v>
      </c>
      <c r="J16" s="106"/>
    </row>
    <row r="17" spans="1:10" ht="27.6">
      <c r="A17" s="169">
        <v>10</v>
      </c>
      <c r="B17" s="206" t="s">
        <v>1522</v>
      </c>
      <c r="C17" s="174" t="s">
        <v>1368</v>
      </c>
      <c r="D17" s="174">
        <v>205288099</v>
      </c>
      <c r="E17" s="173" t="s">
        <v>1540</v>
      </c>
      <c r="F17" s="173"/>
      <c r="G17" s="173">
        <v>319</v>
      </c>
      <c r="H17" s="173">
        <v>315</v>
      </c>
      <c r="I17" s="173">
        <v>4</v>
      </c>
      <c r="J17" s="106"/>
    </row>
    <row r="18" spans="1:10" ht="27.6">
      <c r="A18" s="169">
        <v>11</v>
      </c>
      <c r="B18" s="206" t="s">
        <v>1541</v>
      </c>
      <c r="C18" s="174" t="s">
        <v>1542</v>
      </c>
      <c r="D18" s="174">
        <v>406123760</v>
      </c>
      <c r="E18" s="173" t="s">
        <v>1543</v>
      </c>
      <c r="F18" s="173"/>
      <c r="G18" s="173">
        <v>8454</v>
      </c>
      <c r="H18" s="173">
        <v>1000</v>
      </c>
      <c r="I18" s="173">
        <v>7454</v>
      </c>
      <c r="J18" s="106"/>
    </row>
    <row r="19" spans="1:10" ht="27.6">
      <c r="A19" s="169">
        <v>12</v>
      </c>
      <c r="B19" s="206" t="s">
        <v>1522</v>
      </c>
      <c r="C19" s="174" t="s">
        <v>1544</v>
      </c>
      <c r="D19" s="174">
        <v>406054683</v>
      </c>
      <c r="E19" s="173" t="s">
        <v>1545</v>
      </c>
      <c r="F19" s="173">
        <v>17079</v>
      </c>
      <c r="G19" s="173" t="s">
        <v>1546</v>
      </c>
      <c r="H19" s="173">
        <v>22100</v>
      </c>
      <c r="I19" s="173">
        <v>34978.5</v>
      </c>
      <c r="J19" s="106"/>
    </row>
    <row r="20" spans="1:10">
      <c r="A20" s="169">
        <v>13</v>
      </c>
      <c r="B20" s="206" t="s">
        <v>1525</v>
      </c>
      <c r="C20" s="174" t="s">
        <v>1547</v>
      </c>
      <c r="D20" s="174">
        <v>405138202</v>
      </c>
      <c r="E20" s="173" t="s">
        <v>1539</v>
      </c>
      <c r="F20" s="173" t="s">
        <v>1548</v>
      </c>
      <c r="G20" s="173">
        <v>15426</v>
      </c>
      <c r="H20" s="173" t="s">
        <v>1549</v>
      </c>
      <c r="I20" s="173">
        <v>5900</v>
      </c>
      <c r="J20" s="106"/>
    </row>
    <row r="21" spans="1:10">
      <c r="A21" s="169">
        <v>14</v>
      </c>
      <c r="B21" s="206" t="s">
        <v>1522</v>
      </c>
      <c r="C21" s="174" t="s">
        <v>1550</v>
      </c>
      <c r="D21" s="174">
        <v>404947215</v>
      </c>
      <c r="E21" s="173" t="s">
        <v>1551</v>
      </c>
      <c r="F21" s="173"/>
      <c r="G21" s="173" t="s">
        <v>1552</v>
      </c>
      <c r="H21" s="173" t="s">
        <v>1553</v>
      </c>
      <c r="I21" s="173">
        <v>19080.39</v>
      </c>
      <c r="J21" s="106"/>
    </row>
    <row r="22" spans="1:10">
      <c r="A22" s="169">
        <v>15</v>
      </c>
      <c r="B22" s="206" t="s">
        <v>1522</v>
      </c>
      <c r="C22" s="174" t="s">
        <v>1554</v>
      </c>
      <c r="D22" s="174">
        <v>406116028</v>
      </c>
      <c r="E22" s="173" t="s">
        <v>1555</v>
      </c>
      <c r="F22" s="173"/>
      <c r="G22" s="173">
        <v>280</v>
      </c>
      <c r="H22" s="173"/>
      <c r="I22" s="173">
        <v>280</v>
      </c>
      <c r="J22" s="106"/>
    </row>
    <row r="23" spans="1:10">
      <c r="A23" s="169">
        <v>16</v>
      </c>
      <c r="B23" s="206" t="s">
        <v>1556</v>
      </c>
      <c r="C23" s="174" t="s">
        <v>1557</v>
      </c>
      <c r="D23" s="174">
        <v>237077435</v>
      </c>
      <c r="E23" s="173" t="s">
        <v>1558</v>
      </c>
      <c r="F23" s="173">
        <v>1980</v>
      </c>
      <c r="G23" s="173"/>
      <c r="H23" s="173">
        <v>10620</v>
      </c>
      <c r="I23" s="173">
        <v>12600</v>
      </c>
      <c r="J23" s="106"/>
    </row>
    <row r="24" spans="1:10">
      <c r="A24" s="169">
        <v>17</v>
      </c>
      <c r="B24" s="206" t="s">
        <v>1522</v>
      </c>
      <c r="C24" s="174" t="s">
        <v>1559</v>
      </c>
      <c r="D24" s="174">
        <v>205235618</v>
      </c>
      <c r="E24" s="173" t="s">
        <v>1551</v>
      </c>
      <c r="F24" s="173" t="s">
        <v>1560</v>
      </c>
      <c r="G24" s="173"/>
      <c r="H24" s="173"/>
      <c r="I24" s="173">
        <v>1097.2</v>
      </c>
      <c r="J24" s="106"/>
    </row>
    <row r="25" spans="1:10" ht="55.2">
      <c r="A25" s="169">
        <v>18</v>
      </c>
      <c r="B25" s="206" t="s">
        <v>1541</v>
      </c>
      <c r="C25" s="174" t="s">
        <v>1561</v>
      </c>
      <c r="D25" s="174">
        <v>205042130</v>
      </c>
      <c r="E25" s="173" t="s">
        <v>1562</v>
      </c>
      <c r="F25" s="173"/>
      <c r="G25" s="173">
        <v>200</v>
      </c>
      <c r="H25" s="173"/>
      <c r="I25" s="173">
        <v>200</v>
      </c>
      <c r="J25" s="106"/>
    </row>
    <row r="26" spans="1:10" ht="27.6">
      <c r="A26" s="169">
        <v>19</v>
      </c>
      <c r="B26" s="206" t="s">
        <v>1563</v>
      </c>
      <c r="C26" s="522" t="s">
        <v>1564</v>
      </c>
      <c r="D26" s="174">
        <v>205075014</v>
      </c>
      <c r="E26" s="173" t="s">
        <v>1565</v>
      </c>
      <c r="F26" s="173"/>
      <c r="G26" s="173">
        <v>800</v>
      </c>
      <c r="H26" s="173"/>
      <c r="I26" s="173">
        <v>800</v>
      </c>
      <c r="J26" s="106"/>
    </row>
    <row r="27" spans="1:10" ht="27.6">
      <c r="A27" s="169">
        <v>20</v>
      </c>
      <c r="B27" s="206" t="s">
        <v>1566</v>
      </c>
      <c r="C27" s="174" t="s">
        <v>1567</v>
      </c>
      <c r="D27" s="174">
        <v>404865151</v>
      </c>
      <c r="E27" s="173" t="s">
        <v>1568</v>
      </c>
      <c r="F27" s="173"/>
      <c r="G27" s="173">
        <v>200</v>
      </c>
      <c r="H27" s="173"/>
      <c r="I27" s="173">
        <v>200</v>
      </c>
      <c r="J27" s="106"/>
    </row>
    <row r="28" spans="1:10">
      <c r="A28" s="169">
        <v>21</v>
      </c>
      <c r="B28" s="206" t="s">
        <v>1569</v>
      </c>
      <c r="C28" s="177" t="s">
        <v>1570</v>
      </c>
      <c r="D28" s="177">
        <v>412709957</v>
      </c>
      <c r="E28" s="176" t="s">
        <v>1571</v>
      </c>
      <c r="F28" s="176"/>
      <c r="G28" s="176">
        <v>1750</v>
      </c>
      <c r="H28" s="270"/>
      <c r="I28" s="173">
        <v>1750</v>
      </c>
      <c r="J28" s="106"/>
    </row>
    <row r="29" spans="1:10" ht="41.4">
      <c r="A29" s="169">
        <v>22</v>
      </c>
      <c r="B29" s="206" t="s">
        <v>1522</v>
      </c>
      <c r="C29" s="177" t="s">
        <v>1572</v>
      </c>
      <c r="D29" s="177">
        <v>406044301</v>
      </c>
      <c r="E29" s="176" t="s">
        <v>1573</v>
      </c>
      <c r="F29" s="176">
        <v>75</v>
      </c>
      <c r="G29" s="176">
        <v>240</v>
      </c>
      <c r="H29" s="270">
        <v>180</v>
      </c>
      <c r="I29" s="173">
        <v>135</v>
      </c>
      <c r="J29" s="106"/>
    </row>
    <row r="30" spans="1:10" ht="41.4">
      <c r="A30" s="169">
        <v>23</v>
      </c>
      <c r="B30" s="206" t="s">
        <v>1574</v>
      </c>
      <c r="C30" s="177" t="s">
        <v>1575</v>
      </c>
      <c r="D30" s="177">
        <v>205253704</v>
      </c>
      <c r="E30" s="176" t="s">
        <v>1576</v>
      </c>
      <c r="F30" s="176"/>
      <c r="G30" s="176">
        <v>6845</v>
      </c>
      <c r="H30" s="270">
        <v>4570</v>
      </c>
      <c r="I30" s="173">
        <v>2275</v>
      </c>
      <c r="J30" s="106"/>
    </row>
    <row r="31" spans="1:10">
      <c r="A31" s="169">
        <v>24</v>
      </c>
      <c r="B31" s="206" t="s">
        <v>1577</v>
      </c>
      <c r="C31" s="523" t="s">
        <v>1578</v>
      </c>
      <c r="D31" s="177">
        <v>405123174</v>
      </c>
      <c r="E31" s="176" t="s">
        <v>1579</v>
      </c>
      <c r="F31" s="176"/>
      <c r="G31" s="176">
        <v>3017</v>
      </c>
      <c r="H31" s="270"/>
      <c r="I31" s="173">
        <v>3017</v>
      </c>
      <c r="J31" s="106"/>
    </row>
    <row r="32" spans="1:10" ht="27.6">
      <c r="A32" s="169">
        <v>25</v>
      </c>
      <c r="B32" s="206" t="s">
        <v>1580</v>
      </c>
      <c r="C32" s="177" t="s">
        <v>1581</v>
      </c>
      <c r="D32" s="177">
        <v>404437720</v>
      </c>
      <c r="E32" s="176" t="s">
        <v>1582</v>
      </c>
      <c r="F32" s="176"/>
      <c r="G32" s="176">
        <v>23222.400000000001</v>
      </c>
      <c r="H32" s="270">
        <v>12000</v>
      </c>
      <c r="I32" s="173">
        <v>11222.4</v>
      </c>
      <c r="J32" s="106"/>
    </row>
    <row r="33" spans="1:10">
      <c r="A33" s="169">
        <v>26</v>
      </c>
      <c r="B33" s="206" t="s">
        <v>1583</v>
      </c>
      <c r="C33" s="177" t="s">
        <v>1584</v>
      </c>
      <c r="D33" s="177">
        <v>400144214</v>
      </c>
      <c r="E33" s="176" t="s">
        <v>1427</v>
      </c>
      <c r="F33" s="176"/>
      <c r="G33" s="176">
        <v>3150</v>
      </c>
      <c r="H33" s="270">
        <v>1850</v>
      </c>
      <c r="I33" s="173">
        <v>1300</v>
      </c>
      <c r="J33" s="106"/>
    </row>
    <row r="34" spans="1:10" ht="27.6">
      <c r="A34" s="169">
        <v>27</v>
      </c>
      <c r="B34" s="206" t="s">
        <v>1569</v>
      </c>
      <c r="C34" s="177" t="s">
        <v>1585</v>
      </c>
      <c r="D34" s="177">
        <v>204513847</v>
      </c>
      <c r="E34" s="176" t="s">
        <v>1586</v>
      </c>
      <c r="F34" s="176"/>
      <c r="G34" s="176">
        <v>1240</v>
      </c>
      <c r="H34" s="270"/>
      <c r="I34" s="173">
        <v>1240</v>
      </c>
      <c r="J34" s="106"/>
    </row>
    <row r="35" spans="1:10">
      <c r="A35" s="169">
        <v>28</v>
      </c>
      <c r="B35" s="206" t="s">
        <v>1587</v>
      </c>
      <c r="C35" s="177" t="s">
        <v>1588</v>
      </c>
      <c r="D35" s="177">
        <v>404435474</v>
      </c>
      <c r="E35" s="176" t="s">
        <v>1499</v>
      </c>
      <c r="F35" s="176"/>
      <c r="G35" s="176">
        <v>153</v>
      </c>
      <c r="H35" s="270"/>
      <c r="I35" s="173">
        <v>153</v>
      </c>
      <c r="J35" s="106"/>
    </row>
    <row r="36" spans="1:10">
      <c r="A36" s="169">
        <v>29</v>
      </c>
      <c r="B36" s="206" t="s">
        <v>1589</v>
      </c>
      <c r="C36" s="177" t="s">
        <v>1590</v>
      </c>
      <c r="D36" s="177">
        <v>445397589</v>
      </c>
      <c r="E36" s="176" t="s">
        <v>1427</v>
      </c>
      <c r="F36" s="176"/>
      <c r="G36" s="176">
        <v>300</v>
      </c>
      <c r="H36" s="270"/>
      <c r="I36" s="173">
        <v>300</v>
      </c>
      <c r="J36" s="106"/>
    </row>
    <row r="37" spans="1:10">
      <c r="A37" s="169">
        <v>30</v>
      </c>
      <c r="B37" s="206" t="s">
        <v>1591</v>
      </c>
      <c r="C37" s="177" t="s">
        <v>1592</v>
      </c>
      <c r="D37" s="177">
        <v>202177205</v>
      </c>
      <c r="E37" s="176" t="s">
        <v>1427</v>
      </c>
      <c r="F37" s="176"/>
      <c r="G37" s="176">
        <v>800</v>
      </c>
      <c r="H37" s="270"/>
      <c r="I37" s="173">
        <v>800</v>
      </c>
      <c r="J37" s="106"/>
    </row>
    <row r="38" spans="1:10">
      <c r="A38" s="169">
        <v>31</v>
      </c>
      <c r="B38" s="206" t="s">
        <v>1522</v>
      </c>
      <c r="C38" s="177" t="s">
        <v>1593</v>
      </c>
      <c r="D38" s="177">
        <v>404437784</v>
      </c>
      <c r="E38" s="176" t="s">
        <v>1427</v>
      </c>
      <c r="F38" s="176">
        <v>3405</v>
      </c>
      <c r="G38" s="176">
        <v>6017</v>
      </c>
      <c r="H38" s="270">
        <v>4004</v>
      </c>
      <c r="I38" s="173">
        <v>5418</v>
      </c>
      <c r="J38" s="106"/>
    </row>
    <row r="39" spans="1:10" ht="27.6">
      <c r="A39" s="524">
        <v>32</v>
      </c>
      <c r="B39" s="525" t="s">
        <v>1594</v>
      </c>
      <c r="C39" s="491" t="s">
        <v>1595</v>
      </c>
      <c r="D39" s="491">
        <v>58001013033</v>
      </c>
      <c r="E39" s="513" t="s">
        <v>1596</v>
      </c>
      <c r="F39" s="526"/>
      <c r="G39" s="270">
        <v>992</v>
      </c>
      <c r="H39" s="270"/>
      <c r="I39" s="270">
        <v>992</v>
      </c>
      <c r="J39" s="106"/>
    </row>
    <row r="40" spans="1:10" ht="41.4">
      <c r="A40" s="489">
        <v>33</v>
      </c>
      <c r="B40" s="206" t="s">
        <v>1597</v>
      </c>
      <c r="C40" s="472" t="s">
        <v>1598</v>
      </c>
      <c r="D40" s="527" t="s">
        <v>1415</v>
      </c>
      <c r="E40" s="99" t="s">
        <v>1416</v>
      </c>
      <c r="F40" s="528"/>
      <c r="G40" s="513">
        <v>5100</v>
      </c>
      <c r="H40" s="513">
        <v>2000</v>
      </c>
      <c r="I40" s="513">
        <v>3100</v>
      </c>
      <c r="J40" s="106"/>
    </row>
    <row r="41" spans="1:10" ht="27.6">
      <c r="A41" s="524">
        <v>34</v>
      </c>
      <c r="B41" s="529" t="s">
        <v>1599</v>
      </c>
      <c r="C41" s="88" t="s">
        <v>1600</v>
      </c>
      <c r="D41" s="504" t="s">
        <v>1430</v>
      </c>
      <c r="E41" s="88" t="s">
        <v>1431</v>
      </c>
      <c r="F41" s="513">
        <v>1692</v>
      </c>
      <c r="G41" s="513">
        <v>40</v>
      </c>
      <c r="H41" s="513"/>
      <c r="I41" s="513">
        <v>1732</v>
      </c>
      <c r="J41" s="106"/>
    </row>
    <row r="42" spans="1:10" ht="27.6">
      <c r="A42" s="489">
        <v>35</v>
      </c>
      <c r="B42" s="530" t="s">
        <v>1574</v>
      </c>
      <c r="C42" s="531" t="s">
        <v>1601</v>
      </c>
      <c r="D42" s="532" t="s">
        <v>1435</v>
      </c>
      <c r="E42" s="531" t="s">
        <v>1436</v>
      </c>
      <c r="F42" s="533"/>
      <c r="G42" s="533">
        <v>4650</v>
      </c>
      <c r="H42" s="534"/>
      <c r="I42" s="535">
        <v>4650</v>
      </c>
      <c r="J42" s="106"/>
    </row>
    <row r="43" spans="1:10" ht="27.6">
      <c r="A43" s="524">
        <v>36</v>
      </c>
      <c r="B43" s="536" t="s">
        <v>1566</v>
      </c>
      <c r="C43" s="88" t="s">
        <v>1602</v>
      </c>
      <c r="D43" s="504" t="s">
        <v>1439</v>
      </c>
      <c r="E43" s="88" t="s">
        <v>1440</v>
      </c>
      <c r="F43" s="176"/>
      <c r="G43" s="176">
        <v>800</v>
      </c>
      <c r="H43" s="270"/>
      <c r="I43" s="173">
        <v>800</v>
      </c>
      <c r="J43" s="106"/>
    </row>
    <row r="44" spans="1:10" ht="27.6">
      <c r="A44" s="489">
        <v>37</v>
      </c>
      <c r="B44" s="536" t="s">
        <v>1603</v>
      </c>
      <c r="C44" s="88" t="s">
        <v>1604</v>
      </c>
      <c r="D44" s="504" t="s">
        <v>1443</v>
      </c>
      <c r="E44" s="88" t="s">
        <v>1444</v>
      </c>
      <c r="F44" s="176">
        <v>4300</v>
      </c>
      <c r="G44" s="176"/>
      <c r="H44" s="270"/>
      <c r="I44" s="173">
        <v>4300</v>
      </c>
      <c r="J44" s="106"/>
    </row>
    <row r="45" spans="1:10" ht="27.6">
      <c r="A45" s="524">
        <v>38</v>
      </c>
      <c r="B45" s="536" t="s">
        <v>1541</v>
      </c>
      <c r="C45" s="88" t="s">
        <v>1605</v>
      </c>
      <c r="D45" s="504" t="s">
        <v>1446</v>
      </c>
      <c r="E45" s="88" t="s">
        <v>1447</v>
      </c>
      <c r="F45" s="176"/>
      <c r="G45" s="176">
        <v>115</v>
      </c>
      <c r="H45" s="270"/>
      <c r="I45" s="173">
        <v>115</v>
      </c>
      <c r="J45" s="106"/>
    </row>
    <row r="46" spans="1:10" ht="41.4">
      <c r="A46" s="489">
        <v>39</v>
      </c>
      <c r="B46" s="88" t="s">
        <v>1606</v>
      </c>
      <c r="C46" s="88" t="s">
        <v>1607</v>
      </c>
      <c r="D46" s="504" t="s">
        <v>1448</v>
      </c>
      <c r="E46" s="88" t="s">
        <v>1449</v>
      </c>
      <c r="F46" s="176"/>
      <c r="G46" s="176">
        <v>150</v>
      </c>
      <c r="H46" s="270"/>
      <c r="I46" s="173">
        <v>150</v>
      </c>
      <c r="J46" s="106"/>
    </row>
    <row r="47" spans="1:10" ht="41.4">
      <c r="A47" s="524">
        <v>40</v>
      </c>
      <c r="B47" s="88" t="s">
        <v>1606</v>
      </c>
      <c r="C47" s="88" t="s">
        <v>1608</v>
      </c>
      <c r="D47" s="504" t="s">
        <v>1451</v>
      </c>
      <c r="E47" s="88" t="s">
        <v>1449</v>
      </c>
      <c r="F47" s="176"/>
      <c r="G47" s="176">
        <v>150</v>
      </c>
      <c r="H47" s="270"/>
      <c r="I47" s="173">
        <v>150</v>
      </c>
      <c r="J47" s="106"/>
    </row>
    <row r="48" spans="1:10" ht="41.4">
      <c r="A48" s="489">
        <v>41</v>
      </c>
      <c r="B48" s="88" t="s">
        <v>1606</v>
      </c>
      <c r="C48" s="88" t="s">
        <v>1609</v>
      </c>
      <c r="D48" s="504" t="s">
        <v>1454</v>
      </c>
      <c r="E48" s="88" t="s">
        <v>1449</v>
      </c>
      <c r="F48" s="176"/>
      <c r="G48" s="176">
        <v>150</v>
      </c>
      <c r="H48" s="270"/>
      <c r="I48" s="173">
        <v>150</v>
      </c>
      <c r="J48" s="106"/>
    </row>
    <row r="49" spans="1:10" ht="41.4">
      <c r="A49" s="524">
        <v>42</v>
      </c>
      <c r="B49" s="88" t="s">
        <v>1606</v>
      </c>
      <c r="C49" s="88" t="s">
        <v>1610</v>
      </c>
      <c r="D49" s="504" t="s">
        <v>1457</v>
      </c>
      <c r="E49" s="88" t="s">
        <v>1449</v>
      </c>
      <c r="F49" s="176"/>
      <c r="G49" s="176">
        <v>150</v>
      </c>
      <c r="H49" s="270"/>
      <c r="I49" s="173">
        <v>150</v>
      </c>
      <c r="J49" s="106"/>
    </row>
    <row r="50" spans="1:10" ht="41.4">
      <c r="A50" s="489">
        <v>43</v>
      </c>
      <c r="B50" s="88" t="s">
        <v>1606</v>
      </c>
      <c r="C50" s="88" t="s">
        <v>1611</v>
      </c>
      <c r="D50" s="504" t="s">
        <v>1460</v>
      </c>
      <c r="E50" s="88" t="s">
        <v>1449</v>
      </c>
      <c r="F50" s="176"/>
      <c r="G50" s="176">
        <v>150</v>
      </c>
      <c r="H50" s="270"/>
      <c r="I50" s="173">
        <v>150</v>
      </c>
      <c r="J50" s="106"/>
    </row>
    <row r="51" spans="1:10" ht="41.4">
      <c r="A51" s="524">
        <v>44</v>
      </c>
      <c r="B51" s="88" t="s">
        <v>1606</v>
      </c>
      <c r="C51" s="88" t="s">
        <v>1612</v>
      </c>
      <c r="D51" s="504" t="s">
        <v>1462</v>
      </c>
      <c r="E51" s="88" t="s">
        <v>1449</v>
      </c>
      <c r="F51" s="176"/>
      <c r="G51" s="176">
        <v>150</v>
      </c>
      <c r="H51" s="270"/>
      <c r="I51" s="173">
        <v>150</v>
      </c>
      <c r="J51" s="106"/>
    </row>
    <row r="52" spans="1:10" ht="41.4">
      <c r="A52" s="489">
        <v>45</v>
      </c>
      <c r="B52" s="88" t="s">
        <v>1606</v>
      </c>
      <c r="C52" s="88" t="s">
        <v>1613</v>
      </c>
      <c r="D52" s="504" t="s">
        <v>1464</v>
      </c>
      <c r="E52" s="88" t="s">
        <v>1449</v>
      </c>
      <c r="F52" s="176"/>
      <c r="G52" s="176">
        <v>150</v>
      </c>
      <c r="H52" s="270"/>
      <c r="I52" s="173">
        <v>150</v>
      </c>
      <c r="J52" s="106"/>
    </row>
    <row r="53" spans="1:10" ht="41.4">
      <c r="A53" s="524">
        <v>46</v>
      </c>
      <c r="B53" s="88" t="s">
        <v>1606</v>
      </c>
      <c r="C53" s="88" t="s">
        <v>1614</v>
      </c>
      <c r="D53" s="504" t="s">
        <v>1465</v>
      </c>
      <c r="E53" s="88" t="s">
        <v>1449</v>
      </c>
      <c r="F53" s="176"/>
      <c r="G53" s="176">
        <v>150</v>
      </c>
      <c r="H53" s="270"/>
      <c r="I53" s="173">
        <v>150</v>
      </c>
      <c r="J53" s="106"/>
    </row>
    <row r="54" spans="1:10" ht="41.4">
      <c r="A54" s="489">
        <v>47</v>
      </c>
      <c r="B54" s="88" t="s">
        <v>1606</v>
      </c>
      <c r="C54" s="88" t="s">
        <v>1615</v>
      </c>
      <c r="D54" s="504" t="s">
        <v>1467</v>
      </c>
      <c r="E54" s="88" t="s">
        <v>1449</v>
      </c>
      <c r="F54" s="176"/>
      <c r="G54" s="176">
        <v>150</v>
      </c>
      <c r="H54" s="270"/>
      <c r="I54" s="173">
        <v>150</v>
      </c>
      <c r="J54" s="106"/>
    </row>
    <row r="55" spans="1:10" ht="41.4">
      <c r="A55" s="524">
        <v>48</v>
      </c>
      <c r="B55" s="88" t="s">
        <v>1606</v>
      </c>
      <c r="C55" s="88" t="s">
        <v>1616</v>
      </c>
      <c r="D55" s="504" t="s">
        <v>1469</v>
      </c>
      <c r="E55" s="88" t="s">
        <v>1449</v>
      </c>
      <c r="F55" s="176"/>
      <c r="G55" s="176">
        <v>150</v>
      </c>
      <c r="H55" s="270"/>
      <c r="I55" s="173">
        <v>150</v>
      </c>
      <c r="J55" s="106"/>
    </row>
    <row r="56" spans="1:10" ht="41.4">
      <c r="A56" s="489">
        <v>49</v>
      </c>
      <c r="B56" s="88" t="s">
        <v>1606</v>
      </c>
      <c r="C56" s="88" t="s">
        <v>1617</v>
      </c>
      <c r="D56" s="504" t="s">
        <v>1470</v>
      </c>
      <c r="E56" s="88" t="s">
        <v>1449</v>
      </c>
      <c r="F56" s="176"/>
      <c r="G56" s="176">
        <v>150</v>
      </c>
      <c r="H56" s="270"/>
      <c r="I56" s="173">
        <v>150</v>
      </c>
      <c r="J56" s="106"/>
    </row>
    <row r="57" spans="1:10" ht="41.4">
      <c r="A57" s="524">
        <v>50</v>
      </c>
      <c r="B57" s="88" t="s">
        <v>1606</v>
      </c>
      <c r="C57" s="88" t="s">
        <v>1618</v>
      </c>
      <c r="D57" s="504" t="s">
        <v>1472</v>
      </c>
      <c r="E57" s="88" t="s">
        <v>1449</v>
      </c>
      <c r="F57" s="176"/>
      <c r="G57" s="176">
        <v>150</v>
      </c>
      <c r="H57" s="270"/>
      <c r="I57" s="173">
        <v>150</v>
      </c>
      <c r="J57" s="106"/>
    </row>
    <row r="58" spans="1:10" ht="41.4">
      <c r="A58" s="489">
        <v>51</v>
      </c>
      <c r="B58" s="88" t="s">
        <v>1606</v>
      </c>
      <c r="C58" s="88" t="s">
        <v>1619</v>
      </c>
      <c r="D58" s="504" t="s">
        <v>1475</v>
      </c>
      <c r="E58" s="88" t="s">
        <v>1449</v>
      </c>
      <c r="F58" s="176"/>
      <c r="G58" s="176">
        <v>150</v>
      </c>
      <c r="H58" s="270"/>
      <c r="I58" s="173">
        <v>150</v>
      </c>
      <c r="J58" s="106"/>
    </row>
    <row r="59" spans="1:10" ht="41.4">
      <c r="A59" s="524">
        <v>52</v>
      </c>
      <c r="B59" s="88" t="s">
        <v>1606</v>
      </c>
      <c r="C59" s="88" t="s">
        <v>1620</v>
      </c>
      <c r="D59" s="504" t="s">
        <v>1477</v>
      </c>
      <c r="E59" s="88" t="s">
        <v>1449</v>
      </c>
      <c r="F59" s="176"/>
      <c r="G59" s="176">
        <v>150</v>
      </c>
      <c r="H59" s="270"/>
      <c r="I59" s="173">
        <v>150</v>
      </c>
      <c r="J59" s="106"/>
    </row>
    <row r="60" spans="1:10" ht="41.4">
      <c r="A60" s="489">
        <v>53</v>
      </c>
      <c r="B60" s="88" t="s">
        <v>1606</v>
      </c>
      <c r="C60" s="88" t="s">
        <v>1621</v>
      </c>
      <c r="D60" s="504" t="s">
        <v>1480</v>
      </c>
      <c r="E60" s="88" t="s">
        <v>1449</v>
      </c>
      <c r="F60" s="176"/>
      <c r="G60" s="176">
        <v>150</v>
      </c>
      <c r="H60" s="270"/>
      <c r="I60" s="173">
        <v>150</v>
      </c>
      <c r="J60" s="106"/>
    </row>
    <row r="61" spans="1:10" ht="41.4">
      <c r="A61" s="524">
        <v>54</v>
      </c>
      <c r="B61" s="88" t="s">
        <v>1606</v>
      </c>
      <c r="C61" s="88" t="s">
        <v>1622</v>
      </c>
      <c r="D61" s="504" t="s">
        <v>1483</v>
      </c>
      <c r="E61" s="88" t="s">
        <v>1449</v>
      </c>
      <c r="F61" s="176"/>
      <c r="G61" s="176">
        <v>150</v>
      </c>
      <c r="H61" s="270"/>
      <c r="I61" s="173">
        <v>150</v>
      </c>
      <c r="J61" s="106"/>
    </row>
    <row r="62" spans="1:10" ht="41.4">
      <c r="A62" s="489">
        <v>55</v>
      </c>
      <c r="B62" s="88" t="s">
        <v>1606</v>
      </c>
      <c r="C62" s="88" t="s">
        <v>1623</v>
      </c>
      <c r="D62" s="504" t="s">
        <v>1484</v>
      </c>
      <c r="E62" s="88" t="s">
        <v>1449</v>
      </c>
      <c r="F62" s="176"/>
      <c r="G62" s="176">
        <v>150</v>
      </c>
      <c r="H62" s="270"/>
      <c r="I62" s="173">
        <v>150</v>
      </c>
      <c r="J62" s="106"/>
    </row>
    <row r="63" spans="1:10" ht="41.4">
      <c r="A63" s="524">
        <v>56</v>
      </c>
      <c r="B63" s="88" t="s">
        <v>1606</v>
      </c>
      <c r="C63" s="88" t="s">
        <v>1624</v>
      </c>
      <c r="D63" s="504" t="s">
        <v>1487</v>
      </c>
      <c r="E63" s="88" t="s">
        <v>1449</v>
      </c>
      <c r="F63" s="176"/>
      <c r="G63" s="176">
        <v>150</v>
      </c>
      <c r="H63" s="270"/>
      <c r="I63" s="173">
        <v>150</v>
      </c>
      <c r="J63" s="106"/>
    </row>
    <row r="64" spans="1:10" ht="41.4">
      <c r="A64" s="489">
        <v>57</v>
      </c>
      <c r="B64" s="88" t="s">
        <v>1606</v>
      </c>
      <c r="C64" s="88" t="s">
        <v>1625</v>
      </c>
      <c r="D64" s="504" t="s">
        <v>1489</v>
      </c>
      <c r="E64" s="88" t="s">
        <v>1449</v>
      </c>
      <c r="F64" s="176"/>
      <c r="G64" s="176">
        <v>150</v>
      </c>
      <c r="H64" s="270"/>
      <c r="I64" s="173">
        <v>150</v>
      </c>
      <c r="J64" s="106"/>
    </row>
    <row r="65" spans="1:12" ht="41.4">
      <c r="A65" s="489">
        <v>58</v>
      </c>
      <c r="B65" s="88" t="s">
        <v>1606</v>
      </c>
      <c r="C65" s="537" t="s">
        <v>1626</v>
      </c>
      <c r="D65" s="504" t="s">
        <v>1491</v>
      </c>
      <c r="E65" s="88" t="s">
        <v>1449</v>
      </c>
      <c r="F65" s="176"/>
      <c r="G65" s="176">
        <v>150</v>
      </c>
      <c r="H65" s="513"/>
      <c r="I65" s="538">
        <v>150</v>
      </c>
      <c r="J65" s="106"/>
    </row>
    <row r="66" spans="1:12">
      <c r="A66" s="489" t="s">
        <v>266</v>
      </c>
      <c r="B66" s="206"/>
      <c r="C66" s="539"/>
      <c r="D66" s="540"/>
      <c r="E66" s="533"/>
      <c r="F66" s="533"/>
      <c r="G66" s="541"/>
      <c r="H66" s="279" t="s">
        <v>407</v>
      </c>
      <c r="I66" s="542">
        <f>SUM(I9:I65)</f>
        <v>371028.69000000006</v>
      </c>
      <c r="J66" s="106"/>
    </row>
    <row r="68" spans="1:12">
      <c r="A68" s="184" t="s">
        <v>431</v>
      </c>
    </row>
    <row r="70" spans="1:12">
      <c r="B70" s="186" t="s">
        <v>96</v>
      </c>
      <c r="F70" s="187"/>
    </row>
    <row r="71" spans="1:12">
      <c r="F71" s="185"/>
      <c r="I71" s="185"/>
      <c r="J71" s="185"/>
      <c r="K71" s="185"/>
      <c r="L71" s="185"/>
    </row>
    <row r="72" spans="1:12">
      <c r="C72" s="188"/>
      <c r="F72" s="188"/>
      <c r="G72" s="188"/>
      <c r="H72" s="191"/>
      <c r="I72" s="189"/>
      <c r="J72" s="185"/>
      <c r="K72" s="185"/>
      <c r="L72" s="185"/>
    </row>
    <row r="73" spans="1:12">
      <c r="A73" s="185"/>
      <c r="C73" s="190" t="s">
        <v>256</v>
      </c>
      <c r="F73" s="191" t="s">
        <v>261</v>
      </c>
      <c r="G73" s="190"/>
      <c r="H73" s="190"/>
      <c r="I73" s="189"/>
      <c r="J73" s="185"/>
      <c r="K73" s="185"/>
      <c r="L73" s="185"/>
    </row>
    <row r="74" spans="1:12">
      <c r="A74" s="185"/>
      <c r="C74" s="192" t="s">
        <v>127</v>
      </c>
      <c r="F74" s="184" t="s">
        <v>257</v>
      </c>
      <c r="I74" s="185"/>
      <c r="J74" s="185"/>
      <c r="K74" s="185"/>
      <c r="L74" s="185"/>
    </row>
    <row r="75" spans="1:12" s="185" customFormat="1">
      <c r="B75" s="184"/>
      <c r="C75" s="192"/>
      <c r="G75" s="192"/>
      <c r="H75" s="192"/>
    </row>
    <row r="76" spans="1:12" s="185" customFormat="1" ht="13.2"/>
    <row r="77" spans="1:12" s="185" customFormat="1" ht="13.2"/>
    <row r="78" spans="1:12" s="185" customFormat="1" ht="13.2"/>
    <row r="79" spans="1:12" s="185" customFormat="1" ht="13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E41 B9:B66"/>
  </dataValidations>
  <printOptions gridLines="1"/>
  <pageMargins left="0.7" right="0.7" top="0.75" bottom="0.75" header="0.3" footer="0.3"/>
  <pageSetup scale="6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70" zoomScaleNormal="100" zoomScaleSheetLayoutView="70" workbookViewId="0">
      <selection activeCell="M3" sqref="M3"/>
    </sheetView>
  </sheetViews>
  <sheetFormatPr defaultColWidth="9.109375" defaultRowHeight="13.2"/>
  <cols>
    <col min="1" max="1" width="2.6640625" style="196" customWidth="1"/>
    <col min="2" max="2" width="9" style="196" customWidth="1"/>
    <col min="3" max="3" width="23.44140625" style="196" customWidth="1"/>
    <col min="4" max="4" width="13.33203125" style="196" customWidth="1"/>
    <col min="5" max="5" width="9.5546875" style="196" customWidth="1"/>
    <col min="6" max="6" width="11.5546875" style="196" customWidth="1"/>
    <col min="7" max="7" width="12.33203125" style="196" customWidth="1"/>
    <col min="8" max="8" width="15.33203125" style="196" customWidth="1"/>
    <col min="9" max="9" width="17.5546875" style="196" customWidth="1"/>
    <col min="10" max="11" width="12.44140625" style="196" customWidth="1"/>
    <col min="12" max="12" width="23.5546875" style="196" customWidth="1"/>
    <col min="13" max="13" width="18.5546875" style="196" customWidth="1"/>
    <col min="14" max="14" width="0.88671875" style="196" customWidth="1"/>
    <col min="15" max="16384" width="9.109375" style="196"/>
  </cols>
  <sheetData>
    <row r="1" spans="1:14" ht="15">
      <c r="A1" s="193" t="s">
        <v>432</v>
      </c>
      <c r="B1" s="194"/>
      <c r="C1" s="194"/>
      <c r="D1" s="194"/>
      <c r="E1" s="194"/>
      <c r="F1" s="194"/>
      <c r="G1" s="194"/>
      <c r="H1" s="194"/>
      <c r="I1" s="197"/>
      <c r="J1" s="259"/>
      <c r="K1" s="259"/>
      <c r="L1" s="259"/>
      <c r="M1" s="259" t="s">
        <v>396</v>
      </c>
      <c r="N1" s="197"/>
    </row>
    <row r="2" spans="1:14" ht="13.8">
      <c r="A2" s="197" t="s">
        <v>305</v>
      </c>
      <c r="B2" s="194"/>
      <c r="C2" s="194"/>
      <c r="D2" s="195"/>
      <c r="E2" s="195"/>
      <c r="F2" s="195"/>
      <c r="G2" s="195"/>
      <c r="H2" s="195"/>
      <c r="I2" s="194"/>
      <c r="J2" s="194"/>
      <c r="K2" s="194"/>
      <c r="L2" s="194"/>
      <c r="M2" s="394">
        <v>42573</v>
      </c>
      <c r="N2" s="197"/>
    </row>
    <row r="3" spans="1:14">
      <c r="A3" s="197"/>
      <c r="B3" s="194"/>
      <c r="C3" s="194"/>
      <c r="D3" s="195"/>
      <c r="E3" s="195"/>
      <c r="F3" s="195"/>
      <c r="G3" s="195"/>
      <c r="H3" s="195"/>
      <c r="I3" s="194"/>
      <c r="J3" s="194"/>
      <c r="K3" s="194"/>
      <c r="L3" s="194"/>
      <c r="M3" s="194"/>
      <c r="N3" s="197"/>
    </row>
    <row r="4" spans="1:14" ht="13.8">
      <c r="A4" s="115" t="s">
        <v>262</v>
      </c>
      <c r="B4" s="194"/>
      <c r="C4" s="194"/>
      <c r="D4" s="198"/>
      <c r="E4" s="260"/>
      <c r="F4" s="198"/>
      <c r="G4" s="195"/>
      <c r="H4" s="195"/>
      <c r="I4" s="195"/>
      <c r="J4" s="195"/>
      <c r="K4" s="195"/>
      <c r="L4" s="194"/>
      <c r="M4" s="195"/>
      <c r="N4" s="197"/>
    </row>
    <row r="5" spans="1:14">
      <c r="A5" s="199" t="str">
        <f>'ფორმა N1'!D4</f>
        <v>პლატფორმა ახალი პოიტიკური მოძრაობა სახელმწიფო ხალხისთვის</v>
      </c>
      <c r="B5" s="199"/>
      <c r="C5" s="199"/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197"/>
    </row>
    <row r="6" spans="1:14" ht="13.8" thickBot="1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197"/>
    </row>
    <row r="7" spans="1:14" ht="52.8">
      <c r="A7" s="262" t="s">
        <v>64</v>
      </c>
      <c r="B7" s="263" t="s">
        <v>397</v>
      </c>
      <c r="C7" s="263" t="s">
        <v>398</v>
      </c>
      <c r="D7" s="264" t="s">
        <v>399</v>
      </c>
      <c r="E7" s="264" t="s">
        <v>263</v>
      </c>
      <c r="F7" s="264" t="s">
        <v>400</v>
      </c>
      <c r="G7" s="264" t="s">
        <v>401</v>
      </c>
      <c r="H7" s="263" t="s">
        <v>402</v>
      </c>
      <c r="I7" s="265" t="s">
        <v>403</v>
      </c>
      <c r="J7" s="265" t="s">
        <v>404</v>
      </c>
      <c r="K7" s="266" t="s">
        <v>405</v>
      </c>
      <c r="L7" s="266" t="s">
        <v>406</v>
      </c>
      <c r="M7" s="264" t="s">
        <v>396</v>
      </c>
      <c r="N7" s="197"/>
    </row>
    <row r="8" spans="1:14">
      <c r="A8" s="202">
        <v>1</v>
      </c>
      <c r="B8" s="203">
        <v>2</v>
      </c>
      <c r="C8" s="203">
        <v>3</v>
      </c>
      <c r="D8" s="204">
        <v>4</v>
      </c>
      <c r="E8" s="204">
        <v>5</v>
      </c>
      <c r="F8" s="204">
        <v>6</v>
      </c>
      <c r="G8" s="204">
        <v>7</v>
      </c>
      <c r="H8" s="204">
        <v>8</v>
      </c>
      <c r="I8" s="204">
        <v>9</v>
      </c>
      <c r="J8" s="204">
        <v>10</v>
      </c>
      <c r="K8" s="204">
        <v>11</v>
      </c>
      <c r="L8" s="204">
        <v>12</v>
      </c>
      <c r="M8" s="204">
        <v>13</v>
      </c>
      <c r="N8" s="197"/>
    </row>
    <row r="9" spans="1:14" ht="14.4">
      <c r="A9" s="205">
        <v>1</v>
      </c>
      <c r="B9" s="206"/>
      <c r="C9" s="267"/>
      <c r="D9" s="205"/>
      <c r="E9" s="205"/>
      <c r="F9" s="205"/>
      <c r="G9" s="205"/>
      <c r="H9" s="205"/>
      <c r="I9" s="205"/>
      <c r="J9" s="205"/>
      <c r="K9" s="205"/>
      <c r="L9" s="205"/>
      <c r="M9" s="268" t="str">
        <f t="shared" ref="M9:M33" si="0">IF(ISBLANK(B9),"",$M$2)</f>
        <v/>
      </c>
      <c r="N9" s="197"/>
    </row>
    <row r="10" spans="1:14" ht="14.4">
      <c r="A10" s="205">
        <v>2</v>
      </c>
      <c r="B10" s="206"/>
      <c r="C10" s="267"/>
      <c r="D10" s="205"/>
      <c r="E10" s="205"/>
      <c r="F10" s="205"/>
      <c r="G10" s="205"/>
      <c r="H10" s="205"/>
      <c r="I10" s="205"/>
      <c r="J10" s="205"/>
      <c r="K10" s="205"/>
      <c r="L10" s="205"/>
      <c r="M10" s="268" t="str">
        <f t="shared" si="0"/>
        <v/>
      </c>
      <c r="N10" s="197"/>
    </row>
    <row r="11" spans="1:14" ht="14.4">
      <c r="A11" s="205">
        <v>3</v>
      </c>
      <c r="B11" s="206"/>
      <c r="C11" s="267"/>
      <c r="D11" s="205"/>
      <c r="E11" s="205"/>
      <c r="F11" s="205"/>
      <c r="G11" s="205"/>
      <c r="H11" s="205"/>
      <c r="I11" s="205"/>
      <c r="J11" s="205"/>
      <c r="K11" s="205"/>
      <c r="L11" s="205"/>
      <c r="M11" s="268" t="str">
        <f t="shared" si="0"/>
        <v/>
      </c>
      <c r="N11" s="197"/>
    </row>
    <row r="12" spans="1:14" ht="14.4">
      <c r="A12" s="205">
        <v>4</v>
      </c>
      <c r="B12" s="206"/>
      <c r="C12" s="267"/>
      <c r="D12" s="205"/>
      <c r="E12" s="205"/>
      <c r="F12" s="205"/>
      <c r="G12" s="205"/>
      <c r="H12" s="205"/>
      <c r="I12" s="205"/>
      <c r="J12" s="205"/>
      <c r="K12" s="205"/>
      <c r="L12" s="205"/>
      <c r="M12" s="268" t="str">
        <f t="shared" si="0"/>
        <v/>
      </c>
      <c r="N12" s="197"/>
    </row>
    <row r="13" spans="1:14" ht="14.4">
      <c r="A13" s="205">
        <v>5</v>
      </c>
      <c r="B13" s="206"/>
      <c r="C13" s="267"/>
      <c r="D13" s="205"/>
      <c r="E13" s="205"/>
      <c r="F13" s="205"/>
      <c r="G13" s="205"/>
      <c r="H13" s="205"/>
      <c r="I13" s="205"/>
      <c r="J13" s="205"/>
      <c r="K13" s="205"/>
      <c r="L13" s="205"/>
      <c r="M13" s="268" t="str">
        <f t="shared" si="0"/>
        <v/>
      </c>
      <c r="N13" s="197"/>
    </row>
    <row r="14" spans="1:14" ht="14.4">
      <c r="A14" s="205">
        <v>6</v>
      </c>
      <c r="B14" s="206"/>
      <c r="C14" s="267"/>
      <c r="D14" s="205"/>
      <c r="E14" s="205"/>
      <c r="F14" s="205"/>
      <c r="G14" s="205"/>
      <c r="H14" s="205"/>
      <c r="I14" s="205"/>
      <c r="J14" s="205"/>
      <c r="K14" s="205"/>
      <c r="L14" s="205"/>
      <c r="M14" s="268" t="str">
        <f t="shared" si="0"/>
        <v/>
      </c>
      <c r="N14" s="197"/>
    </row>
    <row r="15" spans="1:14" ht="14.4">
      <c r="A15" s="205">
        <v>7</v>
      </c>
      <c r="B15" s="206"/>
      <c r="C15" s="267"/>
      <c r="D15" s="205"/>
      <c r="E15" s="205"/>
      <c r="F15" s="205"/>
      <c r="G15" s="205"/>
      <c r="H15" s="205"/>
      <c r="I15" s="205"/>
      <c r="J15" s="205"/>
      <c r="K15" s="205"/>
      <c r="L15" s="205"/>
      <c r="M15" s="268" t="str">
        <f t="shared" si="0"/>
        <v/>
      </c>
      <c r="N15" s="197"/>
    </row>
    <row r="16" spans="1:14" ht="14.4">
      <c r="A16" s="205">
        <v>8</v>
      </c>
      <c r="B16" s="206"/>
      <c r="C16" s="267"/>
      <c r="D16" s="205"/>
      <c r="E16" s="205"/>
      <c r="F16" s="205"/>
      <c r="G16" s="205"/>
      <c r="H16" s="205"/>
      <c r="I16" s="205"/>
      <c r="J16" s="205"/>
      <c r="K16" s="205"/>
      <c r="L16" s="205"/>
      <c r="M16" s="268" t="str">
        <f t="shared" si="0"/>
        <v/>
      </c>
      <c r="N16" s="197"/>
    </row>
    <row r="17" spans="1:14" ht="14.4">
      <c r="A17" s="205">
        <v>9</v>
      </c>
      <c r="B17" s="206"/>
      <c r="C17" s="267"/>
      <c r="D17" s="205"/>
      <c r="E17" s="205"/>
      <c r="F17" s="205"/>
      <c r="G17" s="205"/>
      <c r="H17" s="205"/>
      <c r="I17" s="205"/>
      <c r="J17" s="205"/>
      <c r="K17" s="205"/>
      <c r="L17" s="205"/>
      <c r="M17" s="268" t="str">
        <f t="shared" si="0"/>
        <v/>
      </c>
      <c r="N17" s="197"/>
    </row>
    <row r="18" spans="1:14" ht="14.4">
      <c r="A18" s="205">
        <v>10</v>
      </c>
      <c r="B18" s="206"/>
      <c r="C18" s="267"/>
      <c r="D18" s="205"/>
      <c r="E18" s="205"/>
      <c r="F18" s="205"/>
      <c r="G18" s="205"/>
      <c r="H18" s="205"/>
      <c r="I18" s="205"/>
      <c r="J18" s="205"/>
      <c r="K18" s="205"/>
      <c r="L18" s="205"/>
      <c r="M18" s="268" t="str">
        <f t="shared" si="0"/>
        <v/>
      </c>
      <c r="N18" s="197"/>
    </row>
    <row r="19" spans="1:14" ht="14.4">
      <c r="A19" s="205">
        <v>11</v>
      </c>
      <c r="B19" s="206"/>
      <c r="C19" s="267"/>
      <c r="D19" s="205"/>
      <c r="E19" s="205"/>
      <c r="F19" s="205"/>
      <c r="G19" s="205"/>
      <c r="H19" s="205"/>
      <c r="I19" s="205"/>
      <c r="J19" s="205"/>
      <c r="K19" s="205"/>
      <c r="L19" s="205"/>
      <c r="M19" s="268" t="str">
        <f t="shared" si="0"/>
        <v/>
      </c>
      <c r="N19" s="197"/>
    </row>
    <row r="20" spans="1:14" ht="14.4">
      <c r="A20" s="205">
        <v>12</v>
      </c>
      <c r="B20" s="206"/>
      <c r="C20" s="267"/>
      <c r="D20" s="205"/>
      <c r="E20" s="205"/>
      <c r="F20" s="205"/>
      <c r="G20" s="205"/>
      <c r="H20" s="205"/>
      <c r="I20" s="205"/>
      <c r="J20" s="205"/>
      <c r="K20" s="205"/>
      <c r="L20" s="205"/>
      <c r="M20" s="268" t="str">
        <f t="shared" si="0"/>
        <v/>
      </c>
      <c r="N20" s="197"/>
    </row>
    <row r="21" spans="1:14" ht="14.4">
      <c r="A21" s="205">
        <v>13</v>
      </c>
      <c r="B21" s="206"/>
      <c r="C21" s="267"/>
      <c r="D21" s="205"/>
      <c r="E21" s="205"/>
      <c r="F21" s="205"/>
      <c r="G21" s="205"/>
      <c r="H21" s="205"/>
      <c r="I21" s="205"/>
      <c r="J21" s="205"/>
      <c r="K21" s="205"/>
      <c r="L21" s="205"/>
      <c r="M21" s="268" t="str">
        <f t="shared" si="0"/>
        <v/>
      </c>
      <c r="N21" s="197"/>
    </row>
    <row r="22" spans="1:14" ht="14.4">
      <c r="A22" s="205">
        <v>14</v>
      </c>
      <c r="B22" s="206"/>
      <c r="C22" s="267"/>
      <c r="D22" s="205"/>
      <c r="E22" s="205"/>
      <c r="F22" s="205"/>
      <c r="G22" s="205"/>
      <c r="H22" s="205"/>
      <c r="I22" s="205"/>
      <c r="J22" s="205"/>
      <c r="K22" s="205"/>
      <c r="L22" s="205"/>
      <c r="M22" s="268" t="str">
        <f t="shared" si="0"/>
        <v/>
      </c>
      <c r="N22" s="197"/>
    </row>
    <row r="23" spans="1:14" ht="14.4">
      <c r="A23" s="205">
        <v>15</v>
      </c>
      <c r="B23" s="206"/>
      <c r="C23" s="267"/>
      <c r="D23" s="205"/>
      <c r="E23" s="205"/>
      <c r="F23" s="205"/>
      <c r="G23" s="205"/>
      <c r="H23" s="205"/>
      <c r="I23" s="205"/>
      <c r="J23" s="205"/>
      <c r="K23" s="205"/>
      <c r="L23" s="205"/>
      <c r="M23" s="268" t="str">
        <f t="shared" si="0"/>
        <v/>
      </c>
      <c r="N23" s="197"/>
    </row>
    <row r="24" spans="1:14" ht="14.4">
      <c r="A24" s="205">
        <v>16</v>
      </c>
      <c r="B24" s="206"/>
      <c r="C24" s="267"/>
      <c r="D24" s="205"/>
      <c r="E24" s="205"/>
      <c r="F24" s="205"/>
      <c r="G24" s="205"/>
      <c r="H24" s="205"/>
      <c r="I24" s="205"/>
      <c r="J24" s="205"/>
      <c r="K24" s="205"/>
      <c r="L24" s="205"/>
      <c r="M24" s="268" t="str">
        <f t="shared" si="0"/>
        <v/>
      </c>
      <c r="N24" s="197"/>
    </row>
    <row r="25" spans="1:14" ht="14.4">
      <c r="A25" s="205">
        <v>17</v>
      </c>
      <c r="B25" s="206"/>
      <c r="C25" s="267"/>
      <c r="D25" s="205"/>
      <c r="E25" s="205"/>
      <c r="F25" s="205"/>
      <c r="G25" s="205"/>
      <c r="H25" s="205"/>
      <c r="I25" s="205"/>
      <c r="J25" s="205"/>
      <c r="K25" s="205"/>
      <c r="L25" s="205"/>
      <c r="M25" s="268" t="str">
        <f t="shared" si="0"/>
        <v/>
      </c>
      <c r="N25" s="197"/>
    </row>
    <row r="26" spans="1:14" ht="14.4">
      <c r="A26" s="205">
        <v>18</v>
      </c>
      <c r="B26" s="206"/>
      <c r="C26" s="267"/>
      <c r="D26" s="205"/>
      <c r="E26" s="205"/>
      <c r="F26" s="205"/>
      <c r="G26" s="205"/>
      <c r="H26" s="205"/>
      <c r="I26" s="205"/>
      <c r="J26" s="205"/>
      <c r="K26" s="205"/>
      <c r="L26" s="205"/>
      <c r="M26" s="268" t="str">
        <f t="shared" si="0"/>
        <v/>
      </c>
      <c r="N26" s="197"/>
    </row>
    <row r="27" spans="1:14" ht="14.4">
      <c r="A27" s="205">
        <v>19</v>
      </c>
      <c r="B27" s="206"/>
      <c r="C27" s="267"/>
      <c r="D27" s="205"/>
      <c r="E27" s="205"/>
      <c r="F27" s="205"/>
      <c r="G27" s="205"/>
      <c r="H27" s="205"/>
      <c r="I27" s="205"/>
      <c r="J27" s="205"/>
      <c r="K27" s="205"/>
      <c r="L27" s="205"/>
      <c r="M27" s="268" t="str">
        <f t="shared" si="0"/>
        <v/>
      </c>
      <c r="N27" s="197"/>
    </row>
    <row r="28" spans="1:14" ht="14.4">
      <c r="A28" s="205">
        <v>20</v>
      </c>
      <c r="B28" s="206"/>
      <c r="C28" s="267"/>
      <c r="D28" s="205"/>
      <c r="E28" s="205"/>
      <c r="F28" s="205"/>
      <c r="G28" s="205"/>
      <c r="H28" s="205"/>
      <c r="I28" s="205"/>
      <c r="J28" s="205"/>
      <c r="K28" s="205"/>
      <c r="L28" s="205"/>
      <c r="M28" s="268" t="str">
        <f t="shared" si="0"/>
        <v/>
      </c>
      <c r="N28" s="197"/>
    </row>
    <row r="29" spans="1:14" ht="14.4">
      <c r="A29" s="205">
        <v>21</v>
      </c>
      <c r="B29" s="206"/>
      <c r="C29" s="267"/>
      <c r="D29" s="205"/>
      <c r="E29" s="205"/>
      <c r="F29" s="205"/>
      <c r="G29" s="205"/>
      <c r="H29" s="205"/>
      <c r="I29" s="205"/>
      <c r="J29" s="205"/>
      <c r="K29" s="205"/>
      <c r="L29" s="205"/>
      <c r="M29" s="268" t="str">
        <f t="shared" si="0"/>
        <v/>
      </c>
      <c r="N29" s="197"/>
    </row>
    <row r="30" spans="1:14" ht="14.4">
      <c r="A30" s="205">
        <v>22</v>
      </c>
      <c r="B30" s="206"/>
      <c r="C30" s="267"/>
      <c r="D30" s="205"/>
      <c r="E30" s="205"/>
      <c r="F30" s="205"/>
      <c r="G30" s="205"/>
      <c r="H30" s="205"/>
      <c r="I30" s="205"/>
      <c r="J30" s="205"/>
      <c r="K30" s="205"/>
      <c r="L30" s="205"/>
      <c r="M30" s="268" t="str">
        <f t="shared" si="0"/>
        <v/>
      </c>
      <c r="N30" s="197"/>
    </row>
    <row r="31" spans="1:14" ht="14.4">
      <c r="A31" s="205">
        <v>23</v>
      </c>
      <c r="B31" s="206"/>
      <c r="C31" s="267"/>
      <c r="D31" s="205"/>
      <c r="E31" s="205"/>
      <c r="F31" s="205"/>
      <c r="G31" s="205"/>
      <c r="H31" s="205"/>
      <c r="I31" s="205"/>
      <c r="J31" s="205"/>
      <c r="K31" s="205"/>
      <c r="L31" s="205"/>
      <c r="M31" s="268" t="str">
        <f t="shared" si="0"/>
        <v/>
      </c>
      <c r="N31" s="197"/>
    </row>
    <row r="32" spans="1:14" ht="14.4">
      <c r="A32" s="205">
        <v>24</v>
      </c>
      <c r="B32" s="206"/>
      <c r="C32" s="267"/>
      <c r="D32" s="205"/>
      <c r="E32" s="205"/>
      <c r="F32" s="205"/>
      <c r="G32" s="205"/>
      <c r="H32" s="205"/>
      <c r="I32" s="205"/>
      <c r="J32" s="205"/>
      <c r="K32" s="205"/>
      <c r="L32" s="205"/>
      <c r="M32" s="268" t="str">
        <f t="shared" si="0"/>
        <v/>
      </c>
      <c r="N32" s="197"/>
    </row>
    <row r="33" spans="1:14" ht="14.4">
      <c r="A33" s="269" t="s">
        <v>266</v>
      </c>
      <c r="B33" s="206"/>
      <c r="C33" s="267"/>
      <c r="D33" s="205"/>
      <c r="E33" s="205"/>
      <c r="F33" s="205"/>
      <c r="G33" s="205"/>
      <c r="H33" s="205"/>
      <c r="I33" s="205"/>
      <c r="J33" s="205"/>
      <c r="K33" s="205"/>
      <c r="L33" s="205"/>
      <c r="M33" s="268" t="str">
        <f t="shared" si="0"/>
        <v/>
      </c>
      <c r="N33" s="197"/>
    </row>
    <row r="34" spans="1:14" s="212" customFormat="1"/>
    <row r="37" spans="1:14" s="21" customFormat="1" ht="13.8">
      <c r="B37" s="207" t="s">
        <v>96</v>
      </c>
    </row>
    <row r="38" spans="1:14" s="21" customFormat="1" ht="13.8">
      <c r="B38" s="207"/>
    </row>
    <row r="39" spans="1:14" s="21" customFormat="1" ht="13.8">
      <c r="C39" s="209"/>
      <c r="D39" s="208"/>
      <c r="E39" s="208"/>
      <c r="H39" s="209"/>
      <c r="I39" s="209"/>
      <c r="J39" s="208"/>
      <c r="K39" s="208"/>
      <c r="L39" s="208"/>
    </row>
    <row r="40" spans="1:14" s="21" customFormat="1" ht="13.8">
      <c r="C40" s="210" t="s">
        <v>256</v>
      </c>
      <c r="D40" s="208"/>
      <c r="E40" s="208"/>
      <c r="H40" s="207" t="s">
        <v>307</v>
      </c>
      <c r="M40" s="208"/>
    </row>
    <row r="41" spans="1:14" s="21" customFormat="1" ht="13.8">
      <c r="C41" s="210" t="s">
        <v>127</v>
      </c>
      <c r="D41" s="208"/>
      <c r="E41" s="208"/>
      <c r="H41" s="211" t="s">
        <v>257</v>
      </c>
      <c r="M41" s="208"/>
    </row>
    <row r="42" spans="1:14" ht="13.8">
      <c r="C42" s="210"/>
      <c r="F42" s="211"/>
      <c r="J42" s="213"/>
      <c r="K42" s="213"/>
      <c r="L42" s="213"/>
      <c r="M42" s="213"/>
    </row>
    <row r="43" spans="1:14" ht="13.8">
      <c r="C43" s="21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3.8">
      <c r="A2" s="62">
        <v>40907</v>
      </c>
      <c r="C2" t="s">
        <v>188</v>
      </c>
      <c r="E2" t="s">
        <v>219</v>
      </c>
      <c r="G2" s="63" t="s">
        <v>225</v>
      </c>
    </row>
    <row r="3" spans="1:7" ht="13.8">
      <c r="A3" s="62">
        <v>40908</v>
      </c>
      <c r="C3" t="s">
        <v>189</v>
      </c>
      <c r="E3" t="s">
        <v>220</v>
      </c>
      <c r="G3" s="63" t="s">
        <v>226</v>
      </c>
    </row>
    <row r="4" spans="1:7" ht="13.8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4.33203125" style="21" bestFit="1" customWidth="1"/>
    <col min="2" max="2" width="80" style="254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75" t="s">
        <v>260</v>
      </c>
      <c r="B1" s="250"/>
      <c r="C1" s="553" t="s">
        <v>97</v>
      </c>
      <c r="D1" s="553"/>
      <c r="E1" s="114"/>
    </row>
    <row r="2" spans="1:12" s="6" customFormat="1">
      <c r="A2" s="77" t="s">
        <v>128</v>
      </c>
      <c r="B2" s="250"/>
      <c r="C2" s="355">
        <v>42550</v>
      </c>
      <c r="D2" s="393">
        <v>42570</v>
      </c>
      <c r="E2" s="114"/>
    </row>
    <row r="3" spans="1:12" s="6" customFormat="1">
      <c r="A3" s="77"/>
      <c r="B3" s="250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1"/>
      <c r="C4" s="77"/>
      <c r="D4" s="77"/>
      <c r="E4" s="109"/>
      <c r="L4" s="6"/>
    </row>
    <row r="5" spans="1:12" s="2" customFormat="1">
      <c r="A5" s="120" t="str">
        <f>'ფორმა N1'!D4</f>
        <v>პლატფორმა ახალი პოიტიკური მოძრაობა სახელმწიფო ხალხისთვის</v>
      </c>
      <c r="B5" s="252"/>
      <c r="C5" s="59"/>
      <c r="D5" s="59"/>
      <c r="E5" s="109"/>
    </row>
    <row r="6" spans="1:12" s="2" customFormat="1">
      <c r="A6" s="78"/>
      <c r="B6" s="251"/>
      <c r="C6" s="77"/>
      <c r="D6" s="77"/>
      <c r="E6" s="109"/>
    </row>
    <row r="7" spans="1:12" s="6" customFormat="1" ht="16.2">
      <c r="A7" s="101"/>
      <c r="B7" s="113"/>
      <c r="C7" s="79"/>
      <c r="D7" s="79"/>
      <c r="E7" s="114"/>
    </row>
    <row r="8" spans="1:12" s="6" customFormat="1" ht="27.6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7">
        <v>1</v>
      </c>
      <c r="B9" s="237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6.2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70</v>
      </c>
      <c r="B13" s="98" t="s">
        <v>299</v>
      </c>
      <c r="C13" s="8"/>
      <c r="D13" s="8"/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 ht="27.6">
      <c r="A18" s="98" t="s">
        <v>74</v>
      </c>
      <c r="B18" s="98" t="s">
        <v>98</v>
      </c>
      <c r="C18" s="8"/>
      <c r="D18" s="8"/>
      <c r="E18" s="114"/>
    </row>
    <row r="19" spans="1:5" s="3" customFormat="1">
      <c r="A19" s="89" t="s">
        <v>76</v>
      </c>
      <c r="B19" s="89" t="s">
        <v>393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27.6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417</v>
      </c>
      <c r="C23" s="8"/>
      <c r="D23" s="8"/>
      <c r="E23" s="114"/>
    </row>
    <row r="24" spans="1:5" s="3" customFormat="1">
      <c r="A24" s="89" t="s">
        <v>84</v>
      </c>
      <c r="B24" s="89" t="s">
        <v>418</v>
      </c>
      <c r="C24" s="271"/>
      <c r="D24" s="8"/>
      <c r="E24" s="114"/>
    </row>
    <row r="25" spans="1:5" s="3" customFormat="1">
      <c r="A25" s="89" t="s">
        <v>239</v>
      </c>
      <c r="B25" s="89" t="s">
        <v>424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5" t="s">
        <v>87</v>
      </c>
      <c r="B28" s="245" t="s">
        <v>297</v>
      </c>
      <c r="C28" s="8"/>
      <c r="D28" s="8"/>
      <c r="E28" s="114"/>
    </row>
    <row r="29" spans="1:5">
      <c r="A29" s="245" t="s">
        <v>88</v>
      </c>
      <c r="B29" s="245" t="s">
        <v>300</v>
      </c>
      <c r="C29" s="8"/>
      <c r="D29" s="8"/>
      <c r="E29" s="114"/>
    </row>
    <row r="30" spans="1:5">
      <c r="A30" s="245" t="s">
        <v>426</v>
      </c>
      <c r="B30" s="245" t="s">
        <v>298</v>
      </c>
      <c r="C30" s="8"/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5" t="s">
        <v>12</v>
      </c>
      <c r="B32" s="245" t="s">
        <v>475</v>
      </c>
      <c r="C32" s="8"/>
      <c r="D32" s="8"/>
      <c r="E32" s="114"/>
    </row>
    <row r="33" spans="1:9">
      <c r="A33" s="245" t="s">
        <v>13</v>
      </c>
      <c r="B33" s="245" t="s">
        <v>476</v>
      </c>
      <c r="C33" s="8"/>
      <c r="D33" s="8"/>
      <c r="E33" s="114"/>
    </row>
    <row r="34" spans="1:9">
      <c r="A34" s="245" t="s">
        <v>269</v>
      </c>
      <c r="B34" s="245" t="s">
        <v>477</v>
      </c>
      <c r="C34" s="8"/>
      <c r="D34" s="8"/>
      <c r="E34" s="114"/>
    </row>
    <row r="35" spans="1:9" s="23" customFormat="1">
      <c r="A35" s="89" t="s">
        <v>34</v>
      </c>
      <c r="B35" s="258" t="s">
        <v>423</v>
      </c>
      <c r="C35" s="8"/>
      <c r="D35" s="8"/>
    </row>
    <row r="36" spans="1:9" s="2" customFormat="1">
      <c r="A36" s="1"/>
      <c r="B36" s="253"/>
      <c r="E36" s="5"/>
    </row>
    <row r="37" spans="1:9" s="2" customFormat="1">
      <c r="B37" s="253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3"/>
      <c r="E40" s="5"/>
    </row>
    <row r="41" spans="1:9" s="2" customFormat="1">
      <c r="B41" s="253"/>
      <c r="E41"/>
      <c r="F41"/>
      <c r="G41"/>
      <c r="H41"/>
      <c r="I41"/>
    </row>
    <row r="42" spans="1:9" s="2" customFormat="1">
      <c r="B42" s="253"/>
      <c r="D42" s="12"/>
      <c r="E42"/>
      <c r="F42"/>
      <c r="G42"/>
      <c r="H42"/>
      <c r="I42"/>
    </row>
    <row r="43" spans="1:9" s="2" customFormat="1">
      <c r="A43"/>
      <c r="B43" s="255" t="s">
        <v>421</v>
      </c>
      <c r="D43" s="12"/>
      <c r="E43"/>
      <c r="F43"/>
      <c r="G43"/>
      <c r="H43"/>
      <c r="I43"/>
    </row>
    <row r="44" spans="1:9" s="2" customFormat="1">
      <c r="A44"/>
      <c r="B44" s="253" t="s">
        <v>258</v>
      </c>
      <c r="D44" s="12"/>
      <c r="E44"/>
      <c r="F44"/>
      <c r="G44"/>
      <c r="H44"/>
      <c r="I44"/>
    </row>
    <row r="45" spans="1:9" customFormat="1" ht="13.2">
      <c r="B45" s="256" t="s">
        <v>127</v>
      </c>
    </row>
    <row r="46" spans="1:9" customFormat="1" ht="13.2">
      <c r="B46" s="257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ColWidth="9.109375" defaultRowHeight="13.8"/>
  <cols>
    <col min="1" max="1" width="15.88671875" style="2" customWidth="1"/>
    <col min="2" max="2" width="76.664062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382</v>
      </c>
      <c r="B1" s="234"/>
      <c r="C1" s="553" t="s">
        <v>97</v>
      </c>
      <c r="D1" s="553"/>
      <c r="E1" s="92"/>
    </row>
    <row r="2" spans="1:5" s="6" customFormat="1">
      <c r="A2" s="75" t="s">
        <v>383</v>
      </c>
      <c r="B2" s="234"/>
      <c r="C2" s="355">
        <v>42550</v>
      </c>
      <c r="D2" s="393">
        <v>42570</v>
      </c>
      <c r="E2" s="92"/>
    </row>
    <row r="3" spans="1:5" s="6" customFormat="1">
      <c r="A3" s="75" t="s">
        <v>384</v>
      </c>
      <c r="B3" s="234"/>
      <c r="C3" s="235"/>
      <c r="D3" s="235"/>
      <c r="E3" s="92"/>
    </row>
    <row r="4" spans="1:5" s="6" customFormat="1">
      <c r="A4" s="77" t="s">
        <v>128</v>
      </c>
      <c r="B4" s="234"/>
      <c r="C4" s="235"/>
      <c r="D4" s="235"/>
      <c r="E4" s="92"/>
    </row>
    <row r="5" spans="1:5" s="6" customFormat="1">
      <c r="A5" s="77"/>
      <c r="B5" s="234"/>
      <c r="C5" s="235"/>
      <c r="D5" s="235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6" t="str">
        <f>'ფორმა N1'!D4</f>
        <v>პლატფორმა ახალი პოიტიკური მოძრაობა სახელმწიფო ხალხისთვის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4"/>
      <c r="B9" s="234"/>
      <c r="C9" s="79"/>
      <c r="D9" s="79"/>
      <c r="E9" s="92"/>
    </row>
    <row r="10" spans="1:5" s="6" customFormat="1" ht="27.6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7">
        <v>1</v>
      </c>
      <c r="B11" s="237" t="s">
        <v>57</v>
      </c>
      <c r="C11" s="83">
        <f>SUM(C12,C15,C55,C58,C59,C60,C78)</f>
        <v>0</v>
      </c>
      <c r="D11" s="83">
        <f>SUM(D12,D15,D55,D58,D59,D60,D66,D74,D75)</f>
        <v>0</v>
      </c>
      <c r="E11" s="238"/>
    </row>
    <row r="12" spans="1:5" s="9" customFormat="1" ht="16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8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9"/>
      <c r="E17" s="96"/>
    </row>
    <row r="18" spans="1:6" s="3" customFormat="1">
      <c r="A18" s="98" t="s">
        <v>88</v>
      </c>
      <c r="B18" s="98" t="s">
        <v>62</v>
      </c>
      <c r="C18" s="4"/>
      <c r="D18" s="239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0"/>
      <c r="F19" s="241"/>
    </row>
    <row r="20" spans="1:6" s="244" customFormat="1" ht="27.6">
      <c r="A20" s="98" t="s">
        <v>12</v>
      </c>
      <c r="B20" s="98" t="s">
        <v>238</v>
      </c>
      <c r="C20" s="242"/>
      <c r="D20" s="38"/>
      <c r="E20" s="243"/>
    </row>
    <row r="21" spans="1:6" s="244" customFormat="1">
      <c r="A21" s="98" t="s">
        <v>13</v>
      </c>
      <c r="B21" s="98" t="s">
        <v>14</v>
      </c>
      <c r="C21" s="242"/>
      <c r="D21" s="39"/>
      <c r="E21" s="243"/>
    </row>
    <row r="22" spans="1:6" s="244" customFormat="1" ht="27.6">
      <c r="A22" s="98" t="s">
        <v>269</v>
      </c>
      <c r="B22" s="98" t="s">
        <v>22</v>
      </c>
      <c r="C22" s="242"/>
      <c r="D22" s="40"/>
      <c r="E22" s="243"/>
    </row>
    <row r="23" spans="1:6" s="244" customFormat="1" ht="16.5" customHeight="1">
      <c r="A23" s="98" t="s">
        <v>270</v>
      </c>
      <c r="B23" s="98" t="s">
        <v>15</v>
      </c>
      <c r="C23" s="242"/>
      <c r="D23" s="40"/>
      <c r="E23" s="243"/>
    </row>
    <row r="24" spans="1:6" s="244" customFormat="1" ht="16.5" customHeight="1">
      <c r="A24" s="98" t="s">
        <v>271</v>
      </c>
      <c r="B24" s="98" t="s">
        <v>16</v>
      </c>
      <c r="C24" s="242"/>
      <c r="D24" s="40"/>
      <c r="E24" s="243"/>
    </row>
    <row r="25" spans="1:6" s="244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43"/>
    </row>
    <row r="26" spans="1:6" s="244" customFormat="1" ht="16.5" customHeight="1">
      <c r="A26" s="245" t="s">
        <v>273</v>
      </c>
      <c r="B26" s="245" t="s">
        <v>18</v>
      </c>
      <c r="C26" s="242"/>
      <c r="D26" s="40"/>
      <c r="E26" s="243"/>
    </row>
    <row r="27" spans="1:6" s="244" customFormat="1" ht="16.5" customHeight="1">
      <c r="A27" s="245" t="s">
        <v>274</v>
      </c>
      <c r="B27" s="245" t="s">
        <v>19</v>
      </c>
      <c r="C27" s="242"/>
      <c r="D27" s="40"/>
      <c r="E27" s="243"/>
    </row>
    <row r="28" spans="1:6" s="244" customFormat="1" ht="16.5" customHeight="1">
      <c r="A28" s="245" t="s">
        <v>275</v>
      </c>
      <c r="B28" s="245" t="s">
        <v>20</v>
      </c>
      <c r="C28" s="242"/>
      <c r="D28" s="40"/>
      <c r="E28" s="243"/>
    </row>
    <row r="29" spans="1:6" s="244" customFormat="1" ht="16.5" customHeight="1">
      <c r="A29" s="245" t="s">
        <v>276</v>
      </c>
      <c r="B29" s="245" t="s">
        <v>23</v>
      </c>
      <c r="C29" s="242"/>
      <c r="D29" s="41"/>
      <c r="E29" s="243"/>
    </row>
    <row r="30" spans="1:6" s="244" customFormat="1" ht="16.5" customHeight="1">
      <c r="A30" s="98" t="s">
        <v>277</v>
      </c>
      <c r="B30" s="98" t="s">
        <v>21</v>
      </c>
      <c r="C30" s="242"/>
      <c r="D30" s="41"/>
      <c r="E30" s="243"/>
    </row>
    <row r="31" spans="1:6" s="3" customFormat="1" ht="16.5" customHeight="1">
      <c r="A31" s="89" t="s">
        <v>34</v>
      </c>
      <c r="B31" s="89" t="s">
        <v>3</v>
      </c>
      <c r="C31" s="4"/>
      <c r="D31" s="239"/>
      <c r="E31" s="240"/>
    </row>
    <row r="32" spans="1:6" s="3" customFormat="1" ht="16.5" customHeight="1">
      <c r="A32" s="89" t="s">
        <v>35</v>
      </c>
      <c r="B32" s="89" t="s">
        <v>4</v>
      </c>
      <c r="C32" s="4"/>
      <c r="D32" s="239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9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9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9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9"/>
      <c r="E37" s="96"/>
    </row>
    <row r="38" spans="1:5" s="3" customFormat="1" ht="16.5" customHeight="1">
      <c r="A38" s="89" t="s">
        <v>39</v>
      </c>
      <c r="B38" s="89" t="s">
        <v>385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9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9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9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9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9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9"/>
      <c r="E44" s="96"/>
    </row>
    <row r="45" spans="1:5" s="3" customFormat="1" ht="27.6">
      <c r="A45" s="89" t="s">
        <v>40</v>
      </c>
      <c r="B45" s="89" t="s">
        <v>28</v>
      </c>
      <c r="C45" s="4"/>
      <c r="D45" s="239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9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9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9"/>
      <c r="E48" s="96"/>
    </row>
    <row r="49" spans="1:6" s="3" customFormat="1" ht="16.5" customHeight="1">
      <c r="A49" s="89" t="s">
        <v>44</v>
      </c>
      <c r="B49" s="89" t="s">
        <v>386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9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9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9"/>
      <c r="E52" s="96"/>
    </row>
    <row r="53" spans="1:6" s="3" customFormat="1">
      <c r="A53" s="89" t="s">
        <v>45</v>
      </c>
      <c r="B53" s="89" t="s">
        <v>29</v>
      </c>
      <c r="C53" s="4"/>
      <c r="D53" s="239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9"/>
      <c r="E54" s="240"/>
      <c r="F54" s="241"/>
    </row>
    <row r="55" spans="1:6" s="3" customFormat="1" ht="27.6">
      <c r="A55" s="88">
        <v>1.3</v>
      </c>
      <c r="B55" s="88" t="s">
        <v>390</v>
      </c>
      <c r="C55" s="85">
        <f>SUM(C56:C57)</f>
        <v>0</v>
      </c>
      <c r="D55" s="85">
        <f>SUM(D56:D57)</f>
        <v>0</v>
      </c>
      <c r="E55" s="240"/>
      <c r="F55" s="241"/>
    </row>
    <row r="56" spans="1:6" s="3" customFormat="1">
      <c r="A56" s="89" t="s">
        <v>50</v>
      </c>
      <c r="B56" s="89" t="s">
        <v>48</v>
      </c>
      <c r="C56" s="4"/>
      <c r="D56" s="239"/>
      <c r="E56" s="240"/>
      <c r="F56" s="241"/>
    </row>
    <row r="57" spans="1:6" s="3" customFormat="1" ht="16.5" customHeight="1">
      <c r="A57" s="89" t="s">
        <v>51</v>
      </c>
      <c r="B57" s="89" t="s">
        <v>47</v>
      </c>
      <c r="C57" s="4"/>
      <c r="D57" s="239"/>
      <c r="E57" s="240"/>
      <c r="F57" s="241"/>
    </row>
    <row r="58" spans="1:6" s="3" customFormat="1">
      <c r="A58" s="88">
        <v>1.4</v>
      </c>
      <c r="B58" s="88" t="s">
        <v>392</v>
      </c>
      <c r="C58" s="4"/>
      <c r="D58" s="239"/>
      <c r="E58" s="240"/>
      <c r="F58" s="241"/>
    </row>
    <row r="59" spans="1:6" s="244" customFormat="1">
      <c r="A59" s="88">
        <v>1.5</v>
      </c>
      <c r="B59" s="88" t="s">
        <v>7</v>
      </c>
      <c r="C59" s="242"/>
      <c r="D59" s="40"/>
      <c r="E59" s="243"/>
    </row>
    <row r="60" spans="1:6" s="244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3"/>
    </row>
    <row r="61" spans="1:6" s="244" customFormat="1">
      <c r="A61" s="89" t="s">
        <v>285</v>
      </c>
      <c r="B61" s="46" t="s">
        <v>52</v>
      </c>
      <c r="C61" s="242"/>
      <c r="D61" s="40"/>
      <c r="E61" s="243"/>
    </row>
    <row r="62" spans="1:6" s="244" customFormat="1" ht="27.6">
      <c r="A62" s="89" t="s">
        <v>286</v>
      </c>
      <c r="B62" s="46" t="s">
        <v>54</v>
      </c>
      <c r="C62" s="242"/>
      <c r="D62" s="40"/>
      <c r="E62" s="243"/>
    </row>
    <row r="63" spans="1:6" s="244" customFormat="1">
      <c r="A63" s="89" t="s">
        <v>287</v>
      </c>
      <c r="B63" s="46" t="s">
        <v>53</v>
      </c>
      <c r="C63" s="40"/>
      <c r="D63" s="40"/>
      <c r="E63" s="243"/>
    </row>
    <row r="64" spans="1:6" s="244" customFormat="1">
      <c r="A64" s="89" t="s">
        <v>288</v>
      </c>
      <c r="B64" s="46" t="s">
        <v>27</v>
      </c>
      <c r="C64" s="242"/>
      <c r="D64" s="40"/>
      <c r="E64" s="243"/>
    </row>
    <row r="65" spans="1:5" s="244" customFormat="1">
      <c r="A65" s="89" t="s">
        <v>323</v>
      </c>
      <c r="B65" s="46" t="s">
        <v>324</v>
      </c>
      <c r="C65" s="242"/>
      <c r="D65" s="40"/>
      <c r="E65" s="243"/>
    </row>
    <row r="66" spans="1:5">
      <c r="A66" s="237">
        <v>2</v>
      </c>
      <c r="B66" s="237" t="s">
        <v>387</v>
      </c>
      <c r="C66" s="246"/>
      <c r="D66" s="86">
        <f>SUM(D67:D73)</f>
        <v>0</v>
      </c>
      <c r="E66" s="97"/>
    </row>
    <row r="67" spans="1:5">
      <c r="A67" s="99">
        <v>2.1</v>
      </c>
      <c r="B67" s="247" t="s">
        <v>89</v>
      </c>
      <c r="C67" s="248"/>
      <c r="D67" s="22"/>
      <c r="E67" s="97"/>
    </row>
    <row r="68" spans="1:5">
      <c r="A68" s="99">
        <v>2.2000000000000002</v>
      </c>
      <c r="B68" s="247" t="s">
        <v>388</v>
      </c>
      <c r="C68" s="248"/>
      <c r="D68" s="22"/>
      <c r="E68" s="97"/>
    </row>
    <row r="69" spans="1:5">
      <c r="A69" s="99">
        <v>2.2999999999999998</v>
      </c>
      <c r="B69" s="247" t="s">
        <v>93</v>
      </c>
      <c r="C69" s="248"/>
      <c r="D69" s="22"/>
      <c r="E69" s="97"/>
    </row>
    <row r="70" spans="1:5">
      <c r="A70" s="99">
        <v>2.4</v>
      </c>
      <c r="B70" s="247" t="s">
        <v>92</v>
      </c>
      <c r="C70" s="248"/>
      <c r="D70" s="22"/>
      <c r="E70" s="97"/>
    </row>
    <row r="71" spans="1:5">
      <c r="A71" s="99">
        <v>2.5</v>
      </c>
      <c r="B71" s="247" t="s">
        <v>389</v>
      </c>
      <c r="C71" s="248"/>
      <c r="D71" s="22"/>
      <c r="E71" s="97"/>
    </row>
    <row r="72" spans="1:5">
      <c r="A72" s="99">
        <v>2.6</v>
      </c>
      <c r="B72" s="247" t="s">
        <v>90</v>
      </c>
      <c r="C72" s="248"/>
      <c r="D72" s="22"/>
      <c r="E72" s="97"/>
    </row>
    <row r="73" spans="1:5">
      <c r="A73" s="99">
        <v>2.7</v>
      </c>
      <c r="B73" s="247" t="s">
        <v>91</v>
      </c>
      <c r="C73" s="249"/>
      <c r="D73" s="22"/>
      <c r="E73" s="97"/>
    </row>
    <row r="74" spans="1:5">
      <c r="A74" s="237">
        <v>3</v>
      </c>
      <c r="B74" s="237" t="s">
        <v>422</v>
      </c>
      <c r="C74" s="86"/>
      <c r="D74" s="22"/>
      <c r="E74" s="97"/>
    </row>
    <row r="75" spans="1:5">
      <c r="A75" s="237">
        <v>4</v>
      </c>
      <c r="B75" s="237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8"/>
      <c r="D76" s="8"/>
      <c r="E76" s="97"/>
    </row>
    <row r="77" spans="1:5">
      <c r="A77" s="99">
        <v>4.2</v>
      </c>
      <c r="B77" s="99" t="s">
        <v>242</v>
      </c>
      <c r="C77" s="249"/>
      <c r="D77" s="8"/>
      <c r="E77" s="97"/>
    </row>
    <row r="78" spans="1:5">
      <c r="A78" s="237">
        <v>5</v>
      </c>
      <c r="B78" s="237" t="s">
        <v>267</v>
      </c>
      <c r="C78" s="273"/>
      <c r="D78" s="249"/>
      <c r="E78" s="97"/>
    </row>
    <row r="79" spans="1:5">
      <c r="B79" s="44"/>
    </row>
    <row r="80" spans="1:5">
      <c r="A80" s="554" t="s">
        <v>467</v>
      </c>
      <c r="B80" s="554"/>
      <c r="C80" s="554"/>
      <c r="D80" s="554"/>
      <c r="E80" s="5"/>
    </row>
    <row r="81" spans="1:9">
      <c r="B81" s="44"/>
    </row>
    <row r="82" spans="1:9" s="23" customFormat="1" ht="13.2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3.2">
      <c r="B88" s="66" t="s">
        <v>127</v>
      </c>
    </row>
    <row r="89" spans="1:9" s="23" customFormat="1" ht="13.2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28" zoomScaleSheetLayoutView="100" workbookViewId="0">
      <selection activeCell="C55" sqref="C55"/>
    </sheetView>
  </sheetViews>
  <sheetFormatPr defaultColWidth="9.109375" defaultRowHeight="13.8"/>
  <cols>
    <col min="1" max="1" width="15.6640625" style="21" customWidth="1"/>
    <col min="2" max="2" width="74.109375" style="21" customWidth="1"/>
    <col min="3" max="3" width="14.88671875" style="21" customWidth="1"/>
    <col min="4" max="4" width="13.33203125" style="21" customWidth="1"/>
    <col min="5" max="5" width="44.5546875" style="21" customWidth="1"/>
    <col min="6" max="6" width="29" style="21" customWidth="1"/>
    <col min="7" max="16384" width="9.109375" style="21"/>
  </cols>
  <sheetData>
    <row r="1" spans="1:12">
      <c r="A1" s="75" t="s">
        <v>290</v>
      </c>
      <c r="B1" s="115"/>
      <c r="C1" s="553" t="s">
        <v>97</v>
      </c>
      <c r="D1" s="553"/>
      <c r="E1" s="154"/>
    </row>
    <row r="2" spans="1:12">
      <c r="A2" s="77" t="s">
        <v>128</v>
      </c>
      <c r="B2" s="115"/>
      <c r="C2" s="355">
        <v>42550</v>
      </c>
      <c r="D2" s="393">
        <v>42570</v>
      </c>
      <c r="E2" s="154"/>
    </row>
    <row r="3" spans="1:12">
      <c r="A3" s="77"/>
      <c r="B3" s="115"/>
      <c r="C3" s="362"/>
      <c r="D3" s="362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პლატფორმა ახალი პოიტიკური მოძრაობა სახელმწიფო ხალხისთვის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1"/>
      <c r="B7" s="361"/>
      <c r="C7" s="79"/>
      <c r="D7" s="79"/>
      <c r="E7" s="155"/>
    </row>
    <row r="8" spans="1:12" s="6" customFormat="1" ht="27.6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6.2">
      <c r="A9" s="13">
        <v>1</v>
      </c>
      <c r="B9" s="13" t="s">
        <v>57</v>
      </c>
      <c r="C9" s="83">
        <f>SUM(C10,C13,C53,C56,C57,C58,C75)</f>
        <v>935466.25000000012</v>
      </c>
      <c r="D9" s="83">
        <f>SUM(D10,D13,D53,D56,D57,D58,D64,D71,D72)</f>
        <v>549133.62</v>
      </c>
      <c r="E9" s="156"/>
    </row>
    <row r="10" spans="1:12" s="9" customFormat="1" ht="16.2">
      <c r="A10" s="14">
        <v>1.1000000000000001</v>
      </c>
      <c r="B10" s="14" t="s">
        <v>58</v>
      </c>
      <c r="C10" s="85">
        <f>SUM(C11:C12)</f>
        <v>164391.25</v>
      </c>
      <c r="D10" s="85">
        <f>SUM(D11:D12)</f>
        <v>89719</v>
      </c>
      <c r="E10" s="156"/>
    </row>
    <row r="11" spans="1:12" s="9" customFormat="1" ht="16.5" customHeight="1">
      <c r="A11" s="16" t="s">
        <v>30</v>
      </c>
      <c r="B11" s="16" t="s">
        <v>59</v>
      </c>
      <c r="C11" s="33">
        <v>164391.25</v>
      </c>
      <c r="D11" s="34">
        <v>89719</v>
      </c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659760.50000000012</v>
      </c>
      <c r="D13" s="85">
        <f>SUM(D14,D17,D29:D32,D35,D36,D43,D44,D45,D46,D47,D51,D52)</f>
        <v>419220.62</v>
      </c>
      <c r="E13" s="154"/>
    </row>
    <row r="14" spans="1:12">
      <c r="A14" s="16" t="s">
        <v>32</v>
      </c>
      <c r="B14" s="16" t="s">
        <v>1</v>
      </c>
      <c r="C14" s="84">
        <f>SUM(C15:C16)</f>
        <v>4257</v>
      </c>
      <c r="D14" s="84">
        <f>SUM(D15:D16)</f>
        <v>3402</v>
      </c>
      <c r="E14" s="154"/>
    </row>
    <row r="15" spans="1:12" ht="17.25" customHeight="1">
      <c r="A15" s="17" t="s">
        <v>87</v>
      </c>
      <c r="B15" s="17" t="s">
        <v>61</v>
      </c>
      <c r="C15" s="35">
        <v>855</v>
      </c>
      <c r="D15" s="36"/>
      <c r="E15" s="154"/>
    </row>
    <row r="16" spans="1:12" ht="17.25" customHeight="1">
      <c r="A16" s="17" t="s">
        <v>88</v>
      </c>
      <c r="B16" s="17" t="s">
        <v>62</v>
      </c>
      <c r="C16" s="35">
        <v>3402</v>
      </c>
      <c r="D16" s="36">
        <v>3402</v>
      </c>
      <c r="E16" s="154"/>
    </row>
    <row r="17" spans="1:5">
      <c r="A17" s="16" t="s">
        <v>33</v>
      </c>
      <c r="B17" s="16" t="s">
        <v>2</v>
      </c>
      <c r="C17" s="84">
        <f>SUM(C18:C23,C28)</f>
        <v>118137.35</v>
      </c>
      <c r="D17" s="84">
        <f>SUM(D18:D23,D28)</f>
        <v>53536.71</v>
      </c>
      <c r="E17" s="154"/>
    </row>
    <row r="18" spans="1:5" ht="27.6">
      <c r="A18" s="17" t="s">
        <v>12</v>
      </c>
      <c r="B18" s="17" t="s">
        <v>238</v>
      </c>
      <c r="C18" s="37">
        <v>76570.84</v>
      </c>
      <c r="D18" s="38">
        <v>26912</v>
      </c>
      <c r="E18" s="154"/>
    </row>
    <row r="19" spans="1:5">
      <c r="A19" s="17" t="s">
        <v>13</v>
      </c>
      <c r="B19" s="17" t="s">
        <v>14</v>
      </c>
      <c r="C19" s="37">
        <v>33986.26</v>
      </c>
      <c r="D19" s="497">
        <v>25315.4</v>
      </c>
      <c r="E19" s="154"/>
    </row>
    <row r="20" spans="1:5" ht="27.6">
      <c r="A20" s="17" t="s">
        <v>269</v>
      </c>
      <c r="B20" s="17" t="s">
        <v>22</v>
      </c>
      <c r="C20" s="37">
        <v>500</v>
      </c>
      <c r="D20" s="40">
        <v>499.86</v>
      </c>
      <c r="E20" s="154"/>
    </row>
    <row r="21" spans="1:5">
      <c r="A21" s="17" t="s">
        <v>270</v>
      </c>
      <c r="B21" s="17" t="s">
        <v>15</v>
      </c>
      <c r="C21" s="37">
        <v>180</v>
      </c>
      <c r="D21" s="40">
        <v>180</v>
      </c>
      <c r="E21" s="154"/>
    </row>
    <row r="22" spans="1:5">
      <c r="A22" s="17" t="s">
        <v>271</v>
      </c>
      <c r="B22" s="17" t="s">
        <v>16</v>
      </c>
      <c r="C22" s="37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5246.19</v>
      </c>
      <c r="D23" s="118">
        <f>SUM(D24:D27)</f>
        <v>124</v>
      </c>
      <c r="E23" s="154"/>
    </row>
    <row r="24" spans="1:5" ht="16.5" customHeight="1">
      <c r="A24" s="18" t="s">
        <v>273</v>
      </c>
      <c r="B24" s="18" t="s">
        <v>18</v>
      </c>
      <c r="C24" s="37">
        <v>4778.87</v>
      </c>
      <c r="D24" s="40">
        <v>118.7</v>
      </c>
      <c r="E24" s="154"/>
    </row>
    <row r="25" spans="1:5" ht="16.5" customHeight="1">
      <c r="A25" s="18" t="s">
        <v>274</v>
      </c>
      <c r="B25" s="18" t="s">
        <v>19</v>
      </c>
      <c r="C25" s="37">
        <v>467.32</v>
      </c>
      <c r="D25" s="40">
        <v>5.3</v>
      </c>
      <c r="E25" s="154"/>
    </row>
    <row r="26" spans="1:5" ht="16.5" customHeight="1">
      <c r="A26" s="18" t="s">
        <v>275</v>
      </c>
      <c r="B26" s="18" t="s">
        <v>20</v>
      </c>
      <c r="C26" s="37"/>
      <c r="D26" s="40"/>
      <c r="E26" s="154"/>
    </row>
    <row r="27" spans="1:5" ht="16.5" customHeight="1">
      <c r="A27" s="18" t="s">
        <v>276</v>
      </c>
      <c r="B27" s="18" t="s">
        <v>23</v>
      </c>
      <c r="C27" s="37"/>
      <c r="D27" s="41"/>
      <c r="E27" s="154"/>
    </row>
    <row r="28" spans="1:5">
      <c r="A28" s="17" t="s">
        <v>277</v>
      </c>
      <c r="B28" s="17" t="s">
        <v>21</v>
      </c>
      <c r="C28" s="37">
        <v>1654.06</v>
      </c>
      <c r="D28" s="497">
        <v>505.45</v>
      </c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>
        <v>3088</v>
      </c>
      <c r="D30" s="34">
        <v>1270</v>
      </c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278</v>
      </c>
      <c r="B33" s="17" t="s">
        <v>56</v>
      </c>
      <c r="C33" s="33"/>
      <c r="D33" s="34"/>
      <c r="E33" s="154"/>
    </row>
    <row r="34" spans="1:5">
      <c r="A34" s="17" t="s">
        <v>279</v>
      </c>
      <c r="B34" s="17" t="s">
        <v>55</v>
      </c>
      <c r="C34" s="33">
        <v>0</v>
      </c>
      <c r="D34" s="34"/>
      <c r="E34" s="154"/>
    </row>
    <row r="35" spans="1:5">
      <c r="A35" s="16" t="s">
        <v>38</v>
      </c>
      <c r="B35" s="16" t="s">
        <v>49</v>
      </c>
      <c r="C35" s="33">
        <v>130.01</v>
      </c>
      <c r="D35" s="34">
        <v>130.01</v>
      </c>
      <c r="E35" s="154"/>
    </row>
    <row r="36" spans="1:5">
      <c r="A36" s="16" t="s">
        <v>39</v>
      </c>
      <c r="B36" s="16" t="s">
        <v>340</v>
      </c>
      <c r="C36" s="84">
        <f>SUM(C37:C42)</f>
        <v>179380.63</v>
      </c>
      <c r="D36" s="84">
        <f>SUM(D37:D42)</f>
        <v>163998</v>
      </c>
      <c r="E36" s="154"/>
    </row>
    <row r="37" spans="1:5">
      <c r="A37" s="17" t="s">
        <v>337</v>
      </c>
      <c r="B37" s="17" t="s">
        <v>341</v>
      </c>
      <c r="C37" s="33">
        <v>161848.13</v>
      </c>
      <c r="D37" s="33">
        <v>161848</v>
      </c>
      <c r="E37" s="154"/>
    </row>
    <row r="38" spans="1:5">
      <c r="A38" s="17" t="s">
        <v>338</v>
      </c>
      <c r="B38" s="17" t="s">
        <v>342</v>
      </c>
      <c r="C38" s="33">
        <v>15382.5</v>
      </c>
      <c r="D38" s="33">
        <v>0</v>
      </c>
      <c r="E38" s="154"/>
    </row>
    <row r="39" spans="1:5">
      <c r="A39" s="17" t="s">
        <v>339</v>
      </c>
      <c r="B39" s="17" t="s">
        <v>345</v>
      </c>
      <c r="C39" s="33"/>
      <c r="D39" s="34"/>
      <c r="E39" s="154"/>
    </row>
    <row r="40" spans="1:5">
      <c r="A40" s="17" t="s">
        <v>344</v>
      </c>
      <c r="B40" s="17" t="s">
        <v>346</v>
      </c>
      <c r="C40" s="33"/>
      <c r="D40" s="34"/>
      <c r="E40" s="154"/>
    </row>
    <row r="41" spans="1:5">
      <c r="A41" s="17" t="s">
        <v>347</v>
      </c>
      <c r="B41" s="17" t="s">
        <v>465</v>
      </c>
      <c r="C41" s="33">
        <v>2150</v>
      </c>
      <c r="D41" s="34">
        <v>2150</v>
      </c>
      <c r="E41" s="154"/>
    </row>
    <row r="42" spans="1:5">
      <c r="A42" s="17" t="s">
        <v>466</v>
      </c>
      <c r="B42" s="17" t="s">
        <v>343</v>
      </c>
      <c r="C42" s="33"/>
      <c r="D42" s="34"/>
      <c r="E42" s="154"/>
    </row>
    <row r="43" spans="1:5" ht="27.6">
      <c r="A43" s="16" t="s">
        <v>40</v>
      </c>
      <c r="B43" s="16" t="s">
        <v>28</v>
      </c>
      <c r="C43" s="33">
        <v>89157.03</v>
      </c>
      <c r="D43" s="34">
        <v>44602</v>
      </c>
      <c r="E43" s="154"/>
    </row>
    <row r="44" spans="1:5">
      <c r="A44" s="16" t="s">
        <v>41</v>
      </c>
      <c r="B44" s="16" t="s">
        <v>24</v>
      </c>
      <c r="C44" s="33">
        <v>3310</v>
      </c>
      <c r="D44" s="34">
        <v>197</v>
      </c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>
        <v>200</v>
      </c>
      <c r="D46" s="34">
        <v>0</v>
      </c>
      <c r="E46" s="154"/>
    </row>
    <row r="47" spans="1:5">
      <c r="A47" s="16" t="s">
        <v>44</v>
      </c>
      <c r="B47" s="16" t="s">
        <v>284</v>
      </c>
      <c r="C47" s="84">
        <f>SUM(C48:C50)</f>
        <v>222284.31</v>
      </c>
      <c r="D47" s="84">
        <f>SUM(D48:D50)</f>
        <v>124024.9</v>
      </c>
      <c r="E47" s="154"/>
    </row>
    <row r="48" spans="1:5">
      <c r="A48" s="98" t="s">
        <v>352</v>
      </c>
      <c r="B48" s="98" t="s">
        <v>355</v>
      </c>
      <c r="C48" s="33">
        <v>206284.31</v>
      </c>
      <c r="D48" s="34">
        <v>122009.9</v>
      </c>
      <c r="E48" s="154"/>
    </row>
    <row r="49" spans="1:5">
      <c r="A49" s="98" t="s">
        <v>353</v>
      </c>
      <c r="B49" s="98" t="s">
        <v>354</v>
      </c>
      <c r="C49" s="33"/>
      <c r="D49" s="34"/>
      <c r="E49" s="154"/>
    </row>
    <row r="50" spans="1:5">
      <c r="A50" s="98" t="s">
        <v>356</v>
      </c>
      <c r="B50" s="98" t="s">
        <v>357</v>
      </c>
      <c r="C50" s="33">
        <v>16000</v>
      </c>
      <c r="D50" s="34">
        <v>2015</v>
      </c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>
        <v>39816.17</v>
      </c>
      <c r="D52" s="34">
        <v>28060</v>
      </c>
      <c r="E52" s="154"/>
    </row>
    <row r="53" spans="1:5" ht="27.6">
      <c r="A53" s="14">
        <v>1.3</v>
      </c>
      <c r="B53" s="88" t="s">
        <v>390</v>
      </c>
      <c r="C53" s="85">
        <f>SUM(C54:C55)</f>
        <v>111314.5</v>
      </c>
      <c r="D53" s="85">
        <f>SUM(D54:D55)</f>
        <v>40194</v>
      </c>
      <c r="E53" s="154"/>
    </row>
    <row r="54" spans="1:5" ht="27.6">
      <c r="A54" s="16" t="s">
        <v>50</v>
      </c>
      <c r="B54" s="16" t="s">
        <v>48</v>
      </c>
      <c r="C54" s="33">
        <v>111314.5</v>
      </c>
      <c r="D54" s="34">
        <v>40194</v>
      </c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392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7"/>
      <c r="D59" s="40"/>
      <c r="E59" s="154"/>
    </row>
    <row r="60" spans="1:5" ht="27.6">
      <c r="A60" s="16" t="s">
        <v>286</v>
      </c>
      <c r="B60" s="46" t="s">
        <v>54</v>
      </c>
      <c r="C60" s="37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7"/>
      <c r="D62" s="40"/>
      <c r="E62" s="154"/>
    </row>
    <row r="63" spans="1:5">
      <c r="A63" s="16" t="s">
        <v>323</v>
      </c>
      <c r="B63" s="216" t="s">
        <v>324</v>
      </c>
      <c r="C63" s="37"/>
      <c r="D63" s="217"/>
      <c r="E63" s="154"/>
    </row>
    <row r="64" spans="1:5">
      <c r="A64" s="13">
        <v>2</v>
      </c>
      <c r="B64" s="47" t="s">
        <v>95</v>
      </c>
      <c r="C64" s="276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6"/>
      <c r="D65" s="42"/>
      <c r="E65" s="154"/>
    </row>
    <row r="66" spans="1:5">
      <c r="A66" s="15">
        <v>2.2000000000000002</v>
      </c>
      <c r="B66" s="48" t="s">
        <v>93</v>
      </c>
      <c r="C66" s="278"/>
      <c r="D66" s="43"/>
      <c r="E66" s="154"/>
    </row>
    <row r="67" spans="1:5">
      <c r="A67" s="15">
        <v>2.2999999999999998</v>
      </c>
      <c r="B67" s="48" t="s">
        <v>92</v>
      </c>
      <c r="C67" s="278"/>
      <c r="D67" s="43"/>
      <c r="E67" s="154"/>
    </row>
    <row r="68" spans="1:5">
      <c r="A68" s="15">
        <v>2.4</v>
      </c>
      <c r="B68" s="48" t="s">
        <v>94</v>
      </c>
      <c r="C68" s="278"/>
      <c r="D68" s="43"/>
      <c r="E68" s="154"/>
    </row>
    <row r="69" spans="1:5">
      <c r="A69" s="15">
        <v>2.5</v>
      </c>
      <c r="B69" s="48" t="s">
        <v>90</v>
      </c>
      <c r="C69" s="278"/>
      <c r="D69" s="43"/>
      <c r="E69" s="154"/>
    </row>
    <row r="70" spans="1:5">
      <c r="A70" s="15">
        <v>2.6</v>
      </c>
      <c r="B70" s="48" t="s">
        <v>91</v>
      </c>
      <c r="C70" s="278"/>
      <c r="D70" s="43"/>
      <c r="E70" s="154"/>
    </row>
    <row r="71" spans="1:5" s="2" customFormat="1">
      <c r="A71" s="13">
        <v>3</v>
      </c>
      <c r="B71" s="274" t="s">
        <v>422</v>
      </c>
      <c r="C71" s="277"/>
      <c r="D71" s="275"/>
      <c r="E71" s="106"/>
    </row>
    <row r="72" spans="1:5" s="2" customFormat="1">
      <c r="A72" s="13">
        <v>4</v>
      </c>
      <c r="B72" s="13" t="s">
        <v>240</v>
      </c>
      <c r="C72" s="277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2" t="s">
        <v>267</v>
      </c>
      <c r="C75" s="8"/>
      <c r="D75" s="86"/>
      <c r="E75" s="106"/>
    </row>
    <row r="76" spans="1:5" s="2" customFormat="1">
      <c r="A76" s="369"/>
      <c r="B76" s="369"/>
      <c r="C76" s="12"/>
      <c r="D76" s="12"/>
      <c r="E76" s="106"/>
    </row>
    <row r="77" spans="1:5" s="2" customFormat="1">
      <c r="A77" s="554" t="s">
        <v>467</v>
      </c>
      <c r="B77" s="554"/>
      <c r="C77" s="554"/>
      <c r="D77" s="554"/>
      <c r="E77" s="106"/>
    </row>
    <row r="78" spans="1:5" s="2" customFormat="1">
      <c r="A78" s="369"/>
      <c r="B78" s="369"/>
      <c r="C78" s="12"/>
      <c r="D78" s="12"/>
      <c r="E78" s="106"/>
    </row>
    <row r="79" spans="1:5" s="23" customFormat="1" ht="13.2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55" t="s">
        <v>469</v>
      </c>
      <c r="C84" s="555"/>
      <c r="D84" s="555"/>
      <c r="E84"/>
      <c r="F84"/>
      <c r="G84"/>
      <c r="H84"/>
      <c r="I84"/>
    </row>
    <row r="85" spans="1:9" customFormat="1" ht="13.2">
      <c r="B85" s="66" t="s">
        <v>470</v>
      </c>
    </row>
    <row r="86" spans="1:9" s="2" customFormat="1">
      <c r="A86" s="11"/>
      <c r="B86" s="555" t="s">
        <v>471</v>
      </c>
      <c r="C86" s="555"/>
      <c r="D86" s="555"/>
    </row>
    <row r="87" spans="1:9" s="23" customFormat="1" ht="13.2"/>
    <row r="88" spans="1:9" s="23" customFormat="1" ht="13.2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D18" sqref="D18:D23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321</v>
      </c>
      <c r="B1" s="78"/>
      <c r="C1" s="553" t="s">
        <v>97</v>
      </c>
      <c r="D1" s="553"/>
      <c r="E1" s="92"/>
    </row>
    <row r="2" spans="1:5" s="6" customFormat="1">
      <c r="A2" s="75" t="s">
        <v>315</v>
      </c>
      <c r="B2" s="78"/>
      <c r="C2" s="355">
        <v>42550</v>
      </c>
      <c r="D2" s="393">
        <v>42570</v>
      </c>
      <c r="E2" s="92"/>
    </row>
    <row r="3" spans="1:5" s="6" customFormat="1">
      <c r="A3" s="77" t="s">
        <v>128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პლატფორმა ახალი პოიტიკური მოძრაობა სახელმწიფო ხალხისთვის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27.6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6.2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 t="s">
        <v>1378</v>
      </c>
      <c r="C17" s="4">
        <v>143.75</v>
      </c>
      <c r="D17" s="4">
        <v>0</v>
      </c>
      <c r="E17" s="95"/>
    </row>
    <row r="18" spans="1:5" s="10" customFormat="1" ht="18" customHeight="1">
      <c r="A18" s="99" t="s">
        <v>319</v>
      </c>
      <c r="B18" s="88" t="s">
        <v>1379</v>
      </c>
      <c r="C18" s="4">
        <v>800</v>
      </c>
      <c r="D18" s="4">
        <v>0</v>
      </c>
      <c r="E18" s="95"/>
    </row>
    <row r="19" spans="1:5" s="10" customFormat="1" ht="27.6">
      <c r="A19" s="99" t="s">
        <v>1385</v>
      </c>
      <c r="B19" s="88" t="s">
        <v>1380</v>
      </c>
      <c r="C19" s="4">
        <v>2427.7199999999998</v>
      </c>
      <c r="D19" s="4">
        <v>2428</v>
      </c>
      <c r="E19" s="95"/>
    </row>
    <row r="20" spans="1:5" s="10" customFormat="1" ht="27.6">
      <c r="A20" s="99" t="s">
        <v>1386</v>
      </c>
      <c r="B20" s="88" t="s">
        <v>1381</v>
      </c>
      <c r="C20" s="4">
        <v>3750</v>
      </c>
      <c r="D20" s="4">
        <v>0</v>
      </c>
      <c r="E20" s="95"/>
    </row>
    <row r="21" spans="1:5" s="10" customFormat="1" ht="27.6">
      <c r="A21" s="99" t="s">
        <v>1387</v>
      </c>
      <c r="B21" s="88" t="s">
        <v>1382</v>
      </c>
      <c r="C21" s="4">
        <v>4349.6000000000004</v>
      </c>
      <c r="D21" s="4">
        <v>18221.8</v>
      </c>
      <c r="E21" s="95"/>
    </row>
    <row r="22" spans="1:5" s="10" customFormat="1" ht="27.6">
      <c r="A22" s="99" t="s">
        <v>1388</v>
      </c>
      <c r="B22" s="88" t="s">
        <v>1383</v>
      </c>
      <c r="C22" s="4">
        <v>6375</v>
      </c>
      <c r="D22" s="4">
        <v>2000</v>
      </c>
      <c r="E22" s="95"/>
    </row>
    <row r="23" spans="1:5" s="10" customFormat="1" ht="27.6">
      <c r="A23" s="99" t="s">
        <v>1389</v>
      </c>
      <c r="B23" s="88" t="s">
        <v>1384</v>
      </c>
      <c r="C23" s="4">
        <v>21970</v>
      </c>
      <c r="D23" s="4">
        <v>5410</v>
      </c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39816.07</v>
      </c>
      <c r="D25" s="87">
        <f>SUM(D10:D24)</f>
        <v>28059.8</v>
      </c>
      <c r="E25" s="97"/>
    </row>
    <row r="26" spans="1:5">
      <c r="A26" s="44"/>
      <c r="B26" s="44"/>
    </row>
    <row r="27" spans="1:5">
      <c r="A27" s="2" t="s">
        <v>410</v>
      </c>
      <c r="E27" s="5"/>
    </row>
    <row r="28" spans="1:5">
      <c r="A28" s="2" t="s">
        <v>394</v>
      </c>
    </row>
    <row r="29" spans="1:5">
      <c r="A29" s="215" t="s">
        <v>395</v>
      </c>
    </row>
    <row r="30" spans="1:5">
      <c r="A30" s="215"/>
    </row>
    <row r="31" spans="1:5">
      <c r="A31" s="215" t="s">
        <v>335</v>
      </c>
    </row>
    <row r="32" spans="1:5" s="23" customFormat="1" ht="13.2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3.2">
      <c r="A38" s="66"/>
      <c r="B38" s="66" t="s">
        <v>127</v>
      </c>
    </row>
    <row r="39" spans="1:9" s="23" customFormat="1" ht="13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68"/>
  <sheetViews>
    <sheetView view="pageBreakPreview" topLeftCell="A142" zoomScale="85" zoomScaleSheetLayoutView="85" workbookViewId="0">
      <selection activeCell="G8" sqref="G8:G153"/>
    </sheetView>
  </sheetViews>
  <sheetFormatPr defaultColWidth="9.109375" defaultRowHeight="13.2"/>
  <cols>
    <col min="1" max="1" width="5.44140625" style="185" customWidth="1"/>
    <col min="2" max="2" width="20.88671875" style="185" customWidth="1"/>
    <col min="3" max="3" width="25.6640625" style="185" customWidth="1"/>
    <col min="4" max="4" width="17.5546875" style="185" customWidth="1"/>
    <col min="5" max="5" width="27.109375" style="185" customWidth="1"/>
    <col min="6" max="6" width="12.6640625" style="185" customWidth="1"/>
    <col min="7" max="7" width="13.88671875" style="185" customWidth="1"/>
    <col min="8" max="8" width="14.6640625" style="185" customWidth="1"/>
    <col min="9" max="9" width="10.77734375" style="185" customWidth="1"/>
    <col min="10" max="13" width="0" style="185" hidden="1" customWidth="1"/>
    <col min="14" max="16384" width="9.109375" style="185"/>
  </cols>
  <sheetData>
    <row r="1" spans="1:13" ht="13.8">
      <c r="A1" s="75" t="s">
        <v>442</v>
      </c>
      <c r="B1" s="75"/>
      <c r="C1" s="78"/>
      <c r="D1" s="78"/>
      <c r="E1" s="78"/>
      <c r="F1" s="78"/>
      <c r="G1" s="553" t="s">
        <v>97</v>
      </c>
      <c r="H1" s="553"/>
      <c r="I1" s="553"/>
      <c r="J1" s="553"/>
    </row>
    <row r="2" spans="1:13" ht="13.8">
      <c r="A2" s="77" t="s">
        <v>128</v>
      </c>
      <c r="B2" s="75"/>
      <c r="C2" s="78"/>
      <c r="D2" s="78"/>
      <c r="E2" s="78"/>
      <c r="F2" s="78"/>
      <c r="G2" s="394" t="s">
        <v>480</v>
      </c>
      <c r="H2" s="282"/>
      <c r="J2" s="393">
        <v>42570</v>
      </c>
    </row>
    <row r="3" spans="1:13" ht="13.8">
      <c r="A3" s="77"/>
      <c r="B3" s="77"/>
      <c r="C3" s="75"/>
      <c r="D3" s="75"/>
      <c r="E3" s="75"/>
      <c r="F3" s="75"/>
      <c r="G3" s="282"/>
      <c r="H3" s="282"/>
      <c r="I3" s="282"/>
    </row>
    <row r="4" spans="1:13" ht="13.8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3" ht="13.8">
      <c r="A5" s="81" t="str">
        <f>'ფორმა N1'!D4</f>
        <v>პლატფორმა ახალი პოიტიკური მოძრაობა სახელმწიფო ხალხისთვის</v>
      </c>
      <c r="B5" s="81"/>
      <c r="C5" s="81"/>
      <c r="D5" s="81"/>
      <c r="E5" s="81"/>
      <c r="F5" s="81"/>
      <c r="G5" s="82"/>
      <c r="H5" s="82"/>
      <c r="I5" s="82"/>
    </row>
    <row r="6" spans="1:13" ht="16.2">
      <c r="A6" s="416"/>
      <c r="B6" s="416"/>
      <c r="C6" s="417"/>
      <c r="D6" s="416"/>
      <c r="E6" s="416"/>
      <c r="F6" s="416"/>
      <c r="G6" s="418"/>
      <c r="H6" s="416"/>
      <c r="I6" s="416"/>
    </row>
    <row r="7" spans="1:13" ht="162">
      <c r="A7" s="400" t="s">
        <v>64</v>
      </c>
      <c r="B7" s="400" t="s">
        <v>326</v>
      </c>
      <c r="C7" s="419" t="s">
        <v>327</v>
      </c>
      <c r="D7" s="400" t="s">
        <v>215</v>
      </c>
      <c r="E7" s="400" t="s">
        <v>331</v>
      </c>
      <c r="F7" s="400" t="s">
        <v>334</v>
      </c>
      <c r="G7" s="420" t="s">
        <v>10</v>
      </c>
      <c r="H7" s="421" t="s">
        <v>9</v>
      </c>
      <c r="I7" s="421" t="s">
        <v>376</v>
      </c>
    </row>
    <row r="8" spans="1:13" ht="16.2">
      <c r="A8" s="400">
        <v>1</v>
      </c>
      <c r="B8" s="401" t="s">
        <v>531</v>
      </c>
      <c r="C8" s="401" t="s">
        <v>532</v>
      </c>
      <c r="D8" s="402" t="s">
        <v>533</v>
      </c>
      <c r="E8" s="401" t="s">
        <v>534</v>
      </c>
      <c r="F8" s="403" t="s">
        <v>333</v>
      </c>
      <c r="G8" s="404">
        <f t="shared" ref="G8:G71" si="0">K8/0.8</f>
        <v>12500</v>
      </c>
      <c r="H8" s="405">
        <v>0</v>
      </c>
      <c r="I8" s="406">
        <f t="shared" ref="I8:I71" si="1">G8*20/100</f>
        <v>2500</v>
      </c>
      <c r="J8" s="439"/>
      <c r="K8" s="405">
        <v>10000</v>
      </c>
      <c r="L8" s="439"/>
      <c r="M8" s="405">
        <v>10000</v>
      </c>
    </row>
    <row r="9" spans="1:13" ht="16.8">
      <c r="A9" s="400">
        <v>2</v>
      </c>
      <c r="B9" s="407" t="s">
        <v>535</v>
      </c>
      <c r="C9" s="408" t="s">
        <v>536</v>
      </c>
      <c r="D9" s="407" t="s">
        <v>537</v>
      </c>
      <c r="E9" s="407" t="s">
        <v>538</v>
      </c>
      <c r="F9" s="403" t="s">
        <v>333</v>
      </c>
      <c r="G9" s="404">
        <f t="shared" si="0"/>
        <v>6250</v>
      </c>
      <c r="H9" s="405">
        <v>5000</v>
      </c>
      <c r="I9" s="406">
        <f t="shared" si="1"/>
        <v>1250</v>
      </c>
      <c r="J9" s="439"/>
      <c r="K9" s="441">
        <v>5000</v>
      </c>
      <c r="L9" s="439"/>
      <c r="M9" s="441">
        <v>5000</v>
      </c>
    </row>
    <row r="10" spans="1:13" ht="16.8">
      <c r="A10" s="400">
        <v>3</v>
      </c>
      <c r="B10" s="407" t="s">
        <v>539</v>
      </c>
      <c r="C10" s="408" t="s">
        <v>540</v>
      </c>
      <c r="D10" s="407" t="s">
        <v>541</v>
      </c>
      <c r="E10" s="407" t="s">
        <v>542</v>
      </c>
      <c r="F10" s="403" t="s">
        <v>333</v>
      </c>
      <c r="G10" s="404">
        <f t="shared" si="0"/>
        <v>6250</v>
      </c>
      <c r="H10" s="405">
        <v>5000</v>
      </c>
      <c r="I10" s="406">
        <f t="shared" si="1"/>
        <v>1250</v>
      </c>
      <c r="J10" s="439"/>
      <c r="K10" s="441">
        <v>5000</v>
      </c>
      <c r="L10" s="439"/>
      <c r="M10" s="441">
        <v>5000</v>
      </c>
    </row>
    <row r="11" spans="1:13" ht="16.8">
      <c r="A11" s="400">
        <v>4</v>
      </c>
      <c r="B11" s="407" t="s">
        <v>543</v>
      </c>
      <c r="C11" s="408" t="s">
        <v>544</v>
      </c>
      <c r="D11" s="407" t="s">
        <v>545</v>
      </c>
      <c r="E11" s="407" t="s">
        <v>546</v>
      </c>
      <c r="F11" s="403" t="s">
        <v>333</v>
      </c>
      <c r="G11" s="404">
        <f t="shared" si="0"/>
        <v>2500</v>
      </c>
      <c r="H11" s="405">
        <v>2000</v>
      </c>
      <c r="I11" s="406">
        <f t="shared" si="1"/>
        <v>500</v>
      </c>
      <c r="J11" s="439"/>
      <c r="K11" s="441">
        <v>2000</v>
      </c>
      <c r="L11" s="439"/>
      <c r="M11" s="441">
        <v>2000</v>
      </c>
    </row>
    <row r="12" spans="1:13" ht="16.8">
      <c r="A12" s="400">
        <v>5</v>
      </c>
      <c r="B12" s="407" t="s">
        <v>547</v>
      </c>
      <c r="C12" s="408" t="s">
        <v>548</v>
      </c>
      <c r="D12" s="407" t="s">
        <v>549</v>
      </c>
      <c r="E12" s="407" t="s">
        <v>550</v>
      </c>
      <c r="F12" s="403" t="s">
        <v>333</v>
      </c>
      <c r="G12" s="404">
        <f t="shared" si="0"/>
        <v>6250</v>
      </c>
      <c r="H12" s="405">
        <v>5000</v>
      </c>
      <c r="I12" s="406">
        <f t="shared" si="1"/>
        <v>1250</v>
      </c>
      <c r="J12" s="439"/>
      <c r="K12" s="441">
        <v>5000</v>
      </c>
      <c r="L12" s="439"/>
      <c r="M12" s="441">
        <v>5000</v>
      </c>
    </row>
    <row r="13" spans="1:13" ht="16.8">
      <c r="A13" s="400">
        <v>6</v>
      </c>
      <c r="B13" s="407" t="s">
        <v>551</v>
      </c>
      <c r="C13" s="408" t="s">
        <v>552</v>
      </c>
      <c r="D13" s="407" t="s">
        <v>553</v>
      </c>
      <c r="E13" s="407" t="s">
        <v>554</v>
      </c>
      <c r="F13" s="403" t="s">
        <v>333</v>
      </c>
      <c r="G13" s="404">
        <f t="shared" si="0"/>
        <v>375</v>
      </c>
      <c r="H13" s="405">
        <v>300</v>
      </c>
      <c r="I13" s="406">
        <f t="shared" si="1"/>
        <v>75</v>
      </c>
      <c r="J13" s="439"/>
      <c r="K13" s="441">
        <v>300</v>
      </c>
      <c r="L13" s="439"/>
      <c r="M13" s="441">
        <v>300</v>
      </c>
    </row>
    <row r="14" spans="1:13" ht="16.8">
      <c r="A14" s="400">
        <v>7</v>
      </c>
      <c r="B14" s="407" t="s">
        <v>555</v>
      </c>
      <c r="C14" s="408" t="s">
        <v>556</v>
      </c>
      <c r="D14" s="407" t="s">
        <v>557</v>
      </c>
      <c r="E14" s="407" t="s">
        <v>554</v>
      </c>
      <c r="F14" s="403" t="s">
        <v>333</v>
      </c>
      <c r="G14" s="404">
        <f t="shared" si="0"/>
        <v>375</v>
      </c>
      <c r="H14" s="405">
        <v>300</v>
      </c>
      <c r="I14" s="406">
        <f t="shared" si="1"/>
        <v>75</v>
      </c>
      <c r="J14" s="439"/>
      <c r="K14" s="441">
        <v>300</v>
      </c>
      <c r="L14" s="439"/>
      <c r="M14" s="441">
        <v>300</v>
      </c>
    </row>
    <row r="15" spans="1:13" ht="16.8">
      <c r="A15" s="400">
        <v>8</v>
      </c>
      <c r="B15" s="407" t="s">
        <v>558</v>
      </c>
      <c r="C15" s="408" t="s">
        <v>559</v>
      </c>
      <c r="D15" s="407" t="s">
        <v>560</v>
      </c>
      <c r="E15" s="407" t="s">
        <v>561</v>
      </c>
      <c r="F15" s="403" t="s">
        <v>333</v>
      </c>
      <c r="G15" s="404">
        <f t="shared" si="0"/>
        <v>1281.25</v>
      </c>
      <c r="H15" s="405">
        <v>1025</v>
      </c>
      <c r="I15" s="406">
        <f t="shared" si="1"/>
        <v>256.25</v>
      </c>
      <c r="J15" s="439"/>
      <c r="K15" s="441">
        <v>1025</v>
      </c>
      <c r="L15" s="439"/>
      <c r="M15" s="441">
        <v>1025</v>
      </c>
    </row>
    <row r="16" spans="1:13" ht="16.8">
      <c r="A16" s="400">
        <v>9</v>
      </c>
      <c r="B16" s="407" t="s">
        <v>562</v>
      </c>
      <c r="C16" s="408" t="s">
        <v>563</v>
      </c>
      <c r="D16" s="407" t="s">
        <v>564</v>
      </c>
      <c r="E16" s="407" t="s">
        <v>565</v>
      </c>
      <c r="F16" s="403" t="s">
        <v>333</v>
      </c>
      <c r="G16" s="404">
        <f t="shared" si="0"/>
        <v>4375</v>
      </c>
      <c r="H16" s="405">
        <v>3500</v>
      </c>
      <c r="I16" s="406">
        <f t="shared" si="1"/>
        <v>875</v>
      </c>
      <c r="J16" s="439"/>
      <c r="K16" s="441">
        <v>3500</v>
      </c>
      <c r="L16" s="439"/>
      <c r="M16" s="441">
        <v>3500</v>
      </c>
    </row>
    <row r="17" spans="1:13" ht="16.8">
      <c r="A17" s="400">
        <v>10</v>
      </c>
      <c r="B17" s="407" t="s">
        <v>566</v>
      </c>
      <c r="C17" s="408" t="s">
        <v>567</v>
      </c>
      <c r="D17" s="407" t="s">
        <v>568</v>
      </c>
      <c r="E17" s="407" t="s">
        <v>569</v>
      </c>
      <c r="F17" s="403" t="s">
        <v>333</v>
      </c>
      <c r="G17" s="404">
        <f t="shared" si="0"/>
        <v>2500</v>
      </c>
      <c r="H17" s="405">
        <v>2000</v>
      </c>
      <c r="I17" s="406">
        <f t="shared" si="1"/>
        <v>500</v>
      </c>
      <c r="J17" s="439"/>
      <c r="K17" s="441">
        <v>2000</v>
      </c>
      <c r="L17" s="439"/>
      <c r="M17" s="441">
        <v>2000</v>
      </c>
    </row>
    <row r="18" spans="1:13" ht="16.8">
      <c r="A18" s="400">
        <v>11</v>
      </c>
      <c r="B18" s="407" t="s">
        <v>570</v>
      </c>
      <c r="C18" s="408" t="s">
        <v>571</v>
      </c>
      <c r="D18" s="407" t="s">
        <v>572</v>
      </c>
      <c r="E18" s="407" t="s">
        <v>573</v>
      </c>
      <c r="F18" s="403" t="s">
        <v>333</v>
      </c>
      <c r="G18" s="404">
        <f t="shared" si="0"/>
        <v>1250</v>
      </c>
      <c r="H18" s="405">
        <v>0</v>
      </c>
      <c r="I18" s="406">
        <f t="shared" si="1"/>
        <v>250</v>
      </c>
      <c r="J18" s="439"/>
      <c r="K18" s="441">
        <v>1000</v>
      </c>
      <c r="L18" s="439"/>
      <c r="M18" s="441">
        <v>1000</v>
      </c>
    </row>
    <row r="19" spans="1:13" ht="16.8">
      <c r="A19" s="400">
        <v>12</v>
      </c>
      <c r="B19" s="407" t="s">
        <v>574</v>
      </c>
      <c r="C19" s="408" t="s">
        <v>575</v>
      </c>
      <c r="D19" s="407" t="s">
        <v>572</v>
      </c>
      <c r="E19" s="407" t="s">
        <v>576</v>
      </c>
      <c r="F19" s="403" t="s">
        <v>333</v>
      </c>
      <c r="G19" s="404">
        <f t="shared" si="0"/>
        <v>1250</v>
      </c>
      <c r="H19" s="405">
        <v>1000</v>
      </c>
      <c r="I19" s="406">
        <f t="shared" si="1"/>
        <v>250</v>
      </c>
      <c r="J19" s="439"/>
      <c r="K19" s="441">
        <v>1000</v>
      </c>
      <c r="L19" s="439"/>
      <c r="M19" s="441">
        <v>1000</v>
      </c>
    </row>
    <row r="20" spans="1:13" ht="16.8">
      <c r="A20" s="400">
        <v>13</v>
      </c>
      <c r="B20" s="407" t="s">
        <v>577</v>
      </c>
      <c r="C20" s="408" t="s">
        <v>578</v>
      </c>
      <c r="D20" s="407" t="s">
        <v>579</v>
      </c>
      <c r="E20" s="407" t="s">
        <v>580</v>
      </c>
      <c r="F20" s="403" t="s">
        <v>333</v>
      </c>
      <c r="G20" s="404">
        <f t="shared" si="0"/>
        <v>1750</v>
      </c>
      <c r="H20" s="405">
        <v>0</v>
      </c>
      <c r="I20" s="406">
        <f t="shared" si="1"/>
        <v>350</v>
      </c>
      <c r="J20" s="439"/>
      <c r="K20" s="441">
        <v>1400</v>
      </c>
      <c r="L20" s="439"/>
      <c r="M20" s="441">
        <v>1400</v>
      </c>
    </row>
    <row r="21" spans="1:13" ht="16.8">
      <c r="A21" s="400">
        <v>14</v>
      </c>
      <c r="B21" s="407" t="s">
        <v>581</v>
      </c>
      <c r="C21" s="408" t="s">
        <v>582</v>
      </c>
      <c r="D21" s="407" t="s">
        <v>583</v>
      </c>
      <c r="E21" s="407" t="s">
        <v>584</v>
      </c>
      <c r="F21" s="403" t="s">
        <v>333</v>
      </c>
      <c r="G21" s="404">
        <f t="shared" si="0"/>
        <v>1875</v>
      </c>
      <c r="H21" s="405">
        <v>0</v>
      </c>
      <c r="I21" s="406">
        <f t="shared" si="1"/>
        <v>375</v>
      </c>
      <c r="J21" s="439"/>
      <c r="K21" s="441">
        <v>1500</v>
      </c>
      <c r="L21" s="439"/>
      <c r="M21" s="441">
        <v>1500</v>
      </c>
    </row>
    <row r="22" spans="1:13" ht="16.8">
      <c r="A22" s="400">
        <v>15</v>
      </c>
      <c r="B22" s="407" t="s">
        <v>543</v>
      </c>
      <c r="C22" s="408" t="s">
        <v>548</v>
      </c>
      <c r="D22" s="407" t="s">
        <v>585</v>
      </c>
      <c r="E22" s="407" t="s">
        <v>586</v>
      </c>
      <c r="F22" s="403" t="s">
        <v>333</v>
      </c>
      <c r="G22" s="404">
        <f t="shared" si="0"/>
        <v>3125</v>
      </c>
      <c r="H22" s="405">
        <v>2500</v>
      </c>
      <c r="I22" s="406">
        <f t="shared" si="1"/>
        <v>625</v>
      </c>
      <c r="J22" s="439"/>
      <c r="K22" s="441">
        <v>2500</v>
      </c>
      <c r="L22" s="439"/>
      <c r="M22" s="441">
        <v>2500</v>
      </c>
    </row>
    <row r="23" spans="1:13" ht="16.8">
      <c r="A23" s="400">
        <v>16</v>
      </c>
      <c r="B23" s="407" t="s">
        <v>587</v>
      </c>
      <c r="C23" s="408" t="s">
        <v>588</v>
      </c>
      <c r="D23" s="407" t="s">
        <v>589</v>
      </c>
      <c r="E23" s="407" t="s">
        <v>590</v>
      </c>
      <c r="F23" s="403" t="s">
        <v>333</v>
      </c>
      <c r="G23" s="404">
        <f t="shared" si="0"/>
        <v>1875</v>
      </c>
      <c r="H23" s="405">
        <v>1500</v>
      </c>
      <c r="I23" s="406">
        <f t="shared" si="1"/>
        <v>375</v>
      </c>
      <c r="J23" s="439"/>
      <c r="K23" s="441">
        <v>1500</v>
      </c>
      <c r="L23" s="439"/>
      <c r="M23" s="441">
        <v>1500</v>
      </c>
    </row>
    <row r="24" spans="1:13" ht="16.8">
      <c r="A24" s="400">
        <v>17</v>
      </c>
      <c r="B24" s="407" t="s">
        <v>591</v>
      </c>
      <c r="C24" s="408" t="s">
        <v>592</v>
      </c>
      <c r="D24" s="407" t="s">
        <v>593</v>
      </c>
      <c r="E24" s="407" t="s">
        <v>594</v>
      </c>
      <c r="F24" s="403" t="s">
        <v>333</v>
      </c>
      <c r="G24" s="404">
        <f t="shared" si="0"/>
        <v>250</v>
      </c>
      <c r="H24" s="405">
        <v>200</v>
      </c>
      <c r="I24" s="406">
        <f t="shared" si="1"/>
        <v>50</v>
      </c>
      <c r="J24" s="439"/>
      <c r="K24" s="441">
        <v>200</v>
      </c>
      <c r="L24" s="439"/>
      <c r="M24" s="441">
        <v>200</v>
      </c>
    </row>
    <row r="25" spans="1:13" ht="16.8">
      <c r="A25" s="400">
        <v>18</v>
      </c>
      <c r="B25" s="407" t="s">
        <v>595</v>
      </c>
      <c r="C25" s="408" t="s">
        <v>596</v>
      </c>
      <c r="D25" s="407" t="s">
        <v>597</v>
      </c>
      <c r="E25" s="407" t="s">
        <v>598</v>
      </c>
      <c r="F25" s="403" t="s">
        <v>333</v>
      </c>
      <c r="G25" s="404">
        <f t="shared" si="0"/>
        <v>250</v>
      </c>
      <c r="H25" s="405">
        <v>0</v>
      </c>
      <c r="I25" s="406">
        <f t="shared" si="1"/>
        <v>50</v>
      </c>
      <c r="J25" s="439"/>
      <c r="K25" s="441">
        <v>200</v>
      </c>
      <c r="L25" s="439"/>
      <c r="M25" s="441">
        <v>200</v>
      </c>
    </row>
    <row r="26" spans="1:13" ht="16.8">
      <c r="A26" s="400">
        <v>19</v>
      </c>
      <c r="B26" s="407" t="s">
        <v>599</v>
      </c>
      <c r="C26" s="408" t="s">
        <v>600</v>
      </c>
      <c r="D26" s="407" t="s">
        <v>601</v>
      </c>
      <c r="E26" s="407" t="s">
        <v>602</v>
      </c>
      <c r="F26" s="403" t="s">
        <v>333</v>
      </c>
      <c r="G26" s="404">
        <f t="shared" si="0"/>
        <v>1000</v>
      </c>
      <c r="H26" s="405">
        <v>800</v>
      </c>
      <c r="I26" s="406">
        <f t="shared" si="1"/>
        <v>200</v>
      </c>
      <c r="J26" s="439"/>
      <c r="K26" s="441">
        <v>800</v>
      </c>
      <c r="L26" s="439"/>
      <c r="M26" s="441">
        <v>800</v>
      </c>
    </row>
    <row r="27" spans="1:13" ht="16.8">
      <c r="A27" s="400">
        <v>20</v>
      </c>
      <c r="B27" s="407" t="s">
        <v>603</v>
      </c>
      <c r="C27" s="408" t="s">
        <v>604</v>
      </c>
      <c r="D27" s="407" t="s">
        <v>605</v>
      </c>
      <c r="E27" s="407" t="s">
        <v>606</v>
      </c>
      <c r="F27" s="403" t="s">
        <v>333</v>
      </c>
      <c r="G27" s="404">
        <f t="shared" si="0"/>
        <v>375</v>
      </c>
      <c r="H27" s="405">
        <v>0</v>
      </c>
      <c r="I27" s="406">
        <f t="shared" si="1"/>
        <v>75</v>
      </c>
      <c r="J27" s="439"/>
      <c r="K27" s="441">
        <v>300</v>
      </c>
      <c r="L27" s="439"/>
      <c r="M27" s="441">
        <v>300</v>
      </c>
    </row>
    <row r="28" spans="1:13" ht="16.8">
      <c r="A28" s="400">
        <v>21</v>
      </c>
      <c r="B28" s="407" t="s">
        <v>607</v>
      </c>
      <c r="C28" s="408" t="s">
        <v>608</v>
      </c>
      <c r="D28" s="407" t="s">
        <v>609</v>
      </c>
      <c r="E28" s="407" t="s">
        <v>610</v>
      </c>
      <c r="F28" s="403" t="s">
        <v>333</v>
      </c>
      <c r="G28" s="404">
        <f t="shared" si="0"/>
        <v>1250</v>
      </c>
      <c r="H28" s="405">
        <v>1000</v>
      </c>
      <c r="I28" s="406">
        <f t="shared" si="1"/>
        <v>250</v>
      </c>
      <c r="J28" s="439"/>
      <c r="K28" s="441">
        <v>1000</v>
      </c>
      <c r="L28" s="439"/>
      <c r="M28" s="441">
        <v>1000</v>
      </c>
    </row>
    <row r="29" spans="1:13" ht="16.8">
      <c r="A29" s="400">
        <v>22</v>
      </c>
      <c r="B29" s="407" t="s">
        <v>611</v>
      </c>
      <c r="C29" s="408" t="s">
        <v>612</v>
      </c>
      <c r="D29" s="407" t="s">
        <v>613</v>
      </c>
      <c r="E29" s="407" t="s">
        <v>614</v>
      </c>
      <c r="F29" s="403" t="s">
        <v>333</v>
      </c>
      <c r="G29" s="404">
        <f t="shared" si="0"/>
        <v>2500</v>
      </c>
      <c r="H29" s="405">
        <v>2000</v>
      </c>
      <c r="I29" s="406">
        <f t="shared" si="1"/>
        <v>500</v>
      </c>
      <c r="J29" s="439"/>
      <c r="K29" s="441">
        <v>2000</v>
      </c>
      <c r="L29" s="439"/>
      <c r="M29" s="441">
        <v>2000</v>
      </c>
    </row>
    <row r="30" spans="1:13" ht="16.8">
      <c r="A30" s="400">
        <v>23</v>
      </c>
      <c r="B30" s="407" t="s">
        <v>615</v>
      </c>
      <c r="C30" s="408" t="s">
        <v>616</v>
      </c>
      <c r="D30" s="407" t="s">
        <v>617</v>
      </c>
      <c r="E30" s="407" t="s">
        <v>618</v>
      </c>
      <c r="F30" s="403" t="s">
        <v>333</v>
      </c>
      <c r="G30" s="404">
        <f t="shared" si="0"/>
        <v>1000</v>
      </c>
      <c r="H30" s="405">
        <v>0</v>
      </c>
      <c r="I30" s="406">
        <f t="shared" si="1"/>
        <v>200</v>
      </c>
      <c r="J30" s="439"/>
      <c r="K30" s="441">
        <v>800</v>
      </c>
      <c r="L30" s="439"/>
      <c r="M30" s="441">
        <v>800</v>
      </c>
    </row>
    <row r="31" spans="1:13" ht="16.8">
      <c r="A31" s="400">
        <v>24</v>
      </c>
      <c r="B31" s="407" t="s">
        <v>619</v>
      </c>
      <c r="C31" s="408" t="s">
        <v>620</v>
      </c>
      <c r="D31" s="407" t="s">
        <v>621</v>
      </c>
      <c r="E31" s="407" t="s">
        <v>622</v>
      </c>
      <c r="F31" s="403" t="s">
        <v>333</v>
      </c>
      <c r="G31" s="404">
        <f t="shared" si="0"/>
        <v>1250</v>
      </c>
      <c r="H31" s="405">
        <v>1000</v>
      </c>
      <c r="I31" s="406">
        <f t="shared" si="1"/>
        <v>250</v>
      </c>
      <c r="J31" s="439"/>
      <c r="K31" s="441">
        <v>1000</v>
      </c>
      <c r="L31" s="439"/>
      <c r="M31" s="441">
        <v>1000</v>
      </c>
    </row>
    <row r="32" spans="1:13" ht="16.8">
      <c r="A32" s="400">
        <v>25</v>
      </c>
      <c r="B32" s="407" t="s">
        <v>539</v>
      </c>
      <c r="C32" s="408" t="s">
        <v>623</v>
      </c>
      <c r="D32" s="407" t="s">
        <v>624</v>
      </c>
      <c r="E32" s="407" t="s">
        <v>625</v>
      </c>
      <c r="F32" s="403" t="s">
        <v>333</v>
      </c>
      <c r="G32" s="404">
        <f t="shared" si="0"/>
        <v>1000</v>
      </c>
      <c r="H32" s="405">
        <v>800</v>
      </c>
      <c r="I32" s="406">
        <f t="shared" si="1"/>
        <v>200</v>
      </c>
      <c r="J32" s="439"/>
      <c r="K32" s="441">
        <v>800</v>
      </c>
      <c r="L32" s="439"/>
      <c r="M32" s="441">
        <v>800</v>
      </c>
    </row>
    <row r="33" spans="1:13" ht="16.8">
      <c r="A33" s="400">
        <v>26</v>
      </c>
      <c r="B33" s="407" t="s">
        <v>562</v>
      </c>
      <c r="C33" s="408" t="s">
        <v>626</v>
      </c>
      <c r="D33" s="407" t="s">
        <v>627</v>
      </c>
      <c r="E33" s="407" t="s">
        <v>628</v>
      </c>
      <c r="F33" s="403" t="s">
        <v>333</v>
      </c>
      <c r="G33" s="404">
        <f t="shared" si="0"/>
        <v>3125</v>
      </c>
      <c r="H33" s="405">
        <v>2500</v>
      </c>
      <c r="I33" s="406">
        <f t="shared" si="1"/>
        <v>625</v>
      </c>
      <c r="J33" s="439"/>
      <c r="K33" s="441">
        <v>2500</v>
      </c>
      <c r="L33" s="439"/>
      <c r="M33" s="441">
        <v>2500</v>
      </c>
    </row>
    <row r="34" spans="1:13" ht="16.8">
      <c r="A34" s="400">
        <v>27</v>
      </c>
      <c r="B34" s="407" t="s">
        <v>629</v>
      </c>
      <c r="C34" s="408" t="s">
        <v>630</v>
      </c>
      <c r="D34" s="407" t="s">
        <v>631</v>
      </c>
      <c r="E34" s="407" t="s">
        <v>632</v>
      </c>
      <c r="F34" s="403" t="s">
        <v>333</v>
      </c>
      <c r="G34" s="404">
        <f t="shared" si="0"/>
        <v>3125</v>
      </c>
      <c r="H34" s="405">
        <v>2500</v>
      </c>
      <c r="I34" s="406">
        <f t="shared" si="1"/>
        <v>625</v>
      </c>
      <c r="J34" s="439"/>
      <c r="K34" s="441">
        <v>2500</v>
      </c>
      <c r="L34" s="439"/>
      <c r="M34" s="441">
        <v>2500</v>
      </c>
    </row>
    <row r="35" spans="1:13" ht="16.8">
      <c r="A35" s="400">
        <v>28</v>
      </c>
      <c r="B35" s="407" t="s">
        <v>633</v>
      </c>
      <c r="C35" s="408" t="s">
        <v>634</v>
      </c>
      <c r="D35" s="407" t="s">
        <v>635</v>
      </c>
      <c r="E35" s="407" t="s">
        <v>636</v>
      </c>
      <c r="F35" s="403" t="s">
        <v>333</v>
      </c>
      <c r="G35" s="404">
        <f t="shared" si="0"/>
        <v>1000</v>
      </c>
      <c r="H35" s="405">
        <v>0</v>
      </c>
      <c r="I35" s="406">
        <f t="shared" si="1"/>
        <v>200</v>
      </c>
      <c r="J35" s="439"/>
      <c r="K35" s="441">
        <v>800</v>
      </c>
      <c r="L35" s="439"/>
      <c r="M35" s="441">
        <v>800</v>
      </c>
    </row>
    <row r="36" spans="1:13" ht="16.8">
      <c r="A36" s="400">
        <v>29</v>
      </c>
      <c r="B36" s="407" t="s">
        <v>637</v>
      </c>
      <c r="C36" s="408" t="s">
        <v>638</v>
      </c>
      <c r="D36" s="407" t="s">
        <v>639</v>
      </c>
      <c r="E36" s="407" t="s">
        <v>640</v>
      </c>
      <c r="F36" s="403" t="s">
        <v>333</v>
      </c>
      <c r="G36" s="404">
        <f t="shared" si="0"/>
        <v>187.5</v>
      </c>
      <c r="H36" s="405">
        <v>0</v>
      </c>
      <c r="I36" s="406">
        <f t="shared" si="1"/>
        <v>37.5</v>
      </c>
      <c r="J36" s="439"/>
      <c r="K36" s="441">
        <v>150</v>
      </c>
      <c r="L36" s="439"/>
      <c r="M36" s="441">
        <v>150</v>
      </c>
    </row>
    <row r="37" spans="1:13" ht="16.8">
      <c r="A37" s="400">
        <v>30</v>
      </c>
      <c r="B37" s="407" t="s">
        <v>641</v>
      </c>
      <c r="C37" s="408" t="s">
        <v>642</v>
      </c>
      <c r="D37" s="407" t="s">
        <v>643</v>
      </c>
      <c r="E37" s="407" t="s">
        <v>644</v>
      </c>
      <c r="F37" s="403" t="s">
        <v>333</v>
      </c>
      <c r="G37" s="404">
        <f t="shared" si="0"/>
        <v>1000</v>
      </c>
      <c r="H37" s="405">
        <v>800</v>
      </c>
      <c r="I37" s="406">
        <f t="shared" si="1"/>
        <v>200</v>
      </c>
      <c r="J37" s="439"/>
      <c r="K37" s="441">
        <v>800</v>
      </c>
      <c r="L37" s="439"/>
      <c r="M37" s="441">
        <v>800</v>
      </c>
    </row>
    <row r="38" spans="1:13" ht="16.8">
      <c r="A38" s="400">
        <v>31</v>
      </c>
      <c r="B38" s="407" t="s">
        <v>645</v>
      </c>
      <c r="C38" s="408" t="s">
        <v>646</v>
      </c>
      <c r="D38" s="407" t="s">
        <v>647</v>
      </c>
      <c r="E38" s="407" t="s">
        <v>648</v>
      </c>
      <c r="F38" s="403" t="s">
        <v>333</v>
      </c>
      <c r="G38" s="404">
        <f t="shared" si="0"/>
        <v>187.5</v>
      </c>
      <c r="H38" s="405">
        <v>150</v>
      </c>
      <c r="I38" s="406">
        <f t="shared" si="1"/>
        <v>37.5</v>
      </c>
      <c r="J38" s="439"/>
      <c r="K38" s="441">
        <v>150</v>
      </c>
      <c r="L38" s="439"/>
      <c r="M38" s="441">
        <v>150</v>
      </c>
    </row>
    <row r="39" spans="1:13" ht="16.8">
      <c r="A39" s="400">
        <v>32</v>
      </c>
      <c r="B39" s="407" t="s">
        <v>535</v>
      </c>
      <c r="C39" s="408" t="s">
        <v>548</v>
      </c>
      <c r="D39" s="407" t="s">
        <v>649</v>
      </c>
      <c r="E39" s="407" t="s">
        <v>650</v>
      </c>
      <c r="F39" s="403" t="s">
        <v>333</v>
      </c>
      <c r="G39" s="404">
        <f t="shared" si="0"/>
        <v>1875</v>
      </c>
      <c r="H39" s="405">
        <v>1500</v>
      </c>
      <c r="I39" s="406">
        <f t="shared" si="1"/>
        <v>375</v>
      </c>
      <c r="J39" s="439"/>
      <c r="K39" s="441">
        <v>1500</v>
      </c>
      <c r="L39" s="439"/>
      <c r="M39" s="441">
        <v>1500</v>
      </c>
    </row>
    <row r="40" spans="1:13" ht="16.8">
      <c r="A40" s="400">
        <v>33</v>
      </c>
      <c r="B40" s="407" t="s">
        <v>535</v>
      </c>
      <c r="C40" s="408" t="s">
        <v>651</v>
      </c>
      <c r="D40" s="407" t="s">
        <v>652</v>
      </c>
      <c r="E40" s="407" t="s">
        <v>653</v>
      </c>
      <c r="F40" s="403" t="s">
        <v>333</v>
      </c>
      <c r="G40" s="404">
        <f t="shared" si="0"/>
        <v>1875</v>
      </c>
      <c r="H40" s="405">
        <v>1500</v>
      </c>
      <c r="I40" s="406">
        <f t="shared" si="1"/>
        <v>375</v>
      </c>
      <c r="J40" s="439"/>
      <c r="K40" s="441">
        <v>1500</v>
      </c>
      <c r="L40" s="439"/>
      <c r="M40" s="441">
        <v>1500</v>
      </c>
    </row>
    <row r="41" spans="1:13" ht="16.8">
      <c r="A41" s="400">
        <v>34</v>
      </c>
      <c r="B41" s="407" t="s">
        <v>654</v>
      </c>
      <c r="C41" s="408" t="s">
        <v>655</v>
      </c>
      <c r="D41" s="407" t="s">
        <v>656</v>
      </c>
      <c r="E41" s="407" t="s">
        <v>657</v>
      </c>
      <c r="F41" s="403" t="s">
        <v>333</v>
      </c>
      <c r="G41" s="404">
        <f t="shared" si="0"/>
        <v>1000</v>
      </c>
      <c r="H41" s="405">
        <v>800</v>
      </c>
      <c r="I41" s="406">
        <f t="shared" si="1"/>
        <v>200</v>
      </c>
      <c r="J41" s="439"/>
      <c r="K41" s="441">
        <v>800</v>
      </c>
      <c r="L41" s="439"/>
      <c r="M41" s="441">
        <v>800</v>
      </c>
    </row>
    <row r="42" spans="1:13" ht="16.8">
      <c r="A42" s="400">
        <v>35</v>
      </c>
      <c r="B42" s="407" t="s">
        <v>658</v>
      </c>
      <c r="C42" s="408" t="s">
        <v>659</v>
      </c>
      <c r="D42" s="407" t="s">
        <v>660</v>
      </c>
      <c r="E42" s="407" t="s">
        <v>661</v>
      </c>
      <c r="F42" s="403" t="s">
        <v>333</v>
      </c>
      <c r="G42" s="404">
        <f t="shared" si="0"/>
        <v>1125</v>
      </c>
      <c r="H42" s="405">
        <v>0</v>
      </c>
      <c r="I42" s="406">
        <f t="shared" si="1"/>
        <v>225</v>
      </c>
      <c r="J42" s="439"/>
      <c r="K42" s="441">
        <v>900</v>
      </c>
      <c r="L42" s="439"/>
      <c r="M42" s="441">
        <v>900</v>
      </c>
    </row>
    <row r="43" spans="1:13" ht="16.8">
      <c r="A43" s="400">
        <v>36</v>
      </c>
      <c r="B43" s="407" t="s">
        <v>662</v>
      </c>
      <c r="C43" s="408" t="s">
        <v>663</v>
      </c>
      <c r="D43" s="407" t="s">
        <v>664</v>
      </c>
      <c r="E43" s="407" t="s">
        <v>665</v>
      </c>
      <c r="F43" s="403" t="s">
        <v>333</v>
      </c>
      <c r="G43" s="404">
        <f t="shared" si="0"/>
        <v>1000</v>
      </c>
      <c r="H43" s="405">
        <v>800</v>
      </c>
      <c r="I43" s="406">
        <f t="shared" si="1"/>
        <v>200</v>
      </c>
      <c r="J43" s="439"/>
      <c r="K43" s="441">
        <v>800</v>
      </c>
      <c r="L43" s="439"/>
      <c r="M43" s="441">
        <v>800</v>
      </c>
    </row>
    <row r="44" spans="1:13" ht="16.8">
      <c r="A44" s="400">
        <v>37</v>
      </c>
      <c r="B44" s="407" t="s">
        <v>666</v>
      </c>
      <c r="C44" s="408" t="s">
        <v>667</v>
      </c>
      <c r="D44" s="407" t="s">
        <v>668</v>
      </c>
      <c r="E44" s="407" t="s">
        <v>669</v>
      </c>
      <c r="F44" s="403" t="s">
        <v>333</v>
      </c>
      <c r="G44" s="404">
        <f t="shared" si="0"/>
        <v>1000</v>
      </c>
      <c r="H44" s="405">
        <v>0</v>
      </c>
      <c r="I44" s="406">
        <f t="shared" si="1"/>
        <v>200</v>
      </c>
      <c r="J44" s="439"/>
      <c r="K44" s="441">
        <v>800</v>
      </c>
      <c r="L44" s="439"/>
      <c r="M44" s="441">
        <v>800</v>
      </c>
    </row>
    <row r="45" spans="1:13" ht="16.8">
      <c r="A45" s="400">
        <v>38</v>
      </c>
      <c r="B45" s="407" t="s">
        <v>670</v>
      </c>
      <c r="C45" s="408" t="s">
        <v>671</v>
      </c>
      <c r="D45" s="407" t="s">
        <v>672</v>
      </c>
      <c r="E45" s="407" t="s">
        <v>673</v>
      </c>
      <c r="F45" s="403" t="s">
        <v>333</v>
      </c>
      <c r="G45" s="404">
        <f t="shared" si="0"/>
        <v>1000</v>
      </c>
      <c r="H45" s="405">
        <v>0</v>
      </c>
      <c r="I45" s="406">
        <f t="shared" si="1"/>
        <v>200</v>
      </c>
      <c r="J45" s="439"/>
      <c r="K45" s="441">
        <v>800</v>
      </c>
      <c r="L45" s="439"/>
      <c r="M45" s="441">
        <v>800</v>
      </c>
    </row>
    <row r="46" spans="1:13" ht="16.8">
      <c r="A46" s="400">
        <v>39</v>
      </c>
      <c r="B46" s="407" t="s">
        <v>674</v>
      </c>
      <c r="C46" s="408" t="s">
        <v>675</v>
      </c>
      <c r="D46" s="407" t="s">
        <v>676</v>
      </c>
      <c r="E46" s="407" t="s">
        <v>677</v>
      </c>
      <c r="F46" s="403" t="s">
        <v>333</v>
      </c>
      <c r="G46" s="404">
        <f t="shared" si="0"/>
        <v>625</v>
      </c>
      <c r="H46" s="405">
        <v>0</v>
      </c>
      <c r="I46" s="406">
        <f t="shared" si="1"/>
        <v>125</v>
      </c>
      <c r="J46" s="439"/>
      <c r="K46" s="441">
        <v>500</v>
      </c>
      <c r="L46" s="439"/>
      <c r="M46" s="441">
        <v>500</v>
      </c>
    </row>
    <row r="47" spans="1:13" ht="16.8">
      <c r="A47" s="400">
        <v>40</v>
      </c>
      <c r="B47" s="407" t="s">
        <v>678</v>
      </c>
      <c r="C47" s="408" t="s">
        <v>679</v>
      </c>
      <c r="D47" s="407" t="s">
        <v>680</v>
      </c>
      <c r="E47" s="407" t="s">
        <v>681</v>
      </c>
      <c r="F47" s="403" t="s">
        <v>333</v>
      </c>
      <c r="G47" s="404">
        <f t="shared" si="0"/>
        <v>1000</v>
      </c>
      <c r="H47" s="405">
        <v>800</v>
      </c>
      <c r="I47" s="406">
        <f t="shared" si="1"/>
        <v>200</v>
      </c>
      <c r="J47" s="439"/>
      <c r="K47" s="441">
        <v>800</v>
      </c>
      <c r="L47" s="439"/>
      <c r="M47" s="441">
        <v>800</v>
      </c>
    </row>
    <row r="48" spans="1:13" ht="16.8">
      <c r="A48" s="400">
        <v>41</v>
      </c>
      <c r="B48" s="407" t="s">
        <v>682</v>
      </c>
      <c r="C48" s="408" t="s">
        <v>683</v>
      </c>
      <c r="D48" s="407" t="s">
        <v>684</v>
      </c>
      <c r="E48" s="407" t="s">
        <v>685</v>
      </c>
      <c r="F48" s="403" t="s">
        <v>333</v>
      </c>
      <c r="G48" s="404">
        <f t="shared" si="0"/>
        <v>187.5</v>
      </c>
      <c r="H48" s="405">
        <v>0</v>
      </c>
      <c r="I48" s="406">
        <f t="shared" si="1"/>
        <v>37.5</v>
      </c>
      <c r="J48" s="439"/>
      <c r="K48" s="441">
        <v>150</v>
      </c>
      <c r="L48" s="439"/>
      <c r="M48" s="441">
        <v>150</v>
      </c>
    </row>
    <row r="49" spans="1:13" ht="16.8">
      <c r="A49" s="400">
        <v>42</v>
      </c>
      <c r="B49" s="407" t="s">
        <v>686</v>
      </c>
      <c r="C49" s="408" t="s">
        <v>687</v>
      </c>
      <c r="D49" s="407" t="s">
        <v>688</v>
      </c>
      <c r="E49" s="407" t="s">
        <v>689</v>
      </c>
      <c r="F49" s="403" t="s">
        <v>333</v>
      </c>
      <c r="G49" s="404">
        <f t="shared" si="0"/>
        <v>1000</v>
      </c>
      <c r="H49" s="405">
        <v>800</v>
      </c>
      <c r="I49" s="406">
        <f t="shared" si="1"/>
        <v>200</v>
      </c>
      <c r="J49" s="439"/>
      <c r="K49" s="441">
        <v>800</v>
      </c>
      <c r="L49" s="439"/>
      <c r="M49" s="441">
        <v>800</v>
      </c>
    </row>
    <row r="50" spans="1:13" ht="16.8">
      <c r="A50" s="400">
        <v>43</v>
      </c>
      <c r="B50" s="407" t="s">
        <v>690</v>
      </c>
      <c r="C50" s="408" t="s">
        <v>1056</v>
      </c>
      <c r="D50" s="407" t="s">
        <v>691</v>
      </c>
      <c r="E50" s="407" t="s">
        <v>692</v>
      </c>
      <c r="F50" s="403" t="s">
        <v>333</v>
      </c>
      <c r="G50" s="404">
        <f t="shared" si="0"/>
        <v>1000</v>
      </c>
      <c r="H50" s="405">
        <v>800</v>
      </c>
      <c r="I50" s="406">
        <f t="shared" si="1"/>
        <v>200</v>
      </c>
      <c r="J50" s="439"/>
      <c r="K50" s="441">
        <v>800</v>
      </c>
      <c r="L50" s="439"/>
      <c r="M50" s="441">
        <v>800</v>
      </c>
    </row>
    <row r="51" spans="1:13" ht="16.8">
      <c r="A51" s="400">
        <v>44</v>
      </c>
      <c r="B51" s="407" t="s">
        <v>693</v>
      </c>
      <c r="C51" s="408" t="s">
        <v>694</v>
      </c>
      <c r="D51" s="407" t="s">
        <v>695</v>
      </c>
      <c r="E51" s="407" t="s">
        <v>696</v>
      </c>
      <c r="F51" s="403" t="s">
        <v>333</v>
      </c>
      <c r="G51" s="404">
        <f t="shared" si="0"/>
        <v>187.5</v>
      </c>
      <c r="H51" s="405">
        <v>150</v>
      </c>
      <c r="I51" s="406">
        <f t="shared" si="1"/>
        <v>37.5</v>
      </c>
      <c r="J51" s="439"/>
      <c r="K51" s="441">
        <v>150</v>
      </c>
      <c r="L51" s="439"/>
      <c r="M51" s="441">
        <v>150</v>
      </c>
    </row>
    <row r="52" spans="1:13" ht="16.8">
      <c r="A52" s="400">
        <v>45</v>
      </c>
      <c r="B52" s="407" t="s">
        <v>697</v>
      </c>
      <c r="C52" s="408" t="s">
        <v>698</v>
      </c>
      <c r="D52" s="407" t="s">
        <v>699</v>
      </c>
      <c r="E52" s="407" t="s">
        <v>700</v>
      </c>
      <c r="F52" s="403" t="s">
        <v>333</v>
      </c>
      <c r="G52" s="404">
        <f t="shared" si="0"/>
        <v>187.5</v>
      </c>
      <c r="H52" s="405">
        <v>150</v>
      </c>
      <c r="I52" s="406">
        <f t="shared" si="1"/>
        <v>37.5</v>
      </c>
      <c r="J52" s="439"/>
      <c r="K52" s="441">
        <v>150</v>
      </c>
      <c r="L52" s="439"/>
      <c r="M52" s="441">
        <v>150</v>
      </c>
    </row>
    <row r="53" spans="1:13" ht="16.8">
      <c r="A53" s="400">
        <v>46</v>
      </c>
      <c r="B53" s="407" t="s">
        <v>701</v>
      </c>
      <c r="C53" s="408" t="s">
        <v>702</v>
      </c>
      <c r="D53" s="407" t="s">
        <v>703</v>
      </c>
      <c r="E53" s="407" t="s">
        <v>704</v>
      </c>
      <c r="F53" s="403" t="s">
        <v>333</v>
      </c>
      <c r="G53" s="404">
        <f t="shared" si="0"/>
        <v>3125</v>
      </c>
      <c r="H53" s="405">
        <v>2500</v>
      </c>
      <c r="I53" s="406">
        <f t="shared" si="1"/>
        <v>625</v>
      </c>
      <c r="J53" s="439"/>
      <c r="K53" s="441">
        <v>2500</v>
      </c>
      <c r="L53" s="439"/>
      <c r="M53" s="441">
        <v>2500</v>
      </c>
    </row>
    <row r="54" spans="1:13" ht="16.8">
      <c r="A54" s="400">
        <v>47</v>
      </c>
      <c r="B54" s="407" t="s">
        <v>705</v>
      </c>
      <c r="C54" s="408" t="s">
        <v>706</v>
      </c>
      <c r="D54" s="407" t="s">
        <v>707</v>
      </c>
      <c r="E54" s="407" t="s">
        <v>708</v>
      </c>
      <c r="F54" s="403" t="s">
        <v>333</v>
      </c>
      <c r="G54" s="404">
        <f t="shared" si="0"/>
        <v>1000</v>
      </c>
      <c r="H54" s="405">
        <v>0</v>
      </c>
      <c r="I54" s="406">
        <f t="shared" si="1"/>
        <v>200</v>
      </c>
      <c r="J54" s="439"/>
      <c r="K54" s="441">
        <v>800</v>
      </c>
      <c r="L54" s="439"/>
      <c r="M54" s="441">
        <v>800</v>
      </c>
    </row>
    <row r="55" spans="1:13" ht="16.8">
      <c r="A55" s="400">
        <v>48</v>
      </c>
      <c r="B55" s="407" t="s">
        <v>709</v>
      </c>
      <c r="C55" s="408" t="s">
        <v>710</v>
      </c>
      <c r="D55" s="407" t="s">
        <v>711</v>
      </c>
      <c r="E55" s="407" t="s">
        <v>712</v>
      </c>
      <c r="F55" s="403" t="s">
        <v>333</v>
      </c>
      <c r="G55" s="404">
        <f t="shared" si="0"/>
        <v>150</v>
      </c>
      <c r="H55" s="405">
        <v>120</v>
      </c>
      <c r="I55" s="406">
        <f t="shared" si="1"/>
        <v>30</v>
      </c>
      <c r="J55" s="439"/>
      <c r="K55" s="441">
        <v>120</v>
      </c>
      <c r="L55" s="439"/>
      <c r="M55" s="441">
        <v>120</v>
      </c>
    </row>
    <row r="56" spans="1:13" ht="16.8">
      <c r="A56" s="400">
        <v>49</v>
      </c>
      <c r="B56" s="407" t="s">
        <v>713</v>
      </c>
      <c r="C56" s="408" t="s">
        <v>714</v>
      </c>
      <c r="D56" s="407" t="s">
        <v>715</v>
      </c>
      <c r="E56" s="407" t="s">
        <v>716</v>
      </c>
      <c r="F56" s="403" t="s">
        <v>333</v>
      </c>
      <c r="G56" s="404">
        <f t="shared" si="0"/>
        <v>125</v>
      </c>
      <c r="H56" s="405">
        <v>100</v>
      </c>
      <c r="I56" s="406">
        <f t="shared" si="1"/>
        <v>25</v>
      </c>
      <c r="J56" s="439"/>
      <c r="K56" s="441">
        <v>100</v>
      </c>
      <c r="L56" s="439"/>
      <c r="M56" s="441">
        <v>100</v>
      </c>
    </row>
    <row r="57" spans="1:13" ht="16.8">
      <c r="A57" s="400">
        <v>50</v>
      </c>
      <c r="B57" s="407" t="s">
        <v>717</v>
      </c>
      <c r="C57" s="408" t="s">
        <v>718</v>
      </c>
      <c r="D57" s="407" t="s">
        <v>719</v>
      </c>
      <c r="E57" s="407" t="s">
        <v>720</v>
      </c>
      <c r="F57" s="403" t="s">
        <v>333</v>
      </c>
      <c r="G57" s="404">
        <f t="shared" si="0"/>
        <v>150</v>
      </c>
      <c r="H57" s="405">
        <v>120</v>
      </c>
      <c r="I57" s="406">
        <f t="shared" si="1"/>
        <v>30</v>
      </c>
      <c r="J57" s="439"/>
      <c r="K57" s="441">
        <v>120</v>
      </c>
      <c r="L57" s="439"/>
      <c r="M57" s="441">
        <v>120</v>
      </c>
    </row>
    <row r="58" spans="1:13" ht="16.8">
      <c r="A58" s="400">
        <v>51</v>
      </c>
      <c r="B58" s="407" t="s">
        <v>721</v>
      </c>
      <c r="C58" s="408" t="s">
        <v>722</v>
      </c>
      <c r="D58" s="407" t="s">
        <v>723</v>
      </c>
      <c r="E58" s="407" t="s">
        <v>724</v>
      </c>
      <c r="F58" s="403" t="s">
        <v>333</v>
      </c>
      <c r="G58" s="404">
        <f t="shared" si="0"/>
        <v>125</v>
      </c>
      <c r="H58" s="405">
        <v>100</v>
      </c>
      <c r="I58" s="406">
        <f t="shared" si="1"/>
        <v>25</v>
      </c>
      <c r="J58" s="439"/>
      <c r="K58" s="441">
        <v>100</v>
      </c>
      <c r="L58" s="439"/>
      <c r="M58" s="441">
        <v>100</v>
      </c>
    </row>
    <row r="59" spans="1:13" ht="16.8">
      <c r="A59" s="400">
        <v>52</v>
      </c>
      <c r="B59" s="407" t="s">
        <v>725</v>
      </c>
      <c r="C59" s="408" t="s">
        <v>726</v>
      </c>
      <c r="D59" s="407" t="s">
        <v>727</v>
      </c>
      <c r="E59" s="407" t="s">
        <v>728</v>
      </c>
      <c r="F59" s="403" t="s">
        <v>333</v>
      </c>
      <c r="G59" s="404">
        <f t="shared" si="0"/>
        <v>187.5</v>
      </c>
      <c r="H59" s="405">
        <v>0</v>
      </c>
      <c r="I59" s="406">
        <f t="shared" si="1"/>
        <v>37.5</v>
      </c>
      <c r="J59" s="439"/>
      <c r="K59" s="441">
        <v>150</v>
      </c>
      <c r="L59" s="439"/>
      <c r="M59" s="441">
        <v>150</v>
      </c>
    </row>
    <row r="60" spans="1:13" ht="16.8">
      <c r="A60" s="400">
        <v>53</v>
      </c>
      <c r="B60" s="407" t="s">
        <v>729</v>
      </c>
      <c r="C60" s="408" t="s">
        <v>730</v>
      </c>
      <c r="D60" s="407" t="s">
        <v>731</v>
      </c>
      <c r="E60" s="407" t="s">
        <v>732</v>
      </c>
      <c r="F60" s="403" t="s">
        <v>333</v>
      </c>
      <c r="G60" s="404">
        <f t="shared" si="0"/>
        <v>187.5</v>
      </c>
      <c r="H60" s="405">
        <v>0</v>
      </c>
      <c r="I60" s="406">
        <f t="shared" si="1"/>
        <v>37.5</v>
      </c>
      <c r="J60" s="439"/>
      <c r="K60" s="441">
        <v>150</v>
      </c>
      <c r="L60" s="439"/>
      <c r="M60" s="441">
        <v>150</v>
      </c>
    </row>
    <row r="61" spans="1:13" ht="16.8">
      <c r="A61" s="400">
        <v>54</v>
      </c>
      <c r="B61" s="407" t="s">
        <v>733</v>
      </c>
      <c r="C61" s="408" t="s">
        <v>734</v>
      </c>
      <c r="D61" s="407" t="s">
        <v>735</v>
      </c>
      <c r="E61" s="407" t="s">
        <v>736</v>
      </c>
      <c r="F61" s="403" t="s">
        <v>333</v>
      </c>
      <c r="G61" s="404">
        <f t="shared" si="0"/>
        <v>187.5</v>
      </c>
      <c r="H61" s="405">
        <v>0</v>
      </c>
      <c r="I61" s="406">
        <f t="shared" si="1"/>
        <v>37.5</v>
      </c>
      <c r="J61" s="439"/>
      <c r="K61" s="441">
        <v>150</v>
      </c>
      <c r="L61" s="439"/>
      <c r="M61" s="441">
        <v>150</v>
      </c>
    </row>
    <row r="62" spans="1:13" ht="16.8">
      <c r="A62" s="400">
        <v>55</v>
      </c>
      <c r="B62" s="407" t="s">
        <v>737</v>
      </c>
      <c r="C62" s="408" t="s">
        <v>738</v>
      </c>
      <c r="D62" s="407" t="s">
        <v>739</v>
      </c>
      <c r="E62" s="407" t="s">
        <v>740</v>
      </c>
      <c r="F62" s="403" t="s">
        <v>333</v>
      </c>
      <c r="G62" s="404">
        <f t="shared" si="0"/>
        <v>187.5</v>
      </c>
      <c r="H62" s="405">
        <v>150</v>
      </c>
      <c r="I62" s="406">
        <f t="shared" si="1"/>
        <v>37.5</v>
      </c>
      <c r="J62" s="439"/>
      <c r="K62" s="441">
        <v>150</v>
      </c>
      <c r="L62" s="439"/>
      <c r="M62" s="441">
        <v>150</v>
      </c>
    </row>
    <row r="63" spans="1:13" ht="16.8">
      <c r="A63" s="400">
        <v>56</v>
      </c>
      <c r="B63" s="407" t="s">
        <v>741</v>
      </c>
      <c r="C63" s="408" t="s">
        <v>742</v>
      </c>
      <c r="D63" s="407" t="s">
        <v>743</v>
      </c>
      <c r="E63" s="407" t="s">
        <v>744</v>
      </c>
      <c r="F63" s="403" t="s">
        <v>333</v>
      </c>
      <c r="G63" s="404">
        <f t="shared" si="0"/>
        <v>1000</v>
      </c>
      <c r="H63" s="405">
        <v>800</v>
      </c>
      <c r="I63" s="406">
        <f t="shared" si="1"/>
        <v>200</v>
      </c>
      <c r="J63" s="439"/>
      <c r="K63" s="441">
        <v>800</v>
      </c>
      <c r="L63" s="439"/>
      <c r="M63" s="441">
        <v>800</v>
      </c>
    </row>
    <row r="64" spans="1:13" ht="16.8">
      <c r="A64" s="400">
        <v>57</v>
      </c>
      <c r="B64" s="407" t="s">
        <v>745</v>
      </c>
      <c r="C64" s="408" t="s">
        <v>746</v>
      </c>
      <c r="D64" s="407" t="s">
        <v>747</v>
      </c>
      <c r="E64" s="407" t="s">
        <v>748</v>
      </c>
      <c r="F64" s="403" t="s">
        <v>333</v>
      </c>
      <c r="G64" s="404">
        <f t="shared" si="0"/>
        <v>1000</v>
      </c>
      <c r="H64" s="405">
        <v>0</v>
      </c>
      <c r="I64" s="406">
        <f t="shared" si="1"/>
        <v>200</v>
      </c>
      <c r="J64" s="439"/>
      <c r="K64" s="441">
        <v>800</v>
      </c>
      <c r="L64" s="439"/>
      <c r="M64" s="441">
        <v>800</v>
      </c>
    </row>
    <row r="65" spans="1:13" ht="16.8">
      <c r="A65" s="400">
        <v>58</v>
      </c>
      <c r="B65" s="407" t="s">
        <v>686</v>
      </c>
      <c r="C65" s="408" t="s">
        <v>749</v>
      </c>
      <c r="D65" s="407" t="s">
        <v>750</v>
      </c>
      <c r="E65" s="407" t="s">
        <v>751</v>
      </c>
      <c r="F65" s="403" t="s">
        <v>333</v>
      </c>
      <c r="G65" s="404">
        <f t="shared" si="0"/>
        <v>1000</v>
      </c>
      <c r="H65" s="405">
        <v>0</v>
      </c>
      <c r="I65" s="406">
        <f t="shared" si="1"/>
        <v>200</v>
      </c>
      <c r="J65" s="439"/>
      <c r="K65" s="441">
        <v>800</v>
      </c>
      <c r="L65" s="439"/>
      <c r="M65" s="441">
        <v>800</v>
      </c>
    </row>
    <row r="66" spans="1:13" ht="16.8">
      <c r="A66" s="400">
        <v>59</v>
      </c>
      <c r="B66" s="407" t="s">
        <v>535</v>
      </c>
      <c r="C66" s="408" t="s">
        <v>752</v>
      </c>
      <c r="D66" s="407" t="s">
        <v>753</v>
      </c>
      <c r="E66" s="407" t="s">
        <v>754</v>
      </c>
      <c r="F66" s="403" t="s">
        <v>333</v>
      </c>
      <c r="G66" s="404">
        <f t="shared" si="0"/>
        <v>1000</v>
      </c>
      <c r="H66" s="405">
        <v>0</v>
      </c>
      <c r="I66" s="406">
        <f t="shared" si="1"/>
        <v>200</v>
      </c>
      <c r="J66" s="439"/>
      <c r="K66" s="441">
        <v>800</v>
      </c>
      <c r="L66" s="439"/>
      <c r="M66" s="441">
        <v>800</v>
      </c>
    </row>
    <row r="67" spans="1:13" ht="16.8">
      <c r="A67" s="400">
        <v>60</v>
      </c>
      <c r="B67" s="407" t="s">
        <v>755</v>
      </c>
      <c r="C67" s="408" t="s">
        <v>756</v>
      </c>
      <c r="D67" s="407" t="s">
        <v>757</v>
      </c>
      <c r="E67" s="407" t="s">
        <v>758</v>
      </c>
      <c r="F67" s="403" t="s">
        <v>333</v>
      </c>
      <c r="G67" s="404">
        <f t="shared" si="0"/>
        <v>1000</v>
      </c>
      <c r="H67" s="405">
        <v>800</v>
      </c>
      <c r="I67" s="406">
        <f t="shared" si="1"/>
        <v>200</v>
      </c>
      <c r="J67" s="439"/>
      <c r="K67" s="441">
        <v>800</v>
      </c>
      <c r="L67" s="439"/>
      <c r="M67" s="441">
        <v>800</v>
      </c>
    </row>
    <row r="68" spans="1:13" ht="16.8">
      <c r="A68" s="400">
        <v>61</v>
      </c>
      <c r="B68" s="407" t="s">
        <v>759</v>
      </c>
      <c r="C68" s="408" t="s">
        <v>760</v>
      </c>
      <c r="D68" s="407" t="s">
        <v>761</v>
      </c>
      <c r="E68" s="407" t="s">
        <v>762</v>
      </c>
      <c r="F68" s="403" t="s">
        <v>333</v>
      </c>
      <c r="G68" s="404">
        <f t="shared" si="0"/>
        <v>150</v>
      </c>
      <c r="H68" s="405">
        <v>120</v>
      </c>
      <c r="I68" s="406">
        <f t="shared" si="1"/>
        <v>30</v>
      </c>
      <c r="J68" s="439"/>
      <c r="K68" s="441">
        <v>120</v>
      </c>
      <c r="L68" s="439"/>
      <c r="M68" s="441">
        <v>120</v>
      </c>
    </row>
    <row r="69" spans="1:13" ht="16.8">
      <c r="A69" s="400">
        <v>62</v>
      </c>
      <c r="B69" s="407" t="s">
        <v>763</v>
      </c>
      <c r="C69" s="408" t="s">
        <v>764</v>
      </c>
      <c r="D69" s="407" t="s">
        <v>765</v>
      </c>
      <c r="E69" s="407" t="s">
        <v>766</v>
      </c>
      <c r="F69" s="403" t="s">
        <v>333</v>
      </c>
      <c r="G69" s="404">
        <f t="shared" si="0"/>
        <v>150</v>
      </c>
      <c r="H69" s="405">
        <v>120</v>
      </c>
      <c r="I69" s="406">
        <f t="shared" si="1"/>
        <v>30</v>
      </c>
      <c r="J69" s="439"/>
      <c r="K69" s="441">
        <v>120</v>
      </c>
      <c r="L69" s="439"/>
      <c r="M69" s="441">
        <v>120</v>
      </c>
    </row>
    <row r="70" spans="1:13" ht="16.8">
      <c r="A70" s="400">
        <v>63</v>
      </c>
      <c r="B70" s="407" t="s">
        <v>654</v>
      </c>
      <c r="C70" s="408" t="s">
        <v>767</v>
      </c>
      <c r="D70" s="407" t="s">
        <v>768</v>
      </c>
      <c r="E70" s="407" t="s">
        <v>769</v>
      </c>
      <c r="F70" s="403" t="s">
        <v>333</v>
      </c>
      <c r="G70" s="404">
        <f t="shared" si="0"/>
        <v>1000</v>
      </c>
      <c r="H70" s="405">
        <v>800</v>
      </c>
      <c r="I70" s="406">
        <f t="shared" si="1"/>
        <v>200</v>
      </c>
      <c r="J70" s="439"/>
      <c r="K70" s="441">
        <v>800</v>
      </c>
      <c r="L70" s="439"/>
      <c r="M70" s="441">
        <v>800</v>
      </c>
    </row>
    <row r="71" spans="1:13" ht="16.8">
      <c r="A71" s="400">
        <v>64</v>
      </c>
      <c r="B71" s="407" t="s">
        <v>770</v>
      </c>
      <c r="C71" s="408" t="s">
        <v>771</v>
      </c>
      <c r="D71" s="407" t="s">
        <v>772</v>
      </c>
      <c r="E71" s="407" t="s">
        <v>773</v>
      </c>
      <c r="F71" s="403" t="s">
        <v>333</v>
      </c>
      <c r="G71" s="404">
        <f t="shared" si="0"/>
        <v>1000</v>
      </c>
      <c r="H71" s="405">
        <v>800</v>
      </c>
      <c r="I71" s="406">
        <f t="shared" si="1"/>
        <v>200</v>
      </c>
      <c r="J71" s="439"/>
      <c r="K71" s="441">
        <v>800</v>
      </c>
      <c r="L71" s="439"/>
      <c r="M71" s="441">
        <v>800</v>
      </c>
    </row>
    <row r="72" spans="1:13" ht="16.8">
      <c r="A72" s="400">
        <v>65</v>
      </c>
      <c r="B72" s="407" t="s">
        <v>774</v>
      </c>
      <c r="C72" s="408" t="s">
        <v>775</v>
      </c>
      <c r="D72" s="407" t="s">
        <v>776</v>
      </c>
      <c r="E72" s="407" t="s">
        <v>777</v>
      </c>
      <c r="F72" s="403" t="s">
        <v>333</v>
      </c>
      <c r="G72" s="404">
        <f t="shared" ref="G72:G135" si="2">K72/0.8</f>
        <v>187.5</v>
      </c>
      <c r="H72" s="405">
        <v>150</v>
      </c>
      <c r="I72" s="406">
        <f t="shared" ref="I72:I135" si="3">G72*20/100</f>
        <v>37.5</v>
      </c>
      <c r="J72" s="439"/>
      <c r="K72" s="441">
        <v>150</v>
      </c>
      <c r="L72" s="439"/>
      <c r="M72" s="441">
        <v>150</v>
      </c>
    </row>
    <row r="73" spans="1:13" ht="16.8">
      <c r="A73" s="400">
        <v>66</v>
      </c>
      <c r="B73" s="407" t="s">
        <v>778</v>
      </c>
      <c r="C73" s="408" t="s">
        <v>779</v>
      </c>
      <c r="D73" s="407" t="s">
        <v>780</v>
      </c>
      <c r="E73" s="407" t="s">
        <v>781</v>
      </c>
      <c r="F73" s="403" t="s">
        <v>333</v>
      </c>
      <c r="G73" s="404">
        <f t="shared" si="2"/>
        <v>1000</v>
      </c>
      <c r="H73" s="405">
        <v>0</v>
      </c>
      <c r="I73" s="406">
        <f t="shared" si="3"/>
        <v>200</v>
      </c>
      <c r="J73" s="439"/>
      <c r="K73" s="441">
        <v>800</v>
      </c>
      <c r="L73" s="439"/>
      <c r="M73" s="441">
        <v>800</v>
      </c>
    </row>
    <row r="74" spans="1:13" ht="16.8">
      <c r="A74" s="400">
        <v>67</v>
      </c>
      <c r="B74" s="407" t="s">
        <v>782</v>
      </c>
      <c r="C74" s="408" t="s">
        <v>783</v>
      </c>
      <c r="D74" s="407" t="s">
        <v>784</v>
      </c>
      <c r="E74" s="407" t="s">
        <v>785</v>
      </c>
      <c r="F74" s="403" t="s">
        <v>333</v>
      </c>
      <c r="G74" s="404">
        <f t="shared" si="2"/>
        <v>1000</v>
      </c>
      <c r="H74" s="405">
        <v>0</v>
      </c>
      <c r="I74" s="406">
        <f t="shared" si="3"/>
        <v>200</v>
      </c>
      <c r="J74" s="439"/>
      <c r="K74" s="441">
        <v>800</v>
      </c>
      <c r="L74" s="439"/>
      <c r="M74" s="441">
        <v>800</v>
      </c>
    </row>
    <row r="75" spans="1:13" ht="16.8">
      <c r="A75" s="400">
        <v>68</v>
      </c>
      <c r="B75" s="407" t="s">
        <v>717</v>
      </c>
      <c r="C75" s="408" t="s">
        <v>786</v>
      </c>
      <c r="D75" s="407" t="s">
        <v>787</v>
      </c>
      <c r="E75" s="407" t="s">
        <v>788</v>
      </c>
      <c r="F75" s="403" t="s">
        <v>333</v>
      </c>
      <c r="G75" s="404">
        <f t="shared" si="2"/>
        <v>187.5</v>
      </c>
      <c r="H75" s="405">
        <v>150</v>
      </c>
      <c r="I75" s="406">
        <f t="shared" si="3"/>
        <v>37.5</v>
      </c>
      <c r="J75" s="439"/>
      <c r="K75" s="441">
        <v>150</v>
      </c>
      <c r="L75" s="439"/>
      <c r="M75" s="441">
        <v>150</v>
      </c>
    </row>
    <row r="76" spans="1:13" ht="16.8">
      <c r="A76" s="400">
        <v>69</v>
      </c>
      <c r="B76" s="407" t="s">
        <v>789</v>
      </c>
      <c r="C76" s="408" t="s">
        <v>790</v>
      </c>
      <c r="D76" s="407" t="s">
        <v>791</v>
      </c>
      <c r="E76" s="407" t="s">
        <v>792</v>
      </c>
      <c r="F76" s="403" t="s">
        <v>333</v>
      </c>
      <c r="G76" s="404">
        <f t="shared" si="2"/>
        <v>1000</v>
      </c>
      <c r="H76" s="405">
        <v>800</v>
      </c>
      <c r="I76" s="406">
        <f t="shared" si="3"/>
        <v>200</v>
      </c>
      <c r="J76" s="439"/>
      <c r="K76" s="441">
        <v>800</v>
      </c>
      <c r="L76" s="439"/>
      <c r="M76" s="441">
        <v>800</v>
      </c>
    </row>
    <row r="77" spans="1:13" ht="16.8">
      <c r="A77" s="400">
        <v>70</v>
      </c>
      <c r="B77" s="407" t="s">
        <v>793</v>
      </c>
      <c r="C77" s="408" t="s">
        <v>794</v>
      </c>
      <c r="D77" s="407" t="s">
        <v>795</v>
      </c>
      <c r="E77" s="407" t="s">
        <v>796</v>
      </c>
      <c r="F77" s="403" t="s">
        <v>333</v>
      </c>
      <c r="G77" s="404">
        <f t="shared" si="2"/>
        <v>1000</v>
      </c>
      <c r="H77" s="405">
        <v>800</v>
      </c>
      <c r="I77" s="406">
        <f t="shared" si="3"/>
        <v>200</v>
      </c>
      <c r="J77" s="439"/>
      <c r="K77" s="441">
        <v>800</v>
      </c>
      <c r="L77" s="439"/>
      <c r="M77" s="441">
        <v>800</v>
      </c>
    </row>
    <row r="78" spans="1:13" ht="16.8">
      <c r="A78" s="400">
        <v>71</v>
      </c>
      <c r="B78" s="407" t="s">
        <v>797</v>
      </c>
      <c r="C78" s="408" t="s">
        <v>798</v>
      </c>
      <c r="D78" s="407" t="s">
        <v>799</v>
      </c>
      <c r="E78" s="407" t="s">
        <v>800</v>
      </c>
      <c r="F78" s="403" t="s">
        <v>333</v>
      </c>
      <c r="G78" s="404">
        <f t="shared" si="2"/>
        <v>1000</v>
      </c>
      <c r="H78" s="405">
        <v>800</v>
      </c>
      <c r="I78" s="406">
        <f t="shared" si="3"/>
        <v>200</v>
      </c>
      <c r="J78" s="439"/>
      <c r="K78" s="441">
        <v>800</v>
      </c>
      <c r="L78" s="439"/>
      <c r="M78" s="441">
        <v>800</v>
      </c>
    </row>
    <row r="79" spans="1:13" ht="16.8">
      <c r="A79" s="400">
        <v>72</v>
      </c>
      <c r="B79" s="407" t="s">
        <v>801</v>
      </c>
      <c r="C79" s="408" t="s">
        <v>802</v>
      </c>
      <c r="D79" s="407" t="s">
        <v>803</v>
      </c>
      <c r="E79" s="407" t="s">
        <v>804</v>
      </c>
      <c r="F79" s="403" t="s">
        <v>333</v>
      </c>
      <c r="G79" s="404">
        <f t="shared" si="2"/>
        <v>187.5</v>
      </c>
      <c r="H79" s="405">
        <v>150</v>
      </c>
      <c r="I79" s="406">
        <f t="shared" si="3"/>
        <v>37.5</v>
      </c>
      <c r="J79" s="439"/>
      <c r="K79" s="441">
        <v>150</v>
      </c>
      <c r="L79" s="439"/>
      <c r="M79" s="441">
        <v>150</v>
      </c>
    </row>
    <row r="80" spans="1:13" ht="16.8">
      <c r="A80" s="400">
        <v>73</v>
      </c>
      <c r="B80" s="407" t="s">
        <v>805</v>
      </c>
      <c r="C80" s="408" t="s">
        <v>806</v>
      </c>
      <c r="D80" s="407" t="s">
        <v>807</v>
      </c>
      <c r="E80" s="407" t="s">
        <v>808</v>
      </c>
      <c r="F80" s="403" t="s">
        <v>333</v>
      </c>
      <c r="G80" s="404">
        <f t="shared" si="2"/>
        <v>187.5</v>
      </c>
      <c r="H80" s="405">
        <v>0</v>
      </c>
      <c r="I80" s="406">
        <f t="shared" si="3"/>
        <v>37.5</v>
      </c>
      <c r="J80" s="439"/>
      <c r="K80" s="441">
        <v>150</v>
      </c>
      <c r="L80" s="439"/>
      <c r="M80" s="441">
        <v>150</v>
      </c>
    </row>
    <row r="81" spans="1:13" ht="16.8">
      <c r="A81" s="400">
        <v>74</v>
      </c>
      <c r="B81" s="407" t="s">
        <v>809</v>
      </c>
      <c r="C81" s="408" t="s">
        <v>810</v>
      </c>
      <c r="D81" s="407" t="s">
        <v>811</v>
      </c>
      <c r="E81" s="407" t="s">
        <v>812</v>
      </c>
      <c r="F81" s="403" t="s">
        <v>333</v>
      </c>
      <c r="G81" s="404">
        <f t="shared" si="2"/>
        <v>1000</v>
      </c>
      <c r="H81" s="405">
        <v>800</v>
      </c>
      <c r="I81" s="406">
        <f t="shared" si="3"/>
        <v>200</v>
      </c>
      <c r="J81" s="439"/>
      <c r="K81" s="441">
        <v>800</v>
      </c>
      <c r="L81" s="439"/>
      <c r="M81" s="441">
        <v>800</v>
      </c>
    </row>
    <row r="82" spans="1:13" ht="16.8">
      <c r="A82" s="400">
        <v>75</v>
      </c>
      <c r="B82" s="407" t="s">
        <v>813</v>
      </c>
      <c r="C82" s="408" t="s">
        <v>814</v>
      </c>
      <c r="D82" s="407" t="s">
        <v>815</v>
      </c>
      <c r="E82" s="407" t="s">
        <v>816</v>
      </c>
      <c r="F82" s="403" t="s">
        <v>333</v>
      </c>
      <c r="G82" s="404">
        <f t="shared" si="2"/>
        <v>1125</v>
      </c>
      <c r="H82" s="405">
        <v>0</v>
      </c>
      <c r="I82" s="406">
        <f t="shared" si="3"/>
        <v>225</v>
      </c>
      <c r="J82" s="439"/>
      <c r="K82" s="441">
        <v>900</v>
      </c>
      <c r="L82" s="439"/>
      <c r="M82" s="441">
        <v>900</v>
      </c>
    </row>
    <row r="83" spans="1:13" ht="16.8">
      <c r="A83" s="400">
        <v>76</v>
      </c>
      <c r="B83" s="407" t="s">
        <v>817</v>
      </c>
      <c r="C83" s="408" t="s">
        <v>818</v>
      </c>
      <c r="D83" s="407" t="s">
        <v>819</v>
      </c>
      <c r="E83" s="407" t="s">
        <v>820</v>
      </c>
      <c r="F83" s="403" t="s">
        <v>333</v>
      </c>
      <c r="G83" s="404">
        <f t="shared" si="2"/>
        <v>1125</v>
      </c>
      <c r="H83" s="405">
        <v>0</v>
      </c>
      <c r="I83" s="406">
        <f t="shared" si="3"/>
        <v>225</v>
      </c>
      <c r="J83" s="439"/>
      <c r="K83" s="441">
        <v>900</v>
      </c>
      <c r="L83" s="439"/>
      <c r="M83" s="441">
        <v>900</v>
      </c>
    </row>
    <row r="84" spans="1:13" ht="16.8">
      <c r="A84" s="400">
        <v>77</v>
      </c>
      <c r="B84" s="407" t="s">
        <v>821</v>
      </c>
      <c r="C84" s="408" t="s">
        <v>822</v>
      </c>
      <c r="D84" s="407" t="s">
        <v>823</v>
      </c>
      <c r="E84" s="407" t="s">
        <v>824</v>
      </c>
      <c r="F84" s="403" t="s">
        <v>333</v>
      </c>
      <c r="G84" s="404">
        <f t="shared" si="2"/>
        <v>1125</v>
      </c>
      <c r="H84" s="405">
        <v>0</v>
      </c>
      <c r="I84" s="406">
        <f t="shared" si="3"/>
        <v>225</v>
      </c>
      <c r="J84" s="439"/>
      <c r="K84" s="441">
        <v>900</v>
      </c>
      <c r="L84" s="439"/>
      <c r="M84" s="441">
        <v>900</v>
      </c>
    </row>
    <row r="85" spans="1:13" ht="16.8">
      <c r="A85" s="400">
        <v>78</v>
      </c>
      <c r="B85" s="407" t="s">
        <v>678</v>
      </c>
      <c r="C85" s="408" t="s">
        <v>825</v>
      </c>
      <c r="D85" s="407" t="s">
        <v>507</v>
      </c>
      <c r="E85" s="407" t="s">
        <v>826</v>
      </c>
      <c r="F85" s="403" t="s">
        <v>333</v>
      </c>
      <c r="G85" s="404">
        <f t="shared" si="2"/>
        <v>1125</v>
      </c>
      <c r="H85" s="405">
        <v>0</v>
      </c>
      <c r="I85" s="406">
        <f t="shared" si="3"/>
        <v>225</v>
      </c>
      <c r="J85" s="439"/>
      <c r="K85" s="441">
        <v>900</v>
      </c>
      <c r="L85" s="439"/>
      <c r="M85" s="441">
        <v>900</v>
      </c>
    </row>
    <row r="86" spans="1:13" ht="16.8">
      <c r="A86" s="400">
        <v>79</v>
      </c>
      <c r="B86" s="407" t="s">
        <v>827</v>
      </c>
      <c r="C86" s="408" t="s">
        <v>828</v>
      </c>
      <c r="D86" s="407" t="s">
        <v>829</v>
      </c>
      <c r="E86" s="407" t="s">
        <v>830</v>
      </c>
      <c r="F86" s="403" t="s">
        <v>333</v>
      </c>
      <c r="G86" s="404">
        <f t="shared" si="2"/>
        <v>1125</v>
      </c>
      <c r="H86" s="405">
        <v>0</v>
      </c>
      <c r="I86" s="406">
        <f t="shared" si="3"/>
        <v>225</v>
      </c>
      <c r="J86" s="439"/>
      <c r="K86" s="441">
        <v>900</v>
      </c>
      <c r="L86" s="439"/>
      <c r="M86" s="441">
        <v>900</v>
      </c>
    </row>
    <row r="87" spans="1:13" ht="16.8">
      <c r="A87" s="400">
        <v>80</v>
      </c>
      <c r="B87" s="407" t="s">
        <v>831</v>
      </c>
      <c r="C87" s="408" t="s">
        <v>832</v>
      </c>
      <c r="D87" s="407" t="s">
        <v>833</v>
      </c>
      <c r="E87" s="407" t="s">
        <v>834</v>
      </c>
      <c r="F87" s="403" t="s">
        <v>333</v>
      </c>
      <c r="G87" s="404">
        <f t="shared" si="2"/>
        <v>1125</v>
      </c>
      <c r="H87" s="405">
        <v>0</v>
      </c>
      <c r="I87" s="406">
        <f t="shared" si="3"/>
        <v>225</v>
      </c>
      <c r="J87" s="439"/>
      <c r="K87" s="441">
        <v>900</v>
      </c>
      <c r="L87" s="439"/>
      <c r="M87" s="441">
        <v>900</v>
      </c>
    </row>
    <row r="88" spans="1:13" ht="16.8">
      <c r="A88" s="400">
        <v>81</v>
      </c>
      <c r="B88" s="407" t="s">
        <v>835</v>
      </c>
      <c r="C88" s="408" t="s">
        <v>836</v>
      </c>
      <c r="D88" s="407" t="s">
        <v>837</v>
      </c>
      <c r="E88" s="407" t="s">
        <v>838</v>
      </c>
      <c r="F88" s="403" t="s">
        <v>333</v>
      </c>
      <c r="G88" s="404">
        <f t="shared" si="2"/>
        <v>1125</v>
      </c>
      <c r="H88" s="405">
        <v>0</v>
      </c>
      <c r="I88" s="406">
        <f t="shared" si="3"/>
        <v>225</v>
      </c>
      <c r="J88" s="439"/>
      <c r="K88" s="441">
        <v>900</v>
      </c>
      <c r="L88" s="439"/>
      <c r="M88" s="441">
        <v>900</v>
      </c>
    </row>
    <row r="89" spans="1:13" ht="16.8">
      <c r="A89" s="400">
        <v>82</v>
      </c>
      <c r="B89" s="407" t="s">
        <v>839</v>
      </c>
      <c r="C89" s="408" t="s">
        <v>663</v>
      </c>
      <c r="D89" s="407" t="s">
        <v>840</v>
      </c>
      <c r="E89" s="407" t="s">
        <v>841</v>
      </c>
      <c r="F89" s="403" t="s">
        <v>333</v>
      </c>
      <c r="G89" s="404">
        <f t="shared" si="2"/>
        <v>1125</v>
      </c>
      <c r="H89" s="405">
        <v>0</v>
      </c>
      <c r="I89" s="406">
        <f t="shared" si="3"/>
        <v>225</v>
      </c>
      <c r="J89" s="439"/>
      <c r="K89" s="441">
        <v>900</v>
      </c>
      <c r="L89" s="439"/>
      <c r="M89" s="441">
        <v>900</v>
      </c>
    </row>
    <row r="90" spans="1:13" ht="16.8">
      <c r="A90" s="400">
        <v>83</v>
      </c>
      <c r="B90" s="407" t="s">
        <v>827</v>
      </c>
      <c r="C90" s="408" t="s">
        <v>842</v>
      </c>
      <c r="D90" s="407" t="s">
        <v>843</v>
      </c>
      <c r="E90" s="407" t="s">
        <v>830</v>
      </c>
      <c r="F90" s="403" t="s">
        <v>333</v>
      </c>
      <c r="G90" s="404">
        <f t="shared" si="2"/>
        <v>1125</v>
      </c>
      <c r="H90" s="405">
        <v>0</v>
      </c>
      <c r="I90" s="406">
        <f t="shared" si="3"/>
        <v>225</v>
      </c>
      <c r="J90" s="439"/>
      <c r="K90" s="441">
        <v>900</v>
      </c>
      <c r="L90" s="439"/>
      <c r="M90" s="441">
        <v>900</v>
      </c>
    </row>
    <row r="91" spans="1:13" ht="16.8">
      <c r="A91" s="400">
        <v>84</v>
      </c>
      <c r="B91" s="407" t="s">
        <v>844</v>
      </c>
      <c r="C91" s="408" t="s">
        <v>845</v>
      </c>
      <c r="D91" s="407" t="s">
        <v>846</v>
      </c>
      <c r="E91" s="407" t="s">
        <v>830</v>
      </c>
      <c r="F91" s="403" t="s">
        <v>333</v>
      </c>
      <c r="G91" s="404">
        <f t="shared" si="2"/>
        <v>1125</v>
      </c>
      <c r="H91" s="405">
        <v>0</v>
      </c>
      <c r="I91" s="406">
        <f t="shared" si="3"/>
        <v>225</v>
      </c>
      <c r="J91" s="439"/>
      <c r="K91" s="441">
        <v>900</v>
      </c>
      <c r="L91" s="439"/>
      <c r="M91" s="441">
        <v>900</v>
      </c>
    </row>
    <row r="92" spans="1:13" ht="16.8">
      <c r="A92" s="400">
        <v>85</v>
      </c>
      <c r="B92" s="407" t="s">
        <v>847</v>
      </c>
      <c r="C92" s="408" t="s">
        <v>848</v>
      </c>
      <c r="D92" s="407" t="s">
        <v>849</v>
      </c>
      <c r="E92" s="407" t="s">
        <v>850</v>
      </c>
      <c r="F92" s="403" t="s">
        <v>333</v>
      </c>
      <c r="G92" s="404">
        <f t="shared" si="2"/>
        <v>1125</v>
      </c>
      <c r="H92" s="405">
        <v>0</v>
      </c>
      <c r="I92" s="406">
        <f t="shared" si="3"/>
        <v>225</v>
      </c>
      <c r="J92" s="439"/>
      <c r="K92" s="441">
        <v>900</v>
      </c>
      <c r="L92" s="439"/>
      <c r="M92" s="441">
        <v>900</v>
      </c>
    </row>
    <row r="93" spans="1:13" ht="16.8">
      <c r="A93" s="400">
        <v>86</v>
      </c>
      <c r="B93" s="407" t="s">
        <v>701</v>
      </c>
      <c r="C93" s="408" t="s">
        <v>851</v>
      </c>
      <c r="D93" s="407" t="s">
        <v>852</v>
      </c>
      <c r="E93" s="407" t="s">
        <v>824</v>
      </c>
      <c r="F93" s="403" t="s">
        <v>333</v>
      </c>
      <c r="G93" s="404">
        <f t="shared" si="2"/>
        <v>1125</v>
      </c>
      <c r="H93" s="405">
        <v>0</v>
      </c>
      <c r="I93" s="406">
        <f t="shared" si="3"/>
        <v>225</v>
      </c>
      <c r="J93" s="439"/>
      <c r="K93" s="441">
        <v>900</v>
      </c>
      <c r="L93" s="439"/>
      <c r="M93" s="441">
        <v>900</v>
      </c>
    </row>
    <row r="94" spans="1:13" ht="16.8">
      <c r="A94" s="400">
        <v>87</v>
      </c>
      <c r="B94" s="407" t="s">
        <v>853</v>
      </c>
      <c r="C94" s="408" t="s">
        <v>854</v>
      </c>
      <c r="D94" s="407" t="s">
        <v>855</v>
      </c>
      <c r="E94" s="407" t="s">
        <v>856</v>
      </c>
      <c r="F94" s="403" t="s">
        <v>333</v>
      </c>
      <c r="G94" s="404">
        <f t="shared" si="2"/>
        <v>1125</v>
      </c>
      <c r="H94" s="405">
        <v>0</v>
      </c>
      <c r="I94" s="406">
        <f t="shared" si="3"/>
        <v>225</v>
      </c>
      <c r="J94" s="439"/>
      <c r="K94" s="441">
        <v>900</v>
      </c>
      <c r="L94" s="439"/>
      <c r="M94" s="441">
        <v>900</v>
      </c>
    </row>
    <row r="95" spans="1:13" ht="16.8">
      <c r="A95" s="400">
        <v>88</v>
      </c>
      <c r="B95" s="407" t="s">
        <v>701</v>
      </c>
      <c r="C95" s="408" t="s">
        <v>857</v>
      </c>
      <c r="D95" s="407" t="s">
        <v>858</v>
      </c>
      <c r="E95" s="407" t="s">
        <v>859</v>
      </c>
      <c r="F95" s="403" t="s">
        <v>333</v>
      </c>
      <c r="G95" s="404">
        <f t="shared" si="2"/>
        <v>1125</v>
      </c>
      <c r="H95" s="405">
        <v>0</v>
      </c>
      <c r="I95" s="406">
        <f t="shared" si="3"/>
        <v>225</v>
      </c>
      <c r="J95" s="439"/>
      <c r="K95" s="441">
        <v>900</v>
      </c>
      <c r="L95" s="439"/>
      <c r="M95" s="441">
        <v>900</v>
      </c>
    </row>
    <row r="96" spans="1:13" ht="16.8">
      <c r="A96" s="400">
        <v>89</v>
      </c>
      <c r="B96" s="407" t="s">
        <v>860</v>
      </c>
      <c r="C96" s="408" t="s">
        <v>861</v>
      </c>
      <c r="D96" s="407" t="s">
        <v>862</v>
      </c>
      <c r="E96" s="407" t="s">
        <v>863</v>
      </c>
      <c r="F96" s="403" t="s">
        <v>333</v>
      </c>
      <c r="G96" s="404">
        <f t="shared" si="2"/>
        <v>1125</v>
      </c>
      <c r="H96" s="405">
        <v>0</v>
      </c>
      <c r="I96" s="406">
        <f t="shared" si="3"/>
        <v>225</v>
      </c>
      <c r="J96" s="439"/>
      <c r="K96" s="441">
        <v>900</v>
      </c>
      <c r="L96" s="439"/>
      <c r="M96" s="441">
        <v>900</v>
      </c>
    </row>
    <row r="97" spans="1:13" ht="16.8">
      <c r="A97" s="400">
        <v>90</v>
      </c>
      <c r="B97" s="407" t="s">
        <v>864</v>
      </c>
      <c r="C97" s="408" t="s">
        <v>865</v>
      </c>
      <c r="D97" s="407" t="s">
        <v>499</v>
      </c>
      <c r="E97" s="407" t="s">
        <v>866</v>
      </c>
      <c r="F97" s="403" t="s">
        <v>333</v>
      </c>
      <c r="G97" s="404">
        <f t="shared" si="2"/>
        <v>1125</v>
      </c>
      <c r="H97" s="405">
        <v>0</v>
      </c>
      <c r="I97" s="406">
        <f t="shared" si="3"/>
        <v>225</v>
      </c>
      <c r="J97" s="439"/>
      <c r="K97" s="441">
        <v>900</v>
      </c>
      <c r="L97" s="439"/>
      <c r="M97" s="441">
        <v>900</v>
      </c>
    </row>
    <row r="98" spans="1:13" ht="16.8">
      <c r="A98" s="400">
        <v>91</v>
      </c>
      <c r="B98" s="407" t="s">
        <v>867</v>
      </c>
      <c r="C98" s="408" t="s">
        <v>868</v>
      </c>
      <c r="D98" s="407" t="s">
        <v>495</v>
      </c>
      <c r="E98" s="407" t="s">
        <v>869</v>
      </c>
      <c r="F98" s="403" t="s">
        <v>333</v>
      </c>
      <c r="G98" s="404">
        <f t="shared" si="2"/>
        <v>1125</v>
      </c>
      <c r="H98" s="405">
        <v>0</v>
      </c>
      <c r="I98" s="406">
        <f t="shared" si="3"/>
        <v>225</v>
      </c>
      <c r="J98" s="439"/>
      <c r="K98" s="441">
        <v>900</v>
      </c>
      <c r="L98" s="439"/>
      <c r="M98" s="441">
        <v>900</v>
      </c>
    </row>
    <row r="99" spans="1:13" ht="16.8">
      <c r="A99" s="400">
        <v>92</v>
      </c>
      <c r="B99" s="407" t="s">
        <v>870</v>
      </c>
      <c r="C99" s="408" t="s">
        <v>871</v>
      </c>
      <c r="D99" s="407" t="s">
        <v>495</v>
      </c>
      <c r="E99" s="407" t="s">
        <v>872</v>
      </c>
      <c r="F99" s="403" t="s">
        <v>333</v>
      </c>
      <c r="G99" s="404">
        <f t="shared" si="2"/>
        <v>1125</v>
      </c>
      <c r="H99" s="405">
        <v>0</v>
      </c>
      <c r="I99" s="406">
        <f t="shared" si="3"/>
        <v>225</v>
      </c>
      <c r="J99" s="439"/>
      <c r="K99" s="441">
        <v>900</v>
      </c>
      <c r="L99" s="439"/>
      <c r="M99" s="441">
        <v>900</v>
      </c>
    </row>
    <row r="100" spans="1:13" ht="16.8">
      <c r="A100" s="400">
        <v>93</v>
      </c>
      <c r="B100" s="407" t="s">
        <v>873</v>
      </c>
      <c r="C100" s="408" t="s">
        <v>874</v>
      </c>
      <c r="D100" s="407" t="s">
        <v>875</v>
      </c>
      <c r="E100" s="407" t="s">
        <v>820</v>
      </c>
      <c r="F100" s="403" t="s">
        <v>333</v>
      </c>
      <c r="G100" s="404">
        <f t="shared" si="2"/>
        <v>1125</v>
      </c>
      <c r="H100" s="405">
        <v>0</v>
      </c>
      <c r="I100" s="406">
        <f t="shared" si="3"/>
        <v>225</v>
      </c>
      <c r="J100" s="439"/>
      <c r="K100" s="441">
        <v>900</v>
      </c>
      <c r="L100" s="439"/>
      <c r="M100" s="441">
        <v>900</v>
      </c>
    </row>
    <row r="101" spans="1:13" ht="16.8">
      <c r="A101" s="400">
        <v>94</v>
      </c>
      <c r="B101" s="407" t="s">
        <v>876</v>
      </c>
      <c r="C101" s="408" t="s">
        <v>877</v>
      </c>
      <c r="D101" s="407" t="s">
        <v>878</v>
      </c>
      <c r="E101" s="407" t="s">
        <v>879</v>
      </c>
      <c r="F101" s="403" t="s">
        <v>333</v>
      </c>
      <c r="G101" s="404">
        <f t="shared" si="2"/>
        <v>1125</v>
      </c>
      <c r="H101" s="405">
        <v>0</v>
      </c>
      <c r="I101" s="406">
        <f t="shared" si="3"/>
        <v>225</v>
      </c>
      <c r="J101" s="439"/>
      <c r="K101" s="441">
        <v>900</v>
      </c>
      <c r="L101" s="439"/>
      <c r="M101" s="441">
        <v>900</v>
      </c>
    </row>
    <row r="102" spans="1:13" ht="16.8">
      <c r="A102" s="400">
        <v>95</v>
      </c>
      <c r="B102" s="407" t="s">
        <v>880</v>
      </c>
      <c r="C102" s="408" t="s">
        <v>851</v>
      </c>
      <c r="D102" s="407" t="s">
        <v>881</v>
      </c>
      <c r="E102" s="407" t="s">
        <v>882</v>
      </c>
      <c r="F102" s="403" t="s">
        <v>333</v>
      </c>
      <c r="G102" s="404">
        <f t="shared" si="2"/>
        <v>1125</v>
      </c>
      <c r="H102" s="405">
        <v>0</v>
      </c>
      <c r="I102" s="406">
        <f t="shared" si="3"/>
        <v>225</v>
      </c>
      <c r="J102" s="439"/>
      <c r="K102" s="441">
        <v>900</v>
      </c>
      <c r="L102" s="439"/>
      <c r="M102" s="441">
        <v>900</v>
      </c>
    </row>
    <row r="103" spans="1:13" ht="16.8">
      <c r="A103" s="400">
        <v>96</v>
      </c>
      <c r="B103" s="407" t="s">
        <v>835</v>
      </c>
      <c r="C103" s="408" t="s">
        <v>883</v>
      </c>
      <c r="D103" s="407" t="s">
        <v>884</v>
      </c>
      <c r="E103" s="407" t="s">
        <v>885</v>
      </c>
      <c r="F103" s="403" t="s">
        <v>333</v>
      </c>
      <c r="G103" s="404">
        <f t="shared" si="2"/>
        <v>1125</v>
      </c>
      <c r="H103" s="405">
        <v>0</v>
      </c>
      <c r="I103" s="406">
        <f t="shared" si="3"/>
        <v>225</v>
      </c>
      <c r="J103" s="439"/>
      <c r="K103" s="441">
        <v>900</v>
      </c>
      <c r="L103" s="439"/>
      <c r="M103" s="441">
        <v>900</v>
      </c>
    </row>
    <row r="104" spans="1:13" ht="16.8">
      <c r="A104" s="400">
        <v>97</v>
      </c>
      <c r="B104" s="407" t="s">
        <v>886</v>
      </c>
      <c r="C104" s="408" t="s">
        <v>887</v>
      </c>
      <c r="D104" s="407" t="s">
        <v>888</v>
      </c>
      <c r="E104" s="407" t="s">
        <v>889</v>
      </c>
      <c r="F104" s="403" t="s">
        <v>333</v>
      </c>
      <c r="G104" s="404">
        <f t="shared" si="2"/>
        <v>1125</v>
      </c>
      <c r="H104" s="405">
        <v>0</v>
      </c>
      <c r="I104" s="406">
        <f t="shared" si="3"/>
        <v>225</v>
      </c>
      <c r="J104" s="439"/>
      <c r="K104" s="441">
        <v>900</v>
      </c>
      <c r="L104" s="439"/>
      <c r="M104" s="441">
        <v>900</v>
      </c>
    </row>
    <row r="105" spans="1:13" ht="16.8">
      <c r="A105" s="400">
        <v>98</v>
      </c>
      <c r="B105" s="407" t="s">
        <v>890</v>
      </c>
      <c r="C105" s="408" t="s">
        <v>891</v>
      </c>
      <c r="D105" s="407" t="s">
        <v>892</v>
      </c>
      <c r="E105" s="407" t="s">
        <v>893</v>
      </c>
      <c r="F105" s="403" t="s">
        <v>333</v>
      </c>
      <c r="G105" s="404">
        <f t="shared" si="2"/>
        <v>1125</v>
      </c>
      <c r="H105" s="405">
        <v>0</v>
      </c>
      <c r="I105" s="406">
        <f t="shared" si="3"/>
        <v>225</v>
      </c>
      <c r="J105" s="439"/>
      <c r="K105" s="441">
        <v>900</v>
      </c>
      <c r="L105" s="439"/>
      <c r="M105" s="441">
        <v>900</v>
      </c>
    </row>
    <row r="106" spans="1:13" ht="16.8">
      <c r="A106" s="400">
        <v>99</v>
      </c>
      <c r="B106" s="407" t="s">
        <v>701</v>
      </c>
      <c r="C106" s="408" t="s">
        <v>894</v>
      </c>
      <c r="D106" s="407" t="s">
        <v>895</v>
      </c>
      <c r="E106" s="407" t="s">
        <v>896</v>
      </c>
      <c r="F106" s="403" t="s">
        <v>333</v>
      </c>
      <c r="G106" s="404">
        <f t="shared" si="2"/>
        <v>1125</v>
      </c>
      <c r="H106" s="405">
        <v>0</v>
      </c>
      <c r="I106" s="406">
        <f t="shared" si="3"/>
        <v>225</v>
      </c>
      <c r="J106" s="439"/>
      <c r="K106" s="441">
        <v>900</v>
      </c>
      <c r="L106" s="439"/>
      <c r="M106" s="441">
        <v>900</v>
      </c>
    </row>
    <row r="107" spans="1:13" ht="16.8">
      <c r="A107" s="400">
        <v>100</v>
      </c>
      <c r="B107" s="407" t="s">
        <v>897</v>
      </c>
      <c r="C107" s="408" t="s">
        <v>898</v>
      </c>
      <c r="D107" s="407" t="s">
        <v>899</v>
      </c>
      <c r="E107" s="407" t="s">
        <v>900</v>
      </c>
      <c r="F107" s="403" t="s">
        <v>333</v>
      </c>
      <c r="G107" s="404">
        <f t="shared" si="2"/>
        <v>1125</v>
      </c>
      <c r="H107" s="405">
        <v>0</v>
      </c>
      <c r="I107" s="406">
        <f t="shared" si="3"/>
        <v>225</v>
      </c>
      <c r="J107" s="439"/>
      <c r="K107" s="441">
        <v>900</v>
      </c>
      <c r="L107" s="439"/>
      <c r="M107" s="441">
        <v>900</v>
      </c>
    </row>
    <row r="108" spans="1:13" ht="16.8">
      <c r="A108" s="400">
        <v>101</v>
      </c>
      <c r="B108" s="407" t="s">
        <v>876</v>
      </c>
      <c r="C108" s="408" t="s">
        <v>901</v>
      </c>
      <c r="D108" s="407" t="s">
        <v>902</v>
      </c>
      <c r="E108" s="407" t="s">
        <v>896</v>
      </c>
      <c r="F108" s="403" t="s">
        <v>333</v>
      </c>
      <c r="G108" s="404">
        <f t="shared" si="2"/>
        <v>1125</v>
      </c>
      <c r="H108" s="405">
        <v>0</v>
      </c>
      <c r="I108" s="406">
        <f t="shared" si="3"/>
        <v>225</v>
      </c>
      <c r="J108" s="439"/>
      <c r="K108" s="441">
        <v>900</v>
      </c>
      <c r="L108" s="439"/>
      <c r="M108" s="441">
        <v>900</v>
      </c>
    </row>
    <row r="109" spans="1:13" ht="16.8">
      <c r="A109" s="400">
        <v>102</v>
      </c>
      <c r="B109" s="407" t="s">
        <v>701</v>
      </c>
      <c r="C109" s="408" t="s">
        <v>903</v>
      </c>
      <c r="D109" s="407" t="s">
        <v>904</v>
      </c>
      <c r="E109" s="407" t="s">
        <v>905</v>
      </c>
      <c r="F109" s="403" t="s">
        <v>333</v>
      </c>
      <c r="G109" s="404">
        <f t="shared" si="2"/>
        <v>1125</v>
      </c>
      <c r="H109" s="405">
        <v>0</v>
      </c>
      <c r="I109" s="406">
        <f t="shared" si="3"/>
        <v>225</v>
      </c>
      <c r="J109" s="439"/>
      <c r="K109" s="441">
        <v>900</v>
      </c>
      <c r="L109" s="439"/>
      <c r="M109" s="441">
        <v>900</v>
      </c>
    </row>
    <row r="110" spans="1:13" ht="16.8">
      <c r="A110" s="400">
        <v>103</v>
      </c>
      <c r="B110" s="407" t="s">
        <v>535</v>
      </c>
      <c r="C110" s="408" t="s">
        <v>906</v>
      </c>
      <c r="D110" s="407" t="s">
        <v>907</v>
      </c>
      <c r="E110" s="407" t="s">
        <v>834</v>
      </c>
      <c r="F110" s="403" t="s">
        <v>333</v>
      </c>
      <c r="G110" s="404">
        <f t="shared" si="2"/>
        <v>1125</v>
      </c>
      <c r="H110" s="405">
        <v>0</v>
      </c>
      <c r="I110" s="406">
        <f t="shared" si="3"/>
        <v>225</v>
      </c>
      <c r="J110" s="439"/>
      <c r="K110" s="441">
        <v>900</v>
      </c>
      <c r="L110" s="439"/>
      <c r="M110" s="441">
        <v>900</v>
      </c>
    </row>
    <row r="111" spans="1:13" ht="16.8">
      <c r="A111" s="400">
        <v>104</v>
      </c>
      <c r="B111" s="407" t="s">
        <v>701</v>
      </c>
      <c r="C111" s="408" t="s">
        <v>908</v>
      </c>
      <c r="D111" s="407" t="s">
        <v>909</v>
      </c>
      <c r="E111" s="407" t="s">
        <v>910</v>
      </c>
      <c r="F111" s="403" t="s">
        <v>333</v>
      </c>
      <c r="G111" s="404">
        <f t="shared" si="2"/>
        <v>1125</v>
      </c>
      <c r="H111" s="405">
        <v>0</v>
      </c>
      <c r="I111" s="406">
        <f t="shared" si="3"/>
        <v>225</v>
      </c>
      <c r="J111" s="439"/>
      <c r="K111" s="441">
        <v>900</v>
      </c>
      <c r="L111" s="439"/>
      <c r="M111" s="441">
        <v>900</v>
      </c>
    </row>
    <row r="112" spans="1:13" ht="16.8">
      <c r="A112" s="400">
        <v>105</v>
      </c>
      <c r="B112" s="407" t="s">
        <v>911</v>
      </c>
      <c r="C112" s="408" t="s">
        <v>912</v>
      </c>
      <c r="D112" s="407" t="s">
        <v>913</v>
      </c>
      <c r="E112" s="407" t="s">
        <v>914</v>
      </c>
      <c r="F112" s="403" t="s">
        <v>333</v>
      </c>
      <c r="G112" s="404">
        <f t="shared" si="2"/>
        <v>625</v>
      </c>
      <c r="H112" s="405">
        <v>0</v>
      </c>
      <c r="I112" s="406">
        <f t="shared" si="3"/>
        <v>125</v>
      </c>
      <c r="J112" s="439"/>
      <c r="K112" s="441">
        <v>500</v>
      </c>
      <c r="L112" s="439"/>
      <c r="M112" s="441">
        <v>500</v>
      </c>
    </row>
    <row r="113" spans="1:13" ht="16.8">
      <c r="A113" s="400">
        <v>106</v>
      </c>
      <c r="B113" s="407" t="s">
        <v>847</v>
      </c>
      <c r="C113" s="408" t="s">
        <v>915</v>
      </c>
      <c r="D113" s="407" t="s">
        <v>502</v>
      </c>
      <c r="E113" s="407" t="s">
        <v>916</v>
      </c>
      <c r="F113" s="403" t="s">
        <v>333</v>
      </c>
      <c r="G113" s="404">
        <f t="shared" si="2"/>
        <v>2500</v>
      </c>
      <c r="H113" s="405">
        <v>2000</v>
      </c>
      <c r="I113" s="406">
        <f t="shared" si="3"/>
        <v>500</v>
      </c>
      <c r="J113" s="439"/>
      <c r="K113" s="441">
        <v>2000</v>
      </c>
      <c r="L113" s="439"/>
      <c r="M113" s="441">
        <v>2000</v>
      </c>
    </row>
    <row r="114" spans="1:13" ht="16.8">
      <c r="A114" s="400">
        <v>107</v>
      </c>
      <c r="B114" s="407" t="s">
        <v>897</v>
      </c>
      <c r="C114" s="408" t="s">
        <v>917</v>
      </c>
      <c r="D114" s="407" t="s">
        <v>918</v>
      </c>
      <c r="E114" s="407" t="s">
        <v>919</v>
      </c>
      <c r="F114" s="403" t="s">
        <v>333</v>
      </c>
      <c r="G114" s="404">
        <f t="shared" si="2"/>
        <v>2500</v>
      </c>
      <c r="H114" s="405">
        <v>2000</v>
      </c>
      <c r="I114" s="406">
        <f t="shared" si="3"/>
        <v>500</v>
      </c>
      <c r="J114" s="439"/>
      <c r="K114" s="441">
        <v>2000</v>
      </c>
      <c r="L114" s="439"/>
      <c r="M114" s="441">
        <v>2000</v>
      </c>
    </row>
    <row r="115" spans="1:13" ht="16.8">
      <c r="A115" s="400">
        <v>108</v>
      </c>
      <c r="B115" s="407" t="s">
        <v>920</v>
      </c>
      <c r="C115" s="408" t="s">
        <v>921</v>
      </c>
      <c r="D115" s="407" t="s">
        <v>922</v>
      </c>
      <c r="E115" s="407" t="s">
        <v>923</v>
      </c>
      <c r="F115" s="403" t="s">
        <v>333</v>
      </c>
      <c r="G115" s="404">
        <f t="shared" si="2"/>
        <v>875</v>
      </c>
      <c r="H115" s="405">
        <v>700</v>
      </c>
      <c r="I115" s="406">
        <f t="shared" si="3"/>
        <v>175</v>
      </c>
      <c r="J115" s="439"/>
      <c r="K115" s="441">
        <v>700</v>
      </c>
      <c r="L115" s="439"/>
      <c r="M115" s="441">
        <v>700</v>
      </c>
    </row>
    <row r="116" spans="1:13" ht="16.8">
      <c r="A116" s="400">
        <v>109</v>
      </c>
      <c r="B116" s="407" t="s">
        <v>678</v>
      </c>
      <c r="C116" s="408" t="s">
        <v>924</v>
      </c>
      <c r="D116" s="407" t="s">
        <v>925</v>
      </c>
      <c r="E116" s="407" t="s">
        <v>926</v>
      </c>
      <c r="F116" s="403" t="s">
        <v>333</v>
      </c>
      <c r="G116" s="404">
        <f t="shared" si="2"/>
        <v>875</v>
      </c>
      <c r="H116" s="405">
        <v>0</v>
      </c>
      <c r="I116" s="406">
        <f t="shared" si="3"/>
        <v>175</v>
      </c>
      <c r="J116" s="439"/>
      <c r="K116" s="441">
        <v>700</v>
      </c>
      <c r="L116" s="439"/>
      <c r="M116" s="441">
        <v>700</v>
      </c>
    </row>
    <row r="117" spans="1:13" ht="16.8">
      <c r="A117" s="400">
        <v>110</v>
      </c>
      <c r="B117" s="407" t="s">
        <v>927</v>
      </c>
      <c r="C117" s="408" t="s">
        <v>928</v>
      </c>
      <c r="D117" s="407" t="s">
        <v>929</v>
      </c>
      <c r="E117" s="407" t="s">
        <v>930</v>
      </c>
      <c r="F117" s="403" t="s">
        <v>333</v>
      </c>
      <c r="G117" s="404">
        <f t="shared" si="2"/>
        <v>375</v>
      </c>
      <c r="H117" s="405">
        <v>300</v>
      </c>
      <c r="I117" s="406">
        <f t="shared" si="3"/>
        <v>75</v>
      </c>
      <c r="J117" s="439"/>
      <c r="K117" s="441">
        <v>300</v>
      </c>
      <c r="L117" s="439"/>
      <c r="M117" s="441">
        <v>300</v>
      </c>
    </row>
    <row r="118" spans="1:13" ht="16.8">
      <c r="A118" s="400">
        <v>111</v>
      </c>
      <c r="B118" s="407" t="s">
        <v>931</v>
      </c>
      <c r="C118" s="409" t="s">
        <v>932</v>
      </c>
      <c r="D118" s="407" t="s">
        <v>933</v>
      </c>
      <c r="E118" s="407" t="s">
        <v>704</v>
      </c>
      <c r="F118" s="403" t="s">
        <v>333</v>
      </c>
      <c r="G118" s="404">
        <f t="shared" si="2"/>
        <v>2750</v>
      </c>
      <c r="H118" s="405">
        <v>2200</v>
      </c>
      <c r="I118" s="406">
        <f t="shared" si="3"/>
        <v>550</v>
      </c>
      <c r="J118" s="439"/>
      <c r="K118" s="442">
        <v>2200</v>
      </c>
      <c r="L118" s="439"/>
      <c r="M118" s="442">
        <v>2200</v>
      </c>
    </row>
    <row r="119" spans="1:13" ht="16.8">
      <c r="A119" s="400">
        <v>112</v>
      </c>
      <c r="B119" s="407" t="s">
        <v>562</v>
      </c>
      <c r="C119" s="409" t="s">
        <v>934</v>
      </c>
      <c r="D119" s="407" t="s">
        <v>935</v>
      </c>
      <c r="E119" s="410" t="s">
        <v>569</v>
      </c>
      <c r="F119" s="403" t="s">
        <v>333</v>
      </c>
      <c r="G119" s="404">
        <f t="shared" si="2"/>
        <v>1875</v>
      </c>
      <c r="H119" s="405">
        <v>1500</v>
      </c>
      <c r="I119" s="406">
        <f t="shared" si="3"/>
        <v>375</v>
      </c>
      <c r="J119" s="439"/>
      <c r="K119" s="442">
        <v>1500</v>
      </c>
      <c r="L119" s="439"/>
      <c r="M119" s="442">
        <v>1500</v>
      </c>
    </row>
    <row r="120" spans="1:13" ht="16.8">
      <c r="A120" s="400">
        <v>113</v>
      </c>
      <c r="B120" s="407" t="s">
        <v>936</v>
      </c>
      <c r="C120" s="409" t="s">
        <v>937</v>
      </c>
      <c r="D120" s="407" t="s">
        <v>938</v>
      </c>
      <c r="E120" s="407" t="s">
        <v>939</v>
      </c>
      <c r="F120" s="403" t="s">
        <v>333</v>
      </c>
      <c r="G120" s="404">
        <f t="shared" si="2"/>
        <v>137.5</v>
      </c>
      <c r="H120" s="405">
        <v>0</v>
      </c>
      <c r="I120" s="406">
        <f t="shared" si="3"/>
        <v>27.5</v>
      </c>
      <c r="J120" s="439"/>
      <c r="K120" s="442">
        <v>110</v>
      </c>
      <c r="L120" s="439"/>
      <c r="M120" s="442">
        <v>110</v>
      </c>
    </row>
    <row r="121" spans="1:13" ht="16.8">
      <c r="A121" s="400">
        <v>114</v>
      </c>
      <c r="B121" s="407" t="s">
        <v>535</v>
      </c>
      <c r="C121" s="409" t="s">
        <v>940</v>
      </c>
      <c r="D121" s="407" t="s">
        <v>941</v>
      </c>
      <c r="E121" s="407" t="s">
        <v>942</v>
      </c>
      <c r="F121" s="403" t="s">
        <v>333</v>
      </c>
      <c r="G121" s="404">
        <f t="shared" si="2"/>
        <v>2200</v>
      </c>
      <c r="H121" s="405">
        <v>1760</v>
      </c>
      <c r="I121" s="406">
        <f t="shared" si="3"/>
        <v>440</v>
      </c>
      <c r="J121" s="439"/>
      <c r="K121" s="442">
        <v>1760</v>
      </c>
      <c r="L121" s="439"/>
      <c r="M121" s="442">
        <v>1760</v>
      </c>
    </row>
    <row r="122" spans="1:13" ht="16.8">
      <c r="A122" s="400">
        <v>115</v>
      </c>
      <c r="B122" s="407" t="s">
        <v>943</v>
      </c>
      <c r="C122" s="409" t="s">
        <v>944</v>
      </c>
      <c r="D122" s="407" t="s">
        <v>945</v>
      </c>
      <c r="E122" s="407" t="s">
        <v>744</v>
      </c>
      <c r="F122" s="403" t="s">
        <v>333</v>
      </c>
      <c r="G122" s="404">
        <f t="shared" si="2"/>
        <v>566.25</v>
      </c>
      <c r="H122" s="405">
        <v>0</v>
      </c>
      <c r="I122" s="406">
        <f t="shared" si="3"/>
        <v>113.25</v>
      </c>
      <c r="J122" s="439"/>
      <c r="K122" s="442">
        <v>453</v>
      </c>
      <c r="L122" s="439"/>
      <c r="M122" s="442">
        <v>453</v>
      </c>
    </row>
    <row r="123" spans="1:13" ht="16.8">
      <c r="A123" s="400">
        <v>116</v>
      </c>
      <c r="B123" s="407" t="s">
        <v>701</v>
      </c>
      <c r="C123" s="409" t="s">
        <v>946</v>
      </c>
      <c r="D123" s="407" t="s">
        <v>947</v>
      </c>
      <c r="E123" s="407" t="s">
        <v>948</v>
      </c>
      <c r="F123" s="403" t="s">
        <v>333</v>
      </c>
      <c r="G123" s="404">
        <f t="shared" si="2"/>
        <v>496.25</v>
      </c>
      <c r="H123" s="405">
        <v>0</v>
      </c>
      <c r="I123" s="406">
        <f t="shared" si="3"/>
        <v>99.25</v>
      </c>
      <c r="J123" s="439"/>
      <c r="K123" s="442">
        <v>397</v>
      </c>
      <c r="L123" s="439"/>
      <c r="M123" s="442">
        <v>397</v>
      </c>
    </row>
    <row r="124" spans="1:13" ht="16.8">
      <c r="A124" s="400">
        <v>117</v>
      </c>
      <c r="B124" s="407" t="s">
        <v>949</v>
      </c>
      <c r="C124" s="409" t="s">
        <v>950</v>
      </c>
      <c r="D124" s="407" t="s">
        <v>951</v>
      </c>
      <c r="E124" s="407" t="s">
        <v>952</v>
      </c>
      <c r="F124" s="403" t="s">
        <v>333</v>
      </c>
      <c r="G124" s="404">
        <f t="shared" si="2"/>
        <v>283.75</v>
      </c>
      <c r="H124" s="405">
        <v>0</v>
      </c>
      <c r="I124" s="406">
        <f t="shared" si="3"/>
        <v>56.75</v>
      </c>
      <c r="J124" s="439"/>
      <c r="K124" s="442">
        <v>227</v>
      </c>
      <c r="L124" s="439"/>
      <c r="M124" s="442">
        <v>227</v>
      </c>
    </row>
    <row r="125" spans="1:13" ht="16.8">
      <c r="A125" s="400">
        <v>118</v>
      </c>
      <c r="B125" s="407" t="s">
        <v>953</v>
      </c>
      <c r="C125" s="409" t="s">
        <v>954</v>
      </c>
      <c r="D125" s="407" t="s">
        <v>955</v>
      </c>
      <c r="E125" s="407" t="s">
        <v>956</v>
      </c>
      <c r="F125" s="403" t="s">
        <v>333</v>
      </c>
      <c r="G125" s="404">
        <f t="shared" si="2"/>
        <v>496.25</v>
      </c>
      <c r="H125" s="405">
        <v>0</v>
      </c>
      <c r="I125" s="406">
        <f t="shared" si="3"/>
        <v>99.25</v>
      </c>
      <c r="J125" s="439"/>
      <c r="K125" s="442">
        <v>397</v>
      </c>
      <c r="L125" s="439"/>
      <c r="M125" s="442">
        <v>397</v>
      </c>
    </row>
    <row r="126" spans="1:13" ht="16.8">
      <c r="A126" s="400">
        <v>119</v>
      </c>
      <c r="B126" s="407" t="s">
        <v>957</v>
      </c>
      <c r="C126" s="409" t="s">
        <v>958</v>
      </c>
      <c r="D126" s="407" t="s">
        <v>959</v>
      </c>
      <c r="E126" s="407" t="s">
        <v>960</v>
      </c>
      <c r="F126" s="403" t="s">
        <v>333</v>
      </c>
      <c r="G126" s="404">
        <f t="shared" si="2"/>
        <v>283.75</v>
      </c>
      <c r="H126" s="405">
        <v>0</v>
      </c>
      <c r="I126" s="406">
        <f t="shared" si="3"/>
        <v>56.75</v>
      </c>
      <c r="J126" s="439"/>
      <c r="K126" s="442">
        <v>227</v>
      </c>
      <c r="L126" s="439"/>
      <c r="M126" s="442">
        <v>227</v>
      </c>
    </row>
    <row r="127" spans="1:13" ht="16.8">
      <c r="A127" s="400">
        <v>120</v>
      </c>
      <c r="B127" s="407" t="s">
        <v>961</v>
      </c>
      <c r="C127" s="409" t="s">
        <v>962</v>
      </c>
      <c r="D127" s="407" t="s">
        <v>963</v>
      </c>
      <c r="E127" s="407" t="s">
        <v>964</v>
      </c>
      <c r="F127" s="403" t="s">
        <v>333</v>
      </c>
      <c r="G127" s="404">
        <f t="shared" si="2"/>
        <v>566.25</v>
      </c>
      <c r="H127" s="405">
        <v>0</v>
      </c>
      <c r="I127" s="406">
        <f t="shared" si="3"/>
        <v>113.25</v>
      </c>
      <c r="J127" s="439"/>
      <c r="K127" s="442">
        <v>453</v>
      </c>
      <c r="L127" s="439"/>
      <c r="M127" s="442">
        <v>453</v>
      </c>
    </row>
    <row r="128" spans="1:13" ht="16.8">
      <c r="A128" s="400">
        <v>121</v>
      </c>
      <c r="B128" s="407" t="s">
        <v>965</v>
      </c>
      <c r="C128" s="409" t="s">
        <v>966</v>
      </c>
      <c r="D128" s="407" t="s">
        <v>967</v>
      </c>
      <c r="E128" s="407" t="s">
        <v>968</v>
      </c>
      <c r="F128" s="403" t="s">
        <v>333</v>
      </c>
      <c r="G128" s="404">
        <f t="shared" si="2"/>
        <v>283.75</v>
      </c>
      <c r="H128" s="405">
        <v>0</v>
      </c>
      <c r="I128" s="406">
        <f t="shared" si="3"/>
        <v>56.75</v>
      </c>
      <c r="J128" s="439"/>
      <c r="K128" s="442">
        <v>227</v>
      </c>
      <c r="L128" s="439"/>
      <c r="M128" s="442">
        <v>227</v>
      </c>
    </row>
    <row r="129" spans="1:13" ht="16.8">
      <c r="A129" s="400">
        <v>122</v>
      </c>
      <c r="B129" s="407" t="s">
        <v>969</v>
      </c>
      <c r="C129" s="409" t="s">
        <v>970</v>
      </c>
      <c r="D129" s="407" t="s">
        <v>971</v>
      </c>
      <c r="E129" s="407" t="s">
        <v>972</v>
      </c>
      <c r="F129" s="403" t="s">
        <v>333</v>
      </c>
      <c r="G129" s="404">
        <f t="shared" si="2"/>
        <v>106.25</v>
      </c>
      <c r="H129" s="405">
        <v>0</v>
      </c>
      <c r="I129" s="406">
        <f t="shared" si="3"/>
        <v>21.25</v>
      </c>
      <c r="J129" s="439"/>
      <c r="K129" s="442">
        <v>85</v>
      </c>
      <c r="L129" s="439"/>
      <c r="M129" s="442">
        <v>85</v>
      </c>
    </row>
    <row r="130" spans="1:13" ht="16.8">
      <c r="A130" s="400">
        <v>123</v>
      </c>
      <c r="B130" s="407" t="s">
        <v>973</v>
      </c>
      <c r="C130" s="409" t="s">
        <v>974</v>
      </c>
      <c r="D130" s="407" t="s">
        <v>975</v>
      </c>
      <c r="E130" s="407" t="s">
        <v>976</v>
      </c>
      <c r="F130" s="403" t="s">
        <v>333</v>
      </c>
      <c r="G130" s="404">
        <f t="shared" si="2"/>
        <v>496.25</v>
      </c>
      <c r="H130" s="405">
        <v>397</v>
      </c>
      <c r="I130" s="406">
        <f t="shared" si="3"/>
        <v>99.25</v>
      </c>
      <c r="J130" s="439"/>
      <c r="K130" s="442">
        <v>397</v>
      </c>
      <c r="L130" s="439"/>
      <c r="M130" s="442">
        <v>397</v>
      </c>
    </row>
    <row r="131" spans="1:13" ht="16.8">
      <c r="A131" s="400">
        <v>124</v>
      </c>
      <c r="B131" s="407" t="s">
        <v>977</v>
      </c>
      <c r="C131" s="409" t="s">
        <v>978</v>
      </c>
      <c r="D131" s="407" t="s">
        <v>979</v>
      </c>
      <c r="E131" s="407" t="s">
        <v>980</v>
      </c>
      <c r="F131" s="403" t="s">
        <v>333</v>
      </c>
      <c r="G131" s="404">
        <f t="shared" si="2"/>
        <v>283.75</v>
      </c>
      <c r="H131" s="405">
        <v>227</v>
      </c>
      <c r="I131" s="406">
        <f t="shared" si="3"/>
        <v>56.75</v>
      </c>
      <c r="J131" s="439"/>
      <c r="K131" s="442">
        <v>227</v>
      </c>
      <c r="L131" s="439"/>
      <c r="M131" s="442">
        <v>227</v>
      </c>
    </row>
    <row r="132" spans="1:13" ht="16.8">
      <c r="A132" s="400">
        <v>125</v>
      </c>
      <c r="B132" s="407" t="s">
        <v>981</v>
      </c>
      <c r="C132" s="409" t="s">
        <v>982</v>
      </c>
      <c r="D132" s="407" t="s">
        <v>983</v>
      </c>
      <c r="E132" s="407" t="s">
        <v>968</v>
      </c>
      <c r="F132" s="403" t="s">
        <v>333</v>
      </c>
      <c r="G132" s="404">
        <f t="shared" si="2"/>
        <v>283.75</v>
      </c>
      <c r="H132" s="405">
        <v>0</v>
      </c>
      <c r="I132" s="406">
        <f t="shared" si="3"/>
        <v>56.75</v>
      </c>
      <c r="J132" s="439"/>
      <c r="K132" s="442">
        <v>227</v>
      </c>
      <c r="L132" s="439"/>
      <c r="M132" s="442">
        <v>227</v>
      </c>
    </row>
    <row r="133" spans="1:13" ht="16.8">
      <c r="A133" s="400">
        <v>126</v>
      </c>
      <c r="B133" s="407" t="s">
        <v>827</v>
      </c>
      <c r="C133" s="409" t="s">
        <v>984</v>
      </c>
      <c r="D133" s="407" t="s">
        <v>985</v>
      </c>
      <c r="E133" s="407" t="s">
        <v>956</v>
      </c>
      <c r="F133" s="403" t="s">
        <v>333</v>
      </c>
      <c r="G133" s="404">
        <f t="shared" si="2"/>
        <v>496.25</v>
      </c>
      <c r="H133" s="405">
        <v>0</v>
      </c>
      <c r="I133" s="406">
        <f t="shared" si="3"/>
        <v>99.25</v>
      </c>
      <c r="J133" s="439"/>
      <c r="K133" s="442">
        <v>397</v>
      </c>
      <c r="L133" s="439"/>
      <c r="M133" s="442">
        <v>397</v>
      </c>
    </row>
    <row r="134" spans="1:13" ht="16.8">
      <c r="A134" s="400">
        <v>127</v>
      </c>
      <c r="B134" s="407" t="s">
        <v>986</v>
      </c>
      <c r="C134" s="409" t="s">
        <v>987</v>
      </c>
      <c r="D134" s="407" t="s">
        <v>988</v>
      </c>
      <c r="E134" s="407" t="s">
        <v>989</v>
      </c>
      <c r="F134" s="403" t="s">
        <v>333</v>
      </c>
      <c r="G134" s="404">
        <f t="shared" si="2"/>
        <v>106.25</v>
      </c>
      <c r="H134" s="405">
        <v>0</v>
      </c>
      <c r="I134" s="406">
        <f t="shared" si="3"/>
        <v>21.25</v>
      </c>
      <c r="J134" s="439"/>
      <c r="K134" s="442">
        <v>85</v>
      </c>
      <c r="L134" s="439"/>
      <c r="M134" s="442">
        <v>85</v>
      </c>
    </row>
    <row r="135" spans="1:13" ht="16.8">
      <c r="A135" s="400">
        <v>128</v>
      </c>
      <c r="B135" s="407" t="s">
        <v>990</v>
      </c>
      <c r="C135" s="409" t="s">
        <v>991</v>
      </c>
      <c r="D135" s="407" t="s">
        <v>992</v>
      </c>
      <c r="E135" s="407" t="s">
        <v>993</v>
      </c>
      <c r="F135" s="403" t="s">
        <v>333</v>
      </c>
      <c r="G135" s="404">
        <f t="shared" si="2"/>
        <v>496.25</v>
      </c>
      <c r="H135" s="405">
        <v>397</v>
      </c>
      <c r="I135" s="406">
        <f t="shared" si="3"/>
        <v>99.25</v>
      </c>
      <c r="J135" s="439"/>
      <c r="K135" s="442">
        <v>397</v>
      </c>
      <c r="L135" s="439"/>
      <c r="M135" s="442">
        <v>397</v>
      </c>
    </row>
    <row r="136" spans="1:13" ht="16.8">
      <c r="A136" s="400">
        <v>129</v>
      </c>
      <c r="B136" s="407" t="s">
        <v>547</v>
      </c>
      <c r="C136" s="409" t="s">
        <v>994</v>
      </c>
      <c r="D136" s="407" t="s">
        <v>995</v>
      </c>
      <c r="E136" s="407" t="s">
        <v>996</v>
      </c>
      <c r="F136" s="403" t="s">
        <v>333</v>
      </c>
      <c r="G136" s="404">
        <f t="shared" ref="G136:G150" si="4">K136/0.8</f>
        <v>566.25</v>
      </c>
      <c r="H136" s="405">
        <v>0</v>
      </c>
      <c r="I136" s="406">
        <f t="shared" ref="I136:I150" si="5">G136*20/100</f>
        <v>113.25</v>
      </c>
      <c r="J136" s="439"/>
      <c r="K136" s="442">
        <v>453</v>
      </c>
      <c r="L136" s="439"/>
      <c r="M136" s="442">
        <v>453</v>
      </c>
    </row>
    <row r="137" spans="1:13" ht="16.8">
      <c r="A137" s="400">
        <v>130</v>
      </c>
      <c r="B137" s="407" t="s">
        <v>997</v>
      </c>
      <c r="C137" s="409" t="s">
        <v>998</v>
      </c>
      <c r="D137" s="407" t="s">
        <v>999</v>
      </c>
      <c r="E137" s="407" t="s">
        <v>1000</v>
      </c>
      <c r="F137" s="403" t="s">
        <v>333</v>
      </c>
      <c r="G137" s="404">
        <f t="shared" si="4"/>
        <v>496.25</v>
      </c>
      <c r="H137" s="405">
        <v>397</v>
      </c>
      <c r="I137" s="406">
        <f t="shared" si="5"/>
        <v>99.25</v>
      </c>
      <c r="J137" s="439"/>
      <c r="K137" s="442">
        <v>397</v>
      </c>
      <c r="L137" s="439"/>
      <c r="M137" s="442">
        <v>397</v>
      </c>
    </row>
    <row r="138" spans="1:13" ht="16.8">
      <c r="A138" s="400">
        <v>131</v>
      </c>
      <c r="B138" s="407" t="s">
        <v>1001</v>
      </c>
      <c r="C138" s="409" t="s">
        <v>1002</v>
      </c>
      <c r="D138" s="407" t="s">
        <v>1003</v>
      </c>
      <c r="E138" s="407" t="s">
        <v>1004</v>
      </c>
      <c r="F138" s="403" t="s">
        <v>333</v>
      </c>
      <c r="G138" s="404">
        <f t="shared" si="4"/>
        <v>731.25</v>
      </c>
      <c r="H138" s="405">
        <v>0</v>
      </c>
      <c r="I138" s="406">
        <f t="shared" si="5"/>
        <v>146.25</v>
      </c>
      <c r="J138" s="439"/>
      <c r="K138" s="442">
        <v>585</v>
      </c>
      <c r="L138" s="439"/>
      <c r="M138" s="442">
        <v>585</v>
      </c>
    </row>
    <row r="139" spans="1:13" ht="16.8">
      <c r="A139" s="400">
        <v>132</v>
      </c>
      <c r="B139" s="407" t="s">
        <v>701</v>
      </c>
      <c r="C139" s="409" t="s">
        <v>1005</v>
      </c>
      <c r="D139" s="407" t="s">
        <v>1006</v>
      </c>
      <c r="E139" s="407" t="s">
        <v>1007</v>
      </c>
      <c r="F139" s="403" t="s">
        <v>333</v>
      </c>
      <c r="G139" s="404">
        <f t="shared" si="4"/>
        <v>466.25</v>
      </c>
      <c r="H139" s="405">
        <v>0</v>
      </c>
      <c r="I139" s="406">
        <f t="shared" si="5"/>
        <v>93.25</v>
      </c>
      <c r="J139" s="439"/>
      <c r="K139" s="442">
        <v>373</v>
      </c>
      <c r="L139" s="439"/>
      <c r="M139" s="442">
        <v>373</v>
      </c>
    </row>
    <row r="140" spans="1:13" ht="16.8">
      <c r="A140" s="400">
        <v>133</v>
      </c>
      <c r="B140" s="407" t="s">
        <v>1008</v>
      </c>
      <c r="C140" s="409" t="s">
        <v>1009</v>
      </c>
      <c r="D140" s="407" t="s">
        <v>1010</v>
      </c>
      <c r="E140" s="407" t="s">
        <v>1011</v>
      </c>
      <c r="F140" s="403" t="s">
        <v>333</v>
      </c>
      <c r="G140" s="404">
        <f t="shared" si="4"/>
        <v>283.75</v>
      </c>
      <c r="H140" s="405">
        <v>0</v>
      </c>
      <c r="I140" s="406">
        <f t="shared" si="5"/>
        <v>56.75</v>
      </c>
      <c r="J140" s="439"/>
      <c r="K140" s="442">
        <v>227</v>
      </c>
      <c r="L140" s="439"/>
      <c r="M140" s="442">
        <v>227</v>
      </c>
    </row>
    <row r="141" spans="1:13" ht="16.8">
      <c r="A141" s="400">
        <v>134</v>
      </c>
      <c r="B141" s="407" t="s">
        <v>674</v>
      </c>
      <c r="C141" s="409" t="s">
        <v>1012</v>
      </c>
      <c r="D141" s="407" t="s">
        <v>1013</v>
      </c>
      <c r="E141" s="407" t="s">
        <v>1014</v>
      </c>
      <c r="F141" s="403" t="s">
        <v>333</v>
      </c>
      <c r="G141" s="404">
        <f t="shared" si="4"/>
        <v>496.25</v>
      </c>
      <c r="H141" s="405">
        <v>397</v>
      </c>
      <c r="I141" s="406">
        <f t="shared" si="5"/>
        <v>99.25</v>
      </c>
      <c r="J141" s="439"/>
      <c r="K141" s="442">
        <v>397</v>
      </c>
      <c r="L141" s="439"/>
      <c r="M141" s="442">
        <v>397</v>
      </c>
    </row>
    <row r="142" spans="1:13" ht="16.8">
      <c r="A142" s="400">
        <v>135</v>
      </c>
      <c r="B142" s="407" t="s">
        <v>1015</v>
      </c>
      <c r="C142" s="409" t="s">
        <v>1016</v>
      </c>
      <c r="D142" s="407" t="s">
        <v>1017</v>
      </c>
      <c r="E142" s="407" t="s">
        <v>1018</v>
      </c>
      <c r="F142" s="403" t="s">
        <v>333</v>
      </c>
      <c r="G142" s="404">
        <f t="shared" si="4"/>
        <v>366.25</v>
      </c>
      <c r="H142" s="405">
        <v>0</v>
      </c>
      <c r="I142" s="406">
        <f t="shared" si="5"/>
        <v>73.25</v>
      </c>
      <c r="J142" s="439"/>
      <c r="K142" s="442">
        <v>293</v>
      </c>
      <c r="L142" s="439"/>
      <c r="M142" s="442">
        <v>293</v>
      </c>
    </row>
    <row r="143" spans="1:13" ht="16.8">
      <c r="A143" s="400">
        <v>136</v>
      </c>
      <c r="B143" s="407" t="s">
        <v>637</v>
      </c>
      <c r="C143" s="409" t="s">
        <v>1057</v>
      </c>
      <c r="D143" s="407" t="s">
        <v>1019</v>
      </c>
      <c r="E143" s="407" t="s">
        <v>1020</v>
      </c>
      <c r="F143" s="403" t="s">
        <v>333</v>
      </c>
      <c r="G143" s="404">
        <f t="shared" si="4"/>
        <v>366.25</v>
      </c>
      <c r="H143" s="405">
        <v>293</v>
      </c>
      <c r="I143" s="406">
        <f t="shared" si="5"/>
        <v>73.25</v>
      </c>
      <c r="J143" s="439"/>
      <c r="K143" s="442">
        <v>293</v>
      </c>
      <c r="L143" s="439"/>
      <c r="M143" s="442">
        <v>293</v>
      </c>
    </row>
    <row r="144" spans="1:13" ht="16.8">
      <c r="A144" s="400">
        <v>137</v>
      </c>
      <c r="B144" s="407" t="s">
        <v>1021</v>
      </c>
      <c r="C144" s="409" t="s">
        <v>1022</v>
      </c>
      <c r="D144" s="407" t="s">
        <v>1023</v>
      </c>
      <c r="E144" s="407" t="s">
        <v>1024</v>
      </c>
      <c r="F144" s="403" t="s">
        <v>333</v>
      </c>
      <c r="G144" s="404">
        <f t="shared" si="4"/>
        <v>733.75</v>
      </c>
      <c r="H144" s="405">
        <v>587</v>
      </c>
      <c r="I144" s="406">
        <f t="shared" si="5"/>
        <v>146.75</v>
      </c>
      <c r="J144" s="439"/>
      <c r="K144" s="442">
        <v>587</v>
      </c>
      <c r="L144" s="439"/>
      <c r="M144" s="442">
        <v>587</v>
      </c>
    </row>
    <row r="145" spans="1:13" ht="16.8">
      <c r="A145" s="400">
        <v>138</v>
      </c>
      <c r="B145" s="407" t="s">
        <v>860</v>
      </c>
      <c r="C145" s="409" t="s">
        <v>1025</v>
      </c>
      <c r="D145" s="407" t="s">
        <v>1026</v>
      </c>
      <c r="E145" s="407" t="s">
        <v>1027</v>
      </c>
      <c r="F145" s="403" t="s">
        <v>333</v>
      </c>
      <c r="G145" s="404">
        <f t="shared" si="4"/>
        <v>366.25</v>
      </c>
      <c r="H145" s="405">
        <v>293</v>
      </c>
      <c r="I145" s="406">
        <f t="shared" si="5"/>
        <v>73.25</v>
      </c>
      <c r="J145" s="439"/>
      <c r="K145" s="442">
        <v>293</v>
      </c>
      <c r="L145" s="439"/>
      <c r="M145" s="442">
        <v>293</v>
      </c>
    </row>
    <row r="146" spans="1:13" ht="16.8">
      <c r="A146" s="400">
        <v>139</v>
      </c>
      <c r="B146" s="407" t="s">
        <v>1028</v>
      </c>
      <c r="C146" s="409" t="s">
        <v>1029</v>
      </c>
      <c r="D146" s="407" t="s">
        <v>1030</v>
      </c>
      <c r="E146" s="407" t="s">
        <v>1031</v>
      </c>
      <c r="F146" s="403" t="s">
        <v>333</v>
      </c>
      <c r="G146" s="404">
        <f t="shared" si="4"/>
        <v>366.25</v>
      </c>
      <c r="H146" s="405">
        <v>293</v>
      </c>
      <c r="I146" s="406">
        <f t="shared" si="5"/>
        <v>73.25</v>
      </c>
      <c r="J146" s="439"/>
      <c r="K146" s="442">
        <v>293</v>
      </c>
      <c r="L146" s="439"/>
      <c r="M146" s="442">
        <v>293</v>
      </c>
    </row>
    <row r="147" spans="1:13" ht="16.8">
      <c r="A147" s="400">
        <v>140</v>
      </c>
      <c r="B147" s="407" t="s">
        <v>1032</v>
      </c>
      <c r="C147" s="409" t="s">
        <v>1033</v>
      </c>
      <c r="D147" s="407" t="s">
        <v>1034</v>
      </c>
      <c r="E147" s="407" t="s">
        <v>1035</v>
      </c>
      <c r="F147" s="403" t="s">
        <v>333</v>
      </c>
      <c r="G147" s="404">
        <f t="shared" si="4"/>
        <v>641.25</v>
      </c>
      <c r="H147" s="405">
        <v>513</v>
      </c>
      <c r="I147" s="406">
        <f t="shared" si="5"/>
        <v>128.25</v>
      </c>
      <c r="J147" s="439"/>
      <c r="K147" s="442">
        <v>513</v>
      </c>
      <c r="L147" s="439"/>
      <c r="M147" s="442">
        <v>513</v>
      </c>
    </row>
    <row r="148" spans="1:13" ht="16.8">
      <c r="A148" s="400">
        <v>141</v>
      </c>
      <c r="B148" s="407" t="s">
        <v>1036</v>
      </c>
      <c r="C148" s="409" t="s">
        <v>1037</v>
      </c>
      <c r="D148" s="407" t="s">
        <v>1038</v>
      </c>
      <c r="E148" s="407" t="s">
        <v>1039</v>
      </c>
      <c r="F148" s="403" t="s">
        <v>333</v>
      </c>
      <c r="G148" s="404">
        <f t="shared" si="4"/>
        <v>366.25</v>
      </c>
      <c r="H148" s="405">
        <v>0</v>
      </c>
      <c r="I148" s="406">
        <f t="shared" si="5"/>
        <v>73.25</v>
      </c>
      <c r="J148" s="439"/>
      <c r="K148" s="442">
        <v>293</v>
      </c>
      <c r="L148" s="439"/>
      <c r="M148" s="442">
        <v>293</v>
      </c>
    </row>
    <row r="149" spans="1:13" ht="16.8">
      <c r="A149" s="400">
        <v>142</v>
      </c>
      <c r="B149" s="407" t="s">
        <v>1040</v>
      </c>
      <c r="C149" s="409" t="s">
        <v>1041</v>
      </c>
      <c r="D149" s="407" t="s">
        <v>1042</v>
      </c>
      <c r="E149" s="407" t="s">
        <v>1043</v>
      </c>
      <c r="F149" s="403" t="s">
        <v>333</v>
      </c>
      <c r="G149" s="404">
        <f t="shared" si="4"/>
        <v>106.25</v>
      </c>
      <c r="H149" s="405">
        <v>0</v>
      </c>
      <c r="I149" s="406">
        <f t="shared" si="5"/>
        <v>21.25</v>
      </c>
      <c r="J149" s="439"/>
      <c r="K149" s="442">
        <v>85</v>
      </c>
      <c r="L149" s="439"/>
      <c r="M149" s="442">
        <v>85</v>
      </c>
    </row>
    <row r="150" spans="1:13" ht="16.8">
      <c r="A150" s="400">
        <v>143</v>
      </c>
      <c r="B150" s="407" t="s">
        <v>1044</v>
      </c>
      <c r="C150" s="409" t="s">
        <v>1045</v>
      </c>
      <c r="D150" s="407" t="s">
        <v>1046</v>
      </c>
      <c r="E150" s="407" t="s">
        <v>1047</v>
      </c>
      <c r="F150" s="403" t="s">
        <v>333</v>
      </c>
      <c r="G150" s="404">
        <f t="shared" si="4"/>
        <v>137.5</v>
      </c>
      <c r="H150" s="405">
        <v>110</v>
      </c>
      <c r="I150" s="406">
        <f t="shared" si="5"/>
        <v>27.5</v>
      </c>
      <c r="J150" s="439"/>
      <c r="K150" s="442">
        <v>110</v>
      </c>
      <c r="L150" s="439"/>
      <c r="M150" s="442">
        <v>110</v>
      </c>
    </row>
    <row r="151" spans="1:13" ht="16.8">
      <c r="A151" s="400">
        <v>144</v>
      </c>
      <c r="B151" s="407" t="s">
        <v>539</v>
      </c>
      <c r="C151" s="409" t="s">
        <v>1049</v>
      </c>
      <c r="D151" s="407">
        <v>39001040068</v>
      </c>
      <c r="E151" s="407" t="s">
        <v>1050</v>
      </c>
      <c r="F151" s="403" t="s">
        <v>333</v>
      </c>
      <c r="G151" s="404">
        <v>125</v>
      </c>
      <c r="H151" s="405">
        <v>0</v>
      </c>
      <c r="I151" s="406">
        <v>25</v>
      </c>
      <c r="J151" s="439"/>
      <c r="K151" s="443"/>
      <c r="L151" s="439"/>
      <c r="M151" s="443"/>
    </row>
    <row r="152" spans="1:13" ht="16.8">
      <c r="A152" s="400">
        <v>145</v>
      </c>
      <c r="B152" s="407" t="s">
        <v>1051</v>
      </c>
      <c r="C152" s="409" t="s">
        <v>1052</v>
      </c>
      <c r="D152" s="444" t="s">
        <v>1053</v>
      </c>
      <c r="E152" s="407" t="s">
        <v>1050</v>
      </c>
      <c r="F152" s="403" t="s">
        <v>333</v>
      </c>
      <c r="G152" s="404">
        <v>125</v>
      </c>
      <c r="H152" s="405">
        <v>0</v>
      </c>
      <c r="I152" s="406">
        <v>25</v>
      </c>
      <c r="J152" s="439"/>
      <c r="K152" s="443"/>
      <c r="L152" s="439"/>
      <c r="M152" s="443"/>
    </row>
    <row r="153" spans="1:13" ht="16.8">
      <c r="A153" s="400">
        <v>146</v>
      </c>
      <c r="B153" s="407" t="s">
        <v>701</v>
      </c>
      <c r="C153" s="409" t="s">
        <v>1054</v>
      </c>
      <c r="D153" s="444" t="s">
        <v>1055</v>
      </c>
      <c r="E153" s="407" t="s">
        <v>1050</v>
      </c>
      <c r="F153" s="403" t="s">
        <v>333</v>
      </c>
      <c r="G153" s="404">
        <v>125</v>
      </c>
      <c r="H153" s="405">
        <v>0</v>
      </c>
      <c r="I153" s="406">
        <v>25</v>
      </c>
      <c r="J153" s="439"/>
      <c r="K153" s="443"/>
      <c r="L153" s="439"/>
      <c r="M153" s="443"/>
    </row>
    <row r="154" spans="1:13" ht="16.2">
      <c r="A154" s="411"/>
      <c r="B154" s="412"/>
      <c r="C154" s="413"/>
      <c r="D154" s="412"/>
      <c r="E154" s="412"/>
      <c r="F154" s="411" t="s">
        <v>427</v>
      </c>
      <c r="G154" s="414">
        <f>SUM(G8:G153)</f>
        <v>164391.25</v>
      </c>
      <c r="H154" s="415">
        <f>SUM(H8:H150)</f>
        <v>72719</v>
      </c>
      <c r="I154" s="415">
        <f>SUM(I8:I153)</f>
        <v>32878.25</v>
      </c>
    </row>
    <row r="155" spans="1:13" ht="16.2">
      <c r="A155" s="422"/>
      <c r="B155" s="422"/>
      <c r="C155" s="423"/>
      <c r="D155" s="422"/>
      <c r="E155" s="422"/>
      <c r="F155" s="422"/>
      <c r="G155" s="424"/>
      <c r="H155" s="425"/>
      <c r="I155" s="425"/>
    </row>
    <row r="156" spans="1:13" ht="16.2">
      <c r="A156" s="423" t="s">
        <v>443</v>
      </c>
      <c r="B156" s="423"/>
      <c r="C156" s="423"/>
      <c r="D156" s="422"/>
      <c r="E156" s="422"/>
      <c r="F156" s="422"/>
      <c r="G156" s="424"/>
      <c r="H156" s="425"/>
      <c r="I156" s="425"/>
    </row>
    <row r="157" spans="1:13" ht="16.2">
      <c r="A157" s="423"/>
      <c r="B157" s="423"/>
      <c r="C157" s="423"/>
      <c r="D157" s="422"/>
      <c r="E157" s="422"/>
      <c r="F157" s="422"/>
      <c r="G157" s="424"/>
      <c r="H157" s="425"/>
      <c r="I157" s="425"/>
    </row>
    <row r="158" spans="1:13" ht="16.2">
      <c r="A158" s="423"/>
      <c r="B158" s="423"/>
      <c r="C158" s="423"/>
      <c r="D158" s="426"/>
      <c r="E158" s="426"/>
      <c r="F158" s="426"/>
      <c r="G158" s="427"/>
      <c r="H158" s="425"/>
      <c r="I158" s="425"/>
    </row>
    <row r="159" spans="1:13" ht="16.2">
      <c r="A159" s="423"/>
      <c r="B159" s="423"/>
      <c r="C159" s="423"/>
      <c r="D159" s="426"/>
      <c r="E159" s="426"/>
      <c r="F159" s="426"/>
      <c r="G159" s="427"/>
      <c r="H159" s="425"/>
      <c r="I159" s="425"/>
    </row>
    <row r="160" spans="1:13" ht="15">
      <c r="A160" s="428"/>
      <c r="B160" s="428"/>
      <c r="C160" s="429"/>
      <c r="D160" s="428"/>
      <c r="E160" s="428"/>
      <c r="F160" s="428"/>
      <c r="G160" s="430"/>
      <c r="H160" s="431"/>
      <c r="I160" s="431"/>
    </row>
    <row r="161" spans="1:9" ht="16.2">
      <c r="A161" s="432" t="s">
        <v>96</v>
      </c>
      <c r="B161" s="432"/>
      <c r="C161" s="423"/>
      <c r="D161" s="426"/>
      <c r="E161" s="426"/>
      <c r="F161" s="426"/>
      <c r="G161" s="427"/>
      <c r="H161" s="425"/>
      <c r="I161" s="425"/>
    </row>
    <row r="162" spans="1:9" ht="16.2">
      <c r="A162" s="426"/>
      <c r="B162" s="426"/>
      <c r="C162" s="423"/>
      <c r="D162" s="426"/>
      <c r="E162" s="426"/>
      <c r="F162" s="426"/>
      <c r="G162" s="427"/>
      <c r="H162" s="425"/>
      <c r="I162" s="425"/>
    </row>
    <row r="163" spans="1:9" ht="16.2">
      <c r="A163" s="426"/>
      <c r="B163" s="426"/>
      <c r="C163" s="423"/>
      <c r="D163" s="426"/>
      <c r="E163" s="433"/>
      <c r="F163" s="433"/>
      <c r="G163" s="434"/>
      <c r="H163" s="425"/>
      <c r="I163" s="425"/>
    </row>
    <row r="164" spans="1:9" ht="16.2">
      <c r="A164" s="432"/>
      <c r="B164" s="432"/>
      <c r="C164" s="423" t="s">
        <v>1048</v>
      </c>
      <c r="D164" s="432"/>
      <c r="E164" s="432"/>
      <c r="F164" s="432"/>
      <c r="G164" s="424"/>
      <c r="H164" s="425"/>
      <c r="I164" s="425"/>
    </row>
    <row r="165" spans="1:9" ht="16.2">
      <c r="A165" s="426"/>
      <c r="B165" s="426"/>
      <c r="C165" s="423" t="s">
        <v>375</v>
      </c>
      <c r="D165" s="426"/>
      <c r="E165" s="426"/>
      <c r="F165" s="426"/>
      <c r="G165" s="427"/>
      <c r="H165" s="425"/>
      <c r="I165" s="425"/>
    </row>
    <row r="166" spans="1:9" ht="15.6">
      <c r="A166" s="435"/>
      <c r="B166" s="435"/>
      <c r="C166" s="436" t="s">
        <v>127</v>
      </c>
      <c r="D166" s="435"/>
      <c r="E166" s="435"/>
      <c r="F166" s="435"/>
      <c r="G166" s="437"/>
      <c r="H166" s="438"/>
      <c r="I166" s="438"/>
    </row>
    <row r="167" spans="1:9" ht="15">
      <c r="A167" s="439"/>
      <c r="B167" s="439"/>
      <c r="C167" s="436"/>
      <c r="D167" s="439"/>
      <c r="E167" s="439"/>
      <c r="F167" s="439"/>
      <c r="G167" s="440"/>
      <c r="H167" s="438"/>
      <c r="I167" s="438"/>
    </row>
    <row r="168" spans="1:9" ht="15">
      <c r="A168" s="439"/>
      <c r="B168" s="439"/>
      <c r="C168" s="436"/>
      <c r="D168" s="439"/>
      <c r="E168" s="439"/>
      <c r="F168" s="439"/>
      <c r="G168" s="440"/>
      <c r="H168" s="438"/>
      <c r="I168" s="438"/>
    </row>
  </sheetData>
  <autoFilter ref="A7:M154"/>
  <mergeCells count="2">
    <mergeCell ref="I1:J1"/>
    <mergeCell ref="G1:H1"/>
  </mergeCells>
  <printOptions gridLines="1"/>
  <pageMargins left="0.25" right="0.25" top="0.75" bottom="0.75" header="0.3" footer="0.3"/>
  <pageSetup scale="91" fitToHeight="0" orientation="landscape" r:id="rId1"/>
  <rowBreaks count="1" manualBreakCount="1">
    <brk id="112" max="8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8"/>
  <sheetViews>
    <sheetView view="pageBreakPreview" topLeftCell="A67" zoomScale="80" zoomScaleNormal="100" zoomScaleSheetLayoutView="80" workbookViewId="0">
      <selection activeCell="C79" sqref="C79"/>
    </sheetView>
  </sheetViews>
  <sheetFormatPr defaultRowHeight="13.2"/>
  <cols>
    <col min="1" max="1" width="4.44140625" customWidth="1"/>
    <col min="2" max="2" width="18.109375" customWidth="1"/>
    <col min="3" max="3" width="23" customWidth="1"/>
    <col min="4" max="4" width="18.5546875" style="510" customWidth="1"/>
    <col min="5" max="5" width="26.5546875" customWidth="1"/>
    <col min="6" max="6" width="15.109375" customWidth="1"/>
    <col min="7" max="7" width="15" customWidth="1"/>
    <col min="8" max="8" width="12" customWidth="1"/>
  </cols>
  <sheetData>
    <row r="1" spans="1:9" ht="13.8">
      <c r="A1" s="75" t="s">
        <v>444</v>
      </c>
      <c r="B1" s="78"/>
      <c r="C1" s="78"/>
      <c r="D1" s="498"/>
      <c r="E1" s="78"/>
      <c r="F1" s="78"/>
      <c r="G1" s="553" t="s">
        <v>97</v>
      </c>
      <c r="H1" s="553"/>
      <c r="I1" s="392"/>
    </row>
    <row r="2" spans="1:9" ht="13.8">
      <c r="A2" s="77" t="s">
        <v>128</v>
      </c>
      <c r="B2" s="78"/>
      <c r="C2" s="78"/>
      <c r="D2" s="498"/>
      <c r="E2" s="78"/>
      <c r="F2" s="78"/>
      <c r="G2" s="556" t="s">
        <v>1390</v>
      </c>
      <c r="H2" s="556"/>
      <c r="I2" s="77"/>
    </row>
    <row r="3" spans="1:9" ht="13.8">
      <c r="A3" s="77"/>
      <c r="B3" s="77"/>
      <c r="C3" s="77"/>
      <c r="D3" s="499"/>
      <c r="E3" s="77"/>
      <c r="F3" s="77"/>
      <c r="G3" s="392"/>
      <c r="H3" s="392"/>
      <c r="I3" s="392"/>
    </row>
    <row r="4" spans="1:9" ht="13.8">
      <c r="A4" s="78" t="s">
        <v>262</v>
      </c>
      <c r="B4" s="78"/>
      <c r="C4" s="78"/>
      <c r="D4" s="498"/>
      <c r="E4" s="78"/>
      <c r="F4" s="78"/>
      <c r="G4" s="77"/>
      <c r="H4" s="77"/>
      <c r="I4" s="77"/>
    </row>
    <row r="5" spans="1:9" ht="13.8">
      <c r="A5" s="81">
        <f>'[2]ფორმა N1'!D4</f>
        <v>0</v>
      </c>
      <c r="B5" s="81" t="s">
        <v>1391</v>
      </c>
      <c r="C5" s="81"/>
      <c r="D5" s="500"/>
      <c r="E5" s="81"/>
      <c r="F5" s="81"/>
      <c r="G5" s="82"/>
      <c r="H5" s="82"/>
      <c r="I5" s="82"/>
    </row>
    <row r="6" spans="1:9" ht="13.8">
      <c r="A6" s="78"/>
      <c r="B6" s="78"/>
      <c r="C6" s="78"/>
      <c r="D6" s="498"/>
      <c r="E6" s="78"/>
      <c r="F6" s="78"/>
      <c r="G6" s="77"/>
      <c r="H6" s="77"/>
      <c r="I6" s="77"/>
    </row>
    <row r="7" spans="1:9" ht="13.8">
      <c r="A7" s="388"/>
      <c r="B7" s="388"/>
      <c r="C7" s="388"/>
      <c r="D7" s="501"/>
      <c r="E7" s="388"/>
      <c r="F7" s="388"/>
      <c r="G7" s="79"/>
      <c r="H7" s="79"/>
      <c r="I7" s="392"/>
    </row>
    <row r="8" spans="1:9" ht="41.4">
      <c r="A8" s="370" t="s">
        <v>64</v>
      </c>
      <c r="B8" s="80" t="s">
        <v>326</v>
      </c>
      <c r="C8" s="91" t="s">
        <v>327</v>
      </c>
      <c r="D8" s="502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41.4">
      <c r="A9" s="371">
        <v>1</v>
      </c>
      <c r="B9" s="372" t="s">
        <v>1392</v>
      </c>
      <c r="C9" s="99" t="s">
        <v>1049</v>
      </c>
      <c r="D9" s="503">
        <v>39001040068</v>
      </c>
      <c r="E9" s="99" t="s">
        <v>1393</v>
      </c>
      <c r="F9" s="99" t="s">
        <v>1394</v>
      </c>
      <c r="G9" s="99" t="s">
        <v>1395</v>
      </c>
      <c r="H9" s="4">
        <v>1134</v>
      </c>
      <c r="I9" s="4">
        <v>1134</v>
      </c>
    </row>
    <row r="10" spans="1:9" ht="41.4">
      <c r="A10" s="371">
        <v>2</v>
      </c>
      <c r="B10" s="372" t="s">
        <v>1051</v>
      </c>
      <c r="C10" s="99" t="s">
        <v>1052</v>
      </c>
      <c r="D10" s="503" t="s">
        <v>1053</v>
      </c>
      <c r="E10" s="99" t="s">
        <v>1393</v>
      </c>
      <c r="F10" s="99" t="s">
        <v>1394</v>
      </c>
      <c r="G10" s="99" t="s">
        <v>1395</v>
      </c>
      <c r="H10" s="4">
        <v>1134</v>
      </c>
      <c r="I10" s="4">
        <v>1134</v>
      </c>
    </row>
    <row r="11" spans="1:9" ht="41.4">
      <c r="A11" s="371">
        <v>3</v>
      </c>
      <c r="B11" s="372" t="s">
        <v>535</v>
      </c>
      <c r="C11" s="88" t="s">
        <v>1054</v>
      </c>
      <c r="D11" s="504" t="s">
        <v>1055</v>
      </c>
      <c r="E11" s="99" t="s">
        <v>1393</v>
      </c>
      <c r="F11" s="99" t="s">
        <v>1394</v>
      </c>
      <c r="G11" s="99" t="s">
        <v>1395</v>
      </c>
      <c r="H11" s="4">
        <v>1134</v>
      </c>
      <c r="I11" s="4">
        <v>1134</v>
      </c>
    </row>
    <row r="12" spans="1:9" ht="27.6">
      <c r="A12" s="371"/>
      <c r="B12" s="372" t="s">
        <v>943</v>
      </c>
      <c r="C12" s="88" t="s">
        <v>532</v>
      </c>
      <c r="D12" s="504" t="s">
        <v>533</v>
      </c>
      <c r="E12" s="88" t="s">
        <v>1396</v>
      </c>
      <c r="F12" s="88" t="s">
        <v>1397</v>
      </c>
      <c r="G12" s="88" t="s">
        <v>1398</v>
      </c>
      <c r="H12" s="4">
        <v>15</v>
      </c>
      <c r="I12" s="4">
        <v>0</v>
      </c>
    </row>
    <row r="13" spans="1:9" ht="27.6">
      <c r="A13" s="371"/>
      <c r="B13" s="372" t="s">
        <v>1392</v>
      </c>
      <c r="C13" s="88" t="s">
        <v>1399</v>
      </c>
      <c r="D13" s="504" t="s">
        <v>541</v>
      </c>
      <c r="E13" s="88" t="s">
        <v>1396</v>
      </c>
      <c r="F13" s="88" t="s">
        <v>1397</v>
      </c>
      <c r="G13" s="88" t="s">
        <v>1398</v>
      </c>
      <c r="H13" s="4">
        <v>15</v>
      </c>
      <c r="I13" s="4">
        <v>0</v>
      </c>
    </row>
    <row r="14" spans="1:9" ht="27.6">
      <c r="A14" s="371"/>
      <c r="B14" s="372" t="s">
        <v>1400</v>
      </c>
      <c r="C14" s="88" t="s">
        <v>998</v>
      </c>
      <c r="D14" s="504" t="s">
        <v>545</v>
      </c>
      <c r="E14" s="88" t="s">
        <v>1396</v>
      </c>
      <c r="F14" s="88" t="s">
        <v>1397</v>
      </c>
      <c r="G14" s="88" t="s">
        <v>1398</v>
      </c>
      <c r="H14" s="4">
        <v>15</v>
      </c>
      <c r="I14" s="4">
        <v>0</v>
      </c>
    </row>
    <row r="15" spans="1:9" ht="27.6">
      <c r="A15" s="371"/>
      <c r="B15" s="372" t="s">
        <v>599</v>
      </c>
      <c r="C15" s="88" t="s">
        <v>1401</v>
      </c>
      <c r="D15" s="504" t="s">
        <v>564</v>
      </c>
      <c r="E15" s="88" t="s">
        <v>1396</v>
      </c>
      <c r="F15" s="88" t="s">
        <v>1397</v>
      </c>
      <c r="G15" s="88" t="s">
        <v>1398</v>
      </c>
      <c r="H15" s="4">
        <v>15</v>
      </c>
      <c r="I15" s="4">
        <v>0</v>
      </c>
    </row>
    <row r="16" spans="1:9" ht="27.6">
      <c r="A16" s="371"/>
      <c r="B16" s="372" t="s">
        <v>1402</v>
      </c>
      <c r="C16" s="88" t="s">
        <v>932</v>
      </c>
      <c r="D16" s="504" t="s">
        <v>933</v>
      </c>
      <c r="E16" s="88" t="s">
        <v>1396</v>
      </c>
      <c r="F16" s="88" t="s">
        <v>1397</v>
      </c>
      <c r="G16" s="88" t="s">
        <v>1398</v>
      </c>
      <c r="H16" s="4">
        <v>15</v>
      </c>
      <c r="I16" s="4">
        <v>0</v>
      </c>
    </row>
    <row r="17" spans="1:9" ht="27.6">
      <c r="A17" s="371"/>
      <c r="B17" s="372" t="s">
        <v>599</v>
      </c>
      <c r="C17" s="88" t="s">
        <v>1403</v>
      </c>
      <c r="D17" s="504" t="s">
        <v>627</v>
      </c>
      <c r="E17" s="88" t="s">
        <v>1396</v>
      </c>
      <c r="F17" s="88" t="s">
        <v>1397</v>
      </c>
      <c r="G17" s="88" t="s">
        <v>1398</v>
      </c>
      <c r="H17" s="4">
        <v>15</v>
      </c>
      <c r="I17" s="4">
        <v>0</v>
      </c>
    </row>
    <row r="18" spans="1:9" ht="27.6">
      <c r="A18" s="371"/>
      <c r="B18" s="372" t="s">
        <v>1404</v>
      </c>
      <c r="C18" s="88" t="s">
        <v>630</v>
      </c>
      <c r="D18" s="504" t="s">
        <v>631</v>
      </c>
      <c r="E18" s="88" t="s">
        <v>1396</v>
      </c>
      <c r="F18" s="88" t="s">
        <v>1397</v>
      </c>
      <c r="G18" s="88" t="s">
        <v>1398</v>
      </c>
      <c r="H18" s="4">
        <v>15</v>
      </c>
      <c r="I18" s="4">
        <v>0</v>
      </c>
    </row>
    <row r="19" spans="1:9" ht="27.6">
      <c r="A19" s="371"/>
      <c r="B19" s="372" t="s">
        <v>599</v>
      </c>
      <c r="C19" s="88" t="s">
        <v>1405</v>
      </c>
      <c r="D19" s="504" t="s">
        <v>935</v>
      </c>
      <c r="E19" s="88" t="s">
        <v>1396</v>
      </c>
      <c r="F19" s="88" t="s">
        <v>1397</v>
      </c>
      <c r="G19" s="88" t="s">
        <v>1398</v>
      </c>
      <c r="H19" s="4">
        <v>15</v>
      </c>
      <c r="I19" s="4">
        <v>0</v>
      </c>
    </row>
    <row r="20" spans="1:9" ht="27.6">
      <c r="A20" s="371"/>
      <c r="B20" s="372" t="s">
        <v>535</v>
      </c>
      <c r="C20" s="88" t="s">
        <v>702</v>
      </c>
      <c r="D20" s="504" t="s">
        <v>703</v>
      </c>
      <c r="E20" s="88" t="s">
        <v>1396</v>
      </c>
      <c r="F20" s="88" t="s">
        <v>1397</v>
      </c>
      <c r="G20" s="88" t="s">
        <v>1398</v>
      </c>
      <c r="H20" s="4">
        <v>15</v>
      </c>
      <c r="I20" s="4">
        <v>0</v>
      </c>
    </row>
    <row r="21" spans="1:9" ht="27.6">
      <c r="A21" s="371"/>
      <c r="B21" s="372" t="s">
        <v>943</v>
      </c>
      <c r="C21" s="88" t="s">
        <v>532</v>
      </c>
      <c r="D21" s="504" t="s">
        <v>533</v>
      </c>
      <c r="E21" s="88" t="s">
        <v>1396</v>
      </c>
      <c r="F21" s="88" t="s">
        <v>1406</v>
      </c>
      <c r="G21" s="88" t="s">
        <v>1398</v>
      </c>
      <c r="H21" s="4">
        <v>15</v>
      </c>
      <c r="I21" s="4">
        <v>0</v>
      </c>
    </row>
    <row r="22" spans="1:9" ht="27.6">
      <c r="A22" s="371"/>
      <c r="B22" s="372" t="s">
        <v>1400</v>
      </c>
      <c r="C22" s="88" t="s">
        <v>998</v>
      </c>
      <c r="D22" s="504" t="s">
        <v>545</v>
      </c>
      <c r="E22" s="88" t="s">
        <v>1396</v>
      </c>
      <c r="F22" s="88" t="s">
        <v>1406</v>
      </c>
      <c r="G22" s="88" t="s">
        <v>1398</v>
      </c>
      <c r="H22" s="4">
        <v>15</v>
      </c>
      <c r="I22" s="4">
        <v>0</v>
      </c>
    </row>
    <row r="23" spans="1:9" ht="27.6">
      <c r="A23" s="371"/>
      <c r="B23" s="372" t="s">
        <v>599</v>
      </c>
      <c r="C23" s="88" t="s">
        <v>1401</v>
      </c>
      <c r="D23" s="504" t="s">
        <v>564</v>
      </c>
      <c r="E23" s="88" t="s">
        <v>1396</v>
      </c>
      <c r="F23" s="88" t="s">
        <v>1406</v>
      </c>
      <c r="G23" s="88" t="s">
        <v>1398</v>
      </c>
      <c r="H23" s="4">
        <v>15</v>
      </c>
      <c r="I23" s="4">
        <v>0</v>
      </c>
    </row>
    <row r="24" spans="1:9" ht="27.6">
      <c r="A24" s="371"/>
      <c r="B24" s="372" t="s">
        <v>1402</v>
      </c>
      <c r="C24" s="88" t="s">
        <v>932</v>
      </c>
      <c r="D24" s="504" t="s">
        <v>933</v>
      </c>
      <c r="E24" s="88" t="s">
        <v>1396</v>
      </c>
      <c r="F24" s="88" t="s">
        <v>1406</v>
      </c>
      <c r="G24" s="88" t="s">
        <v>1398</v>
      </c>
      <c r="H24" s="4">
        <v>15</v>
      </c>
      <c r="I24" s="4">
        <v>0</v>
      </c>
    </row>
    <row r="25" spans="1:9" ht="27.6">
      <c r="A25" s="371"/>
      <c r="B25" s="372" t="s">
        <v>599</v>
      </c>
      <c r="C25" s="88" t="s">
        <v>1403</v>
      </c>
      <c r="D25" s="504" t="s">
        <v>627</v>
      </c>
      <c r="E25" s="88" t="s">
        <v>1396</v>
      </c>
      <c r="F25" s="88" t="s">
        <v>1406</v>
      </c>
      <c r="G25" s="88" t="s">
        <v>1398</v>
      </c>
      <c r="H25" s="4">
        <v>15</v>
      </c>
      <c r="I25" s="4">
        <v>0</v>
      </c>
    </row>
    <row r="26" spans="1:9" ht="27.6">
      <c r="A26" s="371"/>
      <c r="B26" s="372" t="s">
        <v>1404</v>
      </c>
      <c r="C26" s="88" t="s">
        <v>630</v>
      </c>
      <c r="D26" s="504" t="s">
        <v>631</v>
      </c>
      <c r="E26" s="88" t="s">
        <v>1396</v>
      </c>
      <c r="F26" s="88" t="s">
        <v>1406</v>
      </c>
      <c r="G26" s="88" t="s">
        <v>1398</v>
      </c>
      <c r="H26" s="4">
        <v>15</v>
      </c>
      <c r="I26" s="4">
        <v>0</v>
      </c>
    </row>
    <row r="27" spans="1:9" ht="27.6">
      <c r="A27" s="371"/>
      <c r="B27" s="372" t="s">
        <v>599</v>
      </c>
      <c r="C27" s="88" t="s">
        <v>1405</v>
      </c>
      <c r="D27" s="504" t="s">
        <v>935</v>
      </c>
      <c r="E27" s="88" t="s">
        <v>1396</v>
      </c>
      <c r="F27" s="88" t="s">
        <v>1406</v>
      </c>
      <c r="G27" s="88" t="s">
        <v>1398</v>
      </c>
      <c r="H27" s="4">
        <v>15</v>
      </c>
      <c r="I27" s="4">
        <v>0</v>
      </c>
    </row>
    <row r="28" spans="1:9" ht="27.6">
      <c r="A28" s="371"/>
      <c r="B28" s="372" t="s">
        <v>535</v>
      </c>
      <c r="C28" s="88" t="s">
        <v>702</v>
      </c>
      <c r="D28" s="504" t="s">
        <v>703</v>
      </c>
      <c r="E28" s="88" t="s">
        <v>1396</v>
      </c>
      <c r="F28" s="88" t="s">
        <v>1406</v>
      </c>
      <c r="G28" s="88" t="s">
        <v>1398</v>
      </c>
      <c r="H28" s="4">
        <v>15</v>
      </c>
      <c r="I28" s="4">
        <v>0</v>
      </c>
    </row>
    <row r="29" spans="1:9" ht="27.6">
      <c r="A29" s="371"/>
      <c r="B29" s="372" t="s">
        <v>701</v>
      </c>
      <c r="C29" s="88" t="s">
        <v>1407</v>
      </c>
      <c r="D29" s="504" t="s">
        <v>1408</v>
      </c>
      <c r="E29" s="88" t="s">
        <v>1396</v>
      </c>
      <c r="F29" s="88" t="s">
        <v>1406</v>
      </c>
      <c r="G29" s="88" t="s">
        <v>1398</v>
      </c>
      <c r="H29" s="4">
        <v>15</v>
      </c>
      <c r="I29" s="4">
        <v>0</v>
      </c>
    </row>
    <row r="30" spans="1:9" ht="27.6">
      <c r="A30" s="371"/>
      <c r="B30" s="372" t="s">
        <v>943</v>
      </c>
      <c r="C30" s="88" t="s">
        <v>532</v>
      </c>
      <c r="D30" s="504" t="s">
        <v>533</v>
      </c>
      <c r="E30" s="88" t="s">
        <v>1396</v>
      </c>
      <c r="F30" s="88" t="s">
        <v>1409</v>
      </c>
      <c r="G30" s="88" t="s">
        <v>1398</v>
      </c>
      <c r="H30" s="4">
        <v>15</v>
      </c>
      <c r="I30" s="4">
        <v>0</v>
      </c>
    </row>
    <row r="31" spans="1:9" ht="27.6">
      <c r="A31" s="371"/>
      <c r="B31" s="372" t="s">
        <v>1392</v>
      </c>
      <c r="C31" s="88" t="s">
        <v>1399</v>
      </c>
      <c r="D31" s="504" t="s">
        <v>541</v>
      </c>
      <c r="E31" s="88" t="s">
        <v>1396</v>
      </c>
      <c r="F31" s="88" t="s">
        <v>1409</v>
      </c>
      <c r="G31" s="88" t="s">
        <v>1398</v>
      </c>
      <c r="H31" s="4">
        <v>15</v>
      </c>
      <c r="I31" s="4">
        <v>0</v>
      </c>
    </row>
    <row r="32" spans="1:9" ht="27.6">
      <c r="A32" s="371"/>
      <c r="B32" s="372" t="s">
        <v>1400</v>
      </c>
      <c r="C32" s="88" t="s">
        <v>998</v>
      </c>
      <c r="D32" s="504" t="s">
        <v>545</v>
      </c>
      <c r="E32" s="88" t="s">
        <v>1396</v>
      </c>
      <c r="F32" s="88" t="s">
        <v>1409</v>
      </c>
      <c r="G32" s="88" t="s">
        <v>1398</v>
      </c>
      <c r="H32" s="4">
        <v>15</v>
      </c>
      <c r="I32" s="4">
        <v>0</v>
      </c>
    </row>
    <row r="33" spans="1:9" ht="27.6">
      <c r="A33" s="371"/>
      <c r="B33" s="372" t="s">
        <v>599</v>
      </c>
      <c r="C33" s="88" t="s">
        <v>1401</v>
      </c>
      <c r="D33" s="504" t="s">
        <v>564</v>
      </c>
      <c r="E33" s="88" t="s">
        <v>1396</v>
      </c>
      <c r="F33" s="88" t="s">
        <v>1409</v>
      </c>
      <c r="G33" s="88" t="s">
        <v>1398</v>
      </c>
      <c r="H33" s="4">
        <v>15</v>
      </c>
      <c r="I33" s="4">
        <v>0</v>
      </c>
    </row>
    <row r="34" spans="1:9" ht="27.6">
      <c r="A34" s="371"/>
      <c r="B34" s="372" t="s">
        <v>1402</v>
      </c>
      <c r="C34" s="88" t="s">
        <v>932</v>
      </c>
      <c r="D34" s="504" t="s">
        <v>933</v>
      </c>
      <c r="E34" s="88" t="s">
        <v>1396</v>
      </c>
      <c r="F34" s="88" t="s">
        <v>1409</v>
      </c>
      <c r="G34" s="88" t="s">
        <v>1398</v>
      </c>
      <c r="H34" s="4">
        <v>15</v>
      </c>
      <c r="I34" s="4">
        <v>0</v>
      </c>
    </row>
    <row r="35" spans="1:9" ht="27.6">
      <c r="A35" s="371"/>
      <c r="B35" s="372" t="s">
        <v>599</v>
      </c>
      <c r="C35" s="88" t="s">
        <v>1403</v>
      </c>
      <c r="D35" s="504" t="s">
        <v>627</v>
      </c>
      <c r="E35" s="88" t="s">
        <v>1396</v>
      </c>
      <c r="F35" s="88" t="s">
        <v>1409</v>
      </c>
      <c r="G35" s="88" t="s">
        <v>1398</v>
      </c>
      <c r="H35" s="4">
        <v>15</v>
      </c>
      <c r="I35" s="4">
        <v>0</v>
      </c>
    </row>
    <row r="36" spans="1:9" ht="27.6">
      <c r="A36" s="371"/>
      <c r="B36" s="372" t="s">
        <v>1404</v>
      </c>
      <c r="C36" s="88" t="s">
        <v>630</v>
      </c>
      <c r="D36" s="504" t="s">
        <v>631</v>
      </c>
      <c r="E36" s="88" t="s">
        <v>1396</v>
      </c>
      <c r="F36" s="88" t="s">
        <v>1409</v>
      </c>
      <c r="G36" s="88" t="s">
        <v>1398</v>
      </c>
      <c r="H36" s="4">
        <v>15</v>
      </c>
      <c r="I36" s="4">
        <v>0</v>
      </c>
    </row>
    <row r="37" spans="1:9" ht="27.6">
      <c r="A37" s="371"/>
      <c r="B37" s="372" t="s">
        <v>599</v>
      </c>
      <c r="C37" s="88" t="s">
        <v>1405</v>
      </c>
      <c r="D37" s="504" t="s">
        <v>935</v>
      </c>
      <c r="E37" s="88" t="s">
        <v>1396</v>
      </c>
      <c r="F37" s="88" t="s">
        <v>1409</v>
      </c>
      <c r="G37" s="88" t="s">
        <v>1398</v>
      </c>
      <c r="H37" s="4">
        <v>15</v>
      </c>
      <c r="I37" s="4">
        <v>0</v>
      </c>
    </row>
    <row r="38" spans="1:9" ht="27.6">
      <c r="A38" s="371"/>
      <c r="B38" s="372" t="s">
        <v>535</v>
      </c>
      <c r="C38" s="88" t="s">
        <v>702</v>
      </c>
      <c r="D38" s="504" t="s">
        <v>703</v>
      </c>
      <c r="E38" s="88" t="s">
        <v>1396</v>
      </c>
      <c r="F38" s="88" t="s">
        <v>1409</v>
      </c>
      <c r="G38" s="88" t="s">
        <v>1398</v>
      </c>
      <c r="H38" s="4">
        <v>15</v>
      </c>
      <c r="I38" s="4">
        <v>0</v>
      </c>
    </row>
    <row r="39" spans="1:9" ht="27.6">
      <c r="A39" s="371"/>
      <c r="B39" s="372" t="s">
        <v>701</v>
      </c>
      <c r="C39" s="88" t="s">
        <v>1407</v>
      </c>
      <c r="D39" s="504" t="s">
        <v>1408</v>
      </c>
      <c r="E39" s="88" t="s">
        <v>1396</v>
      </c>
      <c r="F39" s="88" t="s">
        <v>1409</v>
      </c>
      <c r="G39" s="88" t="s">
        <v>1398</v>
      </c>
      <c r="H39" s="4">
        <v>15</v>
      </c>
      <c r="I39" s="4">
        <v>0</v>
      </c>
    </row>
    <row r="40" spans="1:9" ht="27.6">
      <c r="A40" s="371"/>
      <c r="B40" s="372" t="s">
        <v>943</v>
      </c>
      <c r="C40" s="88" t="s">
        <v>532</v>
      </c>
      <c r="D40" s="504" t="s">
        <v>533</v>
      </c>
      <c r="E40" s="88" t="s">
        <v>1396</v>
      </c>
      <c r="F40" s="88" t="s">
        <v>1410</v>
      </c>
      <c r="G40" s="88" t="s">
        <v>1398</v>
      </c>
      <c r="H40" s="4">
        <v>15</v>
      </c>
      <c r="I40" s="4">
        <v>0</v>
      </c>
    </row>
    <row r="41" spans="1:9" ht="27.6">
      <c r="A41" s="371"/>
      <c r="B41" s="372" t="s">
        <v>1392</v>
      </c>
      <c r="C41" s="88" t="s">
        <v>1399</v>
      </c>
      <c r="D41" s="504" t="s">
        <v>541</v>
      </c>
      <c r="E41" s="88" t="s">
        <v>1396</v>
      </c>
      <c r="F41" s="88" t="s">
        <v>1410</v>
      </c>
      <c r="G41" s="88" t="s">
        <v>1398</v>
      </c>
      <c r="H41" s="4">
        <v>15</v>
      </c>
      <c r="I41" s="4">
        <v>0</v>
      </c>
    </row>
    <row r="42" spans="1:9" ht="27.6">
      <c r="A42" s="371"/>
      <c r="B42" s="372" t="s">
        <v>1400</v>
      </c>
      <c r="C42" s="88" t="s">
        <v>998</v>
      </c>
      <c r="D42" s="504" t="s">
        <v>545</v>
      </c>
      <c r="E42" s="88" t="s">
        <v>1396</v>
      </c>
      <c r="F42" s="88" t="s">
        <v>1410</v>
      </c>
      <c r="G42" s="88" t="s">
        <v>1398</v>
      </c>
      <c r="H42" s="4">
        <v>15</v>
      </c>
      <c r="I42" s="4">
        <v>0</v>
      </c>
    </row>
    <row r="43" spans="1:9" ht="27.6">
      <c r="A43" s="371"/>
      <c r="B43" s="372" t="s">
        <v>599</v>
      </c>
      <c r="C43" s="88" t="s">
        <v>1401</v>
      </c>
      <c r="D43" s="504" t="s">
        <v>564</v>
      </c>
      <c r="E43" s="88" t="s">
        <v>1396</v>
      </c>
      <c r="F43" s="88" t="s">
        <v>1410</v>
      </c>
      <c r="G43" s="88" t="s">
        <v>1398</v>
      </c>
      <c r="H43" s="4">
        <v>15</v>
      </c>
      <c r="I43" s="4">
        <v>0</v>
      </c>
    </row>
    <row r="44" spans="1:9" ht="27.6">
      <c r="A44" s="371"/>
      <c r="B44" s="372" t="s">
        <v>1402</v>
      </c>
      <c r="C44" s="88" t="s">
        <v>932</v>
      </c>
      <c r="D44" s="504" t="s">
        <v>933</v>
      </c>
      <c r="E44" s="88" t="s">
        <v>1396</v>
      </c>
      <c r="F44" s="88" t="s">
        <v>1410</v>
      </c>
      <c r="G44" s="88" t="s">
        <v>1398</v>
      </c>
      <c r="H44" s="4">
        <v>15</v>
      </c>
      <c r="I44" s="4">
        <v>0</v>
      </c>
    </row>
    <row r="45" spans="1:9" ht="27.6">
      <c r="A45" s="371"/>
      <c r="B45" s="372" t="s">
        <v>599</v>
      </c>
      <c r="C45" s="88" t="s">
        <v>1403</v>
      </c>
      <c r="D45" s="504" t="s">
        <v>627</v>
      </c>
      <c r="E45" s="88" t="s">
        <v>1396</v>
      </c>
      <c r="F45" s="88" t="s">
        <v>1410</v>
      </c>
      <c r="G45" s="88" t="s">
        <v>1398</v>
      </c>
      <c r="H45" s="4">
        <v>15</v>
      </c>
      <c r="I45" s="4">
        <v>0</v>
      </c>
    </row>
    <row r="46" spans="1:9" ht="27.6">
      <c r="A46" s="371"/>
      <c r="B46" s="372" t="s">
        <v>1404</v>
      </c>
      <c r="C46" s="88" t="s">
        <v>630</v>
      </c>
      <c r="D46" s="504" t="s">
        <v>631</v>
      </c>
      <c r="E46" s="88" t="s">
        <v>1396</v>
      </c>
      <c r="F46" s="88" t="s">
        <v>1410</v>
      </c>
      <c r="G46" s="88" t="s">
        <v>1398</v>
      </c>
      <c r="H46" s="4">
        <v>15</v>
      </c>
      <c r="I46" s="4">
        <v>0</v>
      </c>
    </row>
    <row r="47" spans="1:9" ht="27.6">
      <c r="A47" s="371"/>
      <c r="B47" s="372" t="s">
        <v>599</v>
      </c>
      <c r="C47" s="88" t="s">
        <v>1405</v>
      </c>
      <c r="D47" s="504" t="s">
        <v>935</v>
      </c>
      <c r="E47" s="88" t="s">
        <v>1396</v>
      </c>
      <c r="F47" s="88" t="s">
        <v>1410</v>
      </c>
      <c r="G47" s="88" t="s">
        <v>1398</v>
      </c>
      <c r="H47" s="4">
        <v>15</v>
      </c>
      <c r="I47" s="4">
        <v>0</v>
      </c>
    </row>
    <row r="48" spans="1:9" ht="27.6">
      <c r="A48" s="371"/>
      <c r="B48" s="372" t="s">
        <v>535</v>
      </c>
      <c r="C48" s="88" t="s">
        <v>702</v>
      </c>
      <c r="D48" s="504" t="s">
        <v>703</v>
      </c>
      <c r="E48" s="88" t="s">
        <v>1396</v>
      </c>
      <c r="F48" s="88" t="s">
        <v>1410</v>
      </c>
      <c r="G48" s="88" t="s">
        <v>1398</v>
      </c>
      <c r="H48" s="4">
        <v>15</v>
      </c>
      <c r="I48" s="4">
        <v>0</v>
      </c>
    </row>
    <row r="49" spans="1:9" ht="27.6">
      <c r="A49" s="371"/>
      <c r="B49" s="372" t="s">
        <v>701</v>
      </c>
      <c r="C49" s="88" t="s">
        <v>1407</v>
      </c>
      <c r="D49" s="504" t="s">
        <v>1408</v>
      </c>
      <c r="E49" s="88" t="s">
        <v>1396</v>
      </c>
      <c r="F49" s="88" t="s">
        <v>1410</v>
      </c>
      <c r="G49" s="88" t="s">
        <v>1398</v>
      </c>
      <c r="H49" s="4">
        <v>15</v>
      </c>
      <c r="I49" s="4">
        <v>0</v>
      </c>
    </row>
    <row r="50" spans="1:9" ht="27.6">
      <c r="A50" s="371"/>
      <c r="B50" s="372" t="s">
        <v>943</v>
      </c>
      <c r="C50" s="88" t="s">
        <v>532</v>
      </c>
      <c r="D50" s="504" t="s">
        <v>533</v>
      </c>
      <c r="E50" s="88" t="s">
        <v>1396</v>
      </c>
      <c r="F50" s="88" t="s">
        <v>1411</v>
      </c>
      <c r="G50" s="88" t="s">
        <v>1398</v>
      </c>
      <c r="H50" s="4">
        <v>15</v>
      </c>
      <c r="I50" s="4">
        <v>0</v>
      </c>
    </row>
    <row r="51" spans="1:9" ht="27.6">
      <c r="A51" s="371"/>
      <c r="B51" s="372" t="s">
        <v>1392</v>
      </c>
      <c r="C51" s="88" t="s">
        <v>1399</v>
      </c>
      <c r="D51" s="504" t="s">
        <v>541</v>
      </c>
      <c r="E51" s="88" t="s">
        <v>1396</v>
      </c>
      <c r="F51" s="88" t="s">
        <v>1411</v>
      </c>
      <c r="G51" s="88" t="s">
        <v>1398</v>
      </c>
      <c r="H51" s="4">
        <v>15</v>
      </c>
      <c r="I51" s="4">
        <v>0</v>
      </c>
    </row>
    <row r="52" spans="1:9" ht="27.6">
      <c r="A52" s="371"/>
      <c r="B52" s="372" t="s">
        <v>1400</v>
      </c>
      <c r="C52" s="88" t="s">
        <v>998</v>
      </c>
      <c r="D52" s="504" t="s">
        <v>545</v>
      </c>
      <c r="E52" s="88" t="s">
        <v>1396</v>
      </c>
      <c r="F52" s="88" t="s">
        <v>1411</v>
      </c>
      <c r="G52" s="88" t="s">
        <v>1398</v>
      </c>
      <c r="H52" s="4">
        <v>15</v>
      </c>
      <c r="I52" s="4">
        <v>0</v>
      </c>
    </row>
    <row r="53" spans="1:9" ht="27.6">
      <c r="A53" s="371"/>
      <c r="B53" s="372" t="s">
        <v>599</v>
      </c>
      <c r="C53" s="88" t="s">
        <v>1401</v>
      </c>
      <c r="D53" s="504" t="s">
        <v>564</v>
      </c>
      <c r="E53" s="88" t="s">
        <v>1396</v>
      </c>
      <c r="F53" s="88" t="s">
        <v>1411</v>
      </c>
      <c r="G53" s="88" t="s">
        <v>1398</v>
      </c>
      <c r="H53" s="4">
        <v>15</v>
      </c>
      <c r="I53" s="4">
        <v>0</v>
      </c>
    </row>
    <row r="54" spans="1:9" ht="27.6">
      <c r="A54" s="371"/>
      <c r="B54" s="372" t="s">
        <v>1402</v>
      </c>
      <c r="C54" s="88" t="s">
        <v>932</v>
      </c>
      <c r="D54" s="504" t="s">
        <v>933</v>
      </c>
      <c r="E54" s="88" t="s">
        <v>1396</v>
      </c>
      <c r="F54" s="88" t="s">
        <v>1411</v>
      </c>
      <c r="G54" s="88" t="s">
        <v>1398</v>
      </c>
      <c r="H54" s="4">
        <v>15</v>
      </c>
      <c r="I54" s="4">
        <v>0</v>
      </c>
    </row>
    <row r="55" spans="1:9" ht="27.6">
      <c r="A55" s="371"/>
      <c r="B55" s="372" t="s">
        <v>599</v>
      </c>
      <c r="C55" s="88" t="s">
        <v>1403</v>
      </c>
      <c r="D55" s="504" t="s">
        <v>627</v>
      </c>
      <c r="E55" s="88" t="s">
        <v>1396</v>
      </c>
      <c r="F55" s="88" t="s">
        <v>1411</v>
      </c>
      <c r="G55" s="88" t="s">
        <v>1398</v>
      </c>
      <c r="H55" s="4">
        <v>15</v>
      </c>
      <c r="I55" s="4">
        <v>0</v>
      </c>
    </row>
    <row r="56" spans="1:9" ht="27.6">
      <c r="A56" s="371"/>
      <c r="B56" s="372" t="s">
        <v>1404</v>
      </c>
      <c r="C56" s="88" t="s">
        <v>630</v>
      </c>
      <c r="D56" s="504" t="s">
        <v>631</v>
      </c>
      <c r="E56" s="88" t="s">
        <v>1396</v>
      </c>
      <c r="F56" s="88" t="s">
        <v>1411</v>
      </c>
      <c r="G56" s="88" t="s">
        <v>1398</v>
      </c>
      <c r="H56" s="4">
        <v>15</v>
      </c>
      <c r="I56" s="4">
        <v>0</v>
      </c>
    </row>
    <row r="57" spans="1:9" ht="27.6">
      <c r="A57" s="371"/>
      <c r="B57" s="372" t="s">
        <v>599</v>
      </c>
      <c r="C57" s="88" t="s">
        <v>1405</v>
      </c>
      <c r="D57" s="504" t="s">
        <v>935</v>
      </c>
      <c r="E57" s="88" t="s">
        <v>1396</v>
      </c>
      <c r="F57" s="88" t="s">
        <v>1411</v>
      </c>
      <c r="G57" s="88" t="s">
        <v>1398</v>
      </c>
      <c r="H57" s="4">
        <v>15</v>
      </c>
      <c r="I57" s="4">
        <v>0</v>
      </c>
    </row>
    <row r="58" spans="1:9" ht="27.6">
      <c r="A58" s="371"/>
      <c r="B58" s="372" t="s">
        <v>535</v>
      </c>
      <c r="C58" s="88" t="s">
        <v>702</v>
      </c>
      <c r="D58" s="504" t="s">
        <v>703</v>
      </c>
      <c r="E58" s="88" t="s">
        <v>1396</v>
      </c>
      <c r="F58" s="88" t="s">
        <v>1411</v>
      </c>
      <c r="G58" s="88" t="s">
        <v>1398</v>
      </c>
      <c r="H58" s="4">
        <v>15</v>
      </c>
      <c r="I58" s="4">
        <v>0</v>
      </c>
    </row>
    <row r="59" spans="1:9" ht="27.6">
      <c r="A59" s="371"/>
      <c r="B59" s="372" t="s">
        <v>701</v>
      </c>
      <c r="C59" s="88" t="s">
        <v>1407</v>
      </c>
      <c r="D59" s="504" t="s">
        <v>1408</v>
      </c>
      <c r="E59" s="88" t="s">
        <v>1396</v>
      </c>
      <c r="F59" s="88" t="s">
        <v>1411</v>
      </c>
      <c r="G59" s="88" t="s">
        <v>1398</v>
      </c>
      <c r="H59" s="4">
        <v>15</v>
      </c>
      <c r="I59" s="4">
        <v>0</v>
      </c>
    </row>
    <row r="60" spans="1:9" ht="27.6">
      <c r="A60" s="371"/>
      <c r="B60" s="372" t="s">
        <v>943</v>
      </c>
      <c r="C60" s="88" t="s">
        <v>532</v>
      </c>
      <c r="D60" s="504" t="s">
        <v>533</v>
      </c>
      <c r="E60" s="88" t="s">
        <v>1396</v>
      </c>
      <c r="F60" s="88" t="s">
        <v>1412</v>
      </c>
      <c r="G60" s="88" t="s">
        <v>1398</v>
      </c>
      <c r="H60" s="4">
        <v>15</v>
      </c>
      <c r="I60" s="4">
        <v>0</v>
      </c>
    </row>
    <row r="61" spans="1:9" ht="27.6">
      <c r="A61" s="371"/>
      <c r="B61" s="372" t="s">
        <v>1400</v>
      </c>
      <c r="C61" s="88" t="s">
        <v>998</v>
      </c>
      <c r="D61" s="504" t="s">
        <v>545</v>
      </c>
      <c r="E61" s="88" t="s">
        <v>1396</v>
      </c>
      <c r="F61" s="88" t="s">
        <v>1412</v>
      </c>
      <c r="G61" s="88" t="s">
        <v>1398</v>
      </c>
      <c r="H61" s="4">
        <v>15</v>
      </c>
      <c r="I61" s="4">
        <v>0</v>
      </c>
    </row>
    <row r="62" spans="1:9" ht="27.6">
      <c r="A62" s="371"/>
      <c r="B62" s="372" t="s">
        <v>599</v>
      </c>
      <c r="C62" s="88" t="s">
        <v>1401</v>
      </c>
      <c r="D62" s="504" t="s">
        <v>564</v>
      </c>
      <c r="E62" s="88" t="s">
        <v>1396</v>
      </c>
      <c r="F62" s="88" t="s">
        <v>1412</v>
      </c>
      <c r="G62" s="88" t="s">
        <v>1398</v>
      </c>
      <c r="H62" s="4">
        <v>15</v>
      </c>
      <c r="I62" s="4">
        <v>0</v>
      </c>
    </row>
    <row r="63" spans="1:9" ht="27.6">
      <c r="A63" s="371"/>
      <c r="B63" s="372" t="s">
        <v>1402</v>
      </c>
      <c r="C63" s="88" t="s">
        <v>932</v>
      </c>
      <c r="D63" s="504" t="s">
        <v>933</v>
      </c>
      <c r="E63" s="88" t="s">
        <v>1396</v>
      </c>
      <c r="F63" s="88" t="s">
        <v>1412</v>
      </c>
      <c r="G63" s="88" t="s">
        <v>1398</v>
      </c>
      <c r="H63" s="4">
        <v>15</v>
      </c>
      <c r="I63" s="4">
        <v>0</v>
      </c>
    </row>
    <row r="64" spans="1:9" ht="27.6">
      <c r="A64" s="371"/>
      <c r="B64" s="372" t="s">
        <v>599</v>
      </c>
      <c r="C64" s="88" t="s">
        <v>1403</v>
      </c>
      <c r="D64" s="504" t="s">
        <v>627</v>
      </c>
      <c r="E64" s="88" t="s">
        <v>1396</v>
      </c>
      <c r="F64" s="88" t="s">
        <v>1412</v>
      </c>
      <c r="G64" s="88" t="s">
        <v>1398</v>
      </c>
      <c r="H64" s="4">
        <v>15</v>
      </c>
      <c r="I64" s="4">
        <v>0</v>
      </c>
    </row>
    <row r="65" spans="1:9" ht="27.6">
      <c r="A65" s="371"/>
      <c r="B65" s="372" t="s">
        <v>1404</v>
      </c>
      <c r="C65" s="88" t="s">
        <v>630</v>
      </c>
      <c r="D65" s="504" t="s">
        <v>631</v>
      </c>
      <c r="E65" s="88" t="s">
        <v>1396</v>
      </c>
      <c r="F65" s="88" t="s">
        <v>1412</v>
      </c>
      <c r="G65" s="88" t="s">
        <v>1398</v>
      </c>
      <c r="H65" s="4">
        <v>15</v>
      </c>
      <c r="I65" s="4">
        <v>0</v>
      </c>
    </row>
    <row r="66" spans="1:9" ht="27.6">
      <c r="A66" s="371"/>
      <c r="B66" s="372" t="s">
        <v>599</v>
      </c>
      <c r="C66" s="88" t="s">
        <v>1405</v>
      </c>
      <c r="D66" s="504" t="s">
        <v>935</v>
      </c>
      <c r="E66" s="88" t="s">
        <v>1396</v>
      </c>
      <c r="F66" s="88" t="s">
        <v>1412</v>
      </c>
      <c r="G66" s="88" t="s">
        <v>1398</v>
      </c>
      <c r="H66" s="4">
        <v>15</v>
      </c>
      <c r="I66" s="4">
        <v>0</v>
      </c>
    </row>
    <row r="67" spans="1:9" ht="27.6">
      <c r="A67" s="371"/>
      <c r="B67" s="372" t="s">
        <v>535</v>
      </c>
      <c r="C67" s="88" t="s">
        <v>702</v>
      </c>
      <c r="D67" s="504" t="s">
        <v>703</v>
      </c>
      <c r="E67" s="88" t="s">
        <v>1396</v>
      </c>
      <c r="F67" s="88" t="s">
        <v>1412</v>
      </c>
      <c r="G67" s="88" t="s">
        <v>1398</v>
      </c>
      <c r="H67" s="4">
        <v>15</v>
      </c>
      <c r="I67" s="4">
        <v>0</v>
      </c>
    </row>
    <row r="68" spans="1:9" ht="27.6">
      <c r="A68" s="371"/>
      <c r="B68" s="372" t="s">
        <v>701</v>
      </c>
      <c r="C68" s="88" t="s">
        <v>1407</v>
      </c>
      <c r="D68" s="504" t="s">
        <v>1408</v>
      </c>
      <c r="E68" s="88" t="s">
        <v>1396</v>
      </c>
      <c r="F68" s="88" t="s">
        <v>1412</v>
      </c>
      <c r="G68" s="88" t="s">
        <v>1398</v>
      </c>
      <c r="H68" s="4">
        <v>15</v>
      </c>
      <c r="I68" s="4">
        <v>0</v>
      </c>
    </row>
    <row r="69" spans="1:9" ht="13.8">
      <c r="A69" s="371"/>
      <c r="B69" s="372"/>
      <c r="C69" s="88"/>
      <c r="D69" s="504"/>
      <c r="E69" s="88"/>
      <c r="F69" s="88"/>
      <c r="G69" s="88"/>
      <c r="H69" s="4"/>
      <c r="I69" s="4"/>
    </row>
    <row r="70" spans="1:9" ht="13.8">
      <c r="A70" s="371"/>
      <c r="B70" s="373"/>
      <c r="C70" s="100"/>
      <c r="D70" s="505"/>
      <c r="E70" s="100"/>
      <c r="F70" s="100"/>
      <c r="G70" s="100" t="s">
        <v>325</v>
      </c>
      <c r="H70" s="87">
        <f>SUM(H9:H69)</f>
        <v>4257</v>
      </c>
      <c r="I70" s="87">
        <f>SUM(I9:I69)</f>
        <v>3402</v>
      </c>
    </row>
    <row r="71" spans="1:9" ht="13.8">
      <c r="A71" s="44"/>
      <c r="B71" s="44"/>
      <c r="C71" s="44"/>
      <c r="D71" s="506"/>
      <c r="E71" s="44"/>
      <c r="F71" s="44"/>
      <c r="G71" s="2"/>
      <c r="H71" s="2"/>
    </row>
    <row r="72" spans="1:9" ht="13.8">
      <c r="A72" s="215" t="s">
        <v>445</v>
      </c>
      <c r="B72" s="44"/>
      <c r="C72" s="44"/>
      <c r="D72" s="506"/>
      <c r="E72" s="44"/>
      <c r="F72" s="44"/>
      <c r="G72" s="2"/>
      <c r="H72" s="2"/>
    </row>
    <row r="73" spans="1:9" ht="13.8">
      <c r="A73" s="70" t="s">
        <v>96</v>
      </c>
      <c r="B73" s="2"/>
      <c r="C73" s="2"/>
      <c r="D73" s="507"/>
      <c r="E73" s="2"/>
      <c r="F73" s="2"/>
      <c r="G73" s="2"/>
      <c r="H73" s="2"/>
    </row>
    <row r="74" spans="1:9" ht="13.8">
      <c r="A74" s="2"/>
      <c r="B74" s="2"/>
      <c r="C74" s="2"/>
      <c r="D74" s="507"/>
      <c r="E74" s="2"/>
      <c r="F74" s="2"/>
      <c r="G74" s="2"/>
      <c r="H74" s="2"/>
    </row>
    <row r="75" spans="1:9" ht="13.8">
      <c r="A75" s="2"/>
      <c r="B75" s="2"/>
      <c r="C75" s="2"/>
      <c r="D75" s="507"/>
      <c r="E75" s="2"/>
      <c r="F75" s="2"/>
      <c r="G75" s="2"/>
      <c r="H75" s="12"/>
    </row>
    <row r="76" spans="1:9" ht="13.8">
      <c r="A76" s="70"/>
      <c r="B76" s="70" t="s">
        <v>259</v>
      </c>
      <c r="C76" s="70"/>
      <c r="D76" s="508"/>
      <c r="E76" s="70"/>
      <c r="F76" s="70"/>
      <c r="G76" s="2"/>
      <c r="H76" s="12"/>
    </row>
    <row r="77" spans="1:9" ht="13.8">
      <c r="A77" s="2"/>
      <c r="B77" s="2" t="s">
        <v>258</v>
      </c>
      <c r="C77" s="2"/>
      <c r="D77" s="507"/>
      <c r="E77" s="2"/>
      <c r="F77" s="2"/>
      <c r="G77" s="2"/>
      <c r="H77" s="12"/>
    </row>
    <row r="78" spans="1:9">
      <c r="A78" s="66"/>
      <c r="B78" s="66" t="s">
        <v>127</v>
      </c>
      <c r="C78" s="66"/>
      <c r="D78" s="509"/>
      <c r="E78" s="66"/>
      <c r="F78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3" fitToHeight="0" orientation="portrait" r:id="rId1"/>
  <rowBreaks count="1" manualBreakCount="1">
    <brk id="37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6"/>
  <sheetViews>
    <sheetView tabSelected="1" view="pageBreakPreview" topLeftCell="A37" zoomScale="80" zoomScaleSheetLayoutView="80" workbookViewId="0">
      <selection activeCell="F45" sqref="F45"/>
    </sheetView>
  </sheetViews>
  <sheetFormatPr defaultColWidth="9.109375" defaultRowHeight="13.2"/>
  <cols>
    <col min="1" max="1" width="5.44140625" style="185" customWidth="1"/>
    <col min="2" max="2" width="15.109375" style="185" customWidth="1"/>
    <col min="3" max="3" width="22.109375" style="185" customWidth="1"/>
    <col min="4" max="4" width="18" style="519" customWidth="1"/>
    <col min="5" max="5" width="31.109375" style="185" customWidth="1"/>
    <col min="6" max="6" width="21.33203125" style="185" customWidth="1"/>
    <col min="7" max="7" width="15.109375" style="185" customWidth="1"/>
    <col min="8" max="8" width="15.5546875" style="185" customWidth="1"/>
    <col min="9" max="9" width="13.44140625" style="185" customWidth="1"/>
    <col min="10" max="10" width="0" style="185" hidden="1" customWidth="1"/>
    <col min="11" max="16384" width="9.109375" style="185"/>
  </cols>
  <sheetData>
    <row r="1" spans="1:10" ht="13.8">
      <c r="A1" s="75" t="s">
        <v>446</v>
      </c>
      <c r="B1" s="75"/>
      <c r="C1" s="78"/>
      <c r="D1" s="498"/>
      <c r="E1" s="78"/>
      <c r="F1" s="78"/>
      <c r="G1" s="553" t="s">
        <v>97</v>
      </c>
      <c r="H1" s="553"/>
    </row>
    <row r="2" spans="1:10" ht="13.8">
      <c r="A2" s="77" t="s">
        <v>128</v>
      </c>
      <c r="B2" s="75"/>
      <c r="C2" s="78"/>
      <c r="D2" s="498"/>
      <c r="E2" s="78"/>
      <c r="F2" s="78"/>
      <c r="G2" s="556" t="s">
        <v>1390</v>
      </c>
      <c r="H2" s="556"/>
    </row>
    <row r="3" spans="1:10" ht="13.8">
      <c r="A3" s="77"/>
      <c r="B3" s="77"/>
      <c r="C3" s="77"/>
      <c r="D3" s="499"/>
      <c r="E3" s="77"/>
      <c r="F3" s="77"/>
      <c r="G3" s="392"/>
      <c r="H3" s="392"/>
    </row>
    <row r="4" spans="1:10" ht="13.8">
      <c r="A4" s="78" t="s">
        <v>262</v>
      </c>
      <c r="B4" s="78"/>
      <c r="C4" s="78"/>
      <c r="D4" s="498"/>
      <c r="E4" s="78"/>
      <c r="F4" s="78"/>
      <c r="G4" s="77"/>
      <c r="H4" s="77"/>
    </row>
    <row r="5" spans="1:10" ht="13.8">
      <c r="A5" s="81">
        <f>'[2]ფორმა N1'!D4</f>
        <v>0</v>
      </c>
      <c r="B5" s="81" t="s">
        <v>1413</v>
      </c>
      <c r="C5" s="81"/>
      <c r="D5" s="500"/>
      <c r="E5" s="81"/>
      <c r="F5" s="81"/>
      <c r="G5" s="82"/>
      <c r="H5" s="82"/>
    </row>
    <row r="6" spans="1:10" ht="13.8">
      <c r="A6" s="78"/>
      <c r="B6" s="78"/>
      <c r="C6" s="78"/>
      <c r="D6" s="498"/>
      <c r="E6" s="78"/>
      <c r="F6" s="78"/>
      <c r="G6" s="77"/>
      <c r="H6" s="77"/>
    </row>
    <row r="7" spans="1:10" ht="13.8">
      <c r="A7" s="388"/>
      <c r="B7" s="388"/>
      <c r="C7" s="388"/>
      <c r="D7" s="501"/>
      <c r="E7" s="388"/>
      <c r="F7" s="388"/>
      <c r="G7" s="79"/>
      <c r="H7" s="79"/>
    </row>
    <row r="8" spans="1:10" ht="27.6">
      <c r="A8" s="91" t="s">
        <v>64</v>
      </c>
      <c r="B8" s="91" t="s">
        <v>326</v>
      </c>
      <c r="C8" s="91" t="s">
        <v>327</v>
      </c>
      <c r="D8" s="502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7" t="s">
        <v>333</v>
      </c>
    </row>
    <row r="9" spans="1:10" ht="41.4">
      <c r="A9" s="99"/>
      <c r="B9" s="99" t="s">
        <v>957</v>
      </c>
      <c r="C9" s="99" t="s">
        <v>1414</v>
      </c>
      <c r="D9" s="503" t="s">
        <v>1415</v>
      </c>
      <c r="E9" s="99" t="s">
        <v>1416</v>
      </c>
      <c r="F9" s="99" t="s">
        <v>1417</v>
      </c>
      <c r="G9" s="4">
        <v>6375</v>
      </c>
      <c r="H9" s="4">
        <v>2000</v>
      </c>
      <c r="J9" s="227" t="s">
        <v>0</v>
      </c>
    </row>
    <row r="10" spans="1:10" ht="41.4">
      <c r="A10" s="99"/>
      <c r="B10" s="99" t="s">
        <v>1418</v>
      </c>
      <c r="C10" s="99" t="s">
        <v>1419</v>
      </c>
      <c r="D10" s="503" t="s">
        <v>1420</v>
      </c>
      <c r="E10" s="99" t="s">
        <v>1421</v>
      </c>
      <c r="F10" s="99" t="s">
        <v>1422</v>
      </c>
      <c r="G10" s="4">
        <v>3387.5</v>
      </c>
      <c r="H10" s="4">
        <v>0</v>
      </c>
      <c r="J10" s="227"/>
    </row>
    <row r="11" spans="1:10" ht="27.6">
      <c r="A11" s="99"/>
      <c r="B11" s="99" t="s">
        <v>1418</v>
      </c>
      <c r="C11" s="99" t="s">
        <v>1419</v>
      </c>
      <c r="D11" s="503" t="s">
        <v>1420</v>
      </c>
      <c r="E11" s="99" t="s">
        <v>1423</v>
      </c>
      <c r="F11" s="99" t="s">
        <v>1417</v>
      </c>
      <c r="G11" s="4">
        <v>1050</v>
      </c>
      <c r="H11" s="4">
        <v>840</v>
      </c>
    </row>
    <row r="12" spans="1:10" ht="13.8">
      <c r="A12" s="99"/>
      <c r="B12" s="99" t="s">
        <v>1424</v>
      </c>
      <c r="C12" s="99" t="s">
        <v>1425</v>
      </c>
      <c r="D12" s="503" t="s">
        <v>1426</v>
      </c>
      <c r="E12" s="99" t="s">
        <v>1427</v>
      </c>
      <c r="F12" s="99" t="s">
        <v>1428</v>
      </c>
      <c r="G12" s="4">
        <v>1250</v>
      </c>
      <c r="H12" s="4">
        <v>1000</v>
      </c>
    </row>
    <row r="13" spans="1:10" ht="27.6">
      <c r="A13" s="88"/>
      <c r="B13" s="88" t="s">
        <v>535</v>
      </c>
      <c r="C13" s="88" t="s">
        <v>1429</v>
      </c>
      <c r="D13" s="504" t="s">
        <v>1430</v>
      </c>
      <c r="E13" s="88" t="s">
        <v>1431</v>
      </c>
      <c r="F13" s="88" t="s">
        <v>1428</v>
      </c>
      <c r="G13" s="4">
        <v>2115</v>
      </c>
      <c r="H13" s="4">
        <v>0</v>
      </c>
    </row>
    <row r="14" spans="1:10" ht="41.4">
      <c r="A14" s="88"/>
      <c r="B14" s="88" t="s">
        <v>535</v>
      </c>
      <c r="C14" s="88" t="s">
        <v>1429</v>
      </c>
      <c r="D14" s="504" t="s">
        <v>1432</v>
      </c>
      <c r="E14" s="88" t="s">
        <v>1433</v>
      </c>
      <c r="F14" s="88" t="s">
        <v>1417</v>
      </c>
      <c r="G14" s="4">
        <v>50</v>
      </c>
      <c r="H14" s="4">
        <v>0</v>
      </c>
    </row>
    <row r="15" spans="1:10" ht="13.8">
      <c r="A15" s="88"/>
      <c r="B15" s="88" t="s">
        <v>1273</v>
      </c>
      <c r="C15" s="88" t="s">
        <v>1434</v>
      </c>
      <c r="D15" s="504" t="s">
        <v>1435</v>
      </c>
      <c r="E15" s="88" t="s">
        <v>1436</v>
      </c>
      <c r="F15" s="88" t="s">
        <v>1417</v>
      </c>
      <c r="G15" s="4">
        <v>5815.5</v>
      </c>
      <c r="H15" s="4">
        <v>0</v>
      </c>
    </row>
    <row r="16" spans="1:10" ht="13.8">
      <c r="A16" s="88"/>
      <c r="B16" s="88" t="s">
        <v>1437</v>
      </c>
      <c r="C16" s="88" t="s">
        <v>1438</v>
      </c>
      <c r="D16" s="504" t="s">
        <v>1439</v>
      </c>
      <c r="E16" s="88" t="s">
        <v>1440</v>
      </c>
      <c r="F16" s="88" t="s">
        <v>1417</v>
      </c>
      <c r="G16" s="4">
        <v>1000</v>
      </c>
      <c r="H16" s="4">
        <v>0</v>
      </c>
    </row>
    <row r="17" spans="1:8" ht="27.6">
      <c r="A17" s="88"/>
      <c r="B17" s="88" t="s">
        <v>1441</v>
      </c>
      <c r="C17" s="88" t="s">
        <v>1442</v>
      </c>
      <c r="D17" s="504" t="s">
        <v>1443</v>
      </c>
      <c r="E17" s="88" t="s">
        <v>1444</v>
      </c>
      <c r="F17" s="88" t="s">
        <v>1422</v>
      </c>
      <c r="G17" s="4">
        <v>4778</v>
      </c>
      <c r="H17" s="4">
        <v>0</v>
      </c>
    </row>
    <row r="18" spans="1:8" ht="27.6">
      <c r="A18" s="88"/>
      <c r="B18" s="88" t="s">
        <v>737</v>
      </c>
      <c r="C18" s="88" t="s">
        <v>1445</v>
      </c>
      <c r="D18" s="504" t="s">
        <v>1446</v>
      </c>
      <c r="E18" s="88" t="s">
        <v>1447</v>
      </c>
      <c r="F18" s="88" t="s">
        <v>1428</v>
      </c>
      <c r="G18" s="4">
        <v>143.75</v>
      </c>
      <c r="H18" s="4">
        <v>0</v>
      </c>
    </row>
    <row r="19" spans="1:8" ht="27.6">
      <c r="A19" s="88"/>
      <c r="B19" s="88" t="s">
        <v>1281</v>
      </c>
      <c r="C19" s="88" t="s">
        <v>814</v>
      </c>
      <c r="D19" s="504" t="s">
        <v>1448</v>
      </c>
      <c r="E19" s="88" t="s">
        <v>1449</v>
      </c>
      <c r="F19" s="88" t="s">
        <v>1417</v>
      </c>
      <c r="G19" s="4">
        <v>187.5</v>
      </c>
      <c r="H19" s="4">
        <v>0</v>
      </c>
    </row>
    <row r="20" spans="1:8" ht="27.6">
      <c r="A20" s="88"/>
      <c r="B20" s="88" t="s">
        <v>539</v>
      </c>
      <c r="C20" s="88" t="s">
        <v>1450</v>
      </c>
      <c r="D20" s="504" t="s">
        <v>1451</v>
      </c>
      <c r="E20" s="88" t="s">
        <v>1449</v>
      </c>
      <c r="F20" s="88" t="s">
        <v>1417</v>
      </c>
      <c r="G20" s="4">
        <v>187.5</v>
      </c>
      <c r="H20" s="4">
        <v>0</v>
      </c>
    </row>
    <row r="21" spans="1:8" ht="27.6">
      <c r="A21" s="88"/>
      <c r="B21" s="88" t="s">
        <v>1452</v>
      </c>
      <c r="C21" s="88" t="s">
        <v>1453</v>
      </c>
      <c r="D21" s="504" t="s">
        <v>1454</v>
      </c>
      <c r="E21" s="88" t="s">
        <v>1449</v>
      </c>
      <c r="F21" s="88" t="s">
        <v>1417</v>
      </c>
      <c r="G21" s="4">
        <v>187.5</v>
      </c>
      <c r="H21" s="4">
        <v>0</v>
      </c>
    </row>
    <row r="22" spans="1:8" ht="27.6">
      <c r="A22" s="88"/>
      <c r="B22" s="88" t="s">
        <v>1455</v>
      </c>
      <c r="C22" s="88" t="s">
        <v>1456</v>
      </c>
      <c r="D22" s="504" t="s">
        <v>1457</v>
      </c>
      <c r="E22" s="88" t="s">
        <v>1449</v>
      </c>
      <c r="F22" s="88" t="s">
        <v>1417</v>
      </c>
      <c r="G22" s="4">
        <v>187.5</v>
      </c>
      <c r="H22" s="4">
        <v>0</v>
      </c>
    </row>
    <row r="23" spans="1:8" ht="27.6">
      <c r="A23" s="88"/>
      <c r="B23" s="88" t="s">
        <v>1458</v>
      </c>
      <c r="C23" s="88" t="s">
        <v>1459</v>
      </c>
      <c r="D23" s="504" t="s">
        <v>1460</v>
      </c>
      <c r="E23" s="88" t="s">
        <v>1449</v>
      </c>
      <c r="F23" s="88" t="s">
        <v>1417</v>
      </c>
      <c r="G23" s="4">
        <v>187.5</v>
      </c>
      <c r="H23" s="4">
        <v>0</v>
      </c>
    </row>
    <row r="24" spans="1:8" ht="27.6">
      <c r="A24" s="88"/>
      <c r="B24" s="88" t="s">
        <v>1437</v>
      </c>
      <c r="C24" s="88" t="s">
        <v>1461</v>
      </c>
      <c r="D24" s="504" t="s">
        <v>1462</v>
      </c>
      <c r="E24" s="88" t="s">
        <v>1449</v>
      </c>
      <c r="F24" s="88" t="s">
        <v>1417</v>
      </c>
      <c r="G24" s="4">
        <v>187.5</v>
      </c>
      <c r="H24" s="4">
        <v>0</v>
      </c>
    </row>
    <row r="25" spans="1:8" ht="27.6">
      <c r="A25" s="88"/>
      <c r="B25" s="88" t="s">
        <v>535</v>
      </c>
      <c r="C25" s="88" t="s">
        <v>1463</v>
      </c>
      <c r="D25" s="504" t="s">
        <v>1464</v>
      </c>
      <c r="E25" s="88" t="s">
        <v>1449</v>
      </c>
      <c r="F25" s="88" t="s">
        <v>1417</v>
      </c>
      <c r="G25" s="4">
        <v>187.5</v>
      </c>
      <c r="H25" s="4">
        <v>0</v>
      </c>
    </row>
    <row r="26" spans="1:8" ht="27.6">
      <c r="A26" s="88"/>
      <c r="B26" s="88" t="s">
        <v>721</v>
      </c>
      <c r="C26" s="88" t="s">
        <v>1114</v>
      </c>
      <c r="D26" s="504" t="s">
        <v>1465</v>
      </c>
      <c r="E26" s="88" t="s">
        <v>1449</v>
      </c>
      <c r="F26" s="88" t="s">
        <v>1417</v>
      </c>
      <c r="G26" s="4">
        <v>187.5</v>
      </c>
      <c r="H26" s="4">
        <v>0</v>
      </c>
    </row>
    <row r="27" spans="1:8" ht="27.6">
      <c r="A27" s="88"/>
      <c r="B27" s="88" t="s">
        <v>574</v>
      </c>
      <c r="C27" s="88" t="s">
        <v>1466</v>
      </c>
      <c r="D27" s="504" t="s">
        <v>1467</v>
      </c>
      <c r="E27" s="88" t="s">
        <v>1449</v>
      </c>
      <c r="F27" s="88" t="s">
        <v>1417</v>
      </c>
      <c r="G27" s="4">
        <v>187.5</v>
      </c>
      <c r="H27" s="4">
        <v>0</v>
      </c>
    </row>
    <row r="28" spans="1:8" ht="27.6">
      <c r="A28" s="88"/>
      <c r="B28" s="88" t="s">
        <v>1273</v>
      </c>
      <c r="C28" s="88" t="s">
        <v>1468</v>
      </c>
      <c r="D28" s="504" t="s">
        <v>1469</v>
      </c>
      <c r="E28" s="88" t="s">
        <v>1449</v>
      </c>
      <c r="F28" s="88" t="s">
        <v>1417</v>
      </c>
      <c r="G28" s="4">
        <v>187.5</v>
      </c>
      <c r="H28" s="4">
        <v>0</v>
      </c>
    </row>
    <row r="29" spans="1:8" ht="27.6">
      <c r="A29" s="88"/>
      <c r="B29" s="88" t="s">
        <v>570</v>
      </c>
      <c r="C29" s="88" t="s">
        <v>1282</v>
      </c>
      <c r="D29" s="504" t="s">
        <v>1470</v>
      </c>
      <c r="E29" s="88" t="s">
        <v>1449</v>
      </c>
      <c r="F29" s="88" t="s">
        <v>1417</v>
      </c>
      <c r="G29" s="4">
        <v>187.5</v>
      </c>
      <c r="H29" s="4">
        <v>0</v>
      </c>
    </row>
    <row r="30" spans="1:8" ht="27.6">
      <c r="A30" s="88"/>
      <c r="B30" s="88" t="s">
        <v>1455</v>
      </c>
      <c r="C30" s="88" t="s">
        <v>1471</v>
      </c>
      <c r="D30" s="504" t="s">
        <v>1472</v>
      </c>
      <c r="E30" s="88" t="s">
        <v>1449</v>
      </c>
      <c r="F30" s="88" t="s">
        <v>1417</v>
      </c>
      <c r="G30" s="4">
        <v>187.5</v>
      </c>
      <c r="H30" s="4">
        <v>0</v>
      </c>
    </row>
    <row r="31" spans="1:8" ht="27.6">
      <c r="A31" s="88"/>
      <c r="B31" s="88" t="s">
        <v>1473</v>
      </c>
      <c r="C31" s="88" t="s">
        <v>1474</v>
      </c>
      <c r="D31" s="504" t="s">
        <v>1475</v>
      </c>
      <c r="E31" s="88" t="s">
        <v>1449</v>
      </c>
      <c r="F31" s="88" t="s">
        <v>1417</v>
      </c>
      <c r="G31" s="4">
        <v>187.5</v>
      </c>
      <c r="H31" s="4">
        <v>0</v>
      </c>
    </row>
    <row r="32" spans="1:8" ht="27.6">
      <c r="A32" s="88"/>
      <c r="B32" s="88" t="s">
        <v>1292</v>
      </c>
      <c r="C32" s="88" t="s">
        <v>1476</v>
      </c>
      <c r="D32" s="504" t="s">
        <v>1477</v>
      </c>
      <c r="E32" s="88" t="s">
        <v>1449</v>
      </c>
      <c r="F32" s="88" t="s">
        <v>1417</v>
      </c>
      <c r="G32" s="4">
        <v>187.5</v>
      </c>
      <c r="H32" s="4">
        <v>0</v>
      </c>
    </row>
    <row r="33" spans="1:9" ht="27.6">
      <c r="A33" s="88"/>
      <c r="B33" s="88" t="s">
        <v>1478</v>
      </c>
      <c r="C33" s="88" t="s">
        <v>1479</v>
      </c>
      <c r="D33" s="504" t="s">
        <v>1480</v>
      </c>
      <c r="E33" s="88" t="s">
        <v>1449</v>
      </c>
      <c r="F33" s="88" t="s">
        <v>1417</v>
      </c>
      <c r="G33" s="4">
        <v>187.5</v>
      </c>
      <c r="H33" s="4">
        <v>0</v>
      </c>
    </row>
    <row r="34" spans="1:9" ht="27.6">
      <c r="A34" s="88"/>
      <c r="B34" s="88" t="s">
        <v>1481</v>
      </c>
      <c r="C34" s="88" t="s">
        <v>1482</v>
      </c>
      <c r="D34" s="504" t="s">
        <v>1483</v>
      </c>
      <c r="E34" s="88" t="s">
        <v>1449</v>
      </c>
      <c r="F34" s="88" t="s">
        <v>1417</v>
      </c>
      <c r="G34" s="4">
        <v>187.5</v>
      </c>
      <c r="H34" s="4">
        <v>0</v>
      </c>
    </row>
    <row r="35" spans="1:9" ht="27.6">
      <c r="A35" s="88"/>
      <c r="B35" s="88" t="s">
        <v>721</v>
      </c>
      <c r="C35" s="88" t="s">
        <v>1070</v>
      </c>
      <c r="D35" s="504" t="s">
        <v>1484</v>
      </c>
      <c r="E35" s="88" t="s">
        <v>1449</v>
      </c>
      <c r="F35" s="88" t="s">
        <v>1417</v>
      </c>
      <c r="G35" s="4">
        <v>187.5</v>
      </c>
      <c r="H35" s="4">
        <v>0</v>
      </c>
    </row>
    <row r="36" spans="1:9" ht="27.6">
      <c r="A36" s="88"/>
      <c r="B36" s="88" t="s">
        <v>1485</v>
      </c>
      <c r="C36" s="88" t="s">
        <v>1486</v>
      </c>
      <c r="D36" s="504" t="s">
        <v>1487</v>
      </c>
      <c r="E36" s="88" t="s">
        <v>1449</v>
      </c>
      <c r="F36" s="88" t="s">
        <v>1417</v>
      </c>
      <c r="G36" s="4">
        <v>187.5</v>
      </c>
      <c r="H36" s="4">
        <v>0</v>
      </c>
    </row>
    <row r="37" spans="1:9" ht="27.6">
      <c r="A37" s="88"/>
      <c r="B37" s="88" t="s">
        <v>1455</v>
      </c>
      <c r="C37" s="88" t="s">
        <v>1488</v>
      </c>
      <c r="D37" s="504" t="s">
        <v>1489</v>
      </c>
      <c r="E37" s="88" t="s">
        <v>1449</v>
      </c>
      <c r="F37" s="88" t="s">
        <v>1417</v>
      </c>
      <c r="G37" s="4">
        <v>187.5</v>
      </c>
      <c r="H37" s="4">
        <v>0</v>
      </c>
    </row>
    <row r="38" spans="1:9" ht="27.6">
      <c r="A38" s="88"/>
      <c r="B38" s="88" t="s">
        <v>721</v>
      </c>
      <c r="C38" s="88" t="s">
        <v>1490</v>
      </c>
      <c r="D38" s="504" t="s">
        <v>1491</v>
      </c>
      <c r="E38" s="88" t="s">
        <v>1449</v>
      </c>
      <c r="F38" s="88" t="s">
        <v>1417</v>
      </c>
      <c r="G38" s="4">
        <v>187.5</v>
      </c>
      <c r="H38" s="4">
        <v>0</v>
      </c>
    </row>
    <row r="39" spans="1:9" ht="13.8">
      <c r="A39" s="88"/>
      <c r="B39" s="88" t="s">
        <v>1492</v>
      </c>
      <c r="C39" s="88" t="s">
        <v>1493</v>
      </c>
      <c r="D39" s="504" t="s">
        <v>1494</v>
      </c>
      <c r="E39" s="88" t="s">
        <v>1495</v>
      </c>
      <c r="F39" s="88" t="s">
        <v>1422</v>
      </c>
      <c r="G39" s="4">
        <v>165</v>
      </c>
      <c r="H39" s="4">
        <v>132</v>
      </c>
    </row>
    <row r="40" spans="1:9" ht="13.8">
      <c r="A40" s="88"/>
      <c r="B40" s="88" t="s">
        <v>1496</v>
      </c>
      <c r="C40" s="88" t="s">
        <v>1497</v>
      </c>
      <c r="D40" s="504" t="s">
        <v>1498</v>
      </c>
      <c r="E40" s="88" t="s">
        <v>1499</v>
      </c>
      <c r="F40" s="88" t="s">
        <v>1422</v>
      </c>
      <c r="G40" s="4">
        <v>81</v>
      </c>
      <c r="H40" s="4">
        <v>65</v>
      </c>
    </row>
    <row r="41" spans="1:9" ht="27.6">
      <c r="A41" s="88"/>
      <c r="B41" s="88" t="s">
        <v>1500</v>
      </c>
      <c r="C41" s="88" t="s">
        <v>1501</v>
      </c>
      <c r="D41" s="504" t="s">
        <v>1435</v>
      </c>
      <c r="E41" s="88" t="s">
        <v>1502</v>
      </c>
      <c r="F41" s="88" t="s">
        <v>1422</v>
      </c>
      <c r="G41" s="4">
        <v>1875</v>
      </c>
      <c r="H41" s="4">
        <v>1500</v>
      </c>
    </row>
    <row r="42" spans="1:9" ht="27.6">
      <c r="A42" s="88"/>
      <c r="B42" s="511" t="s">
        <v>701</v>
      </c>
      <c r="C42" s="512" t="s">
        <v>1503</v>
      </c>
      <c r="D42" s="491">
        <v>1006012377</v>
      </c>
      <c r="E42" s="513" t="s">
        <v>1504</v>
      </c>
      <c r="F42" s="88" t="s">
        <v>1428</v>
      </c>
      <c r="G42" s="4">
        <v>4875</v>
      </c>
      <c r="H42" s="4">
        <v>0</v>
      </c>
    </row>
    <row r="43" spans="1:9" ht="13.8">
      <c r="A43" s="88"/>
      <c r="B43" s="88"/>
      <c r="C43" s="88"/>
      <c r="D43" s="504"/>
      <c r="E43" s="88"/>
      <c r="F43" s="88"/>
      <c r="G43" s="4"/>
      <c r="H43" s="4"/>
    </row>
    <row r="44" spans="1:9" ht="13.8">
      <c r="A44" s="88"/>
      <c r="B44" s="100"/>
      <c r="C44" s="100"/>
      <c r="D44" s="505"/>
      <c r="E44" s="100"/>
      <c r="F44" s="100" t="s">
        <v>332</v>
      </c>
      <c r="G44" s="87">
        <v>19059</v>
      </c>
      <c r="H44" s="87">
        <f>SUM(H9:H43)</f>
        <v>5537</v>
      </c>
    </row>
    <row r="45" spans="1:9" ht="13.8">
      <c r="A45" s="225"/>
      <c r="B45" s="225"/>
      <c r="C45" s="225"/>
      <c r="D45" s="514"/>
      <c r="E45" s="225"/>
      <c r="F45" s="225"/>
      <c r="G45" s="225"/>
      <c r="H45" s="184"/>
      <c r="I45" s="184"/>
    </row>
    <row r="46" spans="1:9" ht="13.8">
      <c r="A46" s="226" t="s">
        <v>447</v>
      </c>
      <c r="B46" s="226"/>
      <c r="C46" s="225"/>
      <c r="D46" s="514"/>
      <c r="E46" s="225"/>
      <c r="F46" s="225"/>
      <c r="G46" s="225"/>
      <c r="H46" s="184"/>
      <c r="I46" s="184"/>
    </row>
    <row r="47" spans="1:9" ht="13.8">
      <c r="A47" s="226"/>
      <c r="B47" s="226"/>
      <c r="C47" s="225"/>
      <c r="D47" s="514"/>
      <c r="E47" s="225"/>
      <c r="F47" s="225"/>
      <c r="G47" s="225"/>
      <c r="H47" s="184"/>
      <c r="I47" s="184"/>
    </row>
    <row r="48" spans="1:9" ht="13.8">
      <c r="A48" s="226"/>
      <c r="B48" s="226"/>
      <c r="C48" s="184"/>
      <c r="D48" s="515"/>
      <c r="E48" s="184"/>
      <c r="F48" s="184"/>
      <c r="G48" s="184"/>
      <c r="H48" s="184"/>
      <c r="I48" s="184"/>
    </row>
    <row r="49" spans="1:9" ht="13.8">
      <c r="A49" s="226"/>
      <c r="B49" s="226"/>
      <c r="C49" s="184"/>
      <c r="D49" s="515"/>
      <c r="E49" s="184"/>
      <c r="F49" s="184"/>
      <c r="G49" s="184"/>
      <c r="H49" s="184"/>
      <c r="I49" s="184"/>
    </row>
    <row r="50" spans="1:9">
      <c r="A50" s="223"/>
      <c r="B50" s="223"/>
      <c r="C50" s="223"/>
      <c r="D50" s="516"/>
      <c r="E50" s="223"/>
      <c r="F50" s="223"/>
      <c r="G50" s="223"/>
      <c r="H50" s="223"/>
      <c r="I50" s="223"/>
    </row>
    <row r="51" spans="1:9" ht="13.8">
      <c r="A51" s="190" t="s">
        <v>96</v>
      </c>
      <c r="B51" s="190"/>
      <c r="C51" s="184"/>
      <c r="D51" s="515"/>
      <c r="E51" s="184"/>
      <c r="F51" s="184"/>
      <c r="G51" s="184"/>
      <c r="H51" s="184"/>
      <c r="I51" s="184"/>
    </row>
    <row r="52" spans="1:9" ht="13.8">
      <c r="A52" s="184"/>
      <c r="B52" s="184"/>
      <c r="C52" s="184"/>
      <c r="D52" s="515"/>
      <c r="E52" s="184"/>
      <c r="F52" s="184"/>
      <c r="G52" s="184"/>
      <c r="H52" s="184"/>
      <c r="I52" s="184"/>
    </row>
    <row r="53" spans="1:9" ht="13.8">
      <c r="A53" s="184"/>
      <c r="B53" s="184"/>
      <c r="C53" s="184"/>
      <c r="D53" s="515"/>
      <c r="E53" s="184"/>
      <c r="F53" s="184"/>
      <c r="G53" s="184"/>
      <c r="H53" s="184"/>
      <c r="I53" s="191"/>
    </row>
    <row r="54" spans="1:9" ht="13.8">
      <c r="A54" s="190"/>
      <c r="B54" s="190"/>
      <c r="C54" s="190" t="s">
        <v>409</v>
      </c>
      <c r="D54" s="517"/>
      <c r="E54" s="225"/>
      <c r="F54" s="190"/>
      <c r="G54" s="190"/>
      <c r="H54" s="184"/>
      <c r="I54" s="191"/>
    </row>
    <row r="55" spans="1:9" ht="13.8">
      <c r="A55" s="184"/>
      <c r="B55" s="184"/>
      <c r="C55" s="184" t="s">
        <v>258</v>
      </c>
      <c r="D55" s="515"/>
      <c r="E55" s="184"/>
      <c r="F55" s="184"/>
      <c r="G55" s="184"/>
      <c r="H55" s="184"/>
      <c r="I55" s="191"/>
    </row>
    <row r="56" spans="1:9">
      <c r="A56" s="192"/>
      <c r="B56" s="192"/>
      <c r="C56" s="192" t="s">
        <v>127</v>
      </c>
      <c r="D56" s="518"/>
      <c r="E56" s="192"/>
      <c r="F56" s="192"/>
      <c r="G5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9.4'!Область_печати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2016-07-22T06:49:05Z</cp:lastPrinted>
  <dcterms:created xsi:type="dcterms:W3CDTF">2011-12-27T13:20:18Z</dcterms:created>
  <dcterms:modified xsi:type="dcterms:W3CDTF">2016-07-22T06:49:42Z</dcterms:modified>
</cp:coreProperties>
</file>