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neCone7\Desktop\"/>
    </mc:Choice>
  </mc:AlternateContent>
  <bookViews>
    <workbookView xWindow="0" yWindow="0" windowWidth="28800" windowHeight="124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N1'!$A$1:$L$36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N4.1'!$A$1:$E$38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C64" i="12" l="1"/>
  <c r="C45" i="12"/>
  <c r="C44" i="12"/>
  <c r="C34" i="12"/>
  <c r="C10" i="12" s="1"/>
  <c r="C11" i="12"/>
  <c r="C39" i="10" l="1"/>
  <c r="B39" i="10"/>
  <c r="B36" i="10" s="1"/>
  <c r="C36" i="10"/>
  <c r="C32" i="10"/>
  <c r="B32" i="10"/>
  <c r="C24" i="10"/>
  <c r="B24" i="10"/>
  <c r="C19" i="10"/>
  <c r="B19" i="10"/>
  <c r="C10" i="10"/>
  <c r="C9" i="10" s="1"/>
  <c r="B10" i="10"/>
  <c r="B9" i="10" s="1"/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0" i="40"/>
  <c r="C60" i="40"/>
  <c r="D55" i="40"/>
  <c r="C55" i="40"/>
  <c r="D38" i="40"/>
  <c r="C38" i="40"/>
  <c r="D34" i="40"/>
  <c r="C34" i="40"/>
  <c r="D19" i="40"/>
  <c r="C19" i="40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D64" i="12" l="1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I39" i="10" l="1"/>
  <c r="I36" i="10" s="1"/>
  <c r="I32" i="10"/>
  <c r="I19" i="10"/>
  <c r="I10" i="10"/>
  <c r="G39" i="10"/>
  <c r="G36" i="10" s="1"/>
  <c r="G32" i="10"/>
  <c r="G19" i="10"/>
  <c r="G10" i="10"/>
  <c r="E39" i="10"/>
  <c r="E36" i="10" s="1"/>
  <c r="E32" i="10"/>
  <c r="E19" i="10"/>
  <c r="E10" i="10"/>
  <c r="E9" i="10" l="1"/>
  <c r="G9" i="10"/>
  <c r="I9" i="10"/>
  <c r="D45" i="12"/>
  <c r="D34" i="12"/>
  <c r="D11" i="12"/>
  <c r="J39" i="10"/>
  <c r="J36" i="10" s="1"/>
  <c r="F39" i="10"/>
  <c r="F36" i="10" s="1"/>
  <c r="D39" i="10"/>
  <c r="D36" i="10" s="1"/>
  <c r="J32" i="10"/>
  <c r="F32" i="10"/>
  <c r="D32" i="10"/>
  <c r="J19" i="10"/>
  <c r="F19" i="10"/>
  <c r="D19" i="10"/>
  <c r="J10" i="10"/>
  <c r="F10" i="10"/>
  <c r="D10" i="10"/>
  <c r="D17" i="5"/>
  <c r="C17" i="5"/>
  <c r="D14" i="5"/>
  <c r="C14" i="5"/>
  <c r="D11" i="5"/>
  <c r="C11" i="5"/>
  <c r="D19" i="3"/>
  <c r="C19" i="3"/>
  <c r="D16" i="3"/>
  <c r="C16" i="3"/>
  <c r="D10" i="5" l="1"/>
  <c r="C10" i="5"/>
  <c r="D10" i="3"/>
  <c r="D10" i="12"/>
  <c r="D44" i="12"/>
  <c r="J9" i="10"/>
  <c r="D9" i="10"/>
  <c r="F9" i="10"/>
  <c r="C9" i="3" l="1"/>
  <c r="D9" i="3"/>
</calcChain>
</file>

<file path=xl/sharedStrings.xml><?xml version="1.0" encoding="utf-8"?>
<sst xmlns="http://schemas.openxmlformats.org/spreadsheetml/2006/main" count="1354" uniqueCount="697">
  <si>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</si>
  <si>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</si>
  <si>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</si>
  <si>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</si>
  <si>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</si>
  <si>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</si>
  <si>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</si>
  <si>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</si>
  <si>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</si>
  <si>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</si>
  <si>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</si>
  <si>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</si>
  <si>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</si>
  <si>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</si>
  <si>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</si>
  <si>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</si>
  <si>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</si>
  <si>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</si>
  <si>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</si>
  <si>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</si>
  <si>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</si>
  <si>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</si>
  <si>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</si>
  <si>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</si>
  <si>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</si>
  <si>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</si>
  <si>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</si>
  <si>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</si>
  <si>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</si>
  <si>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</si>
  <si>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</si>
  <si>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</si>
  <si>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</si>
  <si>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</si>
  <si>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</si>
  <si>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</si>
  <si>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</si>
  <si>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</si>
  <si>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</si>
  <si>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</si>
  <si>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</si>
  <si>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</si>
  <si>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</si>
  <si>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</si>
  <si>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</si>
  <si>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</si>
  <si>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</si>
  <si>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</si>
  <si>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</si>
  <si>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</si>
  <si>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</si>
  <si>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</si>
  <si>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</si>
  <si>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</si>
  <si>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</si>
  <si>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</si>
  <si>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</si>
  <si>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</si>
  <si>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</si>
  <si>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</si>
  <si>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</si>
  <si>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</si>
  <si>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</si>
  <si>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</si>
  <si>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</si>
  <si>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</si>
  <si>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</si>
  <si>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</si>
  <si>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</si>
  <si>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</si>
  <si>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</si>
  <si>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</si>
  <si>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</si>
  <si>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</si>
  <si>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</si>
  <si>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</si>
  <si>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</si>
  <si>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</si>
  <si>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</si>
  <si>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</si>
  <si>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</si>
  <si>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</si>
  <si>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</si>
  <si>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</si>
  <si>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</si>
  <si>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</si>
  <si>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</si>
  <si>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</si>
  <si>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</si>
  <si>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</si>
  <si>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</si>
  <si>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</si>
  <si>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</si>
  <si>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</si>
  <si>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</si>
  <si>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</si>
  <si>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</si>
  <si>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</si>
  <si>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</si>
  <si>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</si>
  <si>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</si>
  <si>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</si>
  <si>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</si>
  <si>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</si>
  <si>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</si>
  <si>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</si>
  <si>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</si>
  <si>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</si>
  <si>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</si>
  <si>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</si>
  <si>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</si>
  <si>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</si>
  <si>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</si>
  <si>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</si>
  <si>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</si>
  <si>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</si>
  <si>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</si>
  <si>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</si>
  <si>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</si>
  <si>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</si>
  <si>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</si>
  <si>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</si>
  <si>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</si>
  <si>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</si>
  <si>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</si>
  <si>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</si>
  <si>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</si>
  <si>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</si>
  <si>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</si>
  <si>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</si>
  <si>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</si>
  <si>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</si>
  <si>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</si>
  <si>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</si>
  <si>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</si>
  <si>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</si>
  <si>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</si>
  <si>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</si>
  <si>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</si>
  <si>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</si>
  <si>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</si>
  <si>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</si>
  <si>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</si>
  <si>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</si>
  <si>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</si>
  <si>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</si>
  <si>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</si>
  <si>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</si>
  <si>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</si>
  <si>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</si>
  <si>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</si>
  <si>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</si>
  <si>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</si>
  <si>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</si>
  <si>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</si>
  <si>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</si>
  <si>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</si>
  <si>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</si>
  <si>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</si>
  <si>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</si>
  <si>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</si>
  <si>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</si>
  <si>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</si>
  <si>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</si>
  <si>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</si>
  <si>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</si>
  <si>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</si>
  <si>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</si>
  <si>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</si>
  <si>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</si>
  <si>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</si>
  <si>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</si>
  <si>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</si>
  <si>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</si>
  <si>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</si>
  <si>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</si>
  <si>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</si>
  <si>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</si>
  <si>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</si>
  <si>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</si>
  <si>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</si>
  <si>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</si>
  <si>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</si>
  <si>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</si>
  <si>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</si>
  <si>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</si>
  <si>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</si>
  <si>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</si>
  <si>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</si>
  <si>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</si>
  <si>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</si>
  <si>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</si>
  <si>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</si>
  <si>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</si>
  <si>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</si>
  <si>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</si>
  <si>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</si>
  <si>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</si>
  <si>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</si>
  <si>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</si>
  <si>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</si>
  <si>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</si>
  <si>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</si>
  <si>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</si>
  <si>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</si>
  <si>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</si>
  <si>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</si>
  <si>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</si>
  <si>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</si>
  <si>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</si>
  <si>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</si>
  <si>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</si>
  <si>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</si>
  <si>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</si>
  <si>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</si>
  <si>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</si>
  <si>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</si>
  <si>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</si>
  <si>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</si>
  <si>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</si>
  <si>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</si>
  <si>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</si>
  <si>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</si>
  <si>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</si>
  <si>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</si>
  <si>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</si>
  <si>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</si>
  <si>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</si>
  <si>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</si>
  <si>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</si>
  <si>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</si>
  <si>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</si>
  <si>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</si>
  <si>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</si>
  <si>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</si>
  <si>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</si>
  <si>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</si>
  <si>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</si>
  <si>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</si>
  <si>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</si>
  <si>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</si>
  <si>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</si>
  <si>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</si>
  <si>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</si>
  <si>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</si>
  <si>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</si>
  <si>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</si>
  <si>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</si>
  <si>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</si>
  <si>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</si>
  <si>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</si>
  <si>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</si>
  <si>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</si>
  <si>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</si>
  <si>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</si>
  <si>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</si>
  <si>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</si>
  <si>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</si>
  <si>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</si>
  <si>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</si>
  <si>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</si>
  <si>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</si>
  <si>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</si>
  <si>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</si>
  <si>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</si>
  <si>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</si>
  <si>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</si>
  <si>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</si>
  <si>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</si>
  <si>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</si>
  <si>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</si>
  <si>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</si>
  <si>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</si>
  <si>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</si>
  <si>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</si>
  <si>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</si>
  <si>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</si>
  <si>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</si>
  <si>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</si>
  <si>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</si>
  <si>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</si>
  <si>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</si>
  <si>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</si>
  <si>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</si>
  <si>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</si>
  <si>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</si>
  <si>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</si>
  <si>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</si>
  <si>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</si>
  <si>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</si>
  <si>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</si>
  <si>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</si>
  <si>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</si>
  <si>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</si>
  <si>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</si>
  <si>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</si>
  <si>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</si>
  <si>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</si>
  <si>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</si>
  <si>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</si>
  <si>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</si>
  <si>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</si>
  <si>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</si>
  <si>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</si>
  <si>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</si>
  <si>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</si>
  <si>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</si>
  <si>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</si>
  <si>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</si>
  <si>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</si>
  <si>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</si>
  <si>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</si>
  <si>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</si>
  <si>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</si>
  <si>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</si>
  <si>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</si>
  <si>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</si>
  <si>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</si>
  <si>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</si>
  <si>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</si>
  <si>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</si>
  <si>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</si>
  <si>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</si>
  <si>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</si>
  <si>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</si>
  <si>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</si>
  <si>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</si>
  <si>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</si>
  <si>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</si>
  <si>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</si>
  <si>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</si>
  <si>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</si>
  <si>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</si>
  <si>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</si>
  <si>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</si>
  <si>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</si>
  <si>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</si>
  <si>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</si>
  <si>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</si>
  <si>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</si>
  <si>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</si>
  <si>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</si>
  <si>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</si>
  <si>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</si>
  <si>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</si>
  <si>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</si>
  <si>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</si>
  <si>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</si>
  <si>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</si>
  <si>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</si>
  <si>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</si>
  <si>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</si>
  <si>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</si>
  <si>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</si>
  <si>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</si>
  <si>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</si>
  <si>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</si>
  <si>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</si>
  <si>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</si>
  <si>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</si>
  <si>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</si>
  <si>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</si>
  <si>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</si>
  <si>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</si>
  <si>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</si>
  <si>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</si>
  <si>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</si>
  <si>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</si>
  <si>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</si>
  <si>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</si>
  <si>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</si>
  <si>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</si>
  <si>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</si>
  <si>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</si>
  <si>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</si>
  <si>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</si>
  <si>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</si>
  <si>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</si>
  <si>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</si>
  <si>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</si>
  <si>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</si>
  <si>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</si>
  <si>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</si>
  <si>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</si>
  <si>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</si>
  <si>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</si>
  <si>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</si>
  <si>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</si>
  <si>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</si>
  <si>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</si>
  <si>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</si>
  <si>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</si>
  <si>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</si>
  <si>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</si>
  <si>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</si>
  <si>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</si>
  <si>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</si>
  <si>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</si>
  <si>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</si>
  <si>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</si>
  <si>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</si>
  <si>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</si>
  <si>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</si>
  <si>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</si>
  <si>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</si>
  <si>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</si>
  <si>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</si>
  <si>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</si>
  <si>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</si>
  <si>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</si>
  <si>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</si>
  <si>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</si>
  <si>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</si>
  <si>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</si>
  <si>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</si>
  <si>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</si>
  <si>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</si>
  <si>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</si>
  <si>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</si>
  <si>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</si>
  <si>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</si>
  <si>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</si>
  <si>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</si>
  <si>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</si>
  <si>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</si>
  <si>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</si>
  <si>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</si>
  <si>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</si>
  <si>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</si>
  <si>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</si>
  <si>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</si>
  <si>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</si>
  <si>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</si>
  <si>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</si>
  <si>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</si>
  <si>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</si>
  <si>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</si>
  <si>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</si>
  <si>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</si>
  <si>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</si>
  <si>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</si>
  <si>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</si>
  <si>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</si>
  <si>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</si>
  <si>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</si>
  <si>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</si>
  <si>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</si>
  <si>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</si>
  <si>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</si>
  <si>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</si>
  <si>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</si>
  <si>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</si>
  <si>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</si>
  <si>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</si>
  <si>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</si>
  <si>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</si>
  <si>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</si>
  <si>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</si>
  <si>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</si>
  <si>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</si>
  <si>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</si>
  <si>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</si>
  <si>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</si>
  <si>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</si>
  <si>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</si>
  <si>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</si>
  <si>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</si>
  <si>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</si>
  <si>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</si>
  <si>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</si>
  <si>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</si>
  <si>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</si>
  <si>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</si>
  <si>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</si>
  <si>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</si>
  <si>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</si>
  <si>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</si>
  <si>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</si>
  <si>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</si>
  <si>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</si>
  <si>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</si>
  <si>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</si>
  <si>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</si>
  <si>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</si>
  <si>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</si>
  <si>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</si>
  <si>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</si>
  <si>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</si>
  <si>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</si>
  <si>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</si>
  <si>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</si>
  <si>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</si>
  <si>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</si>
  <si>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</si>
  <si>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</si>
  <si>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</si>
  <si>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</si>
  <si>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</si>
  <si>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</si>
  <si>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</si>
  <si>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</si>
  <si>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</si>
  <si>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</si>
  <si>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</si>
  <si>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</si>
  <si>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</si>
  <si>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</si>
  <si>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</si>
  <si>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</si>
  <si>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</si>
  <si>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</si>
  <si>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</si>
  <si>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</si>
  <si>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</si>
  <si>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</si>
  <si>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სხვა კომუნალური ხარჯი - დასუფთავება</t>
  </si>
  <si>
    <t>საანგარიშო პერიოდის საქმიანობის შედეგი</t>
  </si>
  <si>
    <t>ს.ს. "თიბისი ბანკი"</t>
  </si>
  <si>
    <t>მოქმედი</t>
  </si>
  <si>
    <t>ქ.თბილისი,კოტე მესხის II, აღმართი #9</t>
  </si>
  <si>
    <t>საოფისე ფართი</t>
  </si>
  <si>
    <t>1.01017009551 2.01026009306</t>
  </si>
  <si>
    <t xml:space="preserve">1.თამარ                 2.იამზე </t>
  </si>
  <si>
    <t>1. ფაჩულია                2. თავართქილაძე</t>
  </si>
  <si>
    <t>ქ.ქუთაისი, გალაქტიონ ტაბიძის ქ.#17-19</t>
  </si>
  <si>
    <t>ქეთევან</t>
  </si>
  <si>
    <t>ბუაძე</t>
  </si>
  <si>
    <t>ქ.ოზურგეთი, ჭავჭავაძის ქ.#6</t>
  </si>
  <si>
    <t>ირმა</t>
  </si>
  <si>
    <t>სურგულაძე</t>
  </si>
  <si>
    <t>ქ.რუსთავი, კოსტავას ქ.#13</t>
  </si>
  <si>
    <t>01017004624</t>
  </si>
  <si>
    <t>ი/მ "ჭიჭიკო გოლეთიანი"</t>
  </si>
  <si>
    <t>ქ.ახალციხე, კეცხოველის ქ.#1</t>
  </si>
  <si>
    <t>07601056604</t>
  </si>
  <si>
    <t>ემმა</t>
  </si>
  <si>
    <t>პირინჯიანი</t>
  </si>
  <si>
    <t>ქ.გორი, ქუთაისის ქ.41</t>
  </si>
  <si>
    <t>თეიმურაზ</t>
  </si>
  <si>
    <t>ხარებაშვილი</t>
  </si>
  <si>
    <t>ქ.თბილისი, გლდანი "ა" მიკრორაიონი, კორპუსი #50</t>
  </si>
  <si>
    <t>01001004857</t>
  </si>
  <si>
    <t>ბესარიონ</t>
  </si>
  <si>
    <t>მოსიძე</t>
  </si>
  <si>
    <t>ქ. თბილისი, ჭავჭავაძის გამზირზე სტუდქალაქის შესასვლელთან მეორე სართული</t>
  </si>
  <si>
    <t>შპს ,,დაკა“</t>
  </si>
  <si>
    <t>ქ.თბილისი, ყაზბეგის ქ.25ა</t>
  </si>
  <si>
    <t>01006008941</t>
  </si>
  <si>
    <t xml:space="preserve">კონსტანტინე </t>
  </si>
  <si>
    <t>სულამანიძე</t>
  </si>
  <si>
    <t>ქ.თბილისი                  წმინდა ქეთევან დედოფლის გამზ.65ა</t>
  </si>
  <si>
    <t>01019008803</t>
  </si>
  <si>
    <t>ბონდო</t>
  </si>
  <si>
    <t>ყაზიშვილი</t>
  </si>
  <si>
    <t>მარტვილი, შეროზიას ქ.5</t>
  </si>
  <si>
    <t>1.29001027119        2. 29001005833</t>
  </si>
  <si>
    <t>1.იამზე                2.რომეო</t>
  </si>
  <si>
    <t>1. გაბისონია           2.კვანტალიანი</t>
  </si>
  <si>
    <t>ქ.თბილისი კლდიაშვილის #1/წინამძღვრიშვილის #97</t>
  </si>
  <si>
    <t>ქ.თბილისი რუსთაველის გამზირი ქ.38</t>
  </si>
  <si>
    <t>შპს ,,იმპორტ ლაინი“</t>
  </si>
  <si>
    <t>ახალაია</t>
  </si>
  <si>
    <t xml:space="preserve">ნოდარ </t>
  </si>
  <si>
    <t>ქ.ბათუმი. მ.აბაშიძის ქ.1</t>
  </si>
  <si>
    <t xml:space="preserve">დავით </t>
  </si>
  <si>
    <t>ჯინჭარაძე</t>
  </si>
  <si>
    <t>დაბა ადიგენი, რუსთაველის #3</t>
  </si>
  <si>
    <t xml:space="preserve">რომან </t>
  </si>
  <si>
    <t>კოსიანი</t>
  </si>
  <si>
    <t>ბორჯომი,   მესხეთის #5</t>
  </si>
  <si>
    <t xml:space="preserve">მანანა </t>
  </si>
  <si>
    <t xml:space="preserve">გათიკოევა </t>
  </si>
  <si>
    <t>ქარელი, ნინოშვილის ქ.#6</t>
  </si>
  <si>
    <t xml:space="preserve">უშანგი  </t>
  </si>
  <si>
    <t>ბარბაქაძე</t>
  </si>
  <si>
    <t>კასპი, გიორგი სააკაძის ქ. #78</t>
  </si>
  <si>
    <t>მზარეულაშვილი</t>
  </si>
  <si>
    <t xml:space="preserve">ვასილ </t>
  </si>
  <si>
    <t>სამტრედია, ჭავჭავაძის ქ.#1</t>
  </si>
  <si>
    <t xml:space="preserve">ლამარა </t>
  </si>
  <si>
    <t>ყლარჯეიშვილი</t>
  </si>
  <si>
    <t>სს  თიბისი  ბანკი</t>
  </si>
  <si>
    <t>ერთეულის ტიპი (კვ.მ.; წუთი...ცალი)</t>
  </si>
  <si>
    <t>მოქალაქეთა პოლიტიკური გაერთიანება "ახალი პოლიტიკური ცენტრი"</t>
  </si>
  <si>
    <t xml:space="preserve"> ხათუნა ჯიშიაშვილი </t>
  </si>
  <si>
    <t>41001005591</t>
  </si>
  <si>
    <t>GE03TB7891645068100001</t>
  </si>
  <si>
    <t>სს "ბანკი რესპუბლიკა"</t>
  </si>
  <si>
    <t>GE04TB7772536080100003</t>
  </si>
  <si>
    <t>13.06.2016</t>
  </si>
  <si>
    <t>17.06.2016-31.12.2016</t>
  </si>
  <si>
    <t>01.07.2016-31.12.2016</t>
  </si>
  <si>
    <t>დაბა ხულო, რუსთაველის ქ.#15</t>
  </si>
  <si>
    <t>15.06.2016-31.12.2016</t>
  </si>
  <si>
    <t>ლიანა</t>
  </si>
  <si>
    <t>ცეცხლაძე</t>
  </si>
  <si>
    <t>ქ.ქობულეთი,აღმაშენებლის გამზ.#22</t>
  </si>
  <si>
    <t>ევგენიძე</t>
  </si>
  <si>
    <t>დაბა შუახევი, რუსთაველის ქ.#31</t>
  </si>
  <si>
    <t>რევაზ</t>
  </si>
  <si>
    <t>დავითაძე</t>
  </si>
  <si>
    <t>ქ.ტყიბული, გამსახურდიას ქ.#27</t>
  </si>
  <si>
    <t>კახაბერ</t>
  </si>
  <si>
    <t>კახიძე</t>
  </si>
  <si>
    <t>სონიკო</t>
  </si>
  <si>
    <t>ისაშვილი</t>
  </si>
  <si>
    <t>ქ.დუშეთი,რუსთაველის ქ.#21</t>
  </si>
  <si>
    <t>ქ.თბილისი, მეტრო სადგურ "სარაჯიშვილის" მიმდებარედ</t>
  </si>
  <si>
    <t>მზეჭაბუკი</t>
  </si>
  <si>
    <t>აბესაძე</t>
  </si>
  <si>
    <t>ქ.ხაშური, ძნელაძის ქ.#1</t>
  </si>
  <si>
    <t>1.57001017792 2.57001022912</t>
  </si>
  <si>
    <t>1.ელგუჯა                 2.ნანული</t>
  </si>
  <si>
    <t>1. აბაიძე                     2. ღონღაძე</t>
  </si>
  <si>
    <t>ქ.თბილისი, სარაჯიშვილის გამზ.#5</t>
  </si>
  <si>
    <t>რობერტი</t>
  </si>
  <si>
    <t>ძნელაძე</t>
  </si>
  <si>
    <t>დაბა ქედა, ჭავჭავაძის ქ.4</t>
  </si>
  <si>
    <t>ასლან</t>
  </si>
  <si>
    <t>შავიშვილი</t>
  </si>
  <si>
    <t>ქ.თბილისი, ბერი გაბრიელ სალოსის გამზ.#45</t>
  </si>
  <si>
    <t>1.29001010038         2.62004020028       3.01652004120</t>
  </si>
  <si>
    <t xml:space="preserve">1. მაგდა                        2. კახა                            3. ვაჟა                                   </t>
  </si>
  <si>
    <t xml:space="preserve">1. ბერიშვილი                       2. ჯამბურია                            3. ტუღუში                                  </t>
  </si>
  <si>
    <t>ქ.თბილისი, იოანე პეტრიწის ქ.#3</t>
  </si>
  <si>
    <t>ელენე</t>
  </si>
  <si>
    <t>ქევხიშვილი</t>
  </si>
  <si>
    <t>ქ.თბილისი, ვაზისუბნის მე-4 მ/რ, 1 კვ., შანდორ პეტეფის ქუჩა</t>
  </si>
  <si>
    <t>1.01027027719       2.12001012952       3.01013007737           4.01012022509</t>
  </si>
  <si>
    <t xml:space="preserve">1. გურამ                       2.მიხეილ                            3. მერი                         4. შოთა                                 </t>
  </si>
  <si>
    <t xml:space="preserve">1. რეხვიაშვილი                     2.კახიძე                            3. ირემაშვილი                       4. ლომიძე                                 </t>
  </si>
  <si>
    <t>ქ.გარდაბანი, აღმაშენებლის #59</t>
  </si>
  <si>
    <t>15.07.2016-31.12.2016</t>
  </si>
  <si>
    <t>P3809391</t>
  </si>
  <si>
    <t>იასინ</t>
  </si>
  <si>
    <t>ორუჯოვი</t>
  </si>
  <si>
    <t>ქ.ბაღდათი, რუსთაველის ქ.#22</t>
  </si>
  <si>
    <t>09001001443</t>
  </si>
  <si>
    <t>უზბეგი</t>
  </si>
  <si>
    <t>ავალიანი</t>
  </si>
  <si>
    <t>შპს "ავამარიამი"</t>
  </si>
  <si>
    <t>ქ.თელავი, ნადიკვრის ქ.#2</t>
  </si>
  <si>
    <t>01.07.2016-31.10.2016</t>
  </si>
  <si>
    <t xml:space="preserve">1.ამალია                     2.თამუნა                            3.თინიკო                       4. ნათელა                       </t>
  </si>
  <si>
    <t xml:space="preserve">1.ქარუმაშვილი                 2.სუმბაძე                           3. ბარხუდანაშვილი                     4. მჭედლური                                 </t>
  </si>
  <si>
    <t>1.20001001446     2.20001062393       3.20001000418          4.20001001336</t>
  </si>
  <si>
    <t>ქ.ბათუმი, ტბელ აბუსერიძის ქ.#42</t>
  </si>
  <si>
    <t>01.08.2016-31.12.2016</t>
  </si>
  <si>
    <t>შპს "ციტადელი"</t>
  </si>
  <si>
    <t>ქ.თბილისი, გულიას მოედანი,გორგასლის ქ.#28-ის და #30-ის მიმდებარედ</t>
  </si>
  <si>
    <t>20.07.2016-31.12.2016</t>
  </si>
  <si>
    <t>შპს "სითი კონსთრაქშენ ჯგუფი"</t>
  </si>
  <si>
    <t>ქ.ნინოწმინდა, კარლ მარქსის ქ.#22</t>
  </si>
  <si>
    <t>ედუარდ</t>
  </si>
  <si>
    <t>მღდესიანი</t>
  </si>
  <si>
    <t>ქ.ვანი, ჯორჯიაშვილის ქ.#20</t>
  </si>
  <si>
    <t>დემურ</t>
  </si>
  <si>
    <t>გიორგაძე</t>
  </si>
  <si>
    <t>დაბა ასპინძა, შალვა ახალციხელისა და ვარძიის ქუჩების გადაკვეთაზე</t>
  </si>
  <si>
    <t>მეტრეველი</t>
  </si>
  <si>
    <t>ქ.თბილისი, აკაკი წერეთლის გამზ.#49-51-51ა</t>
  </si>
  <si>
    <t>პაატა</t>
  </si>
  <si>
    <t>მაისურაძე</t>
  </si>
  <si>
    <t>ქ.თბილისი, მუხიანის 1 მ/რ, კორპუსი #13</t>
  </si>
  <si>
    <t>0-27911190-8</t>
  </si>
  <si>
    <t>ლიმორ</t>
  </si>
  <si>
    <t>გოლდშტაინი</t>
  </si>
  <si>
    <t>20.07.2016-09.08.2016</t>
  </si>
  <si>
    <t>21.07.2016</t>
  </si>
  <si>
    <t>არაზ მაშოვი</t>
  </si>
  <si>
    <t>01024031691</t>
  </si>
  <si>
    <t>GE76TB7231236010100017</t>
  </si>
  <si>
    <t>22.07.2016</t>
  </si>
  <si>
    <t>03.08.2016</t>
  </si>
  <si>
    <t>20001003734</t>
  </si>
  <si>
    <t>GE37TB0600000303179406</t>
  </si>
  <si>
    <t>ვახტანგ მეგრელიშვილი</t>
  </si>
  <si>
    <t>20001013576</t>
  </si>
  <si>
    <t>GE81BR0000010759628998</t>
  </si>
  <si>
    <t>ვახტანგ მოსიაშვილი</t>
  </si>
  <si>
    <t>05.08.2016</t>
  </si>
  <si>
    <t>01024001342</t>
  </si>
  <si>
    <t xml:space="preserve"> GE84TB7517145068100002</t>
  </si>
  <si>
    <t>ტარიელ ლებანიძე</t>
  </si>
  <si>
    <t>აშშ დოლარი</t>
  </si>
  <si>
    <t>GE21TB7772545167800001</t>
  </si>
  <si>
    <t>01.08.2016</t>
  </si>
  <si>
    <t>ინტერნეტ-რეკლამს ხრჯი</t>
  </si>
  <si>
    <t>Facebook.com</t>
  </si>
  <si>
    <t>ბრენდირებული აქსესუარებით რკლამის ხარჯი</t>
  </si>
  <si>
    <t>შპს ბუსტი</t>
  </si>
  <si>
    <t>საკანცელარიო საქონლის შეძენა</t>
  </si>
  <si>
    <t>არაფულადი შემოწირულობა</t>
  </si>
  <si>
    <t>შპს ციტადელი</t>
  </si>
  <si>
    <t>198.95 კვმ</t>
  </si>
  <si>
    <t>იჯარა</t>
  </si>
  <si>
    <t>ქ.ბათუმში, ტბელ აბუსერიძის ქ.#42-ში, #6 კომერციული ფართი. საკადასტრო კოდი 05.25.01.004.01.505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</si>
</sst>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  <numFmt numFmtId="170" formatCode="#,##0.000"/>
    <numFmt numFmtId="171" formatCode="#,##0.00000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9"/>
      <color theme="1"/>
      <name val="Arial Unicode MS"/>
      <family val="2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Sylfaen"/>
      <family val="1"/>
      <charset val="204"/>
    </font>
    <font>
      <sz val="9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7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1" xfId="2" applyFont="1" applyFill="1" applyBorder="1" applyAlignment="1" applyProtection="1">
      <alignment horizontal="center" vertical="top" wrapText="1"/>
    </xf>
    <xf numFmtId="1" fontId="23" fillId="5" borderId="21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2" xfId="2" applyFont="1" applyFill="1" applyBorder="1" applyAlignment="1" applyProtection="1">
      <alignment horizontal="left" vertical="top"/>
      <protection locked="0"/>
    </xf>
    <xf numFmtId="0" fontId="23" fillId="5" borderId="22" xfId="2" applyFont="1" applyFill="1" applyBorder="1" applyAlignment="1" applyProtection="1">
      <alignment horizontal="left" vertical="top" wrapText="1"/>
      <protection locked="0"/>
    </xf>
    <xf numFmtId="0" fontId="23" fillId="5" borderId="23" xfId="2" applyFont="1" applyFill="1" applyBorder="1" applyAlignment="1" applyProtection="1">
      <alignment horizontal="left" vertical="top" wrapText="1"/>
      <protection locked="0"/>
    </xf>
    <xf numFmtId="1" fontId="23" fillId="5" borderId="23" xfId="2" applyNumberFormat="1" applyFont="1" applyFill="1" applyBorder="1" applyAlignment="1" applyProtection="1">
      <alignment horizontal="left" vertical="top" wrapText="1"/>
      <protection locked="0"/>
    </xf>
    <xf numFmtId="1" fontId="23" fillId="5" borderId="24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26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27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5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28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6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0" borderId="31" xfId="9" applyFont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3" xfId="9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3" xfId="9" applyFont="1" applyFill="1" applyBorder="1" applyAlignment="1" applyProtection="1">
      <alignment vertical="center"/>
    </xf>
    <xf numFmtId="14" fontId="18" fillId="0" borderId="3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3" xfId="0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0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36" fillId="0" borderId="1" xfId="0" applyNumberFormat="1" applyFont="1" applyBorder="1" applyAlignment="1">
      <alignment horizontal="left"/>
    </xf>
    <xf numFmtId="169" fontId="37" fillId="0" borderId="1" xfId="0" applyNumberFormat="1" applyFont="1" applyBorder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0" applyNumberFormat="1" applyFont="1" applyFill="1" applyBorder="1" applyProtection="1"/>
    <xf numFmtId="2" fontId="21" fillId="5" borderId="1" xfId="0" applyNumberFormat="1" applyFont="1" applyFill="1" applyBorder="1" applyAlignment="1" applyProtection="1">
      <alignment horizontal="right" vertical="center" wrapText="1"/>
    </xf>
    <xf numFmtId="49" fontId="18" fillId="0" borderId="2" xfId="4" applyNumberFormat="1" applyFont="1" applyBorder="1" applyAlignment="1" applyProtection="1">
      <alignment horizontal="right" vertical="center" wrapText="1"/>
      <protection locked="0"/>
    </xf>
    <xf numFmtId="49" fontId="18" fillId="0" borderId="2" xfId="4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8" fillId="5" borderId="34" xfId="9" applyFont="1" applyFill="1" applyBorder="1" applyAlignment="1" applyProtection="1">
      <alignment horizontal="center" vertical="center"/>
    </xf>
    <xf numFmtId="0" fontId="28" fillId="5" borderId="35" xfId="9" applyFont="1" applyFill="1" applyBorder="1" applyAlignment="1" applyProtection="1">
      <alignment horizontal="center" vertical="center"/>
    </xf>
    <xf numFmtId="4" fontId="38" fillId="0" borderId="1" xfId="0" applyNumberFormat="1" applyFont="1" applyBorder="1" applyAlignment="1">
      <alignment horizontal="right"/>
    </xf>
    <xf numFmtId="0" fontId="33" fillId="4" borderId="36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8" fillId="0" borderId="1" xfId="0" applyFont="1" applyBorder="1" applyAlignment="1">
      <alignment horizontal="left"/>
    </xf>
    <xf numFmtId="0" fontId="28" fillId="5" borderId="37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center" vertical="center"/>
      <protection locked="0"/>
    </xf>
    <xf numFmtId="49" fontId="35" fillId="0" borderId="1" xfId="0" applyNumberFormat="1" applyFont="1" applyBorder="1" applyAlignment="1">
      <alignment horizontal="left" wrapText="1"/>
    </xf>
    <xf numFmtId="2" fontId="16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39" fillId="0" borderId="1" xfId="1" applyFont="1" applyFill="1" applyBorder="1" applyAlignment="1" applyProtection="1">
      <alignment horizontal="left" vertical="center" wrapText="1" indent="1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4" borderId="28" xfId="9" applyFont="1" applyFill="1" applyBorder="1" applyAlignment="1" applyProtection="1">
      <alignment vertical="center" wrapText="1"/>
      <protection locked="0"/>
    </xf>
    <xf numFmtId="0" fontId="33" fillId="4" borderId="39" xfId="9" applyFont="1" applyFill="1" applyBorder="1" applyAlignment="1" applyProtection="1">
      <alignment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33" fillId="4" borderId="38" xfId="9" applyFont="1" applyFill="1" applyBorder="1" applyAlignment="1" applyProtection="1">
      <alignment vertical="center" wrapText="1"/>
      <protection locked="0"/>
    </xf>
    <xf numFmtId="4" fontId="38" fillId="0" borderId="28" xfId="0" applyNumberFormat="1" applyFont="1" applyBorder="1" applyAlignment="1">
      <alignment horizontal="right"/>
    </xf>
    <xf numFmtId="169" fontId="37" fillId="0" borderId="28" xfId="0" applyNumberFormat="1" applyFont="1" applyBorder="1" applyAlignment="1">
      <alignment horizontal="left"/>
    </xf>
    <xf numFmtId="49" fontId="35" fillId="0" borderId="28" xfId="0" applyNumberFormat="1" applyFont="1" applyBorder="1" applyAlignment="1">
      <alignment horizontal="left" wrapText="1"/>
    </xf>
    <xf numFmtId="0" fontId="40" fillId="0" borderId="1" xfId="0" applyFont="1" applyBorder="1" applyAlignment="1">
      <alignment horizontal="left"/>
    </xf>
    <xf numFmtId="0" fontId="26" fillId="0" borderId="0" xfId="9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left" vertical="center" wrapText="1"/>
    </xf>
    <xf numFmtId="0" fontId="20" fillId="5" borderId="1" xfId="4" applyFont="1" applyFill="1" applyBorder="1" applyAlignment="1" applyProtection="1">
      <alignment horizontal="left" vertical="center" wrapText="1"/>
    </xf>
    <xf numFmtId="49" fontId="18" fillId="0" borderId="1" xfId="4" applyNumberFormat="1" applyFont="1" applyBorder="1" applyAlignment="1" applyProtection="1">
      <alignment horizontal="left" vertical="center" wrapText="1"/>
      <protection locked="0"/>
    </xf>
    <xf numFmtId="0" fontId="18" fillId="0" borderId="1" xfId="4" applyFont="1" applyBorder="1" applyAlignment="1" applyProtection="1">
      <alignment horizontal="left" vertical="center" wrapText="1"/>
      <protection locked="0"/>
    </xf>
    <xf numFmtId="49" fontId="18" fillId="0" borderId="2" xfId="4" applyNumberFormat="1" applyFont="1" applyBorder="1" applyAlignment="1" applyProtection="1">
      <alignment horizontal="left" vertical="center" wrapText="1"/>
      <protection locked="0"/>
    </xf>
    <xf numFmtId="0" fontId="0" fillId="5" borderId="0" xfId="0" applyFill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4" fontId="21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1" applyFont="1" applyFill="1" applyBorder="1" applyAlignment="1" applyProtection="1">
      <alignment horizontal="left" vertical="center" wrapText="1" indent="1"/>
    </xf>
    <xf numFmtId="171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4" borderId="1" xfId="9" applyFont="1" applyFill="1" applyBorder="1" applyAlignment="1" applyProtection="1">
      <alignment horizontal="center" vertical="center" wrapText="1"/>
      <protection locked="0"/>
    </xf>
    <xf numFmtId="49" fontId="33" fillId="0" borderId="1" xfId="9" applyNumberFormat="1" applyFont="1" applyBorder="1" applyAlignment="1" applyProtection="1">
      <alignment horizontal="left" vertical="center"/>
      <protection locked="0"/>
    </xf>
    <xf numFmtId="0" fontId="18" fillId="0" borderId="2" xfId="4" applyFont="1" applyBorder="1" applyAlignment="1" applyProtection="1">
      <alignment horizontal="left" vertical="center" wrapText="1"/>
      <protection locked="0"/>
    </xf>
    <xf numFmtId="169" fontId="37" fillId="0" borderId="1" xfId="0" applyNumberFormat="1" applyFont="1" applyBorder="1" applyAlignment="1">
      <alignment horizontal="left" vertical="center"/>
    </xf>
    <xf numFmtId="169" fontId="36" fillId="0" borderId="1" xfId="0" applyNumberFormat="1" applyFont="1" applyBorder="1" applyAlignment="1">
      <alignment horizontal="left" vertical="center"/>
    </xf>
    <xf numFmtId="4" fontId="38" fillId="0" borderId="1" xfId="0" applyNumberFormat="1" applyFont="1" applyBorder="1" applyAlignment="1">
      <alignment horizontal="right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29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29" xfId="10" applyNumberFormat="1" applyFont="1" applyFill="1" applyBorder="1" applyAlignment="1" applyProtection="1">
      <alignment horizontal="center" vertical="center"/>
    </xf>
    <xf numFmtId="14" fontId="20" fillId="2" borderId="29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41"/>
  <sheetViews>
    <sheetView showGridLines="0" tabSelected="1" zoomScaleNormal="100" zoomScaleSheetLayoutView="80" workbookViewId="0">
      <selection activeCell="P13" sqref="P13"/>
    </sheetView>
  </sheetViews>
  <sheetFormatPr defaultRowHeight="15" x14ac:dyDescent="0.2"/>
  <cols>
    <col min="1" max="1" width="6.28515625" style="293" bestFit="1" customWidth="1"/>
    <col min="2" max="2" width="13.140625" style="293" customWidth="1"/>
    <col min="3" max="3" width="24.7109375" style="293" customWidth="1"/>
    <col min="4" max="4" width="15.140625" style="293" customWidth="1"/>
    <col min="5" max="5" width="24.5703125" style="293" customWidth="1"/>
    <col min="6" max="7" width="19.140625" style="294" customWidth="1"/>
    <col min="8" max="8" width="20.5703125" style="294" customWidth="1"/>
    <col min="9" max="9" width="16.42578125" style="293" bestFit="1" customWidth="1"/>
    <col min="10" max="10" width="17.42578125" style="293" customWidth="1"/>
    <col min="11" max="11" width="10.28515625" style="293" customWidth="1"/>
    <col min="12" max="12" width="20.85546875" style="293" customWidth="1"/>
    <col min="13" max="16384" width="9.140625" style="293"/>
  </cols>
  <sheetData>
    <row r="1" spans="1:12" s="304" customFormat="1" x14ac:dyDescent="0.2">
      <c r="A1" s="350" t="s">
        <v>307</v>
      </c>
      <c r="B1" s="335"/>
      <c r="C1" s="335"/>
      <c r="D1" s="335"/>
      <c r="E1" s="336"/>
      <c r="F1" s="330"/>
      <c r="G1" s="336"/>
      <c r="H1" s="349"/>
      <c r="I1" s="335"/>
      <c r="J1" s="336"/>
      <c r="K1" s="336"/>
      <c r="L1" s="348" t="s">
        <v>109</v>
      </c>
    </row>
    <row r="2" spans="1:12" s="304" customFormat="1" x14ac:dyDescent="0.2">
      <c r="A2" s="347" t="s">
        <v>140</v>
      </c>
      <c r="B2" s="335"/>
      <c r="C2" s="335"/>
      <c r="D2" s="335"/>
      <c r="E2" s="336"/>
      <c r="F2" s="330"/>
      <c r="G2" s="336"/>
      <c r="H2" s="346"/>
      <c r="I2" s="335"/>
      <c r="J2" s="336"/>
      <c r="K2" s="336"/>
      <c r="L2" s="345" t="s">
        <v>667</v>
      </c>
    </row>
    <row r="3" spans="1:12" s="304" customFormat="1" x14ac:dyDescent="0.2">
      <c r="A3" s="344"/>
      <c r="B3" s="335"/>
      <c r="C3" s="343"/>
      <c r="D3" s="342"/>
      <c r="E3" s="336"/>
      <c r="F3" s="341"/>
      <c r="G3" s="336"/>
      <c r="H3" s="336"/>
      <c r="I3" s="330"/>
      <c r="J3" s="335"/>
      <c r="K3" s="335"/>
      <c r="L3" s="334"/>
    </row>
    <row r="4" spans="1:12" s="304" customFormat="1" x14ac:dyDescent="0.2">
      <c r="A4" s="381" t="s">
        <v>274</v>
      </c>
      <c r="B4" s="330"/>
      <c r="C4" s="330"/>
      <c r="D4" s="383" t="s">
        <v>583</v>
      </c>
      <c r="E4" s="373"/>
      <c r="F4" s="303"/>
      <c r="G4" s="296"/>
      <c r="H4" s="374"/>
      <c r="I4" s="373"/>
      <c r="J4" s="375"/>
      <c r="K4" s="296"/>
      <c r="L4" s="376"/>
    </row>
    <row r="5" spans="1:12" s="304" customFormat="1" ht="15.75" thickBot="1" x14ac:dyDescent="0.25">
      <c r="A5" s="340"/>
      <c r="B5" s="336"/>
      <c r="C5" s="339"/>
      <c r="D5" s="338"/>
      <c r="E5" s="336"/>
      <c r="F5" s="337"/>
      <c r="G5" s="337"/>
      <c r="H5" s="337"/>
      <c r="I5" s="336"/>
      <c r="J5" s="335"/>
      <c r="K5" s="335"/>
      <c r="L5" s="334"/>
    </row>
    <row r="6" spans="1:12" ht="15.75" thickBot="1" x14ac:dyDescent="0.25">
      <c r="A6" s="333"/>
      <c r="B6" s="332"/>
      <c r="C6" s="331"/>
      <c r="D6" s="331"/>
      <c r="E6" s="331"/>
      <c r="F6" s="330"/>
      <c r="G6" s="330"/>
      <c r="H6" s="330"/>
      <c r="I6" s="448" t="s">
        <v>474</v>
      </c>
      <c r="J6" s="449"/>
      <c r="K6" s="450"/>
      <c r="L6" s="329"/>
    </row>
    <row r="7" spans="1:12" s="317" customFormat="1" ht="51.75" thickBot="1" x14ac:dyDescent="0.25">
      <c r="A7" s="328" t="s">
        <v>64</v>
      </c>
      <c r="B7" s="327" t="s">
        <v>141</v>
      </c>
      <c r="C7" s="327" t="s">
        <v>473</v>
      </c>
      <c r="D7" s="326" t="s">
        <v>280</v>
      </c>
      <c r="E7" s="325" t="s">
        <v>472</v>
      </c>
      <c r="F7" s="324" t="s">
        <v>471</v>
      </c>
      <c r="G7" s="323" t="s">
        <v>228</v>
      </c>
      <c r="H7" s="322" t="s">
        <v>225</v>
      </c>
      <c r="I7" s="321" t="s">
        <v>470</v>
      </c>
      <c r="J7" s="320" t="s">
        <v>277</v>
      </c>
      <c r="K7" s="319" t="s">
        <v>229</v>
      </c>
      <c r="L7" s="318" t="s">
        <v>230</v>
      </c>
    </row>
    <row r="8" spans="1:12" s="312" customFormat="1" ht="15.75" thickBot="1" x14ac:dyDescent="0.25">
      <c r="A8" s="403">
        <v>1</v>
      </c>
      <c r="B8" s="397">
        <v>2</v>
      </c>
      <c r="C8" s="398">
        <v>3</v>
      </c>
      <c r="D8" s="398">
        <v>4</v>
      </c>
      <c r="E8" s="403">
        <v>5</v>
      </c>
      <c r="F8" s="397">
        <v>6</v>
      </c>
      <c r="G8" s="398">
        <v>7</v>
      </c>
      <c r="H8" s="397">
        <v>8</v>
      </c>
      <c r="I8" s="316">
        <v>9</v>
      </c>
      <c r="J8" s="315">
        <v>10</v>
      </c>
      <c r="K8" s="314">
        <v>11</v>
      </c>
      <c r="L8" s="313">
        <v>12</v>
      </c>
    </row>
    <row r="9" spans="1:12" ht="27.75" customHeight="1" x14ac:dyDescent="0.25">
      <c r="A9" s="404">
        <v>1</v>
      </c>
      <c r="B9" s="387" t="s">
        <v>668</v>
      </c>
      <c r="C9" s="386" t="s">
        <v>514</v>
      </c>
      <c r="D9" s="399">
        <v>2000</v>
      </c>
      <c r="E9" s="405" t="s">
        <v>669</v>
      </c>
      <c r="F9" s="405" t="s">
        <v>670</v>
      </c>
      <c r="G9" s="405" t="s">
        <v>671</v>
      </c>
      <c r="H9" s="402" t="s">
        <v>581</v>
      </c>
      <c r="I9" s="400"/>
      <c r="J9" s="311"/>
      <c r="K9" s="310"/>
      <c r="L9" s="309"/>
    </row>
    <row r="10" spans="1:12" ht="27.75" customHeight="1" x14ac:dyDescent="0.25">
      <c r="A10" s="404">
        <v>2</v>
      </c>
      <c r="B10" s="387" t="s">
        <v>672</v>
      </c>
      <c r="C10" s="386" t="s">
        <v>514</v>
      </c>
      <c r="D10" s="399">
        <v>1000</v>
      </c>
      <c r="E10" s="405" t="s">
        <v>584</v>
      </c>
      <c r="F10" s="405" t="s">
        <v>585</v>
      </c>
      <c r="G10" s="405" t="s">
        <v>586</v>
      </c>
      <c r="H10" s="402" t="s">
        <v>581</v>
      </c>
      <c r="I10" s="400"/>
      <c r="J10" s="311"/>
      <c r="K10" s="310"/>
      <c r="L10" s="309"/>
    </row>
    <row r="11" spans="1:12" ht="27.75" customHeight="1" x14ac:dyDescent="0.25">
      <c r="A11" s="404">
        <v>3</v>
      </c>
      <c r="B11" s="387" t="s">
        <v>673</v>
      </c>
      <c r="C11" s="386" t="s">
        <v>514</v>
      </c>
      <c r="D11" s="399">
        <v>3000</v>
      </c>
      <c r="E11" s="405" t="s">
        <v>676</v>
      </c>
      <c r="F11" s="405" t="s">
        <v>674</v>
      </c>
      <c r="G11" s="405" t="s">
        <v>675</v>
      </c>
      <c r="H11" s="402" t="s">
        <v>581</v>
      </c>
      <c r="I11" s="400"/>
      <c r="J11" s="311"/>
      <c r="K11" s="310"/>
      <c r="L11" s="309"/>
    </row>
    <row r="12" spans="1:12" ht="27.75" customHeight="1" x14ac:dyDescent="0.25">
      <c r="A12" s="404">
        <v>4</v>
      </c>
      <c r="B12" s="387" t="s">
        <v>673</v>
      </c>
      <c r="C12" s="386" t="s">
        <v>514</v>
      </c>
      <c r="D12" s="399">
        <v>3200</v>
      </c>
      <c r="E12" s="405" t="s">
        <v>679</v>
      </c>
      <c r="F12" s="405" t="s">
        <v>677</v>
      </c>
      <c r="G12" s="405" t="s">
        <v>678</v>
      </c>
      <c r="H12" s="402" t="s">
        <v>587</v>
      </c>
      <c r="I12" s="400"/>
      <c r="J12" s="311"/>
      <c r="K12" s="310"/>
      <c r="L12" s="309"/>
    </row>
    <row r="13" spans="1:12" ht="27.75" customHeight="1" x14ac:dyDescent="0.25">
      <c r="A13" s="404">
        <v>5</v>
      </c>
      <c r="B13" s="387" t="s">
        <v>680</v>
      </c>
      <c r="C13" s="386" t="s">
        <v>514</v>
      </c>
      <c r="D13" s="399">
        <v>7000</v>
      </c>
      <c r="E13" s="405" t="s">
        <v>683</v>
      </c>
      <c r="F13" s="405" t="s">
        <v>681</v>
      </c>
      <c r="G13" s="405" t="s">
        <v>682</v>
      </c>
      <c r="H13" s="402" t="s">
        <v>581</v>
      </c>
      <c r="I13" s="400"/>
      <c r="J13" s="311"/>
      <c r="K13" s="310"/>
      <c r="L13" s="309"/>
    </row>
    <row r="14" spans="1:12" ht="89.25" x14ac:dyDescent="0.25">
      <c r="A14" s="404">
        <v>6</v>
      </c>
      <c r="B14" s="443" t="s">
        <v>686</v>
      </c>
      <c r="C14" s="444" t="s">
        <v>692</v>
      </c>
      <c r="D14" s="445">
        <v>10000</v>
      </c>
      <c r="E14" s="443" t="s">
        <v>693</v>
      </c>
      <c r="F14" s="442">
        <v>245579510</v>
      </c>
      <c r="G14" s="405"/>
      <c r="H14" s="421"/>
      <c r="I14" s="401" t="s">
        <v>696</v>
      </c>
      <c r="J14" s="440" t="s">
        <v>695</v>
      </c>
      <c r="K14" s="307" t="s">
        <v>694</v>
      </c>
      <c r="L14" s="306"/>
    </row>
    <row r="15" spans="1:12" x14ac:dyDescent="0.25">
      <c r="A15" s="404"/>
      <c r="B15" s="387"/>
      <c r="C15" s="386"/>
      <c r="D15" s="399"/>
      <c r="E15" s="387"/>
      <c r="F15" s="405"/>
      <c r="G15" s="405"/>
      <c r="H15" s="421"/>
      <c r="I15" s="401"/>
      <c r="J15" s="308"/>
      <c r="K15" s="307"/>
      <c r="L15" s="306"/>
    </row>
    <row r="16" spans="1:12" x14ac:dyDescent="0.25">
      <c r="A16" s="404"/>
      <c r="B16" s="419"/>
      <c r="C16" s="386"/>
      <c r="D16" s="418"/>
      <c r="E16" s="419"/>
      <c r="F16" s="420"/>
      <c r="G16" s="420"/>
      <c r="H16" s="421"/>
      <c r="I16" s="417"/>
      <c r="J16" s="411"/>
      <c r="K16" s="412"/>
      <c r="L16" s="413"/>
    </row>
    <row r="17" spans="1:190" x14ac:dyDescent="0.25">
      <c r="A17" s="404"/>
      <c r="B17" s="419"/>
      <c r="C17" s="386"/>
      <c r="D17" s="418"/>
      <c r="E17" s="419"/>
      <c r="F17" s="420"/>
      <c r="G17" s="420"/>
      <c r="H17" s="421"/>
      <c r="I17" s="417"/>
      <c r="J17" s="411"/>
      <c r="K17" s="412"/>
      <c r="L17" s="413"/>
    </row>
    <row r="18" spans="1:190" x14ac:dyDescent="0.25">
      <c r="A18" s="404"/>
      <c r="B18" s="387"/>
      <c r="C18" s="386"/>
      <c r="D18" s="399"/>
      <c r="E18" s="387"/>
      <c r="F18" s="405"/>
      <c r="G18" s="405"/>
      <c r="H18" s="402"/>
      <c r="I18" s="308"/>
      <c r="J18" s="308"/>
      <c r="K18" s="415"/>
      <c r="L18" s="416"/>
    </row>
    <row r="19" spans="1:190" x14ac:dyDescent="0.2">
      <c r="A19" s="404" t="s">
        <v>276</v>
      </c>
      <c r="B19" s="435"/>
      <c r="C19" s="416"/>
      <c r="D19" s="414"/>
      <c r="E19" s="416"/>
      <c r="F19" s="436"/>
      <c r="G19" s="441"/>
      <c r="H19" s="436"/>
      <c r="I19" s="436"/>
      <c r="J19" s="436"/>
      <c r="K19" s="436"/>
      <c r="L19" s="436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22"/>
      <c r="AA19" s="422"/>
      <c r="AB19" s="422"/>
      <c r="AC19" s="422"/>
      <c r="AD19" s="422"/>
      <c r="AE19" s="422"/>
      <c r="AF19" s="422"/>
      <c r="AG19" s="422"/>
      <c r="AH19" s="422"/>
      <c r="AI19" s="422"/>
      <c r="AJ19" s="422"/>
      <c r="AK19" s="422"/>
      <c r="AL19" s="422"/>
      <c r="AM19" s="422"/>
      <c r="AN19" s="422"/>
      <c r="AO19" s="422"/>
      <c r="AP19" s="422"/>
      <c r="AQ19" s="422"/>
      <c r="AR19" s="422"/>
      <c r="AS19" s="422"/>
      <c r="AT19" s="422"/>
      <c r="AU19" s="422"/>
      <c r="AV19" s="422"/>
      <c r="AW19" s="422"/>
      <c r="AX19" s="422"/>
      <c r="AY19" s="422"/>
      <c r="AZ19" s="422"/>
      <c r="BA19" s="422"/>
      <c r="BB19" s="422"/>
      <c r="BC19" s="422"/>
      <c r="BD19" s="422"/>
      <c r="BE19" s="422"/>
      <c r="BF19" s="422"/>
      <c r="BG19" s="422"/>
      <c r="BH19" s="422"/>
      <c r="BI19" s="422"/>
      <c r="BJ19" s="422"/>
      <c r="BK19" s="422"/>
      <c r="BL19" s="422"/>
      <c r="BM19" s="422"/>
      <c r="BN19" s="422"/>
      <c r="BO19" s="422"/>
      <c r="BP19" s="422"/>
      <c r="BQ19" s="422"/>
      <c r="BR19" s="422"/>
      <c r="BS19" s="422"/>
      <c r="BT19" s="422"/>
      <c r="BU19" s="422"/>
      <c r="BV19" s="422"/>
      <c r="BW19" s="422"/>
      <c r="BX19" s="422"/>
      <c r="BY19" s="422"/>
      <c r="BZ19" s="422"/>
      <c r="CA19" s="422"/>
      <c r="CB19" s="422"/>
      <c r="CC19" s="422"/>
      <c r="CD19" s="422"/>
      <c r="CE19" s="422"/>
      <c r="CF19" s="422"/>
      <c r="CG19" s="422"/>
      <c r="CH19" s="422"/>
      <c r="CI19" s="422"/>
      <c r="CJ19" s="422"/>
      <c r="CK19" s="422"/>
      <c r="CL19" s="422"/>
      <c r="CM19" s="422"/>
      <c r="CN19" s="422"/>
      <c r="CO19" s="422"/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422"/>
      <c r="DF19" s="422"/>
      <c r="DG19" s="422"/>
      <c r="DH19" s="422"/>
      <c r="DI19" s="422"/>
      <c r="DJ19" s="422"/>
      <c r="DK19" s="422"/>
      <c r="DL19" s="422"/>
      <c r="DM19" s="422"/>
      <c r="DN19" s="422"/>
      <c r="DO19" s="422"/>
      <c r="DP19" s="422"/>
      <c r="DQ19" s="422"/>
      <c r="DR19" s="422"/>
      <c r="DS19" s="422"/>
      <c r="DT19" s="422"/>
      <c r="DU19" s="422"/>
      <c r="DV19" s="422"/>
      <c r="DW19" s="422"/>
      <c r="DX19" s="422"/>
      <c r="DY19" s="422"/>
      <c r="DZ19" s="422"/>
      <c r="EA19" s="422"/>
      <c r="EB19" s="422"/>
      <c r="EC19" s="422"/>
      <c r="ED19" s="422"/>
      <c r="EE19" s="422"/>
      <c r="EF19" s="422"/>
      <c r="EG19" s="422"/>
      <c r="EH19" s="422"/>
      <c r="EI19" s="422"/>
      <c r="EJ19" s="422"/>
      <c r="EK19" s="422"/>
      <c r="EL19" s="422"/>
      <c r="EM19" s="422"/>
      <c r="EN19" s="422"/>
      <c r="EO19" s="422"/>
      <c r="EP19" s="422"/>
      <c r="EQ19" s="422"/>
      <c r="ER19" s="422"/>
      <c r="ES19" s="422"/>
      <c r="ET19" s="422"/>
      <c r="EU19" s="422"/>
      <c r="EV19" s="422"/>
      <c r="EW19" s="422"/>
      <c r="EX19" s="422"/>
      <c r="EY19" s="422"/>
      <c r="EZ19" s="422"/>
      <c r="FA19" s="422"/>
      <c r="FB19" s="422"/>
      <c r="FC19" s="422"/>
      <c r="FD19" s="422"/>
      <c r="FE19" s="422"/>
      <c r="FF19" s="422"/>
      <c r="FG19" s="422"/>
      <c r="FH19" s="422"/>
      <c r="FI19" s="422"/>
      <c r="FJ19" s="422"/>
      <c r="FK19" s="422"/>
      <c r="FL19" s="422"/>
      <c r="FM19" s="422"/>
      <c r="FN19" s="422"/>
      <c r="FO19" s="422"/>
      <c r="FP19" s="422"/>
      <c r="FQ19" s="422"/>
      <c r="FR19" s="422"/>
      <c r="FS19" s="422"/>
      <c r="FT19" s="422"/>
      <c r="FU19" s="422"/>
      <c r="FV19" s="422"/>
      <c r="FW19" s="422"/>
      <c r="FX19" s="422"/>
      <c r="FY19" s="422"/>
      <c r="FZ19" s="422"/>
      <c r="GA19" s="422"/>
      <c r="GB19" s="422"/>
      <c r="GC19" s="422"/>
      <c r="GD19" s="422"/>
      <c r="GE19" s="422"/>
      <c r="GF19" s="422"/>
      <c r="GG19" s="422"/>
      <c r="GH19" s="422"/>
    </row>
    <row r="20" spans="1:190" x14ac:dyDescent="0.2">
      <c r="A20" s="296"/>
      <c r="B20" s="297"/>
      <c r="C20" s="296"/>
      <c r="D20" s="297"/>
      <c r="E20" s="296"/>
      <c r="F20" s="297"/>
      <c r="G20" s="296"/>
      <c r="H20" s="297"/>
      <c r="I20" s="296"/>
      <c r="J20" s="297"/>
      <c r="K20" s="296"/>
      <c r="L20" s="297"/>
    </row>
    <row r="21" spans="1:190" x14ac:dyDescent="0.2">
      <c r="A21" s="296"/>
      <c r="B21" s="303"/>
      <c r="C21" s="296"/>
      <c r="D21" s="303"/>
      <c r="E21" s="296"/>
      <c r="F21" s="303"/>
      <c r="G21" s="296"/>
      <c r="H21" s="303"/>
      <c r="I21" s="296"/>
      <c r="J21" s="303"/>
      <c r="K21" s="296"/>
      <c r="L21" s="303"/>
    </row>
    <row r="22" spans="1:190" s="304" customFormat="1" x14ac:dyDescent="0.2">
      <c r="A22" s="447" t="s">
        <v>432</v>
      </c>
      <c r="B22" s="447"/>
      <c r="C22" s="447"/>
      <c r="D22" s="447"/>
      <c r="E22" s="447"/>
      <c r="F22" s="447"/>
      <c r="G22" s="447"/>
      <c r="H22" s="447"/>
      <c r="I22" s="447"/>
      <c r="J22" s="447"/>
      <c r="K22" s="447"/>
      <c r="L22" s="447"/>
    </row>
    <row r="23" spans="1:190" s="305" customFormat="1" ht="12.75" x14ac:dyDescent="0.2">
      <c r="A23" s="447" t="s">
        <v>469</v>
      </c>
      <c r="B23" s="447"/>
      <c r="C23" s="447"/>
      <c r="D23" s="447"/>
      <c r="E23" s="447"/>
      <c r="F23" s="447"/>
      <c r="G23" s="447"/>
      <c r="H23" s="447"/>
      <c r="I23" s="447"/>
      <c r="J23" s="447"/>
      <c r="K23" s="447"/>
      <c r="L23" s="447"/>
    </row>
    <row r="24" spans="1:190" s="305" customFormat="1" ht="12.75" x14ac:dyDescent="0.2">
      <c r="A24" s="447"/>
      <c r="B24" s="447"/>
      <c r="C24" s="447"/>
      <c r="D24" s="447"/>
      <c r="E24" s="447"/>
      <c r="F24" s="447"/>
      <c r="G24" s="447"/>
      <c r="H24" s="447"/>
      <c r="I24" s="447"/>
      <c r="J24" s="447"/>
      <c r="K24" s="447"/>
      <c r="L24" s="447"/>
    </row>
    <row r="25" spans="1:190" s="304" customFormat="1" x14ac:dyDescent="0.2">
      <c r="A25" s="447" t="s">
        <v>468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</row>
    <row r="26" spans="1:190" s="304" customFormat="1" x14ac:dyDescent="0.2">
      <c r="A26" s="447"/>
      <c r="B26" s="447"/>
      <c r="C26" s="447"/>
      <c r="D26" s="447"/>
      <c r="E26" s="447"/>
      <c r="F26" s="447"/>
      <c r="G26" s="447"/>
      <c r="H26" s="447"/>
      <c r="I26" s="447"/>
      <c r="J26" s="447"/>
      <c r="K26" s="447"/>
      <c r="L26" s="447"/>
    </row>
    <row r="27" spans="1:190" s="304" customFormat="1" x14ac:dyDescent="0.2">
      <c r="A27" s="447" t="s">
        <v>467</v>
      </c>
      <c r="B27" s="447"/>
      <c r="C27" s="447"/>
      <c r="D27" s="447"/>
      <c r="E27" s="447"/>
      <c r="F27" s="447"/>
      <c r="G27" s="447"/>
      <c r="H27" s="447"/>
      <c r="I27" s="447"/>
      <c r="J27" s="447"/>
      <c r="K27" s="447"/>
      <c r="L27" s="447"/>
    </row>
    <row r="28" spans="1:190" s="304" customFormat="1" x14ac:dyDescent="0.2">
      <c r="A28" s="296"/>
      <c r="B28" s="297"/>
      <c r="C28" s="296"/>
      <c r="D28" s="297"/>
      <c r="E28" s="296"/>
      <c r="F28" s="297"/>
      <c r="G28" s="296"/>
      <c r="H28" s="297"/>
      <c r="I28" s="296"/>
      <c r="J28" s="297"/>
      <c r="K28" s="296"/>
      <c r="L28" s="297"/>
    </row>
    <row r="29" spans="1:190" s="304" customFormat="1" x14ac:dyDescent="0.2">
      <c r="A29" s="296"/>
      <c r="B29" s="303"/>
      <c r="C29" s="296"/>
      <c r="D29" s="303"/>
      <c r="E29" s="296"/>
      <c r="F29" s="303"/>
      <c r="G29" s="296"/>
      <c r="H29" s="303"/>
      <c r="I29" s="296"/>
      <c r="J29" s="303"/>
      <c r="K29" s="296"/>
      <c r="L29" s="303"/>
    </row>
    <row r="30" spans="1:190" s="304" customFormat="1" x14ac:dyDescent="0.2">
      <c r="A30" s="296"/>
      <c r="B30" s="297"/>
      <c r="C30" s="296"/>
      <c r="D30" s="297"/>
      <c r="E30" s="296"/>
      <c r="F30" s="297"/>
      <c r="G30" s="296"/>
      <c r="H30" s="297"/>
      <c r="I30" s="296"/>
      <c r="J30" s="297"/>
      <c r="K30" s="296"/>
      <c r="L30" s="297"/>
    </row>
    <row r="31" spans="1:190" x14ac:dyDescent="0.2">
      <c r="A31" s="296"/>
      <c r="B31" s="303"/>
      <c r="C31" s="296"/>
      <c r="D31" s="303"/>
      <c r="E31" s="296"/>
      <c r="F31" s="303"/>
      <c r="G31" s="296"/>
      <c r="H31" s="303"/>
      <c r="I31" s="296"/>
      <c r="J31" s="303"/>
      <c r="K31" s="296"/>
      <c r="L31" s="303"/>
    </row>
    <row r="32" spans="1:190" s="298" customFormat="1" x14ac:dyDescent="0.2">
      <c r="A32" s="453" t="s">
        <v>107</v>
      </c>
      <c r="B32" s="453"/>
      <c r="C32" s="297"/>
      <c r="D32" s="296"/>
      <c r="E32" s="297"/>
      <c r="F32" s="297"/>
      <c r="G32" s="296"/>
      <c r="H32" s="297"/>
      <c r="I32" s="297"/>
      <c r="J32" s="296"/>
      <c r="K32" s="297"/>
      <c r="L32" s="296"/>
    </row>
    <row r="33" spans="1:12" s="298" customFormat="1" x14ac:dyDescent="0.2">
      <c r="A33" s="297"/>
      <c r="B33" s="296"/>
      <c r="C33" s="301"/>
      <c r="D33" s="302"/>
      <c r="E33" s="301"/>
      <c r="F33" s="297"/>
      <c r="G33" s="296"/>
      <c r="H33" s="300"/>
      <c r="I33" s="297"/>
      <c r="J33" s="296"/>
      <c r="K33" s="297"/>
      <c r="L33" s="296"/>
    </row>
    <row r="34" spans="1:12" s="298" customFormat="1" ht="15" customHeight="1" x14ac:dyDescent="0.2">
      <c r="A34" s="297"/>
      <c r="B34" s="296"/>
      <c r="C34" s="446" t="s">
        <v>268</v>
      </c>
      <c r="D34" s="446"/>
      <c r="E34" s="446"/>
      <c r="F34" s="297"/>
      <c r="G34" s="296"/>
      <c r="H34" s="451" t="s">
        <v>466</v>
      </c>
      <c r="I34" s="299"/>
      <c r="J34" s="296"/>
      <c r="K34" s="297"/>
      <c r="L34" s="296"/>
    </row>
    <row r="35" spans="1:12" s="298" customFormat="1" x14ac:dyDescent="0.2">
      <c r="A35" s="297"/>
      <c r="B35" s="296"/>
      <c r="C35" s="297"/>
      <c r="D35" s="296"/>
      <c r="E35" s="297"/>
      <c r="F35" s="297"/>
      <c r="G35" s="296"/>
      <c r="H35" s="452"/>
      <c r="I35" s="299"/>
      <c r="J35" s="296"/>
      <c r="K35" s="297"/>
      <c r="L35" s="296"/>
    </row>
    <row r="36" spans="1:12" s="295" customFormat="1" x14ac:dyDescent="0.2">
      <c r="A36" s="297"/>
      <c r="B36" s="296"/>
      <c r="C36" s="446" t="s">
        <v>139</v>
      </c>
      <c r="D36" s="446"/>
      <c r="E36" s="446"/>
      <c r="F36" s="297"/>
      <c r="G36" s="296"/>
      <c r="H36" s="297"/>
      <c r="I36" s="297"/>
      <c r="J36" s="296"/>
      <c r="K36" s="297"/>
      <c r="L36" s="296"/>
    </row>
    <row r="37" spans="1:12" s="295" customFormat="1" x14ac:dyDescent="0.2">
      <c r="E37" s="293"/>
    </row>
    <row r="38" spans="1:12" s="295" customFormat="1" x14ac:dyDescent="0.2">
      <c r="E38" s="293"/>
    </row>
    <row r="39" spans="1:12" s="295" customFormat="1" x14ac:dyDescent="0.2">
      <c r="E39" s="293"/>
    </row>
    <row r="40" spans="1:12" s="295" customFormat="1" x14ac:dyDescent="0.2">
      <c r="E40" s="293"/>
    </row>
    <row r="41" spans="1:12" s="295" customFormat="1" x14ac:dyDescent="0.2"/>
  </sheetData>
  <mergeCells count="9">
    <mergeCell ref="C36:E36"/>
    <mergeCell ref="A23:L24"/>
    <mergeCell ref="A25:L26"/>
    <mergeCell ref="A27:L27"/>
    <mergeCell ref="I6:K6"/>
    <mergeCell ref="H34:H35"/>
    <mergeCell ref="A32:B32"/>
    <mergeCell ref="A22:L22"/>
    <mergeCell ref="C34:E34"/>
  </mergeCells>
  <dataValidations xWindow="112" yWindow="887"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9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56" t="s">
        <v>109</v>
      </c>
      <c r="D1" s="456"/>
      <c r="E1" s="154"/>
    </row>
    <row r="2" spans="1:12" x14ac:dyDescent="0.3">
      <c r="A2" s="77" t="s">
        <v>140</v>
      </c>
      <c r="B2" s="115"/>
      <c r="C2" s="454" t="s">
        <v>667</v>
      </c>
      <c r="D2" s="455"/>
      <c r="E2" s="154"/>
    </row>
    <row r="3" spans="1:12" x14ac:dyDescent="0.3">
      <c r="A3" s="77"/>
      <c r="B3" s="115"/>
      <c r="C3" s="352"/>
      <c r="D3" s="352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51"/>
      <c r="B7" s="351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357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354</v>
      </c>
      <c r="B37" s="17" t="s">
        <v>358</v>
      </c>
      <c r="C37" s="33"/>
      <c r="D37" s="33"/>
      <c r="E37" s="154"/>
    </row>
    <row r="38" spans="1:5" x14ac:dyDescent="0.3">
      <c r="A38" s="17" t="s">
        <v>355</v>
      </c>
      <c r="B38" s="17" t="s">
        <v>359</v>
      </c>
      <c r="C38" s="33"/>
      <c r="D38" s="33"/>
      <c r="E38" s="154"/>
    </row>
    <row r="39" spans="1:5" x14ac:dyDescent="0.3">
      <c r="A39" s="17" t="s">
        <v>356</v>
      </c>
      <c r="B39" s="17" t="s">
        <v>362</v>
      </c>
      <c r="C39" s="33"/>
      <c r="D39" s="34"/>
      <c r="E39" s="154"/>
    </row>
    <row r="40" spans="1:5" x14ac:dyDescent="0.3">
      <c r="A40" s="17" t="s">
        <v>361</v>
      </c>
      <c r="B40" s="17" t="s">
        <v>363</v>
      </c>
      <c r="C40" s="33"/>
      <c r="D40" s="34"/>
      <c r="E40" s="154"/>
    </row>
    <row r="41" spans="1:5" x14ac:dyDescent="0.3">
      <c r="A41" s="17" t="s">
        <v>364</v>
      </c>
      <c r="B41" s="17" t="s">
        <v>498</v>
      </c>
      <c r="C41" s="33"/>
      <c r="D41" s="34"/>
      <c r="E41" s="154"/>
    </row>
    <row r="42" spans="1:5" x14ac:dyDescent="0.3">
      <c r="A42" s="17" t="s">
        <v>499</v>
      </c>
      <c r="B42" s="17" t="s">
        <v>360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370</v>
      </c>
      <c r="B48" s="98" t="s">
        <v>373</v>
      </c>
      <c r="C48" s="33"/>
      <c r="D48" s="34"/>
      <c r="E48" s="154"/>
    </row>
    <row r="49" spans="1:5" x14ac:dyDescent="0.3">
      <c r="A49" s="98" t="s">
        <v>371</v>
      </c>
      <c r="B49" s="98" t="s">
        <v>372</v>
      </c>
      <c r="C49" s="33"/>
      <c r="D49" s="34"/>
      <c r="E49" s="154"/>
    </row>
    <row r="50" spans="1:5" x14ac:dyDescent="0.3">
      <c r="A50" s="98" t="s">
        <v>374</v>
      </c>
      <c r="B50" s="98" t="s">
        <v>375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414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416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336</v>
      </c>
      <c r="B63" s="218" t="s">
        <v>337</v>
      </c>
      <c r="C63" s="37"/>
      <c r="D63" s="219"/>
      <c r="E63" s="154"/>
    </row>
    <row r="64" spans="1:5" x14ac:dyDescent="0.3">
      <c r="A64" s="13">
        <v>2</v>
      </c>
      <c r="B64" s="47" t="s">
        <v>106</v>
      </c>
      <c r="C64" s="284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4"/>
      <c r="D65" s="42"/>
      <c r="E65" s="154"/>
    </row>
    <row r="66" spans="1:5" x14ac:dyDescent="0.3">
      <c r="A66" s="15">
        <v>2.2000000000000002</v>
      </c>
      <c r="B66" s="48" t="s">
        <v>104</v>
      </c>
      <c r="C66" s="286"/>
      <c r="D66" s="43"/>
      <c r="E66" s="154"/>
    </row>
    <row r="67" spans="1:5" x14ac:dyDescent="0.3">
      <c r="A67" s="15">
        <v>2.2999999999999998</v>
      </c>
      <c r="B67" s="48" t="s">
        <v>103</v>
      </c>
      <c r="C67" s="286"/>
      <c r="D67" s="43"/>
      <c r="E67" s="154"/>
    </row>
    <row r="68" spans="1:5" x14ac:dyDescent="0.3">
      <c r="A68" s="15">
        <v>2.4</v>
      </c>
      <c r="B68" s="48" t="s">
        <v>105</v>
      </c>
      <c r="C68" s="286"/>
      <c r="D68" s="43"/>
      <c r="E68" s="154"/>
    </row>
    <row r="69" spans="1:5" x14ac:dyDescent="0.3">
      <c r="A69" s="15">
        <v>2.5</v>
      </c>
      <c r="B69" s="48" t="s">
        <v>101</v>
      </c>
      <c r="C69" s="286"/>
      <c r="D69" s="43"/>
      <c r="E69" s="154"/>
    </row>
    <row r="70" spans="1:5" x14ac:dyDescent="0.3">
      <c r="A70" s="15">
        <v>2.6</v>
      </c>
      <c r="B70" s="48" t="s">
        <v>102</v>
      </c>
      <c r="C70" s="286"/>
      <c r="D70" s="43"/>
      <c r="E70" s="154"/>
    </row>
    <row r="71" spans="1:5" s="2" customFormat="1" x14ac:dyDescent="0.3">
      <c r="A71" s="13">
        <v>3</v>
      </c>
      <c r="B71" s="282" t="s">
        <v>450</v>
      </c>
      <c r="C71" s="285"/>
      <c r="D71" s="283"/>
      <c r="E71" s="106"/>
    </row>
    <row r="72" spans="1:5" s="2" customFormat="1" x14ac:dyDescent="0.3">
      <c r="A72" s="13">
        <v>4</v>
      </c>
      <c r="B72" s="13" t="s">
        <v>252</v>
      </c>
      <c r="C72" s="285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0" t="s">
        <v>279</v>
      </c>
      <c r="C75" s="8"/>
      <c r="D75" s="86"/>
      <c r="E75" s="106"/>
    </row>
    <row r="76" spans="1:5" s="2" customFormat="1" x14ac:dyDescent="0.3">
      <c r="A76" s="361"/>
      <c r="B76" s="361"/>
      <c r="C76" s="12"/>
      <c r="D76" s="12"/>
      <c r="E76" s="106"/>
    </row>
    <row r="77" spans="1:5" s="2" customFormat="1" x14ac:dyDescent="0.3">
      <c r="A77" s="459" t="s">
        <v>500</v>
      </c>
      <c r="B77" s="459"/>
      <c r="C77" s="459"/>
      <c r="D77" s="459"/>
      <c r="E77" s="106"/>
    </row>
    <row r="78" spans="1:5" s="2" customFormat="1" x14ac:dyDescent="0.3">
      <c r="A78" s="361"/>
      <c r="B78" s="361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501</v>
      </c>
      <c r="D83" s="12"/>
      <c r="E83"/>
      <c r="F83"/>
      <c r="G83"/>
      <c r="H83"/>
      <c r="I83"/>
    </row>
    <row r="84" spans="1:9" s="2" customFormat="1" x14ac:dyDescent="0.3">
      <c r="A84"/>
      <c r="B84" s="467" t="s">
        <v>502</v>
      </c>
      <c r="C84" s="467"/>
      <c r="D84" s="467"/>
      <c r="E84"/>
      <c r="F84"/>
      <c r="G84"/>
      <c r="H84"/>
      <c r="I84"/>
    </row>
    <row r="85" spans="1:9" customFormat="1" ht="12.75" x14ac:dyDescent="0.2">
      <c r="B85" s="66" t="s">
        <v>503</v>
      </c>
    </row>
    <row r="86" spans="1:9" s="2" customFormat="1" x14ac:dyDescent="0.3">
      <c r="A86" s="11"/>
      <c r="B86" s="467" t="s">
        <v>504</v>
      </c>
      <c r="C86" s="467"/>
      <c r="D86" s="467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7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56" t="s">
        <v>109</v>
      </c>
      <c r="D1" s="456"/>
      <c r="E1" s="92"/>
    </row>
    <row r="2" spans="1:5" s="6" customFormat="1" x14ac:dyDescent="0.3">
      <c r="A2" s="75" t="s">
        <v>328</v>
      </c>
      <c r="B2" s="78"/>
      <c r="C2" s="454" t="s">
        <v>667</v>
      </c>
      <c r="D2" s="454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434</v>
      </c>
      <c r="E27" s="5"/>
    </row>
    <row r="28" spans="1:5" x14ac:dyDescent="0.3">
      <c r="A28" s="2" t="s">
        <v>418</v>
      </c>
    </row>
    <row r="29" spans="1:5" x14ac:dyDescent="0.3">
      <c r="A29" s="217" t="s">
        <v>419</v>
      </c>
    </row>
    <row r="30" spans="1:5" x14ac:dyDescent="0.3">
      <c r="A30" s="217"/>
    </row>
    <row r="31" spans="1:5" x14ac:dyDescent="0.3">
      <c r="A31" s="217" t="s">
        <v>351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475</v>
      </c>
      <c r="B1" s="75"/>
      <c r="C1" s="78"/>
      <c r="D1" s="78"/>
      <c r="E1" s="78"/>
      <c r="F1" s="78"/>
      <c r="G1" s="291"/>
      <c r="H1" s="291"/>
      <c r="I1" s="456" t="s">
        <v>109</v>
      </c>
      <c r="J1" s="456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1"/>
      <c r="H2" s="291"/>
      <c r="I2" s="454" t="s">
        <v>667</v>
      </c>
      <c r="J2" s="454"/>
    </row>
    <row r="3" spans="1:10" ht="15" x14ac:dyDescent="0.3">
      <c r="A3" s="77"/>
      <c r="B3" s="77"/>
      <c r="C3" s="75"/>
      <c r="D3" s="75"/>
      <c r="E3" s="75"/>
      <c r="F3" s="75"/>
      <c r="G3" s="291"/>
      <c r="H3" s="291"/>
      <c r="I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476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 x14ac:dyDescent="0.3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 x14ac:dyDescent="0.3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 x14ac:dyDescent="0.3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 x14ac:dyDescent="0.3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 x14ac:dyDescent="0.3">
      <c r="A35" s="192"/>
      <c r="B35" s="192"/>
      <c r="C35" s="192" t="s">
        <v>394</v>
      </c>
      <c r="D35" s="192"/>
      <c r="E35" s="192"/>
      <c r="F35" s="192"/>
      <c r="G35" s="192"/>
      <c r="H35" s="186"/>
      <c r="I35" s="186"/>
    </row>
    <row r="36" spans="1:9" ht="15" x14ac:dyDescent="0.3">
      <c r="A36" s="186"/>
      <c r="B36" s="186"/>
      <c r="C36" s="186" t="s">
        <v>393</v>
      </c>
      <c r="D36" s="186"/>
      <c r="E36" s="186"/>
      <c r="F36" s="186"/>
      <c r="G36" s="186"/>
      <c r="H36" s="186"/>
      <c r="I36" s="186"/>
    </row>
    <row r="37" spans="1:9" x14ac:dyDescent="0.2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477</v>
      </c>
      <c r="B1" s="78"/>
      <c r="C1" s="78"/>
      <c r="D1" s="78"/>
      <c r="E1" s="78"/>
      <c r="F1" s="78"/>
      <c r="G1" s="456" t="s">
        <v>109</v>
      </c>
      <c r="H1" s="456"/>
      <c r="I1" s="366"/>
    </row>
    <row r="2" spans="1:9" ht="15" x14ac:dyDescent="0.3">
      <c r="A2" s="77" t="s">
        <v>140</v>
      </c>
      <c r="B2" s="78"/>
      <c r="C2" s="78"/>
      <c r="D2" s="78"/>
      <c r="E2" s="78"/>
      <c r="F2" s="78"/>
      <c r="G2" s="454" t="s">
        <v>667</v>
      </c>
      <c r="H2" s="454"/>
      <c r="I2" s="77"/>
    </row>
    <row r="3" spans="1:9" ht="15" x14ac:dyDescent="0.3">
      <c r="A3" s="77"/>
      <c r="B3" s="77"/>
      <c r="C3" s="77"/>
      <c r="D3" s="77"/>
      <c r="E3" s="77"/>
      <c r="F3" s="77"/>
      <c r="G3" s="291"/>
      <c r="H3" s="291"/>
      <c r="I3" s="366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0"/>
      <c r="B7" s="290"/>
      <c r="C7" s="290"/>
      <c r="D7" s="290"/>
      <c r="E7" s="290"/>
      <c r="F7" s="290"/>
      <c r="G7" s="79"/>
      <c r="H7" s="79"/>
      <c r="I7" s="366"/>
    </row>
    <row r="8" spans="1:9" ht="45" x14ac:dyDescent="0.2">
      <c r="A8" s="362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63"/>
      <c r="B9" s="364"/>
      <c r="C9" s="99"/>
      <c r="D9" s="99"/>
      <c r="E9" s="99"/>
      <c r="F9" s="99"/>
      <c r="G9" s="99"/>
      <c r="H9" s="4"/>
      <c r="I9" s="4"/>
    </row>
    <row r="10" spans="1:9" ht="15" x14ac:dyDescent="0.2">
      <c r="A10" s="363"/>
      <c r="B10" s="364"/>
      <c r="C10" s="99"/>
      <c r="D10" s="99"/>
      <c r="E10" s="99"/>
      <c r="F10" s="99"/>
      <c r="G10" s="99"/>
      <c r="H10" s="4"/>
      <c r="I10" s="4"/>
    </row>
    <row r="11" spans="1:9" ht="15" x14ac:dyDescent="0.2">
      <c r="A11" s="363"/>
      <c r="B11" s="364"/>
      <c r="C11" s="88"/>
      <c r="D11" s="88"/>
      <c r="E11" s="88"/>
      <c r="F11" s="88"/>
      <c r="G11" s="88"/>
      <c r="H11" s="4"/>
      <c r="I11" s="4"/>
    </row>
    <row r="12" spans="1:9" ht="15" x14ac:dyDescent="0.2">
      <c r="A12" s="363"/>
      <c r="B12" s="364"/>
      <c r="C12" s="88"/>
      <c r="D12" s="88"/>
      <c r="E12" s="88"/>
      <c r="F12" s="88"/>
      <c r="G12" s="88"/>
      <c r="H12" s="4"/>
      <c r="I12" s="4"/>
    </row>
    <row r="13" spans="1:9" ht="15" x14ac:dyDescent="0.2">
      <c r="A13" s="363"/>
      <c r="B13" s="364"/>
      <c r="C13" s="88"/>
      <c r="D13" s="88"/>
      <c r="E13" s="88"/>
      <c r="F13" s="88"/>
      <c r="G13" s="88"/>
      <c r="H13" s="4"/>
      <c r="I13" s="4"/>
    </row>
    <row r="14" spans="1:9" ht="15" x14ac:dyDescent="0.2">
      <c r="A14" s="363"/>
      <c r="B14" s="364"/>
      <c r="C14" s="88"/>
      <c r="D14" s="88"/>
      <c r="E14" s="88"/>
      <c r="F14" s="88"/>
      <c r="G14" s="88"/>
      <c r="H14" s="4"/>
      <c r="I14" s="4"/>
    </row>
    <row r="15" spans="1:9" ht="15" x14ac:dyDescent="0.2">
      <c r="A15" s="363"/>
      <c r="B15" s="364"/>
      <c r="C15" s="88"/>
      <c r="D15" s="88"/>
      <c r="E15" s="88"/>
      <c r="F15" s="88"/>
      <c r="G15" s="88"/>
      <c r="H15" s="4"/>
      <c r="I15" s="4"/>
    </row>
    <row r="16" spans="1:9" ht="15" x14ac:dyDescent="0.2">
      <c r="A16" s="363"/>
      <c r="B16" s="364"/>
      <c r="C16" s="88"/>
      <c r="D16" s="88"/>
      <c r="E16" s="88"/>
      <c r="F16" s="88"/>
      <c r="G16" s="88"/>
      <c r="H16" s="4"/>
      <c r="I16" s="4"/>
    </row>
    <row r="17" spans="1:9" ht="15" x14ac:dyDescent="0.2">
      <c r="A17" s="363"/>
      <c r="B17" s="364"/>
      <c r="C17" s="88"/>
      <c r="D17" s="88"/>
      <c r="E17" s="88"/>
      <c r="F17" s="88"/>
      <c r="G17" s="88"/>
      <c r="H17" s="4"/>
      <c r="I17" s="4"/>
    </row>
    <row r="18" spans="1:9" ht="15" x14ac:dyDescent="0.2">
      <c r="A18" s="363"/>
      <c r="B18" s="364"/>
      <c r="C18" s="88"/>
      <c r="D18" s="88"/>
      <c r="E18" s="88"/>
      <c r="F18" s="88"/>
      <c r="G18" s="88"/>
      <c r="H18" s="4"/>
      <c r="I18" s="4"/>
    </row>
    <row r="19" spans="1:9" ht="15" x14ac:dyDescent="0.2">
      <c r="A19" s="363"/>
      <c r="B19" s="364"/>
      <c r="C19" s="88"/>
      <c r="D19" s="88"/>
      <c r="E19" s="88"/>
      <c r="F19" s="88"/>
      <c r="G19" s="88"/>
      <c r="H19" s="4"/>
      <c r="I19" s="4"/>
    </row>
    <row r="20" spans="1:9" ht="15" x14ac:dyDescent="0.2">
      <c r="A20" s="363"/>
      <c r="B20" s="364"/>
      <c r="C20" s="88"/>
      <c r="D20" s="88"/>
      <c r="E20" s="88"/>
      <c r="F20" s="88"/>
      <c r="G20" s="88"/>
      <c r="H20" s="4"/>
      <c r="I20" s="4"/>
    </row>
    <row r="21" spans="1:9" ht="15" x14ac:dyDescent="0.2">
      <c r="A21" s="363"/>
      <c r="B21" s="364"/>
      <c r="C21" s="88"/>
      <c r="D21" s="88"/>
      <c r="E21" s="88"/>
      <c r="F21" s="88"/>
      <c r="G21" s="88"/>
      <c r="H21" s="4"/>
      <c r="I21" s="4"/>
    </row>
    <row r="22" spans="1:9" ht="15" x14ac:dyDescent="0.2">
      <c r="A22" s="363"/>
      <c r="B22" s="364"/>
      <c r="C22" s="88"/>
      <c r="D22" s="88"/>
      <c r="E22" s="88"/>
      <c r="F22" s="88"/>
      <c r="G22" s="88"/>
      <c r="H22" s="4"/>
      <c r="I22" s="4"/>
    </row>
    <row r="23" spans="1:9" ht="15" x14ac:dyDescent="0.2">
      <c r="A23" s="363"/>
      <c r="B23" s="364"/>
      <c r="C23" s="88"/>
      <c r="D23" s="88"/>
      <c r="E23" s="88"/>
      <c r="F23" s="88"/>
      <c r="G23" s="88"/>
      <c r="H23" s="4"/>
      <c r="I23" s="4"/>
    </row>
    <row r="24" spans="1:9" ht="15" x14ac:dyDescent="0.2">
      <c r="A24" s="363"/>
      <c r="B24" s="364"/>
      <c r="C24" s="88"/>
      <c r="D24" s="88"/>
      <c r="E24" s="88"/>
      <c r="F24" s="88"/>
      <c r="G24" s="88"/>
      <c r="H24" s="4"/>
      <c r="I24" s="4"/>
    </row>
    <row r="25" spans="1:9" ht="15" x14ac:dyDescent="0.2">
      <c r="A25" s="363"/>
      <c r="B25" s="364"/>
      <c r="C25" s="88"/>
      <c r="D25" s="88"/>
      <c r="E25" s="88"/>
      <c r="F25" s="88"/>
      <c r="G25" s="88"/>
      <c r="H25" s="4"/>
      <c r="I25" s="4"/>
    </row>
    <row r="26" spans="1:9" ht="15" x14ac:dyDescent="0.2">
      <c r="A26" s="363"/>
      <c r="B26" s="364"/>
      <c r="C26" s="88"/>
      <c r="D26" s="88"/>
      <c r="E26" s="88"/>
      <c r="F26" s="88"/>
      <c r="G26" s="88"/>
      <c r="H26" s="4"/>
      <c r="I26" s="4"/>
    </row>
    <row r="27" spans="1:9" ht="15" x14ac:dyDescent="0.2">
      <c r="A27" s="363"/>
      <c r="B27" s="364"/>
      <c r="C27" s="88"/>
      <c r="D27" s="88"/>
      <c r="E27" s="88"/>
      <c r="F27" s="88"/>
      <c r="G27" s="88"/>
      <c r="H27" s="4"/>
      <c r="I27" s="4"/>
    </row>
    <row r="28" spans="1:9" ht="15" x14ac:dyDescent="0.2">
      <c r="A28" s="363"/>
      <c r="B28" s="364"/>
      <c r="C28" s="88"/>
      <c r="D28" s="88"/>
      <c r="E28" s="88"/>
      <c r="F28" s="88"/>
      <c r="G28" s="88"/>
      <c r="H28" s="4"/>
      <c r="I28" s="4"/>
    </row>
    <row r="29" spans="1:9" ht="15" x14ac:dyDescent="0.2">
      <c r="A29" s="363"/>
      <c r="B29" s="364"/>
      <c r="C29" s="88"/>
      <c r="D29" s="88"/>
      <c r="E29" s="88"/>
      <c r="F29" s="88"/>
      <c r="G29" s="88"/>
      <c r="H29" s="4"/>
      <c r="I29" s="4"/>
    </row>
    <row r="30" spans="1:9" ht="15" x14ac:dyDescent="0.2">
      <c r="A30" s="363"/>
      <c r="B30" s="364"/>
      <c r="C30" s="88"/>
      <c r="D30" s="88"/>
      <c r="E30" s="88"/>
      <c r="F30" s="88"/>
      <c r="G30" s="88"/>
      <c r="H30" s="4"/>
      <c r="I30" s="4"/>
    </row>
    <row r="31" spans="1:9" ht="15" x14ac:dyDescent="0.2">
      <c r="A31" s="363"/>
      <c r="B31" s="364"/>
      <c r="C31" s="88"/>
      <c r="D31" s="88"/>
      <c r="E31" s="88"/>
      <c r="F31" s="88"/>
      <c r="G31" s="88"/>
      <c r="H31" s="4"/>
      <c r="I31" s="4"/>
    </row>
    <row r="32" spans="1:9" ht="15" x14ac:dyDescent="0.2">
      <c r="A32" s="363"/>
      <c r="B32" s="364"/>
      <c r="C32" s="88"/>
      <c r="D32" s="88"/>
      <c r="E32" s="88"/>
      <c r="F32" s="88"/>
      <c r="G32" s="88"/>
      <c r="H32" s="4"/>
      <c r="I32" s="4"/>
    </row>
    <row r="33" spans="1:9" ht="15" x14ac:dyDescent="0.2">
      <c r="A33" s="363"/>
      <c r="B33" s="364"/>
      <c r="C33" s="88"/>
      <c r="D33" s="88"/>
      <c r="E33" s="88"/>
      <c r="F33" s="88"/>
      <c r="G33" s="88"/>
      <c r="H33" s="4"/>
      <c r="I33" s="4"/>
    </row>
    <row r="34" spans="1:9" ht="15" x14ac:dyDescent="0.3">
      <c r="A34" s="363"/>
      <c r="B34" s="365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7" t="s">
        <v>478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7"/>
      <c r="B37" s="44"/>
      <c r="C37" s="44"/>
      <c r="D37" s="44"/>
      <c r="E37" s="44"/>
      <c r="F37" s="44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479</v>
      </c>
      <c r="B1" s="75"/>
      <c r="C1" s="78"/>
      <c r="D1" s="78"/>
      <c r="E1" s="78"/>
      <c r="F1" s="78"/>
      <c r="G1" s="456" t="s">
        <v>109</v>
      </c>
      <c r="H1" s="456"/>
    </row>
    <row r="2" spans="1:10" ht="15" x14ac:dyDescent="0.3">
      <c r="A2" s="77" t="s">
        <v>140</v>
      </c>
      <c r="B2" s="75"/>
      <c r="C2" s="78"/>
      <c r="D2" s="78"/>
      <c r="E2" s="78"/>
      <c r="F2" s="78"/>
      <c r="G2" s="454" t="s">
        <v>667</v>
      </c>
      <c r="H2" s="454"/>
    </row>
    <row r="3" spans="1:10" ht="15" x14ac:dyDescent="0.3">
      <c r="A3" s="77"/>
      <c r="B3" s="77"/>
      <c r="C3" s="77"/>
      <c r="D3" s="77"/>
      <c r="E3" s="77"/>
      <c r="F3" s="77"/>
      <c r="G3" s="291"/>
      <c r="H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61" t="s">
        <v>481</v>
      </c>
      <c r="B2" s="461"/>
      <c r="C2" s="461"/>
      <c r="D2" s="461"/>
      <c r="E2" s="353"/>
      <c r="F2" s="78"/>
      <c r="G2" s="78"/>
      <c r="H2" s="78"/>
      <c r="I2" s="78"/>
      <c r="J2" s="291"/>
      <c r="K2" s="292"/>
      <c r="L2" s="292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1"/>
      <c r="K3" s="454" t="s">
        <v>667</v>
      </c>
      <c r="L3" s="454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1"/>
      <c r="K4" s="291"/>
      <c r="L4" s="291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0"/>
      <c r="B8" s="290"/>
      <c r="C8" s="290"/>
      <c r="D8" s="290"/>
      <c r="E8" s="290"/>
      <c r="F8" s="290"/>
      <c r="G8" s="290"/>
      <c r="H8" s="290"/>
      <c r="I8" s="290"/>
      <c r="J8" s="79"/>
      <c r="K8" s="79"/>
      <c r="L8" s="79"/>
    </row>
    <row r="9" spans="1:12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489</v>
      </c>
      <c r="J9" s="91" t="s">
        <v>490</v>
      </c>
      <c r="K9" s="91" t="s">
        <v>491</v>
      </c>
      <c r="L9" s="91" t="s">
        <v>318</v>
      </c>
    </row>
    <row r="10" spans="1:12" ht="15" x14ac:dyDescent="0.2">
      <c r="A10" s="99">
        <v>1</v>
      </c>
      <c r="B10" s="354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54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54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54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5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5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5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5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5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5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5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5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5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5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5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5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5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5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5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5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5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5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5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5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5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54"/>
      <c r="C35" s="100"/>
      <c r="D35" s="100"/>
      <c r="E35" s="100"/>
      <c r="F35" s="100"/>
      <c r="G35" s="88"/>
      <c r="H35" s="88"/>
      <c r="I35" s="88"/>
      <c r="J35" s="88" t="s">
        <v>492</v>
      </c>
      <c r="K35" s="87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496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466" t="s">
        <v>513</v>
      </c>
      <c r="B41" s="466"/>
      <c r="C41" s="466"/>
      <c r="D41" s="466"/>
      <c r="E41" s="466"/>
      <c r="F41" s="466"/>
      <c r="G41" s="466"/>
      <c r="H41" s="466"/>
      <c r="I41" s="466"/>
      <c r="J41" s="466"/>
      <c r="K41" s="466"/>
    </row>
    <row r="42" spans="1:12" ht="15" customHeight="1" x14ac:dyDescent="0.2">
      <c r="A42" s="466"/>
      <c r="B42" s="466"/>
      <c r="C42" s="466"/>
      <c r="D42" s="466"/>
      <c r="E42" s="466"/>
      <c r="F42" s="466"/>
      <c r="G42" s="466"/>
      <c r="H42" s="466"/>
      <c r="I42" s="466"/>
      <c r="J42" s="466"/>
      <c r="K42" s="466"/>
    </row>
    <row r="43" spans="1:12" ht="12.75" customHeight="1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</row>
    <row r="44" spans="1:12" ht="15" x14ac:dyDescent="0.3">
      <c r="A44" s="462" t="s">
        <v>107</v>
      </c>
      <c r="B44" s="462"/>
      <c r="C44" s="355"/>
      <c r="D44" s="356"/>
      <c r="E44" s="356"/>
      <c r="F44" s="355"/>
      <c r="G44" s="355"/>
      <c r="H44" s="355"/>
      <c r="I44" s="355"/>
      <c r="J44" s="355"/>
      <c r="K44" s="186"/>
    </row>
    <row r="45" spans="1:12" ht="15" x14ac:dyDescent="0.3">
      <c r="A45" s="355"/>
      <c r="B45" s="356"/>
      <c r="C45" s="355"/>
      <c r="D45" s="356"/>
      <c r="E45" s="356"/>
      <c r="F45" s="355"/>
      <c r="G45" s="355"/>
      <c r="H45" s="355"/>
      <c r="I45" s="355"/>
      <c r="J45" s="357"/>
      <c r="K45" s="186"/>
    </row>
    <row r="46" spans="1:12" ht="15" customHeight="1" x14ac:dyDescent="0.3">
      <c r="A46" s="355"/>
      <c r="B46" s="356"/>
      <c r="C46" s="463" t="s">
        <v>268</v>
      </c>
      <c r="D46" s="463"/>
      <c r="E46" s="358"/>
      <c r="F46" s="359"/>
      <c r="G46" s="464" t="s">
        <v>497</v>
      </c>
      <c r="H46" s="464"/>
      <c r="I46" s="464"/>
      <c r="J46" s="360"/>
      <c r="K46" s="186"/>
    </row>
    <row r="47" spans="1:12" ht="15" x14ac:dyDescent="0.3">
      <c r="A47" s="355"/>
      <c r="B47" s="356"/>
      <c r="C47" s="355"/>
      <c r="D47" s="356"/>
      <c r="E47" s="356"/>
      <c r="F47" s="355"/>
      <c r="G47" s="465"/>
      <c r="H47" s="465"/>
      <c r="I47" s="465"/>
      <c r="J47" s="360"/>
      <c r="K47" s="186"/>
    </row>
    <row r="48" spans="1:12" ht="15" x14ac:dyDescent="0.3">
      <c r="A48" s="355"/>
      <c r="B48" s="356"/>
      <c r="C48" s="460" t="s">
        <v>139</v>
      </c>
      <c r="D48" s="460"/>
      <c r="E48" s="358"/>
      <c r="F48" s="359"/>
      <c r="G48" s="355"/>
      <c r="H48" s="355"/>
      <c r="I48" s="355"/>
      <c r="J48" s="35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457</v>
      </c>
      <c r="B1" s="77"/>
      <c r="C1" s="468" t="s">
        <v>109</v>
      </c>
      <c r="D1" s="468"/>
    </row>
    <row r="2" spans="1:5" x14ac:dyDescent="0.3">
      <c r="A2" s="75" t="s">
        <v>458</v>
      </c>
      <c r="B2" s="77"/>
      <c r="C2" s="454" t="s">
        <v>667</v>
      </c>
      <c r="D2" s="455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მოქალაქეთა პოლიტიკური გაერთიანება "ახალი პოლიტიკური ცენტრი"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459</v>
      </c>
      <c r="B1" s="78"/>
      <c r="C1" s="456" t="s">
        <v>109</v>
      </c>
      <c r="D1" s="456"/>
      <c r="E1" s="92"/>
    </row>
    <row r="2" spans="1:5" s="6" customFormat="1" x14ac:dyDescent="0.3">
      <c r="A2" s="75" t="s">
        <v>456</v>
      </c>
      <c r="B2" s="78"/>
      <c r="C2" s="454" t="s">
        <v>667</v>
      </c>
      <c r="D2" s="454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17"/>
    </row>
    <row r="22" spans="1:9" x14ac:dyDescent="0.3">
      <c r="A22" s="217" t="s">
        <v>402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447</v>
      </c>
      <c r="D27" s="12"/>
      <c r="E27"/>
      <c r="F27"/>
      <c r="G27"/>
      <c r="H27"/>
      <c r="I27"/>
    </row>
    <row r="28" spans="1:9" x14ac:dyDescent="0.3">
      <c r="B28" s="2" t="s">
        <v>448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4"/>
  <sheetViews>
    <sheetView showGridLines="0" view="pageBreakPreview" zoomScale="80" zoomScaleNormal="100" zoomScaleSheetLayoutView="80" workbookViewId="0">
      <selection activeCell="I62" sqref="I62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3" style="2" customWidth="1"/>
    <col min="4" max="4" width="22.42578125" style="2" customWidth="1"/>
    <col min="5" max="5" width="1" style="2" customWidth="1"/>
    <col min="6" max="16384" width="9.140625" style="2"/>
  </cols>
  <sheetData>
    <row r="1" spans="1:5" x14ac:dyDescent="0.3">
      <c r="A1" s="75" t="s">
        <v>224</v>
      </c>
      <c r="B1" s="122"/>
      <c r="C1" s="469" t="s">
        <v>198</v>
      </c>
      <c r="D1" s="469"/>
      <c r="E1" s="106"/>
    </row>
    <row r="2" spans="1:5" x14ac:dyDescent="0.3">
      <c r="A2" s="77" t="s">
        <v>140</v>
      </c>
      <c r="B2" s="122"/>
      <c r="C2" s="78"/>
      <c r="D2" s="454" t="s">
        <v>667</v>
      </c>
      <c r="E2" s="454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392">
        <f>SUM(C11,C34)</f>
        <v>47878.31</v>
      </c>
      <c r="D10" s="392">
        <f>SUM(D11,D34)</f>
        <v>47932.229999999996</v>
      </c>
      <c r="E10" s="106"/>
    </row>
    <row r="11" spans="1:5" x14ac:dyDescent="0.3">
      <c r="A11" s="53" t="s">
        <v>192</v>
      </c>
      <c r="B11" s="54"/>
      <c r="C11" s="392">
        <f>SUM(C12:C32)</f>
        <v>47878.31</v>
      </c>
      <c r="D11" s="392">
        <f>SUM(D12:D32)</f>
        <v>47932.229999999996</v>
      </c>
      <c r="E11" s="106"/>
    </row>
    <row r="12" spans="1:5" x14ac:dyDescent="0.3">
      <c r="A12" s="57">
        <v>1110</v>
      </c>
      <c r="B12" s="56" t="s">
        <v>142</v>
      </c>
      <c r="C12" s="8"/>
      <c r="D12" s="8"/>
      <c r="E12" s="106"/>
    </row>
    <row r="13" spans="1:5" x14ac:dyDescent="0.3">
      <c r="A13" s="57">
        <v>1120</v>
      </c>
      <c r="B13" s="56" t="s">
        <v>143</v>
      </c>
      <c r="C13" s="392">
        <v>0</v>
      </c>
      <c r="D13" s="392">
        <v>398.67</v>
      </c>
      <c r="E13" s="106"/>
    </row>
    <row r="14" spans="1:5" x14ac:dyDescent="0.3">
      <c r="A14" s="57">
        <v>1211</v>
      </c>
      <c r="B14" s="56" t="s">
        <v>144</v>
      </c>
      <c r="C14" s="392">
        <v>1196.96</v>
      </c>
      <c r="D14" s="392">
        <v>852.21</v>
      </c>
      <c r="E14" s="106"/>
    </row>
    <row r="15" spans="1:5" x14ac:dyDescent="0.3">
      <c r="A15" s="57">
        <v>1212</v>
      </c>
      <c r="B15" s="56" t="s">
        <v>145</v>
      </c>
      <c r="C15" s="392"/>
      <c r="D15" s="392"/>
      <c r="E15" s="106"/>
    </row>
    <row r="16" spans="1:5" x14ac:dyDescent="0.3">
      <c r="A16" s="57">
        <v>1213</v>
      </c>
      <c r="B16" s="56" t="s">
        <v>146</v>
      </c>
      <c r="C16" s="392"/>
      <c r="D16" s="392"/>
      <c r="E16" s="106"/>
    </row>
    <row r="17" spans="1:5" x14ac:dyDescent="0.3">
      <c r="A17" s="57">
        <v>1214</v>
      </c>
      <c r="B17" s="56" t="s">
        <v>147</v>
      </c>
      <c r="C17" s="392"/>
      <c r="D17" s="392"/>
      <c r="E17" s="106"/>
    </row>
    <row r="18" spans="1:5" x14ac:dyDescent="0.3">
      <c r="A18" s="57">
        <v>1215</v>
      </c>
      <c r="B18" s="56" t="s">
        <v>148</v>
      </c>
      <c r="C18" s="392"/>
      <c r="D18" s="392"/>
      <c r="E18" s="106"/>
    </row>
    <row r="19" spans="1:5" x14ac:dyDescent="0.3">
      <c r="A19" s="57">
        <v>1300</v>
      </c>
      <c r="B19" s="56" t="s">
        <v>149</v>
      </c>
      <c r="C19" s="392"/>
      <c r="D19" s="392"/>
      <c r="E19" s="106"/>
    </row>
    <row r="20" spans="1:5" x14ac:dyDescent="0.3">
      <c r="A20" s="57">
        <v>1410</v>
      </c>
      <c r="B20" s="56" t="s">
        <v>150</v>
      </c>
      <c r="C20" s="392"/>
      <c r="D20" s="392"/>
      <c r="E20" s="106"/>
    </row>
    <row r="21" spans="1:5" x14ac:dyDescent="0.3">
      <c r="A21" s="57">
        <v>1421</v>
      </c>
      <c r="B21" s="56" t="s">
        <v>151</v>
      </c>
      <c r="C21" s="392"/>
      <c r="D21" s="392"/>
      <c r="E21" s="106"/>
    </row>
    <row r="22" spans="1:5" x14ac:dyDescent="0.3">
      <c r="A22" s="57">
        <v>1422</v>
      </c>
      <c r="B22" s="56" t="s">
        <v>152</v>
      </c>
      <c r="C22" s="392"/>
      <c r="D22" s="392"/>
      <c r="E22" s="106"/>
    </row>
    <row r="23" spans="1:5" x14ac:dyDescent="0.3">
      <c r="A23" s="57">
        <v>1423</v>
      </c>
      <c r="B23" s="56" t="s">
        <v>153</v>
      </c>
      <c r="C23" s="392"/>
      <c r="D23" s="392"/>
      <c r="E23" s="106"/>
    </row>
    <row r="24" spans="1:5" x14ac:dyDescent="0.3">
      <c r="A24" s="57">
        <v>1431</v>
      </c>
      <c r="B24" s="56" t="s">
        <v>154</v>
      </c>
      <c r="C24" s="392"/>
      <c r="D24" s="392"/>
      <c r="E24" s="106"/>
    </row>
    <row r="25" spans="1:5" x14ac:dyDescent="0.3">
      <c r="A25" s="57">
        <v>1432</v>
      </c>
      <c r="B25" s="56" t="s">
        <v>155</v>
      </c>
      <c r="C25" s="392"/>
      <c r="D25" s="392"/>
      <c r="E25" s="106"/>
    </row>
    <row r="26" spans="1:5" x14ac:dyDescent="0.3">
      <c r="A26" s="57">
        <v>1433</v>
      </c>
      <c r="B26" s="56" t="s">
        <v>156</v>
      </c>
      <c r="C26" s="392"/>
      <c r="D26" s="392"/>
      <c r="E26" s="106"/>
    </row>
    <row r="27" spans="1:5" x14ac:dyDescent="0.3">
      <c r="A27" s="57">
        <v>1441</v>
      </c>
      <c r="B27" s="56" t="s">
        <v>157</v>
      </c>
      <c r="C27" s="392">
        <v>46681.35</v>
      </c>
      <c r="D27" s="392">
        <v>46681.35</v>
      </c>
      <c r="E27" s="106"/>
    </row>
    <row r="28" spans="1:5" x14ac:dyDescent="0.3">
      <c r="A28" s="57">
        <v>1442</v>
      </c>
      <c r="B28" s="56" t="s">
        <v>158</v>
      </c>
      <c r="C28" s="392"/>
      <c r="D28" s="392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/>
      <c r="D36" s="8"/>
      <c r="E36" s="106"/>
    </row>
    <row r="37" spans="1:5" x14ac:dyDescent="0.3">
      <c r="A37" s="57">
        <v>2130</v>
      </c>
      <c r="B37" s="56" t="s">
        <v>101</v>
      </c>
      <c r="C37" s="8"/>
      <c r="D37" s="8"/>
      <c r="E37" s="106"/>
    </row>
    <row r="38" spans="1:5" x14ac:dyDescent="0.3">
      <c r="A38" s="57">
        <v>2140</v>
      </c>
      <c r="B38" s="56" t="s">
        <v>411</v>
      </c>
      <c r="C38" s="8"/>
      <c r="D38" s="8"/>
      <c r="E38" s="106"/>
    </row>
    <row r="39" spans="1:5" x14ac:dyDescent="0.3">
      <c r="A39" s="57">
        <v>2150</v>
      </c>
      <c r="B39" s="56" t="s">
        <v>415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47878.31</v>
      </c>
      <c r="D44" s="86">
        <f>SUM(D45,D64)</f>
        <v>47932.23</v>
      </c>
      <c r="E44" s="106"/>
    </row>
    <row r="45" spans="1:5" x14ac:dyDescent="0.3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/>
      <c r="D47" s="8"/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SUM(C65:C68)</f>
        <v>47878.31</v>
      </c>
      <c r="D64" s="86">
        <f>SUM(D65:D68)</f>
        <v>47932.23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5130</v>
      </c>
      <c r="B66" s="56" t="s">
        <v>516</v>
      </c>
      <c r="C66" s="126">
        <v>47878.31</v>
      </c>
      <c r="D66" s="126">
        <v>47932.23</v>
      </c>
      <c r="E66" s="106"/>
    </row>
    <row r="67" spans="1:5" x14ac:dyDescent="0.3">
      <c r="A67" s="57">
        <v>5220</v>
      </c>
      <c r="B67" s="56" t="s">
        <v>435</v>
      </c>
      <c r="C67" s="8"/>
      <c r="D67" s="8"/>
      <c r="E67" s="106"/>
    </row>
    <row r="68" spans="1:5" x14ac:dyDescent="0.3">
      <c r="A68" s="57">
        <v>5230</v>
      </c>
      <c r="B68" s="56" t="s">
        <v>436</v>
      </c>
      <c r="C68" s="8"/>
      <c r="D68" s="8"/>
      <c r="E68" s="106"/>
    </row>
    <row r="69" spans="1:5" x14ac:dyDescent="0.3">
      <c r="A69" s="31"/>
      <c r="E69" s="106"/>
    </row>
    <row r="70" spans="1:5" x14ac:dyDescent="0.3">
      <c r="A70" s="2"/>
      <c r="E70" s="106"/>
    </row>
    <row r="71" spans="1:5" x14ac:dyDescent="0.3">
      <c r="A71" s="55" t="s">
        <v>196</v>
      </c>
      <c r="B71" s="56"/>
      <c r="C71" s="8"/>
      <c r="D71" s="8"/>
      <c r="E71" s="106"/>
    </row>
    <row r="72" spans="1:5" ht="30" x14ac:dyDescent="0.3">
      <c r="A72" s="57">
        <v>1</v>
      </c>
      <c r="B72" s="56" t="s">
        <v>181</v>
      </c>
      <c r="C72" s="8"/>
      <c r="D72" s="8"/>
      <c r="E72" s="106"/>
    </row>
    <row r="73" spans="1:5" x14ac:dyDescent="0.3">
      <c r="A73" s="57">
        <v>2</v>
      </c>
      <c r="B73" s="56" t="s">
        <v>182</v>
      </c>
      <c r="C73" s="8"/>
      <c r="D73" s="8"/>
      <c r="E73" s="106"/>
    </row>
    <row r="74" spans="1:5" x14ac:dyDescent="0.3">
      <c r="A74" s="57">
        <v>3</v>
      </c>
      <c r="B74" s="56" t="s">
        <v>183</v>
      </c>
      <c r="C74" s="8"/>
      <c r="D74" s="8"/>
      <c r="E74" s="106"/>
    </row>
    <row r="75" spans="1:5" x14ac:dyDescent="0.3">
      <c r="A75" s="57">
        <v>4</v>
      </c>
      <c r="B75" s="56" t="s">
        <v>366</v>
      </c>
      <c r="C75" s="8"/>
      <c r="D75" s="8"/>
      <c r="E75" s="106"/>
    </row>
    <row r="76" spans="1:5" x14ac:dyDescent="0.3">
      <c r="A76" s="57">
        <v>5</v>
      </c>
      <c r="B76" s="56" t="s">
        <v>184</v>
      </c>
      <c r="C76" s="8"/>
      <c r="D76" s="8"/>
      <c r="E76" s="106"/>
    </row>
    <row r="77" spans="1:5" x14ac:dyDescent="0.3">
      <c r="A77" s="57">
        <v>6</v>
      </c>
      <c r="B77" s="56" t="s">
        <v>185</v>
      </c>
      <c r="C77" s="8"/>
      <c r="D77" s="8"/>
      <c r="E77" s="106"/>
    </row>
    <row r="78" spans="1:5" x14ac:dyDescent="0.3">
      <c r="A78" s="57">
        <v>7</v>
      </c>
      <c r="B78" s="56" t="s">
        <v>186</v>
      </c>
      <c r="C78" s="8"/>
      <c r="D78" s="8"/>
      <c r="E78" s="106"/>
    </row>
    <row r="79" spans="1:5" x14ac:dyDescent="0.3">
      <c r="A79" s="57">
        <v>8</v>
      </c>
      <c r="B79" s="56" t="s">
        <v>187</v>
      </c>
      <c r="C79" s="8"/>
      <c r="D79" s="8"/>
      <c r="E79" s="106"/>
    </row>
    <row r="80" spans="1:5" x14ac:dyDescent="0.3">
      <c r="A80" s="57">
        <v>9</v>
      </c>
      <c r="B80" s="56" t="s">
        <v>188</v>
      </c>
      <c r="C80" s="8"/>
      <c r="D80" s="8"/>
    </row>
    <row r="84" spans="1:9" x14ac:dyDescent="0.3">
      <c r="A84" s="2"/>
      <c r="B84" s="2"/>
      <c r="E84" s="5"/>
    </row>
    <row r="85" spans="1:9" x14ac:dyDescent="0.3">
      <c r="A85" s="70" t="s">
        <v>107</v>
      </c>
      <c r="B85" s="2"/>
      <c r="E85"/>
      <c r="F85"/>
      <c r="G85"/>
      <c r="H85"/>
      <c r="I85"/>
    </row>
    <row r="86" spans="1:9" x14ac:dyDescent="0.3">
      <c r="A86" s="2"/>
      <c r="B86" s="2"/>
      <c r="E86"/>
      <c r="F86"/>
      <c r="G86"/>
      <c r="H86"/>
      <c r="I86"/>
    </row>
    <row r="87" spans="1:9" x14ac:dyDescent="0.3">
      <c r="A87" s="2"/>
      <c r="B87" s="2"/>
      <c r="D87" s="12"/>
      <c r="E87"/>
      <c r="F87"/>
      <c r="G87"/>
      <c r="H87"/>
      <c r="I87"/>
    </row>
    <row r="88" spans="1:9" x14ac:dyDescent="0.3">
      <c r="A88"/>
      <c r="B88" s="70" t="s">
        <v>447</v>
      </c>
      <c r="D88" s="12"/>
      <c r="E88"/>
      <c r="F88"/>
      <c r="G88"/>
      <c r="H88"/>
      <c r="I88"/>
    </row>
    <row r="89" spans="1:9" customFormat="1" x14ac:dyDescent="0.3">
      <c r="B89" s="2" t="s">
        <v>448</v>
      </c>
      <c r="C89" s="2"/>
      <c r="D89" s="12"/>
    </row>
    <row r="90" spans="1:9" customFormat="1" ht="12.75" x14ac:dyDescent="0.2">
      <c r="B90" s="66" t="s">
        <v>139</v>
      </c>
    </row>
    <row r="91" spans="1:9" customFormat="1" ht="12.75" x14ac:dyDescent="0.2"/>
    <row r="92" spans="1:9" customFormat="1" ht="12.75" x14ac:dyDescent="0.2"/>
    <row r="93" spans="1:9" customFormat="1" ht="12.75" x14ac:dyDescent="0.2"/>
    <row r="94" spans="1:9" x14ac:dyDescent="0.3">
      <c r="A94"/>
      <c r="B94"/>
      <c r="C94"/>
      <c r="D94"/>
    </row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5" fitToHeight="2" orientation="portrait" r:id="rId1"/>
  <rowBreaks count="1" manualBreakCount="1">
    <brk id="43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zoomScaleNormal="100" zoomScaleSheetLayoutView="80" workbookViewId="0">
      <selection activeCell="J16" sqref="J1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4.28515625" style="2" customWidth="1"/>
    <col min="4" max="4" width="11.5703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453</v>
      </c>
      <c r="B1" s="77"/>
      <c r="C1" s="77"/>
      <c r="D1" s="77"/>
      <c r="E1" s="77"/>
      <c r="F1" s="77"/>
      <c r="G1" s="77"/>
      <c r="H1" s="77"/>
      <c r="I1" s="456" t="s">
        <v>109</v>
      </c>
      <c r="J1" s="456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54" t="s">
        <v>667</v>
      </c>
      <c r="J2" s="454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379"/>
      <c r="C5" s="379"/>
      <c r="D5" s="379"/>
      <c r="E5" s="379"/>
      <c r="F5" s="380"/>
      <c r="G5" s="379"/>
      <c r="H5" s="379"/>
      <c r="I5" s="379"/>
      <c r="J5" s="379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x14ac:dyDescent="0.3">
      <c r="A10" s="279">
        <v>1</v>
      </c>
      <c r="B10" s="279" t="s">
        <v>517</v>
      </c>
      <c r="C10" s="279" t="s">
        <v>588</v>
      </c>
      <c r="D10" s="279" t="s">
        <v>221</v>
      </c>
      <c r="E10" s="279" t="s">
        <v>589</v>
      </c>
      <c r="F10" s="279">
        <v>1196.96</v>
      </c>
      <c r="G10" s="407">
        <v>16200</v>
      </c>
      <c r="H10" s="279">
        <v>16544.75</v>
      </c>
      <c r="I10" s="279">
        <v>852.21</v>
      </c>
      <c r="J10" s="279" t="s">
        <v>518</v>
      </c>
      <c r="K10" s="106"/>
    </row>
    <row r="11" spans="1:11" s="27" customFormat="1" x14ac:dyDescent="0.3">
      <c r="A11" s="279">
        <v>2</v>
      </c>
      <c r="B11" s="279" t="s">
        <v>517</v>
      </c>
      <c r="C11" s="279" t="s">
        <v>685</v>
      </c>
      <c r="D11" s="279" t="s">
        <v>684</v>
      </c>
      <c r="E11" s="279" t="s">
        <v>686</v>
      </c>
      <c r="F11" s="279">
        <v>0</v>
      </c>
      <c r="G11" s="279">
        <v>1174.44</v>
      </c>
      <c r="H11" s="279">
        <v>775.77</v>
      </c>
      <c r="I11" s="279">
        <v>398.67</v>
      </c>
      <c r="J11" s="279" t="s">
        <v>518</v>
      </c>
      <c r="K11" s="106"/>
    </row>
    <row r="12" spans="1:11" s="27" customFormat="1" x14ac:dyDescent="0.3">
      <c r="A12" s="279"/>
      <c r="B12" s="279"/>
      <c r="C12" s="279"/>
      <c r="D12" s="279"/>
      <c r="E12" s="279"/>
      <c r="F12" s="279"/>
      <c r="G12" s="279"/>
      <c r="H12" s="279"/>
      <c r="I12" s="279"/>
      <c r="J12" s="279"/>
      <c r="K12" s="106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 x14ac:dyDescent="0.3">
      <c r="A17" s="105"/>
      <c r="B17" s="235" t="s">
        <v>107</v>
      </c>
      <c r="C17" s="105"/>
      <c r="D17" s="105"/>
      <c r="E17" s="105"/>
      <c r="F17" s="236"/>
      <c r="G17" s="105"/>
      <c r="H17" s="105"/>
      <c r="I17" s="105"/>
      <c r="J17" s="105"/>
    </row>
    <row r="18" spans="1:10" x14ac:dyDescent="0.3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 x14ac:dyDescent="0.3">
      <c r="A19" s="105"/>
      <c r="B19" s="105"/>
      <c r="C19" s="288"/>
      <c r="D19" s="105"/>
      <c r="E19" s="105"/>
      <c r="F19" s="288"/>
      <c r="G19" s="289"/>
      <c r="H19" s="289"/>
      <c r="I19" s="102"/>
      <c r="J19" s="102"/>
    </row>
    <row r="20" spans="1:10" x14ac:dyDescent="0.3">
      <c r="A20" s="102"/>
      <c r="B20" s="105"/>
      <c r="C20" s="237" t="s">
        <v>268</v>
      </c>
      <c r="D20" s="237"/>
      <c r="E20" s="105"/>
      <c r="F20" s="105" t="s">
        <v>273</v>
      </c>
      <c r="G20" s="102"/>
      <c r="H20" s="102"/>
      <c r="I20" s="102"/>
      <c r="J20" s="102"/>
    </row>
    <row r="21" spans="1:10" x14ac:dyDescent="0.3">
      <c r="A21" s="102"/>
      <c r="B21" s="105"/>
      <c r="C21" s="238" t="s">
        <v>139</v>
      </c>
      <c r="D21" s="105"/>
      <c r="E21" s="105"/>
      <c r="F21" s="105" t="s">
        <v>269</v>
      </c>
      <c r="G21" s="102"/>
      <c r="H21" s="102"/>
      <c r="I21" s="102"/>
      <c r="J21" s="102"/>
    </row>
    <row r="22" spans="1:10" customFormat="1" x14ac:dyDescent="0.3">
      <c r="A22" s="102"/>
      <c r="B22" s="105"/>
      <c r="C22" s="105"/>
      <c r="D22" s="238"/>
      <c r="E22" s="102"/>
      <c r="F22" s="102"/>
      <c r="G22" s="102"/>
      <c r="H22" s="102"/>
      <c r="I22" s="102"/>
      <c r="J22" s="102"/>
    </row>
    <row r="23" spans="1:10" customFormat="1" ht="12.75" x14ac:dyDescent="0.2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 x14ac:dyDescent="0.2"/>
    <row r="25" spans="1:10" customFormat="1" ht="12.75" x14ac:dyDescent="0.2"/>
    <row r="26" spans="1:10" customFormat="1" ht="12.75" x14ac:dyDescent="0.2"/>
    <row r="2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zoomScaleNormal="100" zoomScaleSheetLayoutView="80" workbookViewId="0">
      <selection activeCell="I12" sqref="I1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56" t="s">
        <v>109</v>
      </c>
      <c r="D1" s="456"/>
      <c r="E1" s="109"/>
    </row>
    <row r="2" spans="1:7" x14ac:dyDescent="0.3">
      <c r="A2" s="77" t="s">
        <v>140</v>
      </c>
      <c r="B2" s="77"/>
      <c r="C2" s="454" t="s">
        <v>667</v>
      </c>
      <c r="D2" s="455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82" t="str">
        <f>'ფორმა N1'!D4</f>
        <v>მოქალაქეთა პოლიტიკური გაერთიანება "ახალი პოლიტიკური ცენტრი"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2">
        <v>1</v>
      </c>
      <c r="B9" s="242" t="s">
        <v>65</v>
      </c>
      <c r="C9" s="86">
        <f>SUM(C10,C26)</f>
        <v>26200</v>
      </c>
      <c r="D9" s="86">
        <f>SUM(D10,D26)</f>
        <v>26200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v>16200</v>
      </c>
      <c r="D10" s="86">
        <f>SUM(D11,D12,D16,D19,D24,D25)</f>
        <v>16200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406">
        <v>16200</v>
      </c>
      <c r="D12" s="406">
        <v>16200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406">
        <v>16200</v>
      </c>
      <c r="D13" s="406">
        <v>16200</v>
      </c>
      <c r="E13" s="109"/>
    </row>
    <row r="14" spans="1:7" s="3" customFormat="1" ht="16.5" customHeight="1" x14ac:dyDescent="0.3">
      <c r="A14" s="98" t="s">
        <v>506</v>
      </c>
      <c r="B14" s="98" t="s">
        <v>505</v>
      </c>
      <c r="C14" s="8"/>
      <c r="D14" s="8"/>
      <c r="E14" s="109"/>
    </row>
    <row r="15" spans="1:7" s="3" customFormat="1" ht="16.5" customHeight="1" x14ac:dyDescent="0.3">
      <c r="A15" s="98" t="s">
        <v>507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/>
      <c r="D17" s="8"/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445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446</v>
      </c>
      <c r="C24" s="279"/>
      <c r="D24" s="8"/>
      <c r="E24" s="109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v>10000</v>
      </c>
      <c r="D26" s="86">
        <v>10000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0" t="s">
        <v>98</v>
      </c>
      <c r="B28" s="250" t="s">
        <v>309</v>
      </c>
      <c r="C28" s="8"/>
      <c r="D28" s="8"/>
      <c r="E28" s="109"/>
    </row>
    <row r="29" spans="1:5" x14ac:dyDescent="0.3">
      <c r="A29" s="250" t="s">
        <v>99</v>
      </c>
      <c r="B29" s="250" t="s">
        <v>312</v>
      </c>
      <c r="C29" s="8"/>
      <c r="D29" s="8"/>
      <c r="E29" s="109"/>
    </row>
    <row r="30" spans="1:5" x14ac:dyDescent="0.3">
      <c r="A30" s="250" t="s">
        <v>454</v>
      </c>
      <c r="B30" s="250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505</v>
      </c>
      <c r="C31" s="108">
        <f>SUM(C32:C34)</f>
        <v>10000</v>
      </c>
      <c r="D31" s="108">
        <f>SUM(D32:D34)</f>
        <v>10000</v>
      </c>
      <c r="E31" s="109"/>
    </row>
    <row r="32" spans="1:5" x14ac:dyDescent="0.3">
      <c r="A32" s="250" t="s">
        <v>12</v>
      </c>
      <c r="B32" s="250" t="s">
        <v>508</v>
      </c>
      <c r="C32" s="8">
        <v>10000</v>
      </c>
      <c r="D32" s="8">
        <v>10000</v>
      </c>
      <c r="E32" s="109"/>
    </row>
    <row r="33" spans="1:9" x14ac:dyDescent="0.3">
      <c r="A33" s="250" t="s">
        <v>13</v>
      </c>
      <c r="B33" s="250" t="s">
        <v>509</v>
      </c>
      <c r="C33" s="8"/>
      <c r="D33" s="8"/>
      <c r="E33" s="109"/>
    </row>
    <row r="34" spans="1:9" x14ac:dyDescent="0.3">
      <c r="A34" s="250" t="s">
        <v>281</v>
      </c>
      <c r="B34" s="250" t="s">
        <v>510</v>
      </c>
      <c r="C34" s="8"/>
      <c r="D34" s="8"/>
      <c r="E34" s="109"/>
    </row>
    <row r="35" spans="1:9" x14ac:dyDescent="0.3">
      <c r="A35" s="89" t="s">
        <v>34</v>
      </c>
      <c r="B35" s="264" t="s">
        <v>451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F24" sqref="F24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5" t="s">
        <v>369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454" t="s">
        <v>667</v>
      </c>
      <c r="H2" s="454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224"/>
      <c r="D5" s="224"/>
      <c r="E5" s="224"/>
      <c r="F5" s="224"/>
      <c r="G5" s="224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8" t="s">
        <v>313</v>
      </c>
      <c r="B8" s="168" t="s">
        <v>141</v>
      </c>
      <c r="C8" s="169" t="s">
        <v>367</v>
      </c>
      <c r="D8" s="169" t="s">
        <v>368</v>
      </c>
      <c r="E8" s="169" t="s">
        <v>275</v>
      </c>
      <c r="F8" s="168" t="s">
        <v>320</v>
      </c>
      <c r="G8" s="169" t="s">
        <v>314</v>
      </c>
      <c r="H8" s="106"/>
    </row>
    <row r="9" spans="1:8" x14ac:dyDescent="0.3">
      <c r="A9" s="170" t="s">
        <v>315</v>
      </c>
      <c r="B9" s="171"/>
      <c r="C9" s="172"/>
      <c r="D9" s="173"/>
      <c r="E9" s="173"/>
      <c r="F9" s="173"/>
      <c r="G9" s="174">
        <v>0</v>
      </c>
      <c r="H9" s="106"/>
    </row>
    <row r="10" spans="1:8" x14ac:dyDescent="0.3">
      <c r="A10" s="171">
        <v>1</v>
      </c>
      <c r="B10" s="387">
        <v>42586</v>
      </c>
      <c r="C10" s="175">
        <v>10</v>
      </c>
      <c r="D10" s="176">
        <v>10</v>
      </c>
      <c r="E10" s="176" t="s">
        <v>221</v>
      </c>
      <c r="F10" s="176" t="s">
        <v>691</v>
      </c>
      <c r="G10" s="177">
        <f>IF(ISBLANK(B10),"",G9+C10-D10)</f>
        <v>0</v>
      </c>
      <c r="H10" s="106"/>
    </row>
    <row r="11" spans="1:8" ht="15.75" x14ac:dyDescent="0.3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 x14ac:dyDescent="0.3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 x14ac:dyDescent="0.3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 x14ac:dyDescent="0.3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 x14ac:dyDescent="0.3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 x14ac:dyDescent="0.3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 x14ac:dyDescent="0.3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 x14ac:dyDescent="0.3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 x14ac:dyDescent="0.3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 x14ac:dyDescent="0.3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 x14ac:dyDescent="0.3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 x14ac:dyDescent="0.3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 x14ac:dyDescent="0.3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 x14ac:dyDescent="0.3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 x14ac:dyDescent="0.3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 x14ac:dyDescent="0.3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 x14ac:dyDescent="0.3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 x14ac:dyDescent="0.3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 x14ac:dyDescent="0.3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 x14ac:dyDescent="0.3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 x14ac:dyDescent="0.3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 x14ac:dyDescent="0.3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 x14ac:dyDescent="0.3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 x14ac:dyDescent="0.3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 x14ac:dyDescent="0.3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 x14ac:dyDescent="0.3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 x14ac:dyDescent="0.3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 x14ac:dyDescent="0.3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 x14ac:dyDescent="0.3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 x14ac:dyDescent="0.3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 x14ac:dyDescent="0.3">
      <c r="B44" s="188" t="s">
        <v>107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 x14ac:dyDescent="0.3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6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68" t="s">
        <v>109</v>
      </c>
      <c r="J1" s="468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54" t="s">
        <v>667</v>
      </c>
      <c r="J2" s="454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70" t="s">
        <v>220</v>
      </c>
      <c r="C7" s="470"/>
      <c r="D7" s="470" t="s">
        <v>292</v>
      </c>
      <c r="E7" s="470"/>
      <c r="F7" s="470" t="s">
        <v>293</v>
      </c>
      <c r="G7" s="470"/>
      <c r="H7" s="157" t="s">
        <v>279</v>
      </c>
      <c r="I7" s="470" t="s">
        <v>223</v>
      </c>
      <c r="J7" s="470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0</v>
      </c>
      <c r="C9" s="83">
        <f t="shared" ref="C9" si="0">SUM(C10,C14,C17)</f>
        <v>0</v>
      </c>
      <c r="D9" s="83">
        <f t="shared" ref="D9:J9" si="1">SUM(D10,D14,D17)</f>
        <v>0</v>
      </c>
      <c r="E9" s="83">
        <f>SUM(E10,E14,E17)</f>
        <v>0</v>
      </c>
      <c r="F9" s="83">
        <f t="shared" si="1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1"/>
        <v>0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 t="shared" ref="C10" si="2">SUM(C11:C13)</f>
        <v>0</v>
      </c>
      <c r="D10" s="134">
        <f t="shared" ref="D10:J10" si="3">SUM(D11:D13)</f>
        <v>0</v>
      </c>
      <c r="E10" s="134">
        <f>SUM(E11:E13)</f>
        <v>0</v>
      </c>
      <c r="F10" s="134">
        <f t="shared" si="3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3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134"/>
      <c r="C16" s="134"/>
      <c r="D16" s="26"/>
      <c r="E16" s="26"/>
      <c r="F16" s="26"/>
      <c r="G16" s="26"/>
      <c r="H16" s="134"/>
      <c r="I16" s="134"/>
      <c r="J16" s="134"/>
      <c r="K16" s="146"/>
    </row>
    <row r="17" spans="1:11" ht="15" x14ac:dyDescent="0.2">
      <c r="A17" s="61" t="s">
        <v>124</v>
      </c>
      <c r="B17" s="134"/>
      <c r="C17" s="134"/>
      <c r="D17" s="26"/>
      <c r="E17" s="26"/>
      <c r="F17" s="26"/>
      <c r="G17" s="26"/>
      <c r="H17" s="134"/>
      <c r="I17" s="134"/>
      <c r="J17" s="134"/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 t="shared" ref="C19" si="4">SUM(C20:C21)</f>
        <v>0</v>
      </c>
      <c r="D19" s="134">
        <f t="shared" ref="D19:J19" si="5">SUM(D20:D21)</f>
        <v>0</v>
      </c>
      <c r="E19" s="134">
        <f>SUM(E20:E21)</f>
        <v>0</v>
      </c>
      <c r="F19" s="134">
        <f t="shared" si="5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5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 t="shared" ref="B24:C24" si="6">SUM(B25:B31)</f>
        <v>0</v>
      </c>
      <c r="C24" s="83">
        <f t="shared" si="6"/>
        <v>0</v>
      </c>
      <c r="D24" s="83">
        <f t="shared" ref="D24:J24" si="7">SUM(D25:D31)</f>
        <v>0</v>
      </c>
      <c r="E24" s="83">
        <f t="shared" si="7"/>
        <v>0</v>
      </c>
      <c r="F24" s="83">
        <f t="shared" si="7"/>
        <v>0</v>
      </c>
      <c r="G24" s="83">
        <f t="shared" si="7"/>
        <v>0</v>
      </c>
      <c r="H24" s="83">
        <f t="shared" si="7"/>
        <v>0</v>
      </c>
      <c r="I24" s="83">
        <f t="shared" si="7"/>
        <v>0</v>
      </c>
      <c r="J24" s="83">
        <f t="shared" si="7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 t="shared" ref="C32" si="8">SUM(C33:C35)</f>
        <v>0</v>
      </c>
      <c r="D32" s="83">
        <f t="shared" ref="D32:J32" si="9">SUM(D33:D35)</f>
        <v>0</v>
      </c>
      <c r="E32" s="83">
        <f>SUM(E33:E35)</f>
        <v>0</v>
      </c>
      <c r="F32" s="83">
        <f t="shared" si="9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9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C36" si="10">SUM(B37:B39,B42)</f>
        <v>0</v>
      </c>
      <c r="C36" s="83">
        <f t="shared" si="10"/>
        <v>0</v>
      </c>
      <c r="D36" s="83">
        <f t="shared" ref="D36:J36" si="11">SUM(D37:D39,D42)</f>
        <v>0</v>
      </c>
      <c r="E36" s="83">
        <f t="shared" si="11"/>
        <v>0</v>
      </c>
      <c r="F36" s="83">
        <f t="shared" si="11"/>
        <v>0</v>
      </c>
      <c r="G36" s="83">
        <f t="shared" si="11"/>
        <v>0</v>
      </c>
      <c r="H36" s="83">
        <f t="shared" si="11"/>
        <v>0</v>
      </c>
      <c r="I36" s="83">
        <f t="shared" si="11"/>
        <v>0</v>
      </c>
      <c r="J36" s="83">
        <f t="shared" si="11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C39" si="12">SUM(B40:B41)</f>
        <v>0</v>
      </c>
      <c r="C39" s="134">
        <f t="shared" si="12"/>
        <v>0</v>
      </c>
      <c r="D39" s="134">
        <f t="shared" ref="D39:J39" si="13">SUM(D40:D41)</f>
        <v>0</v>
      </c>
      <c r="E39" s="134">
        <f t="shared" si="13"/>
        <v>0</v>
      </c>
      <c r="F39" s="134">
        <f t="shared" si="13"/>
        <v>0</v>
      </c>
      <c r="G39" s="134">
        <f t="shared" si="13"/>
        <v>0</v>
      </c>
      <c r="H39" s="134">
        <f t="shared" si="13"/>
        <v>0</v>
      </c>
      <c r="I39" s="134">
        <f t="shared" si="13"/>
        <v>0</v>
      </c>
      <c r="J39" s="134">
        <f t="shared" si="13"/>
        <v>0</v>
      </c>
      <c r="K39" s="146"/>
    </row>
    <row r="40" spans="1:11" ht="30" x14ac:dyDescent="0.2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454" t="s">
        <v>667</v>
      </c>
      <c r="I2" s="454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378</v>
      </c>
      <c r="C7" s="137" t="s">
        <v>379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1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67" t="s">
        <v>198</v>
      </c>
      <c r="J1" s="152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54" t="s">
        <v>667</v>
      </c>
      <c r="J2" s="454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 x14ac:dyDescent="0.2">
      <c r="A2" s="199" t="s">
        <v>317</v>
      </c>
      <c r="B2" s="196"/>
      <c r="C2" s="196"/>
      <c r="D2" s="196"/>
      <c r="E2" s="197"/>
      <c r="F2" s="197"/>
      <c r="G2" s="454" t="s">
        <v>667</v>
      </c>
      <c r="H2" s="454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 x14ac:dyDescent="0.2">
      <c r="A5" s="201" t="str">
        <f>'ფორმა N1'!D4</f>
        <v>მოქალაქეთა პოლიტიკური გაერთიანება "ახალი პოლიტიკური ცენტრი"</v>
      </c>
      <c r="B5" s="201"/>
      <c r="C5" s="201"/>
      <c r="D5" s="201"/>
      <c r="E5" s="20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268</v>
      </c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F28" s="213" t="s">
        <v>269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topLeftCell="A43" zoomScale="80" zoomScaleNormal="80" zoomScaleSheetLayoutView="80" workbookViewId="0">
      <selection activeCell="D63" sqref="D6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style="434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8" t="s">
        <v>460</v>
      </c>
      <c r="B1" s="139"/>
      <c r="C1" s="139"/>
      <c r="D1" s="139"/>
      <c r="E1" s="139"/>
      <c r="F1" s="139"/>
      <c r="G1" s="429"/>
      <c r="H1" s="139"/>
      <c r="I1" s="139"/>
      <c r="J1" s="139"/>
      <c r="K1" s="79" t="s">
        <v>109</v>
      </c>
    </row>
    <row r="2" spans="1:12" ht="15" x14ac:dyDescent="0.3">
      <c r="A2" s="106" t="s">
        <v>140</v>
      </c>
      <c r="B2" s="139"/>
      <c r="C2" s="139"/>
      <c r="D2" s="139"/>
      <c r="E2" s="139"/>
      <c r="F2" s="139"/>
      <c r="G2" s="429"/>
      <c r="H2" s="139"/>
      <c r="I2" s="139"/>
      <c r="J2" s="139"/>
      <c r="K2" s="454" t="s">
        <v>667</v>
      </c>
      <c r="L2" s="454"/>
    </row>
    <row r="3" spans="1:12" ht="15" x14ac:dyDescent="0.2">
      <c r="A3" s="139"/>
      <c r="B3" s="139"/>
      <c r="C3" s="139"/>
      <c r="D3" s="139"/>
      <c r="E3" s="139"/>
      <c r="F3" s="139"/>
      <c r="G3" s="429"/>
      <c r="H3" s="139"/>
      <c r="I3" s="139"/>
      <c r="J3" s="139"/>
      <c r="K3" s="142"/>
    </row>
    <row r="4" spans="1:12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429"/>
      <c r="H4" s="139"/>
      <c r="I4" s="139"/>
      <c r="J4" s="139"/>
      <c r="K4" s="148"/>
    </row>
    <row r="5" spans="1:12" s="187" customFormat="1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225"/>
      <c r="F5" s="226"/>
      <c r="G5" s="430"/>
      <c r="H5" s="226"/>
      <c r="I5" s="226"/>
      <c r="J5" s="226"/>
      <c r="K5" s="225"/>
    </row>
    <row r="6" spans="1:12" ht="13.5" x14ac:dyDescent="0.2">
      <c r="A6" s="143"/>
      <c r="B6" s="144"/>
      <c r="C6" s="144"/>
      <c r="D6" s="144"/>
      <c r="E6" s="139"/>
      <c r="F6" s="139"/>
      <c r="G6" s="429"/>
      <c r="H6" s="139"/>
      <c r="I6" s="139"/>
      <c r="J6" s="139"/>
      <c r="K6" s="139"/>
    </row>
    <row r="7" spans="1:12" ht="60" x14ac:dyDescent="0.2">
      <c r="A7" s="151" t="s">
        <v>64</v>
      </c>
      <c r="B7" s="137" t="s">
        <v>380</v>
      </c>
      <c r="C7" s="137" t="s">
        <v>381</v>
      </c>
      <c r="D7" s="137" t="s">
        <v>383</v>
      </c>
      <c r="E7" s="137" t="s">
        <v>382</v>
      </c>
      <c r="F7" s="137" t="s">
        <v>391</v>
      </c>
      <c r="G7" s="425" t="s">
        <v>392</v>
      </c>
      <c r="H7" s="137" t="s">
        <v>386</v>
      </c>
      <c r="I7" s="137" t="s">
        <v>387</v>
      </c>
      <c r="J7" s="137" t="s">
        <v>399</v>
      </c>
      <c r="K7" s="137" t="s">
        <v>388</v>
      </c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425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30" x14ac:dyDescent="0.2">
      <c r="A9" s="423">
        <v>1</v>
      </c>
      <c r="B9" s="26" t="s">
        <v>519</v>
      </c>
      <c r="C9" s="26" t="s">
        <v>520</v>
      </c>
      <c r="D9" s="26" t="s">
        <v>590</v>
      </c>
      <c r="E9" s="26">
        <v>362.8</v>
      </c>
      <c r="F9" s="26">
        <v>10297</v>
      </c>
      <c r="G9" s="426" t="s">
        <v>521</v>
      </c>
      <c r="H9" s="222" t="s">
        <v>522</v>
      </c>
      <c r="I9" s="222" t="s">
        <v>523</v>
      </c>
      <c r="J9" s="222"/>
      <c r="K9" s="26"/>
    </row>
    <row r="10" spans="1:12" ht="45" x14ac:dyDescent="0.2">
      <c r="A10" s="423">
        <v>2</v>
      </c>
      <c r="B10" s="26" t="s">
        <v>524</v>
      </c>
      <c r="C10" s="26" t="s">
        <v>520</v>
      </c>
      <c r="D10" s="26" t="s">
        <v>591</v>
      </c>
      <c r="E10" s="26">
        <v>178</v>
      </c>
      <c r="F10" s="26">
        <v>2440</v>
      </c>
      <c r="G10" s="427">
        <v>60001098104</v>
      </c>
      <c r="H10" s="222" t="s">
        <v>525</v>
      </c>
      <c r="I10" s="222" t="s">
        <v>526</v>
      </c>
      <c r="J10" s="222"/>
      <c r="K10" s="26"/>
    </row>
    <row r="11" spans="1:12" ht="30" x14ac:dyDescent="0.2">
      <c r="A11" s="423">
        <v>3</v>
      </c>
      <c r="B11" s="26" t="s">
        <v>527</v>
      </c>
      <c r="C11" s="26" t="s">
        <v>520</v>
      </c>
      <c r="D11" s="26" t="s">
        <v>591</v>
      </c>
      <c r="E11" s="26">
        <v>65</v>
      </c>
      <c r="F11" s="26">
        <v>625</v>
      </c>
      <c r="G11" s="427">
        <v>33001009011</v>
      </c>
      <c r="H11" s="222" t="s">
        <v>528</v>
      </c>
      <c r="I11" s="222" t="s">
        <v>529</v>
      </c>
      <c r="J11" s="222"/>
      <c r="K11" s="26"/>
    </row>
    <row r="12" spans="1:12" ht="30" x14ac:dyDescent="0.2">
      <c r="A12" s="423">
        <v>4</v>
      </c>
      <c r="B12" s="26" t="s">
        <v>530</v>
      </c>
      <c r="C12" s="26" t="s">
        <v>520</v>
      </c>
      <c r="D12" s="26" t="s">
        <v>591</v>
      </c>
      <c r="E12" s="26">
        <v>62.6</v>
      </c>
      <c r="F12" s="26">
        <v>1464</v>
      </c>
      <c r="G12" s="427"/>
      <c r="H12" s="222"/>
      <c r="I12" s="222"/>
      <c r="J12" s="393" t="s">
        <v>531</v>
      </c>
      <c r="K12" s="26" t="s">
        <v>532</v>
      </c>
    </row>
    <row r="13" spans="1:12" ht="30" x14ac:dyDescent="0.2">
      <c r="A13" s="423">
        <v>5</v>
      </c>
      <c r="B13" s="26" t="s">
        <v>533</v>
      </c>
      <c r="C13" s="26" t="s">
        <v>520</v>
      </c>
      <c r="D13" s="26" t="s">
        <v>591</v>
      </c>
      <c r="E13" s="26">
        <v>65</v>
      </c>
      <c r="F13" s="26">
        <v>300</v>
      </c>
      <c r="G13" s="428" t="s">
        <v>534</v>
      </c>
      <c r="H13" s="222" t="s">
        <v>535</v>
      </c>
      <c r="I13" s="222" t="s">
        <v>536</v>
      </c>
      <c r="J13" s="394"/>
      <c r="K13" s="26"/>
    </row>
    <row r="14" spans="1:12" ht="30" x14ac:dyDescent="0.2">
      <c r="A14" s="423">
        <v>6</v>
      </c>
      <c r="B14" s="26" t="s">
        <v>537</v>
      </c>
      <c r="C14" s="26" t="s">
        <v>520</v>
      </c>
      <c r="D14" s="26" t="s">
        <v>591</v>
      </c>
      <c r="E14" s="26">
        <v>550</v>
      </c>
      <c r="F14" s="26">
        <v>1250</v>
      </c>
      <c r="G14" s="427">
        <v>59001032210</v>
      </c>
      <c r="H14" s="222" t="s">
        <v>538</v>
      </c>
      <c r="I14" s="222" t="s">
        <v>539</v>
      </c>
      <c r="J14" s="222"/>
      <c r="K14" s="26"/>
    </row>
    <row r="15" spans="1:12" ht="45" x14ac:dyDescent="0.2">
      <c r="A15" s="423">
        <v>7</v>
      </c>
      <c r="B15" s="26" t="s">
        <v>540</v>
      </c>
      <c r="C15" s="26" t="s">
        <v>520</v>
      </c>
      <c r="D15" s="26" t="s">
        <v>591</v>
      </c>
      <c r="E15" s="26">
        <v>72</v>
      </c>
      <c r="F15" s="26">
        <v>2656</v>
      </c>
      <c r="G15" s="428" t="s">
        <v>541</v>
      </c>
      <c r="H15" s="222" t="s">
        <v>542</v>
      </c>
      <c r="I15" s="222" t="s">
        <v>543</v>
      </c>
      <c r="J15" s="222"/>
      <c r="K15" s="26"/>
    </row>
    <row r="16" spans="1:12" ht="75" x14ac:dyDescent="0.2">
      <c r="A16" s="423">
        <v>8</v>
      </c>
      <c r="B16" s="26" t="s">
        <v>544</v>
      </c>
      <c r="C16" s="26" t="s">
        <v>520</v>
      </c>
      <c r="D16" s="26" t="s">
        <v>591</v>
      </c>
      <c r="E16" s="26">
        <v>164</v>
      </c>
      <c r="F16" s="26">
        <v>3098</v>
      </c>
      <c r="G16" s="427"/>
      <c r="H16" s="222"/>
      <c r="I16" s="222"/>
      <c r="J16" s="222">
        <v>204955691</v>
      </c>
      <c r="K16" s="26" t="s">
        <v>545</v>
      </c>
    </row>
    <row r="17" spans="1:11" ht="30" x14ac:dyDescent="0.2">
      <c r="A17" s="423">
        <v>9</v>
      </c>
      <c r="B17" s="26" t="s">
        <v>546</v>
      </c>
      <c r="C17" s="26" t="s">
        <v>520</v>
      </c>
      <c r="D17" s="26" t="s">
        <v>591</v>
      </c>
      <c r="E17" s="26">
        <v>65</v>
      </c>
      <c r="F17" s="26">
        <v>2490</v>
      </c>
      <c r="G17" s="426" t="s">
        <v>547</v>
      </c>
      <c r="H17" s="222" t="s">
        <v>548</v>
      </c>
      <c r="I17" s="222" t="s">
        <v>549</v>
      </c>
      <c r="J17" s="222"/>
      <c r="K17" s="26"/>
    </row>
    <row r="18" spans="1:11" ht="55.5" customHeight="1" x14ac:dyDescent="0.2">
      <c r="A18" s="423">
        <v>10</v>
      </c>
      <c r="B18" s="26" t="s">
        <v>550</v>
      </c>
      <c r="C18" s="26" t="s">
        <v>520</v>
      </c>
      <c r="D18" s="26" t="s">
        <v>591</v>
      </c>
      <c r="E18" s="26">
        <v>57.1</v>
      </c>
      <c r="F18" s="26">
        <v>1660</v>
      </c>
      <c r="G18" s="426" t="s">
        <v>551</v>
      </c>
      <c r="H18" s="222" t="s">
        <v>552</v>
      </c>
      <c r="I18" s="222" t="s">
        <v>553</v>
      </c>
      <c r="J18" s="222"/>
      <c r="K18" s="26"/>
    </row>
    <row r="19" spans="1:11" ht="30" x14ac:dyDescent="0.2">
      <c r="A19" s="423">
        <v>11</v>
      </c>
      <c r="B19" s="26" t="s">
        <v>554</v>
      </c>
      <c r="C19" s="26" t="s">
        <v>520</v>
      </c>
      <c r="D19" s="26" t="s">
        <v>591</v>
      </c>
      <c r="E19" s="26">
        <v>60</v>
      </c>
      <c r="F19" s="26">
        <v>200</v>
      </c>
      <c r="G19" s="426" t="s">
        <v>555</v>
      </c>
      <c r="H19" s="222" t="s">
        <v>556</v>
      </c>
      <c r="I19" s="222" t="s">
        <v>557</v>
      </c>
      <c r="J19" s="222"/>
      <c r="K19" s="26"/>
    </row>
    <row r="20" spans="1:11" ht="60" x14ac:dyDescent="0.2">
      <c r="A20" s="423">
        <v>12</v>
      </c>
      <c r="B20" s="26" t="s">
        <v>558</v>
      </c>
      <c r="C20" s="26" t="s">
        <v>520</v>
      </c>
      <c r="D20" s="26" t="s">
        <v>591</v>
      </c>
      <c r="E20" s="26">
        <v>68.819999999999993</v>
      </c>
      <c r="F20" s="26">
        <v>1550</v>
      </c>
      <c r="G20" s="427"/>
      <c r="H20" s="222"/>
      <c r="I20" s="222"/>
      <c r="J20" s="222">
        <v>400133672</v>
      </c>
      <c r="K20" s="26" t="s">
        <v>560</v>
      </c>
    </row>
    <row r="21" spans="1:11" ht="50.25" customHeight="1" x14ac:dyDescent="0.2">
      <c r="A21" s="423">
        <v>13</v>
      </c>
      <c r="B21" s="26" t="s">
        <v>559</v>
      </c>
      <c r="C21" s="26" t="s">
        <v>520</v>
      </c>
      <c r="D21" s="26" t="s">
        <v>591</v>
      </c>
      <c r="E21" s="26">
        <v>57.56</v>
      </c>
      <c r="F21" s="26">
        <v>2200</v>
      </c>
      <c r="G21" s="427">
        <v>714999779</v>
      </c>
      <c r="H21" s="222" t="s">
        <v>562</v>
      </c>
      <c r="I21" s="222" t="s">
        <v>561</v>
      </c>
      <c r="J21" s="222"/>
      <c r="K21" s="26"/>
    </row>
    <row r="22" spans="1:11" ht="30" x14ac:dyDescent="0.2">
      <c r="A22" s="423">
        <v>14</v>
      </c>
      <c r="B22" s="395" t="s">
        <v>563</v>
      </c>
      <c r="C22" s="26" t="s">
        <v>520</v>
      </c>
      <c r="D22" s="26" t="s">
        <v>591</v>
      </c>
      <c r="E22" s="26">
        <v>83.23</v>
      </c>
      <c r="F22" s="26">
        <v>3596</v>
      </c>
      <c r="G22" s="427">
        <v>61006027724</v>
      </c>
      <c r="H22" s="222" t="s">
        <v>564</v>
      </c>
      <c r="I22" s="222" t="s">
        <v>565</v>
      </c>
      <c r="J22" s="222"/>
      <c r="K22" s="26"/>
    </row>
    <row r="23" spans="1:11" ht="30" x14ac:dyDescent="0.2">
      <c r="A23" s="423">
        <v>15</v>
      </c>
      <c r="B23" s="26" t="s">
        <v>566</v>
      </c>
      <c r="C23" s="26" t="s">
        <v>520</v>
      </c>
      <c r="D23" s="26" t="s">
        <v>591</v>
      </c>
      <c r="E23" s="26">
        <v>65</v>
      </c>
      <c r="F23" s="26">
        <v>200</v>
      </c>
      <c r="G23" s="427">
        <v>3001017231</v>
      </c>
      <c r="H23" s="222" t="s">
        <v>567</v>
      </c>
      <c r="I23" s="222" t="s">
        <v>568</v>
      </c>
      <c r="J23" s="222"/>
      <c r="K23" s="26"/>
    </row>
    <row r="24" spans="1:11" ht="30" x14ac:dyDescent="0.2">
      <c r="A24" s="423">
        <v>16</v>
      </c>
      <c r="B24" s="26" t="s">
        <v>569</v>
      </c>
      <c r="C24" s="26" t="s">
        <v>520</v>
      </c>
      <c r="D24" s="26" t="s">
        <v>591</v>
      </c>
      <c r="E24" s="26">
        <v>47</v>
      </c>
      <c r="F24" s="26">
        <v>1000</v>
      </c>
      <c r="G24" s="427">
        <v>35001018130</v>
      </c>
      <c r="H24" s="222" t="s">
        <v>570</v>
      </c>
      <c r="I24" s="222" t="s">
        <v>571</v>
      </c>
      <c r="J24" s="222"/>
      <c r="K24" s="26"/>
    </row>
    <row r="25" spans="1:11" ht="30" x14ac:dyDescent="0.2">
      <c r="A25" s="423">
        <v>17</v>
      </c>
      <c r="B25" s="396" t="s">
        <v>572</v>
      </c>
      <c r="C25" s="26" t="s">
        <v>520</v>
      </c>
      <c r="D25" s="26" t="s">
        <v>591</v>
      </c>
      <c r="E25" s="26">
        <v>77.8</v>
      </c>
      <c r="F25" s="26">
        <v>550</v>
      </c>
      <c r="G25" s="427">
        <v>43001008811</v>
      </c>
      <c r="H25" s="222" t="s">
        <v>573</v>
      </c>
      <c r="I25" s="222" t="s">
        <v>574</v>
      </c>
      <c r="J25" s="222"/>
      <c r="K25" s="26"/>
    </row>
    <row r="26" spans="1:11" ht="30" customHeight="1" x14ac:dyDescent="0.2">
      <c r="A26" s="423">
        <v>18</v>
      </c>
      <c r="B26" s="396" t="s">
        <v>575</v>
      </c>
      <c r="C26" s="26" t="s">
        <v>520</v>
      </c>
      <c r="D26" s="26" t="s">
        <v>591</v>
      </c>
      <c r="E26" s="26">
        <v>64.37</v>
      </c>
      <c r="F26" s="26">
        <v>1000</v>
      </c>
      <c r="G26" s="427">
        <v>24001005762</v>
      </c>
      <c r="H26" s="222" t="s">
        <v>577</v>
      </c>
      <c r="I26" s="222" t="s">
        <v>576</v>
      </c>
      <c r="J26" s="222"/>
      <c r="K26" s="26"/>
    </row>
    <row r="27" spans="1:11" ht="30" x14ac:dyDescent="0.2">
      <c r="A27" s="423">
        <v>19</v>
      </c>
      <c r="B27" s="396" t="s">
        <v>578</v>
      </c>
      <c r="C27" s="26" t="s">
        <v>520</v>
      </c>
      <c r="D27" s="26" t="s">
        <v>591</v>
      </c>
      <c r="E27" s="26">
        <v>105</v>
      </c>
      <c r="F27" s="26">
        <v>1250</v>
      </c>
      <c r="G27" s="427">
        <v>37001032882</v>
      </c>
      <c r="H27" s="222" t="s">
        <v>579</v>
      </c>
      <c r="I27" s="222" t="s">
        <v>580</v>
      </c>
      <c r="J27" s="222"/>
      <c r="K27" s="26"/>
    </row>
    <row r="28" spans="1:11" ht="30" x14ac:dyDescent="0.2">
      <c r="A28" s="423">
        <v>20</v>
      </c>
      <c r="B28" s="424" t="s">
        <v>592</v>
      </c>
      <c r="C28" s="26" t="s">
        <v>520</v>
      </c>
      <c r="D28" s="26" t="s">
        <v>593</v>
      </c>
      <c r="E28" s="26">
        <v>639</v>
      </c>
      <c r="F28" s="26">
        <v>375</v>
      </c>
      <c r="G28" s="427">
        <v>61009002499</v>
      </c>
      <c r="H28" s="222" t="s">
        <v>594</v>
      </c>
      <c r="I28" s="222" t="s">
        <v>595</v>
      </c>
      <c r="J28" s="222"/>
      <c r="K28" s="26"/>
    </row>
    <row r="29" spans="1:11" ht="30" x14ac:dyDescent="0.2">
      <c r="A29" s="423">
        <v>21</v>
      </c>
      <c r="B29" s="424" t="s">
        <v>596</v>
      </c>
      <c r="C29" s="26" t="s">
        <v>520</v>
      </c>
      <c r="D29" s="26" t="s">
        <v>593</v>
      </c>
      <c r="E29" s="26">
        <v>201</v>
      </c>
      <c r="F29" s="26">
        <v>1000</v>
      </c>
      <c r="G29" s="427">
        <v>61004053305</v>
      </c>
      <c r="H29" s="222" t="s">
        <v>538</v>
      </c>
      <c r="I29" s="222" t="s">
        <v>597</v>
      </c>
      <c r="J29" s="222"/>
      <c r="K29" s="26"/>
    </row>
    <row r="30" spans="1:11" ht="30" x14ac:dyDescent="0.2">
      <c r="A30" s="423">
        <v>22</v>
      </c>
      <c r="B30" s="424" t="s">
        <v>598</v>
      </c>
      <c r="C30" s="26" t="s">
        <v>520</v>
      </c>
      <c r="D30" s="26" t="s">
        <v>593</v>
      </c>
      <c r="E30" s="26">
        <v>1169</v>
      </c>
      <c r="F30" s="26">
        <v>375</v>
      </c>
      <c r="G30" s="427">
        <v>61010006619</v>
      </c>
      <c r="H30" s="222" t="s">
        <v>599</v>
      </c>
      <c r="I30" s="222" t="s">
        <v>600</v>
      </c>
      <c r="J30" s="222"/>
      <c r="K30" s="26"/>
    </row>
    <row r="31" spans="1:11" ht="30" x14ac:dyDescent="0.2">
      <c r="A31" s="423">
        <v>23</v>
      </c>
      <c r="B31" s="424" t="s">
        <v>601</v>
      </c>
      <c r="C31" s="26" t="s">
        <v>520</v>
      </c>
      <c r="D31" s="26" t="s">
        <v>591</v>
      </c>
      <c r="E31" s="26">
        <v>153.35</v>
      </c>
      <c r="F31" s="26">
        <v>875</v>
      </c>
      <c r="G31" s="427">
        <v>41001006396</v>
      </c>
      <c r="H31" s="222" t="s">
        <v>602</v>
      </c>
      <c r="I31" s="222" t="s">
        <v>603</v>
      </c>
      <c r="J31" s="222"/>
      <c r="K31" s="26"/>
    </row>
    <row r="32" spans="1:11" ht="30" x14ac:dyDescent="0.2">
      <c r="A32" s="423">
        <v>24</v>
      </c>
      <c r="B32" s="424" t="s">
        <v>606</v>
      </c>
      <c r="C32" s="26" t="s">
        <v>520</v>
      </c>
      <c r="D32" s="26" t="s">
        <v>591</v>
      </c>
      <c r="E32" s="26">
        <v>118.81</v>
      </c>
      <c r="F32" s="26">
        <v>625</v>
      </c>
      <c r="G32" s="427">
        <v>16001002644</v>
      </c>
      <c r="H32" s="222" t="s">
        <v>604</v>
      </c>
      <c r="I32" s="222" t="s">
        <v>605</v>
      </c>
      <c r="J32" s="222"/>
      <c r="K32" s="26"/>
    </row>
    <row r="33" spans="1:11" ht="51" x14ac:dyDescent="0.2">
      <c r="A33" s="423">
        <v>25</v>
      </c>
      <c r="B33" s="424" t="s">
        <v>607</v>
      </c>
      <c r="C33" s="26" t="s">
        <v>520</v>
      </c>
      <c r="D33" s="26" t="s">
        <v>591</v>
      </c>
      <c r="E33" s="26">
        <v>60.79</v>
      </c>
      <c r="F33" s="26">
        <v>2114</v>
      </c>
      <c r="G33" s="427">
        <v>21001008979</v>
      </c>
      <c r="H33" s="222" t="s">
        <v>608</v>
      </c>
      <c r="I33" s="222" t="s">
        <v>609</v>
      </c>
      <c r="J33" s="222"/>
      <c r="K33" s="26"/>
    </row>
    <row r="34" spans="1:11" ht="30" x14ac:dyDescent="0.2">
      <c r="A34" s="423">
        <v>26</v>
      </c>
      <c r="B34" s="424" t="s">
        <v>610</v>
      </c>
      <c r="C34" s="26" t="s">
        <v>520</v>
      </c>
      <c r="D34" s="26" t="s">
        <v>591</v>
      </c>
      <c r="E34" s="26">
        <v>101</v>
      </c>
      <c r="F34" s="26">
        <v>800</v>
      </c>
      <c r="G34" s="426" t="s">
        <v>611</v>
      </c>
      <c r="H34" s="222" t="s">
        <v>612</v>
      </c>
      <c r="I34" s="222" t="s">
        <v>613</v>
      </c>
      <c r="J34" s="222"/>
      <c r="K34" s="26"/>
    </row>
    <row r="35" spans="1:11" ht="38.25" x14ac:dyDescent="0.2">
      <c r="A35" s="423">
        <v>27</v>
      </c>
      <c r="B35" s="424" t="s">
        <v>614</v>
      </c>
      <c r="C35" s="26" t="s">
        <v>520</v>
      </c>
      <c r="D35" s="26" t="s">
        <v>591</v>
      </c>
      <c r="E35" s="26">
        <v>70</v>
      </c>
      <c r="F35" s="26">
        <v>1200</v>
      </c>
      <c r="G35" s="427">
        <v>60001158775</v>
      </c>
      <c r="H35" s="222" t="s">
        <v>615</v>
      </c>
      <c r="I35" s="222" t="s">
        <v>616</v>
      </c>
      <c r="J35" s="222"/>
      <c r="K35" s="26"/>
    </row>
    <row r="36" spans="1:11" ht="30" x14ac:dyDescent="0.2">
      <c r="A36" s="423">
        <v>28</v>
      </c>
      <c r="B36" s="424" t="s">
        <v>617</v>
      </c>
      <c r="C36" s="26" t="s">
        <v>520</v>
      </c>
      <c r="D36" s="26" t="s">
        <v>591</v>
      </c>
      <c r="E36" s="26">
        <v>259.91000000000003</v>
      </c>
      <c r="F36" s="26">
        <v>625</v>
      </c>
      <c r="G36" s="427">
        <v>61008001330</v>
      </c>
      <c r="H36" s="222" t="s">
        <v>618</v>
      </c>
      <c r="I36" s="222" t="s">
        <v>619</v>
      </c>
      <c r="J36" s="222"/>
      <c r="K36" s="26"/>
    </row>
    <row r="37" spans="1:11" ht="45" x14ac:dyDescent="0.2">
      <c r="A37" s="423">
        <v>29</v>
      </c>
      <c r="B37" s="424" t="s">
        <v>620</v>
      </c>
      <c r="C37" s="26" t="s">
        <v>520</v>
      </c>
      <c r="D37" s="26" t="s">
        <v>591</v>
      </c>
      <c r="E37" s="26">
        <v>48.1</v>
      </c>
      <c r="F37" s="26">
        <v>1644</v>
      </c>
      <c r="G37" s="427" t="s">
        <v>621</v>
      </c>
      <c r="H37" s="222" t="s">
        <v>622</v>
      </c>
      <c r="I37" s="222" t="s">
        <v>623</v>
      </c>
      <c r="J37" s="222"/>
      <c r="K37" s="26"/>
    </row>
    <row r="38" spans="1:11" ht="30" x14ac:dyDescent="0.2">
      <c r="A38" s="423">
        <v>30</v>
      </c>
      <c r="B38" s="424" t="s">
        <v>624</v>
      </c>
      <c r="C38" s="26" t="s">
        <v>520</v>
      </c>
      <c r="D38" s="26" t="s">
        <v>591</v>
      </c>
      <c r="E38" s="26">
        <v>66</v>
      </c>
      <c r="F38" s="26">
        <v>1875</v>
      </c>
      <c r="G38" s="427">
        <v>1025011924</v>
      </c>
      <c r="H38" s="222" t="s">
        <v>625</v>
      </c>
      <c r="I38" s="222" t="s">
        <v>626</v>
      </c>
      <c r="J38" s="222"/>
      <c r="K38" s="26"/>
    </row>
    <row r="39" spans="1:11" ht="60" x14ac:dyDescent="0.2">
      <c r="A39" s="423">
        <v>31</v>
      </c>
      <c r="B39" s="424" t="s">
        <v>627</v>
      </c>
      <c r="C39" s="26" t="s">
        <v>520</v>
      </c>
      <c r="D39" s="26" t="s">
        <v>591</v>
      </c>
      <c r="E39" s="26">
        <v>90</v>
      </c>
      <c r="F39" s="26">
        <v>1292</v>
      </c>
      <c r="G39" s="427" t="s">
        <v>628</v>
      </c>
      <c r="H39" s="222" t="s">
        <v>629</v>
      </c>
      <c r="I39" s="222" t="s">
        <v>630</v>
      </c>
      <c r="J39" s="222"/>
      <c r="K39" s="26"/>
    </row>
    <row r="40" spans="1:11" ht="30" x14ac:dyDescent="0.2">
      <c r="A40" s="423">
        <v>32</v>
      </c>
      <c r="B40" s="424" t="s">
        <v>631</v>
      </c>
      <c r="C40" s="26" t="s">
        <v>520</v>
      </c>
      <c r="D40" s="26" t="s">
        <v>632</v>
      </c>
      <c r="E40" s="26">
        <v>110</v>
      </c>
      <c r="F40" s="26">
        <v>1000</v>
      </c>
      <c r="G40" s="427" t="s">
        <v>633</v>
      </c>
      <c r="H40" s="222" t="s">
        <v>634</v>
      </c>
      <c r="I40" s="222" t="s">
        <v>635</v>
      </c>
      <c r="J40" s="222"/>
      <c r="K40" s="26"/>
    </row>
    <row r="41" spans="1:11" ht="30" x14ac:dyDescent="0.2">
      <c r="A41" s="423">
        <v>33</v>
      </c>
      <c r="B41" s="424" t="s">
        <v>636</v>
      </c>
      <c r="C41" s="26" t="s">
        <v>520</v>
      </c>
      <c r="D41" s="26" t="s">
        <v>593</v>
      </c>
      <c r="E41" s="26">
        <v>641</v>
      </c>
      <c r="F41" s="26">
        <v>400</v>
      </c>
      <c r="G41" s="426" t="s">
        <v>637</v>
      </c>
      <c r="H41" s="222" t="s">
        <v>638</v>
      </c>
      <c r="I41" s="222" t="s">
        <v>639</v>
      </c>
      <c r="J41" s="222">
        <v>225063123</v>
      </c>
      <c r="K41" s="26" t="s">
        <v>640</v>
      </c>
    </row>
    <row r="42" spans="1:11" ht="72.75" customHeight="1" x14ac:dyDescent="0.2">
      <c r="A42" s="423">
        <v>34</v>
      </c>
      <c r="B42" s="424" t="s">
        <v>641</v>
      </c>
      <c r="C42" s="26" t="s">
        <v>520</v>
      </c>
      <c r="D42" s="26" t="s">
        <v>642</v>
      </c>
      <c r="E42" s="26">
        <v>150</v>
      </c>
      <c r="F42" s="26">
        <v>1600</v>
      </c>
      <c r="G42" s="427" t="s">
        <v>645</v>
      </c>
      <c r="H42" s="222" t="s">
        <v>643</v>
      </c>
      <c r="I42" s="222" t="s">
        <v>644</v>
      </c>
      <c r="J42" s="222"/>
      <c r="K42" s="26"/>
    </row>
    <row r="43" spans="1:11" ht="30" x14ac:dyDescent="0.2">
      <c r="A43" s="423">
        <v>35</v>
      </c>
      <c r="B43" s="424" t="s">
        <v>646</v>
      </c>
      <c r="C43" s="26" t="s">
        <v>520</v>
      </c>
      <c r="D43" s="26" t="s">
        <v>647</v>
      </c>
      <c r="E43" s="26">
        <v>198.95</v>
      </c>
      <c r="F43" s="26">
        <v>0</v>
      </c>
      <c r="G43" s="427"/>
      <c r="H43" s="222"/>
      <c r="I43" s="222"/>
      <c r="J43" s="222">
        <v>245579510</v>
      </c>
      <c r="K43" s="26" t="s">
        <v>648</v>
      </c>
    </row>
    <row r="44" spans="1:11" ht="68.25" customHeight="1" x14ac:dyDescent="0.2">
      <c r="A44" s="423">
        <v>36</v>
      </c>
      <c r="B44" s="424" t="s">
        <v>649</v>
      </c>
      <c r="C44" s="26" t="s">
        <v>520</v>
      </c>
      <c r="D44" s="26" t="s">
        <v>650</v>
      </c>
      <c r="E44" s="26">
        <v>62</v>
      </c>
      <c r="F44" s="26">
        <v>2460</v>
      </c>
      <c r="G44" s="427"/>
      <c r="H44" s="222"/>
      <c r="I44" s="222"/>
      <c r="J44" s="222">
        <v>400155896</v>
      </c>
      <c r="K44" s="26" t="s">
        <v>651</v>
      </c>
    </row>
    <row r="45" spans="1:11" ht="30" x14ac:dyDescent="0.2">
      <c r="A45" s="423">
        <v>37</v>
      </c>
      <c r="B45" s="424" t="s">
        <v>652</v>
      </c>
      <c r="C45" s="26" t="s">
        <v>520</v>
      </c>
      <c r="D45" s="26" t="s">
        <v>647</v>
      </c>
      <c r="E45" s="26">
        <v>42.82</v>
      </c>
      <c r="F45" s="26">
        <v>500</v>
      </c>
      <c r="G45" s="427">
        <v>32001004905</v>
      </c>
      <c r="H45" s="222" t="s">
        <v>653</v>
      </c>
      <c r="I45" s="222" t="s">
        <v>654</v>
      </c>
      <c r="J45" s="222"/>
      <c r="K45" s="26"/>
    </row>
    <row r="46" spans="1:11" ht="44.25" customHeight="1" x14ac:dyDescent="0.2">
      <c r="A46" s="423">
        <v>38</v>
      </c>
      <c r="B46" s="424" t="s">
        <v>655</v>
      </c>
      <c r="C46" s="26" t="s">
        <v>520</v>
      </c>
      <c r="D46" s="26" t="s">
        <v>647</v>
      </c>
      <c r="E46" s="26">
        <v>47.69</v>
      </c>
      <c r="F46" s="26">
        <v>375</v>
      </c>
      <c r="G46" s="427">
        <v>17001028548</v>
      </c>
      <c r="H46" s="222" t="s">
        <v>656</v>
      </c>
      <c r="I46" s="222" t="s">
        <v>657</v>
      </c>
      <c r="J46" s="222"/>
      <c r="K46" s="26"/>
    </row>
    <row r="47" spans="1:11" ht="55.5" customHeight="1" x14ac:dyDescent="0.2">
      <c r="A47" s="423">
        <v>39</v>
      </c>
      <c r="B47" s="424" t="s">
        <v>658</v>
      </c>
      <c r="C47" s="26" t="s">
        <v>520</v>
      </c>
      <c r="D47" s="26" t="s">
        <v>647</v>
      </c>
      <c r="E47" s="26">
        <v>24</v>
      </c>
      <c r="F47" s="26">
        <v>250</v>
      </c>
      <c r="G47" s="427">
        <v>47001019332</v>
      </c>
      <c r="H47" s="222" t="s">
        <v>570</v>
      </c>
      <c r="I47" s="222" t="s">
        <v>659</v>
      </c>
      <c r="J47" s="222"/>
      <c r="K47" s="26"/>
    </row>
    <row r="48" spans="1:11" ht="45.75" customHeight="1" x14ac:dyDescent="0.2">
      <c r="A48" s="423">
        <v>40</v>
      </c>
      <c r="B48" s="424" t="s">
        <v>660</v>
      </c>
      <c r="C48" s="26" t="s">
        <v>520</v>
      </c>
      <c r="D48" s="26" t="s">
        <v>647</v>
      </c>
      <c r="E48" s="26">
        <v>60</v>
      </c>
      <c r="F48" s="26">
        <v>2110</v>
      </c>
      <c r="G48" s="427">
        <v>1007006917</v>
      </c>
      <c r="H48" s="222" t="s">
        <v>661</v>
      </c>
      <c r="I48" s="222" t="s">
        <v>662</v>
      </c>
      <c r="J48" s="222"/>
      <c r="K48" s="26"/>
    </row>
    <row r="49" spans="1:11" ht="45" customHeight="1" x14ac:dyDescent="0.2">
      <c r="A49" s="423">
        <v>41</v>
      </c>
      <c r="B49" s="424" t="s">
        <v>663</v>
      </c>
      <c r="C49" s="26" t="s">
        <v>520</v>
      </c>
      <c r="D49" s="26" t="s">
        <v>647</v>
      </c>
      <c r="E49" s="26">
        <v>55.33</v>
      </c>
      <c r="F49" s="26">
        <v>1170</v>
      </c>
      <c r="G49" s="427" t="s">
        <v>664</v>
      </c>
      <c r="H49" s="222" t="s">
        <v>665</v>
      </c>
      <c r="I49" s="222" t="s">
        <v>666</v>
      </c>
      <c r="J49" s="222"/>
      <c r="K49" s="26"/>
    </row>
    <row r="50" spans="1:11" ht="15" x14ac:dyDescent="0.2">
      <c r="A50" s="68" t="s">
        <v>278</v>
      </c>
      <c r="B50" s="26"/>
      <c r="C50" s="26"/>
      <c r="D50" s="26"/>
      <c r="E50" s="26"/>
      <c r="F50" s="26"/>
      <c r="G50" s="427"/>
      <c r="H50" s="222"/>
      <c r="I50" s="222"/>
      <c r="J50" s="222"/>
      <c r="K50" s="26"/>
    </row>
    <row r="51" spans="1:11" x14ac:dyDescent="0.2">
      <c r="A51" s="23"/>
      <c r="B51" s="23"/>
      <c r="C51" s="23"/>
      <c r="D51" s="23"/>
      <c r="E51" s="23"/>
      <c r="F51" s="23"/>
      <c r="G51" s="431"/>
      <c r="H51" s="23"/>
      <c r="I51" s="23"/>
      <c r="J51" s="23"/>
      <c r="K51" s="23"/>
    </row>
    <row r="52" spans="1:11" x14ac:dyDescent="0.2">
      <c r="A52" s="25"/>
      <c r="B52" s="23"/>
      <c r="C52" s="23"/>
      <c r="D52" s="23"/>
      <c r="E52" s="23"/>
      <c r="F52" s="23"/>
      <c r="G52" s="431"/>
      <c r="H52" s="23"/>
      <c r="I52" s="23"/>
      <c r="J52" s="23"/>
      <c r="K52" s="23"/>
    </row>
    <row r="53" spans="1:11" ht="15" x14ac:dyDescent="0.3">
      <c r="A53" s="2"/>
      <c r="B53" s="72" t="s">
        <v>107</v>
      </c>
      <c r="C53" s="2"/>
      <c r="D53" s="2"/>
      <c r="E53" s="5"/>
      <c r="F53" s="2"/>
      <c r="G53" s="432"/>
      <c r="H53" s="2"/>
      <c r="I53" s="2"/>
      <c r="J53" s="2"/>
      <c r="K53" s="2"/>
    </row>
    <row r="54" spans="1:11" ht="15" x14ac:dyDescent="0.3">
      <c r="A54" s="2"/>
      <c r="B54" s="2"/>
      <c r="C54" s="471"/>
      <c r="D54" s="471"/>
      <c r="F54" s="71"/>
      <c r="G54" s="433"/>
    </row>
    <row r="55" spans="1:11" ht="15" x14ac:dyDescent="0.3">
      <c r="B55" s="2"/>
      <c r="C55" s="70" t="s">
        <v>268</v>
      </c>
      <c r="D55" s="2"/>
      <c r="F55" s="12" t="s">
        <v>273</v>
      </c>
    </row>
    <row r="56" spans="1:11" ht="15" x14ac:dyDescent="0.3">
      <c r="B56" s="2"/>
      <c r="C56" s="2"/>
      <c r="D56" s="2"/>
      <c r="F56" s="2" t="s">
        <v>269</v>
      </c>
    </row>
    <row r="57" spans="1:11" ht="15" x14ac:dyDescent="0.3">
      <c r="B57" s="2"/>
      <c r="C57" s="66" t="s">
        <v>139</v>
      </c>
    </row>
  </sheetData>
  <mergeCells count="2">
    <mergeCell ref="C54:D54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8.85546875" style="187" customWidth="1"/>
    <col min="13" max="16384" width="9.140625" style="187"/>
  </cols>
  <sheetData>
    <row r="1" spans="1:13" customFormat="1" ht="15" x14ac:dyDescent="0.2">
      <c r="A1" s="138" t="s">
        <v>461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72" t="s">
        <v>667</v>
      </c>
      <c r="M2" s="472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353</v>
      </c>
      <c r="F7" s="137" t="s">
        <v>247</v>
      </c>
      <c r="G7" s="137" t="s">
        <v>390</v>
      </c>
      <c r="H7" s="137" t="s">
        <v>392</v>
      </c>
      <c r="I7" s="137" t="s">
        <v>386</v>
      </c>
      <c r="J7" s="137" t="s">
        <v>387</v>
      </c>
      <c r="K7" s="137" t="s">
        <v>399</v>
      </c>
      <c r="L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3"/>
    </row>
    <row r="33" spans="3:7" ht="15" x14ac:dyDescent="0.3">
      <c r="C33" s="186"/>
      <c r="D33" s="192" t="s">
        <v>268</v>
      </c>
      <c r="E33" s="186"/>
      <c r="G33" s="193" t="s">
        <v>273</v>
      </c>
    </row>
    <row r="34" spans="3:7" ht="15" x14ac:dyDescent="0.3">
      <c r="C34" s="186"/>
      <c r="D34" s="194" t="s">
        <v>139</v>
      </c>
      <c r="E34" s="186"/>
      <c r="G34" s="186" t="s">
        <v>269</v>
      </c>
    </row>
    <row r="35" spans="3:7" ht="15" x14ac:dyDescent="0.3">
      <c r="C35" s="186"/>
      <c r="D35" s="194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8" t="s">
        <v>462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72" t="s">
        <v>667</v>
      </c>
      <c r="J2" s="472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384</v>
      </c>
      <c r="C7" s="137" t="s">
        <v>385</v>
      </c>
      <c r="D7" s="137" t="s">
        <v>390</v>
      </c>
      <c r="E7" s="137" t="s">
        <v>392</v>
      </c>
      <c r="F7" s="137" t="s">
        <v>386</v>
      </c>
      <c r="G7" s="137" t="s">
        <v>387</v>
      </c>
      <c r="H7" s="137" t="s">
        <v>399</v>
      </c>
      <c r="I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3"/>
    </row>
    <row r="33" spans="2:6" ht="15" x14ac:dyDescent="0.3">
      <c r="B33" s="186"/>
      <c r="C33" s="192" t="s">
        <v>268</v>
      </c>
      <c r="D33" s="186"/>
      <c r="F33" s="193" t="s">
        <v>273</v>
      </c>
    </row>
    <row r="34" spans="2:6" ht="15" x14ac:dyDescent="0.3">
      <c r="B34" s="186"/>
      <c r="C34" s="194" t="s">
        <v>139</v>
      </c>
      <c r="D34" s="186"/>
      <c r="F34" s="186" t="s">
        <v>269</v>
      </c>
    </row>
    <row r="35" spans="2:6" ht="15" x14ac:dyDescent="0.3">
      <c r="B35" s="186"/>
      <c r="C35" s="194"/>
    </row>
  </sheetData>
  <mergeCells count="1">
    <mergeCell ref="I2:J2"/>
  </mergeCells>
  <pageMargins left="0.7" right="0.7" top="0.75" bottom="0.75" header="0.3" footer="0.3"/>
  <pageSetup scale="7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5" t="s">
        <v>404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72" t="s">
        <v>667</v>
      </c>
      <c r="J2" s="472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8" t="s">
        <v>64</v>
      </c>
      <c r="B8" s="377" t="s">
        <v>376</v>
      </c>
      <c r="C8" s="378" t="s">
        <v>438</v>
      </c>
      <c r="D8" s="378" t="s">
        <v>439</v>
      </c>
      <c r="E8" s="378" t="s">
        <v>377</v>
      </c>
      <c r="F8" s="378" t="s">
        <v>396</v>
      </c>
      <c r="G8" s="378" t="s">
        <v>397</v>
      </c>
      <c r="H8" s="378" t="s">
        <v>443</v>
      </c>
      <c r="I8" s="169" t="s">
        <v>398</v>
      </c>
      <c r="J8" s="106"/>
    </row>
    <row r="9" spans="1:10" x14ac:dyDescent="0.3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 x14ac:dyDescent="0.3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 x14ac:dyDescent="0.3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 x14ac:dyDescent="0.3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 x14ac:dyDescent="0.3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 x14ac:dyDescent="0.3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 x14ac:dyDescent="0.3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 x14ac:dyDescent="0.3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 x14ac:dyDescent="0.3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 x14ac:dyDescent="0.3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 x14ac:dyDescent="0.3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 x14ac:dyDescent="0.3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 x14ac:dyDescent="0.3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 x14ac:dyDescent="0.3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 x14ac:dyDescent="0.3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 x14ac:dyDescent="0.3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 x14ac:dyDescent="0.3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 x14ac:dyDescent="0.3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 x14ac:dyDescent="0.3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 x14ac:dyDescent="0.3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 x14ac:dyDescent="0.3">
      <c r="A29" s="171">
        <v>21</v>
      </c>
      <c r="B29" s="208"/>
      <c r="C29" s="179"/>
      <c r="D29" s="179"/>
      <c r="E29" s="178"/>
      <c r="F29" s="178"/>
      <c r="G29" s="178"/>
      <c r="H29" s="277"/>
      <c r="I29" s="175"/>
      <c r="J29" s="106"/>
    </row>
    <row r="30" spans="1:10" x14ac:dyDescent="0.3">
      <c r="A30" s="171">
        <v>22</v>
      </c>
      <c r="B30" s="208"/>
      <c r="C30" s="179"/>
      <c r="D30" s="179"/>
      <c r="E30" s="178"/>
      <c r="F30" s="178"/>
      <c r="G30" s="178"/>
      <c r="H30" s="277"/>
      <c r="I30" s="175"/>
      <c r="J30" s="106"/>
    </row>
    <row r="31" spans="1:10" x14ac:dyDescent="0.3">
      <c r="A31" s="171">
        <v>23</v>
      </c>
      <c r="B31" s="208"/>
      <c r="C31" s="179"/>
      <c r="D31" s="179"/>
      <c r="E31" s="178"/>
      <c r="F31" s="178"/>
      <c r="G31" s="178"/>
      <c r="H31" s="277"/>
      <c r="I31" s="175"/>
      <c r="J31" s="106"/>
    </row>
    <row r="32" spans="1:10" x14ac:dyDescent="0.3">
      <c r="A32" s="171">
        <v>24</v>
      </c>
      <c r="B32" s="208"/>
      <c r="C32" s="179"/>
      <c r="D32" s="179"/>
      <c r="E32" s="178"/>
      <c r="F32" s="178"/>
      <c r="G32" s="178"/>
      <c r="H32" s="277"/>
      <c r="I32" s="175"/>
      <c r="J32" s="106"/>
    </row>
    <row r="33" spans="1:12" x14ac:dyDescent="0.3">
      <c r="A33" s="171">
        <v>25</v>
      </c>
      <c r="B33" s="208"/>
      <c r="C33" s="179"/>
      <c r="D33" s="179"/>
      <c r="E33" s="178"/>
      <c r="F33" s="178"/>
      <c r="G33" s="178"/>
      <c r="H33" s="277"/>
      <c r="I33" s="175"/>
      <c r="J33" s="106"/>
    </row>
    <row r="34" spans="1:12" x14ac:dyDescent="0.3">
      <c r="A34" s="171">
        <v>26</v>
      </c>
      <c r="B34" s="208"/>
      <c r="C34" s="179"/>
      <c r="D34" s="179"/>
      <c r="E34" s="178"/>
      <c r="F34" s="178"/>
      <c r="G34" s="178"/>
      <c r="H34" s="277"/>
      <c r="I34" s="175"/>
      <c r="J34" s="106"/>
    </row>
    <row r="35" spans="1:12" x14ac:dyDescent="0.3">
      <c r="A35" s="171">
        <v>27</v>
      </c>
      <c r="B35" s="208"/>
      <c r="C35" s="179"/>
      <c r="D35" s="179"/>
      <c r="E35" s="178"/>
      <c r="F35" s="178"/>
      <c r="G35" s="178"/>
      <c r="H35" s="277"/>
      <c r="I35" s="175"/>
      <c r="J35" s="106"/>
    </row>
    <row r="36" spans="1:12" x14ac:dyDescent="0.3">
      <c r="A36" s="171">
        <v>28</v>
      </c>
      <c r="B36" s="208"/>
      <c r="C36" s="179"/>
      <c r="D36" s="179"/>
      <c r="E36" s="178"/>
      <c r="F36" s="178"/>
      <c r="G36" s="178"/>
      <c r="H36" s="277"/>
      <c r="I36" s="175"/>
      <c r="J36" s="106"/>
    </row>
    <row r="37" spans="1:12" x14ac:dyDescent="0.3">
      <c r="A37" s="171">
        <v>29</v>
      </c>
      <c r="B37" s="208"/>
      <c r="C37" s="179"/>
      <c r="D37" s="179"/>
      <c r="E37" s="178"/>
      <c r="F37" s="178"/>
      <c r="G37" s="178"/>
      <c r="H37" s="277"/>
      <c r="I37" s="175"/>
      <c r="J37" s="106"/>
    </row>
    <row r="38" spans="1:12" x14ac:dyDescent="0.3">
      <c r="A38" s="171" t="s">
        <v>278</v>
      </c>
      <c r="B38" s="208"/>
      <c r="C38" s="179"/>
      <c r="D38" s="179"/>
      <c r="E38" s="178"/>
      <c r="F38" s="178"/>
      <c r="G38" s="278"/>
      <c r="H38" s="287" t="s">
        <v>431</v>
      </c>
      <c r="I38" s="384">
        <f>SUM(I9:I37)</f>
        <v>0</v>
      </c>
      <c r="J38" s="106"/>
    </row>
    <row r="40" spans="1:12" x14ac:dyDescent="0.3">
      <c r="A40" s="186" t="s">
        <v>463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80" workbookViewId="0">
      <selection activeCell="R23" sqref="R23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21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465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420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472" t="s">
        <v>667</v>
      </c>
      <c r="N2" s="472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5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 t="str">
        <f>'ფორმა N1'!D4</f>
        <v>მოქალაქეთა პოლიტიკური გაერთიანება "ახალი პოლიტიკური ცენტრი"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 x14ac:dyDescent="0.2">
      <c r="A7" s="268" t="s">
        <v>64</v>
      </c>
      <c r="B7" s="269" t="s">
        <v>421</v>
      </c>
      <c r="C7" s="269" t="s">
        <v>422</v>
      </c>
      <c r="D7" s="270" t="s">
        <v>423</v>
      </c>
      <c r="E7" s="270" t="s">
        <v>275</v>
      </c>
      <c r="F7" s="270" t="s">
        <v>424</v>
      </c>
      <c r="G7" s="270" t="s">
        <v>425</v>
      </c>
      <c r="H7" s="269" t="s">
        <v>426</v>
      </c>
      <c r="I7" s="271" t="s">
        <v>427</v>
      </c>
      <c r="J7" s="271" t="s">
        <v>428</v>
      </c>
      <c r="K7" s="272" t="s">
        <v>429</v>
      </c>
      <c r="L7" s="272" t="s">
        <v>430</v>
      </c>
      <c r="M7" s="270" t="s">
        <v>420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 x14ac:dyDescent="0.2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 x14ac:dyDescent="0.2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 x14ac:dyDescent="0.2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 x14ac:dyDescent="0.2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 x14ac:dyDescent="0.2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 x14ac:dyDescent="0.2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 x14ac:dyDescent="0.2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 x14ac:dyDescent="0.2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 x14ac:dyDescent="0.2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 x14ac:dyDescent="0.2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 x14ac:dyDescent="0.2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 x14ac:dyDescent="0.2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 x14ac:dyDescent="0.2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 x14ac:dyDescent="0.2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 x14ac:dyDescent="0.2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 x14ac:dyDescent="0.2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 x14ac:dyDescent="0.2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 x14ac:dyDescent="0.2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 x14ac:dyDescent="0.2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 x14ac:dyDescent="0.2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 x14ac:dyDescent="0.2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 x14ac:dyDescent="0.2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 x14ac:dyDescent="0.2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5"/>
      <c r="C1" s="456" t="s">
        <v>109</v>
      </c>
      <c r="D1" s="456"/>
      <c r="E1" s="114"/>
    </row>
    <row r="2" spans="1:12" s="6" customFormat="1" x14ac:dyDescent="0.3">
      <c r="A2" s="77" t="s">
        <v>140</v>
      </c>
      <c r="B2" s="255"/>
      <c r="C2" s="457" t="s">
        <v>667</v>
      </c>
      <c r="D2" s="458"/>
      <c r="E2" s="114"/>
    </row>
    <row r="3" spans="1:12" s="6" customFormat="1" x14ac:dyDescent="0.3">
      <c r="A3" s="77"/>
      <c r="B3" s="255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6"/>
      <c r="C4" s="77"/>
      <c r="D4" s="77"/>
      <c r="E4" s="109"/>
      <c r="L4" s="6"/>
    </row>
    <row r="5" spans="1:12" s="2" customFormat="1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257"/>
      <c r="C5" s="59"/>
      <c r="D5" s="59"/>
      <c r="E5" s="109"/>
    </row>
    <row r="6" spans="1:12" s="2" customFormat="1" x14ac:dyDescent="0.3">
      <c r="A6" s="78"/>
      <c r="B6" s="256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506</v>
      </c>
      <c r="B14" s="98" t="s">
        <v>505</v>
      </c>
      <c r="C14" s="8"/>
      <c r="D14" s="8"/>
      <c r="E14" s="114"/>
    </row>
    <row r="15" spans="1:12" s="3" customFormat="1" x14ac:dyDescent="0.3">
      <c r="A15" s="98" t="s">
        <v>507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445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446</v>
      </c>
      <c r="C24" s="279"/>
      <c r="D24" s="8"/>
      <c r="E24" s="114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0" t="s">
        <v>98</v>
      </c>
      <c r="B28" s="250" t="s">
        <v>309</v>
      </c>
      <c r="C28" s="8"/>
      <c r="D28" s="8"/>
      <c r="E28" s="114"/>
    </row>
    <row r="29" spans="1:5" x14ac:dyDescent="0.3">
      <c r="A29" s="250" t="s">
        <v>99</v>
      </c>
      <c r="B29" s="250" t="s">
        <v>312</v>
      </c>
      <c r="C29" s="8"/>
      <c r="D29" s="8"/>
      <c r="E29" s="114"/>
    </row>
    <row r="30" spans="1:5" x14ac:dyDescent="0.3">
      <c r="A30" s="250" t="s">
        <v>454</v>
      </c>
      <c r="B30" s="250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0" t="s">
        <v>12</v>
      </c>
      <c r="B32" s="250" t="s">
        <v>508</v>
      </c>
      <c r="C32" s="8"/>
      <c r="D32" s="8"/>
      <c r="E32" s="114"/>
    </row>
    <row r="33" spans="1:9" x14ac:dyDescent="0.3">
      <c r="A33" s="250" t="s">
        <v>13</v>
      </c>
      <c r="B33" s="250" t="s">
        <v>509</v>
      </c>
      <c r="C33" s="8"/>
      <c r="D33" s="8"/>
      <c r="E33" s="114"/>
    </row>
    <row r="34" spans="1:9" x14ac:dyDescent="0.3">
      <c r="A34" s="250" t="s">
        <v>281</v>
      </c>
      <c r="B34" s="250" t="s">
        <v>510</v>
      </c>
      <c r="C34" s="8"/>
      <c r="D34" s="8"/>
      <c r="E34" s="114"/>
    </row>
    <row r="35" spans="1:9" s="23" customFormat="1" x14ac:dyDescent="0.3">
      <c r="A35" s="89" t="s">
        <v>34</v>
      </c>
      <c r="B35" s="264" t="s">
        <v>451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449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270</v>
      </c>
      <c r="D44" s="12"/>
      <c r="E44"/>
      <c r="F44"/>
      <c r="G44"/>
      <c r="H44"/>
      <c r="I44"/>
    </row>
    <row r="45" spans="1:9" customFormat="1" ht="12.75" x14ac:dyDescent="0.2">
      <c r="B45" s="261" t="s">
        <v>139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D54" sqref="D54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405</v>
      </c>
      <c r="B1" s="239"/>
      <c r="C1" s="456" t="s">
        <v>109</v>
      </c>
      <c r="D1" s="456"/>
      <c r="E1" s="92"/>
    </row>
    <row r="2" spans="1:5" s="6" customFormat="1" x14ac:dyDescent="0.3">
      <c r="A2" s="75" t="s">
        <v>406</v>
      </c>
      <c r="B2" s="239"/>
      <c r="C2" s="454" t="s">
        <v>667</v>
      </c>
      <c r="D2" s="455"/>
      <c r="E2" s="92"/>
    </row>
    <row r="3" spans="1:5" s="6" customFormat="1" x14ac:dyDescent="0.3">
      <c r="A3" s="75" t="s">
        <v>407</v>
      </c>
      <c r="B3" s="239"/>
      <c r="C3" s="240"/>
      <c r="D3" s="240"/>
      <c r="E3" s="92"/>
    </row>
    <row r="4" spans="1:5" s="6" customFormat="1" x14ac:dyDescent="0.3">
      <c r="A4" s="77" t="s">
        <v>140</v>
      </c>
      <c r="B4" s="239"/>
      <c r="C4" s="240"/>
      <c r="D4" s="240"/>
      <c r="E4" s="92"/>
    </row>
    <row r="5" spans="1:5" s="6" customFormat="1" x14ac:dyDescent="0.3">
      <c r="A5" s="77"/>
      <c r="B5" s="239"/>
      <c r="C5" s="240"/>
      <c r="D5" s="240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1" t="str">
        <f>'ფორმა N1'!D4</f>
        <v>მოქალაქეთა პოლიტიკური გაერთიანება "ახალი პოლიტიკური ცენტრი"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39"/>
      <c r="B9" s="239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2">
        <v>1</v>
      </c>
      <c r="B11" s="242" t="s">
        <v>57</v>
      </c>
      <c r="C11" s="390">
        <f>SUM(C12,C15,C55,C58,C59,C60,C78)</f>
        <v>16146.080000000002</v>
      </c>
      <c r="D11" s="390">
        <f>SUM(D12,D15,D55,D58,D59,D60,D66,D74,D75)</f>
        <v>16146.080000000002</v>
      </c>
      <c r="E11" s="243"/>
    </row>
    <row r="12" spans="1:5" s="9" customFormat="1" ht="18" x14ac:dyDescent="0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 x14ac:dyDescent="0.2">
      <c r="A13" s="89" t="s">
        <v>30</v>
      </c>
      <c r="B13" s="89" t="s">
        <v>59</v>
      </c>
      <c r="C13" s="4"/>
      <c r="D13" s="4"/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390">
        <f>SUM(C16,C19,C31,C32,C33,C34,C37,C38,C45:C49,C53,C54)</f>
        <v>16125.630000000001</v>
      </c>
      <c r="D15" s="390">
        <f>SUM(D16,D19,D31,D32,D33,D34,D37,D38,D45:D49,D53,D54)</f>
        <v>16125.630000000001</v>
      </c>
      <c r="E15" s="243"/>
    </row>
    <row r="16" spans="1:5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4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4"/>
      <c r="E18" s="96"/>
    </row>
    <row r="19" spans="1:6" s="3" customFormat="1" x14ac:dyDescent="0.2">
      <c r="A19" s="89" t="s">
        <v>33</v>
      </c>
      <c r="B19" s="89" t="s">
        <v>2</v>
      </c>
      <c r="C19" s="389">
        <f>SUM(C20:C25,C30)</f>
        <v>3185.46</v>
      </c>
      <c r="D19" s="389">
        <f>SUM(D20:D25,D30)</f>
        <v>3185.46</v>
      </c>
      <c r="E19" s="245"/>
      <c r="F19" s="246"/>
    </row>
    <row r="20" spans="1:6" s="249" customFormat="1" ht="30" x14ac:dyDescent="0.2">
      <c r="A20" s="98" t="s">
        <v>12</v>
      </c>
      <c r="B20" s="98" t="s">
        <v>250</v>
      </c>
      <c r="C20" s="389">
        <v>10</v>
      </c>
      <c r="D20" s="389">
        <v>10</v>
      </c>
      <c r="E20" s="248"/>
    </row>
    <row r="21" spans="1:6" s="249" customFormat="1" x14ac:dyDescent="0.2">
      <c r="A21" s="98" t="s">
        <v>13</v>
      </c>
      <c r="B21" s="98" t="s">
        <v>14</v>
      </c>
      <c r="C21" s="389"/>
      <c r="D21" s="389"/>
      <c r="E21" s="248"/>
    </row>
    <row r="22" spans="1:6" s="249" customFormat="1" ht="30" x14ac:dyDescent="0.2">
      <c r="A22" s="98" t="s">
        <v>281</v>
      </c>
      <c r="B22" s="98" t="s">
        <v>22</v>
      </c>
      <c r="C22" s="389"/>
      <c r="D22" s="389"/>
      <c r="E22" s="248"/>
    </row>
    <row r="23" spans="1:6" s="249" customFormat="1" ht="16.5" customHeight="1" x14ac:dyDescent="0.2">
      <c r="A23" s="98" t="s">
        <v>282</v>
      </c>
      <c r="B23" s="98" t="s">
        <v>15</v>
      </c>
      <c r="C23" s="389">
        <v>1559.37</v>
      </c>
      <c r="D23" s="389">
        <v>1559.37</v>
      </c>
      <c r="E23" s="248"/>
    </row>
    <row r="24" spans="1:6" s="249" customFormat="1" ht="16.5" customHeight="1" x14ac:dyDescent="0.2">
      <c r="A24" s="98" t="s">
        <v>283</v>
      </c>
      <c r="B24" s="98" t="s">
        <v>16</v>
      </c>
      <c r="C24" s="389"/>
      <c r="D24" s="389"/>
      <c r="E24" s="248"/>
    </row>
    <row r="25" spans="1:6" s="249" customFormat="1" ht="16.5" customHeight="1" x14ac:dyDescent="0.2">
      <c r="A25" s="98" t="s">
        <v>284</v>
      </c>
      <c r="B25" s="98" t="s">
        <v>17</v>
      </c>
      <c r="C25" s="389">
        <v>1616.09</v>
      </c>
      <c r="D25" s="389">
        <v>1616.09</v>
      </c>
      <c r="E25" s="248"/>
    </row>
    <row r="26" spans="1:6" s="249" customFormat="1" ht="16.5" customHeight="1" x14ac:dyDescent="0.2">
      <c r="A26" s="250" t="s">
        <v>285</v>
      </c>
      <c r="B26" s="250" t="s">
        <v>18</v>
      </c>
      <c r="C26" s="389">
        <v>1113.17</v>
      </c>
      <c r="D26" s="389">
        <v>1113.17</v>
      </c>
      <c r="E26" s="248"/>
    </row>
    <row r="27" spans="1:6" s="249" customFormat="1" ht="16.5" customHeight="1" x14ac:dyDescent="0.2">
      <c r="A27" s="250" t="s">
        <v>286</v>
      </c>
      <c r="B27" s="250" t="s">
        <v>19</v>
      </c>
      <c r="C27" s="389">
        <v>361.81</v>
      </c>
      <c r="D27" s="389">
        <v>361.81</v>
      </c>
      <c r="E27" s="248"/>
    </row>
    <row r="28" spans="1:6" s="249" customFormat="1" ht="16.5" customHeight="1" x14ac:dyDescent="0.2">
      <c r="A28" s="250" t="s">
        <v>287</v>
      </c>
      <c r="B28" s="250" t="s">
        <v>20</v>
      </c>
      <c r="C28" s="389">
        <v>53.5</v>
      </c>
      <c r="D28" s="389">
        <v>53.5</v>
      </c>
      <c r="E28" s="248"/>
    </row>
    <row r="29" spans="1:6" s="249" customFormat="1" ht="16.5" customHeight="1" x14ac:dyDescent="0.2">
      <c r="A29" s="250" t="s">
        <v>288</v>
      </c>
      <c r="B29" s="250" t="s">
        <v>515</v>
      </c>
      <c r="C29" s="389">
        <v>87.61</v>
      </c>
      <c r="D29" s="389">
        <v>87.61</v>
      </c>
      <c r="E29" s="248"/>
    </row>
    <row r="30" spans="1:6" s="249" customFormat="1" ht="16.5" customHeight="1" x14ac:dyDescent="0.2">
      <c r="A30" s="98" t="s">
        <v>289</v>
      </c>
      <c r="B30" s="98" t="s">
        <v>21</v>
      </c>
      <c r="C30" s="247"/>
      <c r="D30" s="41"/>
      <c r="E30" s="248"/>
    </row>
    <row r="31" spans="1:6" s="3" customFormat="1" ht="16.5" customHeight="1" x14ac:dyDescent="0.2">
      <c r="A31" s="89" t="s">
        <v>34</v>
      </c>
      <c r="B31" s="89" t="s">
        <v>3</v>
      </c>
      <c r="C31" s="390">
        <v>376</v>
      </c>
      <c r="D31" s="390">
        <v>376</v>
      </c>
      <c r="E31" s="245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4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"/>
      <c r="D35" s="244"/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4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390">
        <v>191.44</v>
      </c>
      <c r="D37" s="390">
        <v>191.44</v>
      </c>
      <c r="E37" s="96"/>
    </row>
    <row r="38" spans="1:5" s="3" customFormat="1" ht="16.5" customHeight="1" x14ac:dyDescent="0.2">
      <c r="A38" s="89" t="s">
        <v>39</v>
      </c>
      <c r="B38" s="89" t="s">
        <v>408</v>
      </c>
      <c r="C38" s="389">
        <f>SUM(C39:C44)</f>
        <v>1483.21</v>
      </c>
      <c r="D38" s="389">
        <f>SUM(D39:D44)</f>
        <v>1483.21</v>
      </c>
      <c r="E38" s="96"/>
    </row>
    <row r="39" spans="1:5" s="3" customFormat="1" ht="16.5" customHeight="1" x14ac:dyDescent="0.2">
      <c r="A39" s="17" t="s">
        <v>354</v>
      </c>
      <c r="B39" s="17" t="s">
        <v>358</v>
      </c>
      <c r="C39" s="4"/>
      <c r="D39" s="244"/>
      <c r="E39" s="96"/>
    </row>
    <row r="40" spans="1:5" s="3" customFormat="1" ht="16.5" customHeight="1" x14ac:dyDescent="0.2">
      <c r="A40" s="17" t="s">
        <v>355</v>
      </c>
      <c r="B40" s="17" t="s">
        <v>359</v>
      </c>
      <c r="C40" s="390"/>
      <c r="D40" s="390"/>
      <c r="E40" s="96"/>
    </row>
    <row r="41" spans="1:5" s="3" customFormat="1" ht="16.5" customHeight="1" x14ac:dyDescent="0.2">
      <c r="A41" s="17" t="s">
        <v>356</v>
      </c>
      <c r="B41" s="17" t="s">
        <v>362</v>
      </c>
      <c r="C41" s="390">
        <v>483.21</v>
      </c>
      <c r="D41" s="390">
        <v>483.21</v>
      </c>
      <c r="E41" s="96"/>
    </row>
    <row r="42" spans="1:5" s="3" customFormat="1" ht="16.5" customHeight="1" x14ac:dyDescent="0.2">
      <c r="A42" s="17" t="s">
        <v>361</v>
      </c>
      <c r="B42" s="17" t="s">
        <v>363</v>
      </c>
      <c r="C42" s="390">
        <v>1000</v>
      </c>
      <c r="D42" s="390">
        <v>1000</v>
      </c>
      <c r="E42" s="96"/>
    </row>
    <row r="43" spans="1:5" s="3" customFormat="1" ht="16.5" customHeight="1" x14ac:dyDescent="0.2">
      <c r="A43" s="17" t="s">
        <v>364</v>
      </c>
      <c r="B43" s="17" t="s">
        <v>498</v>
      </c>
      <c r="C43" s="4"/>
      <c r="D43" s="244"/>
      <c r="E43" s="96"/>
    </row>
    <row r="44" spans="1:5" s="3" customFormat="1" ht="16.5" customHeight="1" x14ac:dyDescent="0.2">
      <c r="A44" s="17" t="s">
        <v>499</v>
      </c>
      <c r="B44" s="17" t="s">
        <v>360</v>
      </c>
      <c r="C44" s="4"/>
      <c r="D44" s="244"/>
      <c r="E44" s="96"/>
    </row>
    <row r="45" spans="1:5" s="3" customFormat="1" ht="30" x14ac:dyDescent="0.2">
      <c r="A45" s="89" t="s">
        <v>40</v>
      </c>
      <c r="B45" s="89" t="s">
        <v>28</v>
      </c>
      <c r="C45" s="390"/>
      <c r="D45" s="390"/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390"/>
      <c r="D46" s="390"/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390"/>
      <c r="D47" s="390"/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390"/>
      <c r="D48" s="390"/>
      <c r="E48" s="96"/>
    </row>
    <row r="49" spans="1:6" s="3" customFormat="1" ht="16.5" customHeight="1" x14ac:dyDescent="0.2">
      <c r="A49" s="89" t="s">
        <v>44</v>
      </c>
      <c r="B49" s="89" t="s">
        <v>409</v>
      </c>
      <c r="C49" s="389">
        <v>10889.52</v>
      </c>
      <c r="D49" s="389">
        <v>10889.52</v>
      </c>
      <c r="E49" s="96"/>
    </row>
    <row r="50" spans="1:6" s="3" customFormat="1" ht="16.5" customHeight="1" x14ac:dyDescent="0.2">
      <c r="A50" s="98" t="s">
        <v>370</v>
      </c>
      <c r="B50" s="98" t="s">
        <v>373</v>
      </c>
      <c r="C50" s="390">
        <v>10889.52</v>
      </c>
      <c r="D50" s="390">
        <v>10889.52</v>
      </c>
      <c r="E50" s="96"/>
    </row>
    <row r="51" spans="1:6" s="3" customFormat="1" ht="16.5" customHeight="1" x14ac:dyDescent="0.2">
      <c r="A51" s="98" t="s">
        <v>371</v>
      </c>
      <c r="B51" s="98" t="s">
        <v>372</v>
      </c>
      <c r="C51" s="4"/>
      <c r="D51" s="244"/>
      <c r="E51" s="96"/>
    </row>
    <row r="52" spans="1:6" s="3" customFormat="1" ht="16.5" customHeight="1" x14ac:dyDescent="0.2">
      <c r="A52" s="98" t="s">
        <v>374</v>
      </c>
      <c r="B52" s="98" t="s">
        <v>375</v>
      </c>
      <c r="C52" s="4"/>
      <c r="D52" s="244"/>
      <c r="E52" s="96"/>
    </row>
    <row r="53" spans="1:6" s="3" customFormat="1" x14ac:dyDescent="0.2">
      <c r="A53" s="89" t="s">
        <v>45</v>
      </c>
      <c r="B53" s="89" t="s">
        <v>29</v>
      </c>
      <c r="C53" s="390"/>
      <c r="D53" s="390"/>
      <c r="E53" s="96"/>
    </row>
    <row r="54" spans="1:6" s="3" customFormat="1" ht="16.5" customHeight="1" x14ac:dyDescent="0.2">
      <c r="A54" s="89" t="s">
        <v>46</v>
      </c>
      <c r="B54" s="89" t="s">
        <v>6</v>
      </c>
      <c r="C54" s="390"/>
      <c r="D54" s="390"/>
      <c r="E54" s="245"/>
      <c r="F54" s="246"/>
    </row>
    <row r="55" spans="1:6" s="3" customFormat="1" ht="30" x14ac:dyDescent="0.2">
      <c r="A55" s="88">
        <v>1.3</v>
      </c>
      <c r="B55" s="88" t="s">
        <v>414</v>
      </c>
      <c r="C55" s="85">
        <f>SUM(C56:C57)</f>
        <v>0</v>
      </c>
      <c r="D55" s="85">
        <f>SUM(D56:D57)</f>
        <v>0</v>
      </c>
      <c r="E55" s="245"/>
      <c r="F55" s="246"/>
    </row>
    <row r="56" spans="1:6" s="3" customFormat="1" ht="30" x14ac:dyDescent="0.2">
      <c r="A56" s="89" t="s">
        <v>50</v>
      </c>
      <c r="B56" s="89" t="s">
        <v>48</v>
      </c>
      <c r="C56" s="4"/>
      <c r="D56" s="244"/>
      <c r="E56" s="245"/>
      <c r="F56" s="246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 x14ac:dyDescent="0.2">
      <c r="A58" s="88">
        <v>1.4</v>
      </c>
      <c r="B58" s="88" t="s">
        <v>416</v>
      </c>
      <c r="C58" s="4"/>
      <c r="D58" s="244"/>
      <c r="E58" s="245"/>
      <c r="F58" s="246"/>
    </row>
    <row r="59" spans="1:6" s="249" customFormat="1" x14ac:dyDescent="0.2">
      <c r="A59" s="88">
        <v>1.5</v>
      </c>
      <c r="B59" s="88" t="s">
        <v>7</v>
      </c>
      <c r="C59" s="247"/>
      <c r="D59" s="40"/>
      <c r="E59" s="248"/>
    </row>
    <row r="60" spans="1:6" s="249" customFormat="1" x14ac:dyDescent="0.2">
      <c r="A60" s="88">
        <v>1.6</v>
      </c>
      <c r="B60" s="45" t="s">
        <v>8</v>
      </c>
      <c r="C60" s="390">
        <f>SUM(C61:C65)</f>
        <v>20.45</v>
      </c>
      <c r="D60" s="390">
        <f>SUM(D61:D65)</f>
        <v>20.45</v>
      </c>
      <c r="E60" s="248"/>
    </row>
    <row r="61" spans="1:6" s="249" customFormat="1" x14ac:dyDescent="0.2">
      <c r="A61" s="89" t="s">
        <v>297</v>
      </c>
      <c r="B61" s="46" t="s">
        <v>52</v>
      </c>
      <c r="C61" s="247"/>
      <c r="D61" s="40"/>
      <c r="E61" s="248"/>
    </row>
    <row r="62" spans="1:6" s="249" customFormat="1" ht="30" x14ac:dyDescent="0.2">
      <c r="A62" s="89" t="s">
        <v>298</v>
      </c>
      <c r="B62" s="46" t="s">
        <v>54</v>
      </c>
      <c r="C62" s="247"/>
      <c r="D62" s="40"/>
      <c r="E62" s="248"/>
    </row>
    <row r="63" spans="1:6" s="249" customFormat="1" x14ac:dyDescent="0.2">
      <c r="A63" s="89" t="s">
        <v>299</v>
      </c>
      <c r="B63" s="46" t="s">
        <v>53</v>
      </c>
      <c r="C63" s="40"/>
      <c r="D63" s="40"/>
      <c r="E63" s="248"/>
    </row>
    <row r="64" spans="1:6" s="249" customFormat="1" x14ac:dyDescent="0.2">
      <c r="A64" s="89" t="s">
        <v>300</v>
      </c>
      <c r="B64" s="46" t="s">
        <v>27</v>
      </c>
      <c r="C64" s="247"/>
      <c r="D64" s="40"/>
      <c r="E64" s="248"/>
    </row>
    <row r="65" spans="1:5" s="249" customFormat="1" x14ac:dyDescent="0.2">
      <c r="A65" s="89" t="s">
        <v>336</v>
      </c>
      <c r="B65" s="46" t="s">
        <v>337</v>
      </c>
      <c r="C65" s="389">
        <v>20.45</v>
      </c>
      <c r="D65" s="389">
        <v>20.45</v>
      </c>
      <c r="E65" s="248"/>
    </row>
    <row r="66" spans="1:5" x14ac:dyDescent="0.3">
      <c r="A66" s="242">
        <v>2</v>
      </c>
      <c r="B66" s="242" t="s">
        <v>410</v>
      </c>
      <c r="C66" s="251"/>
      <c r="D66" s="86"/>
      <c r="E66" s="97"/>
    </row>
    <row r="67" spans="1:5" x14ac:dyDescent="0.3">
      <c r="A67" s="99">
        <v>2.1</v>
      </c>
      <c r="B67" s="252" t="s">
        <v>100</v>
      </c>
      <c r="C67" s="253"/>
      <c r="D67" s="22"/>
      <c r="E67" s="97"/>
    </row>
    <row r="68" spans="1:5" x14ac:dyDescent="0.3">
      <c r="A68" s="99">
        <v>2.2000000000000002</v>
      </c>
      <c r="B68" s="252" t="s">
        <v>411</v>
      </c>
      <c r="C68" s="253"/>
      <c r="D68" s="22"/>
      <c r="E68" s="97"/>
    </row>
    <row r="69" spans="1:5" x14ac:dyDescent="0.3">
      <c r="A69" s="99">
        <v>2.2999999999999998</v>
      </c>
      <c r="B69" s="252" t="s">
        <v>104</v>
      </c>
      <c r="C69" s="253"/>
      <c r="D69" s="22"/>
      <c r="E69" s="97"/>
    </row>
    <row r="70" spans="1:5" x14ac:dyDescent="0.3">
      <c r="A70" s="99">
        <v>2.4</v>
      </c>
      <c r="B70" s="252" t="s">
        <v>103</v>
      </c>
      <c r="C70" s="253"/>
      <c r="D70" s="22"/>
      <c r="E70" s="97"/>
    </row>
    <row r="71" spans="1:5" x14ac:dyDescent="0.3">
      <c r="A71" s="99">
        <v>2.5</v>
      </c>
      <c r="B71" s="252" t="s">
        <v>412</v>
      </c>
      <c r="C71" s="253"/>
      <c r="D71" s="22"/>
      <c r="E71" s="97"/>
    </row>
    <row r="72" spans="1:5" x14ac:dyDescent="0.3">
      <c r="A72" s="99">
        <v>2.6</v>
      </c>
      <c r="B72" s="252" t="s">
        <v>101</v>
      </c>
      <c r="C72" s="253"/>
      <c r="D72" s="22"/>
      <c r="E72" s="97"/>
    </row>
    <row r="73" spans="1:5" x14ac:dyDescent="0.3">
      <c r="A73" s="99">
        <v>2.7</v>
      </c>
      <c r="B73" s="252" t="s">
        <v>102</v>
      </c>
      <c r="C73" s="254"/>
      <c r="D73" s="22"/>
      <c r="E73" s="97"/>
    </row>
    <row r="74" spans="1:5" x14ac:dyDescent="0.3">
      <c r="A74" s="242">
        <v>3</v>
      </c>
      <c r="B74" s="242" t="s">
        <v>450</v>
      </c>
      <c r="C74" s="86"/>
      <c r="D74" s="22"/>
      <c r="E74" s="97"/>
    </row>
    <row r="75" spans="1:5" x14ac:dyDescent="0.3">
      <c r="A75" s="242">
        <v>4</v>
      </c>
      <c r="B75" s="242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3"/>
      <c r="D76" s="8"/>
      <c r="E76" s="97"/>
    </row>
    <row r="77" spans="1:5" x14ac:dyDescent="0.3">
      <c r="A77" s="99">
        <v>4.2</v>
      </c>
      <c r="B77" s="99" t="s">
        <v>254</v>
      </c>
      <c r="C77" s="254"/>
      <c r="D77" s="8"/>
      <c r="E77" s="97"/>
    </row>
    <row r="78" spans="1:5" x14ac:dyDescent="0.3">
      <c r="A78" s="242">
        <v>5</v>
      </c>
      <c r="B78" s="242" t="s">
        <v>279</v>
      </c>
      <c r="C78" s="281"/>
      <c r="D78" s="254"/>
      <c r="E78" s="97"/>
    </row>
    <row r="79" spans="1:5" x14ac:dyDescent="0.3">
      <c r="B79" s="44"/>
    </row>
    <row r="80" spans="1:5" x14ac:dyDescent="0.3">
      <c r="A80" s="459" t="s">
        <v>500</v>
      </c>
      <c r="B80" s="459"/>
      <c r="C80" s="459"/>
      <c r="D80" s="459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447</v>
      </c>
      <c r="D86" s="12"/>
      <c r="E86"/>
      <c r="F86"/>
      <c r="G86"/>
      <c r="H86"/>
      <c r="I86"/>
    </row>
    <row r="87" spans="1:9" x14ac:dyDescent="0.3">
      <c r="A87"/>
      <c r="B87" s="2" t="s">
        <v>448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2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3" width="13.5703125" style="2" customWidth="1"/>
    <col min="4" max="4" width="17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56" t="s">
        <v>109</v>
      </c>
      <c r="D1" s="456"/>
      <c r="E1" s="92"/>
    </row>
    <row r="2" spans="1:5" s="6" customFormat="1" x14ac:dyDescent="0.3">
      <c r="A2" s="75" t="s">
        <v>328</v>
      </c>
      <c r="B2" s="78"/>
      <c r="C2" s="454" t="s">
        <v>667</v>
      </c>
      <c r="D2" s="454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24.75" customHeight="1" x14ac:dyDescent="0.2">
      <c r="A17" s="99" t="s">
        <v>331</v>
      </c>
      <c r="B17" s="88"/>
      <c r="C17" s="388"/>
      <c r="D17" s="388"/>
      <c r="E17" s="95"/>
    </row>
    <row r="18" spans="1:5" s="10" customFormat="1" ht="24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/>
      <c r="C24" s="391"/>
      <c r="D24" s="391"/>
      <c r="E24" s="97"/>
    </row>
    <row r="25" spans="1:5" x14ac:dyDescent="0.3">
      <c r="A25" s="44"/>
      <c r="B25" s="44"/>
    </row>
    <row r="26" spans="1:5" x14ac:dyDescent="0.3">
      <c r="A26" s="263" t="s">
        <v>440</v>
      </c>
      <c r="E26" s="5"/>
    </row>
    <row r="27" spans="1:5" x14ac:dyDescent="0.3">
      <c r="A27" s="2" t="s">
        <v>441</v>
      </c>
    </row>
    <row r="28" spans="1:5" x14ac:dyDescent="0.3">
      <c r="A28" s="217" t="s">
        <v>442</v>
      </c>
    </row>
    <row r="29" spans="1:5" x14ac:dyDescent="0.3">
      <c r="A29" s="217"/>
    </row>
    <row r="30" spans="1:5" x14ac:dyDescent="0.3">
      <c r="A30" s="217" t="s">
        <v>350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413</v>
      </c>
      <c r="B1" s="75"/>
      <c r="C1" s="78"/>
      <c r="D1" s="78"/>
      <c r="E1" s="78"/>
      <c r="F1" s="78"/>
      <c r="G1" s="229"/>
      <c r="H1" s="229"/>
      <c r="I1" s="456" t="s">
        <v>109</v>
      </c>
      <c r="J1" s="456"/>
    </row>
    <row r="2" spans="1:10" ht="15" x14ac:dyDescent="0.3">
      <c r="A2" s="77" t="s">
        <v>140</v>
      </c>
      <c r="B2" s="75"/>
      <c r="C2" s="78"/>
      <c r="D2" s="78"/>
      <c r="E2" s="78"/>
      <c r="F2" s="78"/>
      <c r="G2" s="229"/>
      <c r="H2" s="229"/>
      <c r="I2" s="454" t="s">
        <v>667</v>
      </c>
      <c r="J2" s="454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29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444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 x14ac:dyDescent="0.3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 x14ac:dyDescent="0.3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 x14ac:dyDescent="0.3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 x14ac:dyDescent="0.3">
      <c r="A33" s="192"/>
      <c r="B33" s="192"/>
      <c r="C33" s="192" t="s">
        <v>394</v>
      </c>
      <c r="D33" s="192"/>
      <c r="E33" s="192"/>
      <c r="F33" s="192"/>
      <c r="G33" s="192"/>
      <c r="H33" s="186"/>
      <c r="I33" s="186"/>
    </row>
    <row r="34" spans="1:9" ht="15" x14ac:dyDescent="0.3">
      <c r="A34" s="186"/>
      <c r="B34" s="186"/>
      <c r="C34" s="186" t="s">
        <v>393</v>
      </c>
      <c r="D34" s="186"/>
      <c r="E34" s="186"/>
      <c r="F34" s="186"/>
      <c r="G34" s="186"/>
      <c r="H34" s="186"/>
      <c r="I34" s="186"/>
    </row>
    <row r="35" spans="1:9" x14ac:dyDescent="0.2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365</v>
      </c>
      <c r="B1" s="78"/>
      <c r="C1" s="78"/>
      <c r="D1" s="78"/>
      <c r="E1" s="78"/>
      <c r="F1" s="78"/>
      <c r="G1" s="456" t="s">
        <v>109</v>
      </c>
      <c r="H1" s="456"/>
      <c r="I1" s="366"/>
    </row>
    <row r="2" spans="1:9" ht="15" x14ac:dyDescent="0.3">
      <c r="A2" s="77" t="s">
        <v>140</v>
      </c>
      <c r="B2" s="78"/>
      <c r="C2" s="78"/>
      <c r="D2" s="78"/>
      <c r="E2" s="78"/>
      <c r="F2" s="78"/>
      <c r="G2" s="454" t="s">
        <v>667</v>
      </c>
      <c r="H2" s="454"/>
      <c r="I2" s="77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66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366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6"/>
      <c r="D7" s="164"/>
      <c r="E7" s="164"/>
      <c r="F7" s="164"/>
      <c r="G7" s="79"/>
      <c r="H7" s="79"/>
      <c r="I7" s="77"/>
    </row>
    <row r="8" spans="1:9" ht="45" x14ac:dyDescent="0.2">
      <c r="A8" s="362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63"/>
      <c r="B9" s="364"/>
      <c r="C9" s="99"/>
      <c r="D9" s="99"/>
      <c r="E9" s="99"/>
      <c r="F9" s="99"/>
      <c r="G9" s="99"/>
      <c r="H9" s="4"/>
      <c r="I9" s="4"/>
    </row>
    <row r="10" spans="1:9" ht="15" x14ac:dyDescent="0.2">
      <c r="A10" s="363"/>
      <c r="B10" s="364"/>
      <c r="C10" s="99"/>
      <c r="D10" s="99"/>
      <c r="E10" s="99"/>
      <c r="F10" s="99"/>
      <c r="G10" s="99"/>
      <c r="H10" s="4"/>
      <c r="I10" s="4"/>
    </row>
    <row r="11" spans="1:9" ht="15" x14ac:dyDescent="0.2">
      <c r="A11" s="363"/>
      <c r="B11" s="364"/>
      <c r="C11" s="88"/>
      <c r="D11" s="88"/>
      <c r="E11" s="88"/>
      <c r="F11" s="88"/>
      <c r="G11" s="88"/>
      <c r="H11" s="4"/>
      <c r="I11" s="4"/>
    </row>
    <row r="12" spans="1:9" ht="15" x14ac:dyDescent="0.2">
      <c r="A12" s="363"/>
      <c r="B12" s="364"/>
      <c r="C12" s="88"/>
      <c r="D12" s="88"/>
      <c r="E12" s="88"/>
      <c r="F12" s="88"/>
      <c r="G12" s="88"/>
      <c r="H12" s="4"/>
      <c r="I12" s="4"/>
    </row>
    <row r="13" spans="1:9" ht="15" x14ac:dyDescent="0.2">
      <c r="A13" s="363"/>
      <c r="B13" s="364"/>
      <c r="C13" s="88"/>
      <c r="D13" s="88"/>
      <c r="E13" s="88"/>
      <c r="F13" s="88"/>
      <c r="G13" s="88"/>
      <c r="H13" s="4"/>
      <c r="I13" s="4"/>
    </row>
    <row r="14" spans="1:9" ht="15" x14ac:dyDescent="0.2">
      <c r="A14" s="363"/>
      <c r="B14" s="364"/>
      <c r="C14" s="88"/>
      <c r="D14" s="88"/>
      <c r="E14" s="88"/>
      <c r="F14" s="88"/>
      <c r="G14" s="88"/>
      <c r="H14" s="4"/>
      <c r="I14" s="4"/>
    </row>
    <row r="15" spans="1:9" ht="15" x14ac:dyDescent="0.2">
      <c r="A15" s="363"/>
      <c r="B15" s="364"/>
      <c r="C15" s="88"/>
      <c r="D15" s="88"/>
      <c r="E15" s="88"/>
      <c r="F15" s="88"/>
      <c r="G15" s="88"/>
      <c r="H15" s="4"/>
      <c r="I15" s="4"/>
    </row>
    <row r="16" spans="1:9" ht="15" x14ac:dyDescent="0.2">
      <c r="A16" s="363"/>
      <c r="B16" s="364"/>
      <c r="C16" s="88"/>
      <c r="D16" s="88"/>
      <c r="E16" s="88"/>
      <c r="F16" s="88"/>
      <c r="G16" s="88"/>
      <c r="H16" s="4"/>
      <c r="I16" s="4"/>
    </row>
    <row r="17" spans="1:9" ht="15" x14ac:dyDescent="0.2">
      <c r="A17" s="363"/>
      <c r="B17" s="364"/>
      <c r="C17" s="88"/>
      <c r="D17" s="88"/>
      <c r="E17" s="88"/>
      <c r="F17" s="88"/>
      <c r="G17" s="88"/>
      <c r="H17" s="4"/>
      <c r="I17" s="4"/>
    </row>
    <row r="18" spans="1:9" ht="15" x14ac:dyDescent="0.2">
      <c r="A18" s="363"/>
      <c r="B18" s="364"/>
      <c r="C18" s="88"/>
      <c r="D18" s="88"/>
      <c r="E18" s="88"/>
      <c r="F18" s="88"/>
      <c r="G18" s="88"/>
      <c r="H18" s="4"/>
      <c r="I18" s="4"/>
    </row>
    <row r="19" spans="1:9" ht="15" x14ac:dyDescent="0.2">
      <c r="A19" s="363"/>
      <c r="B19" s="364"/>
      <c r="C19" s="88"/>
      <c r="D19" s="88"/>
      <c r="E19" s="88"/>
      <c r="F19" s="88"/>
      <c r="G19" s="88"/>
      <c r="H19" s="4"/>
      <c r="I19" s="4"/>
    </row>
    <row r="20" spans="1:9" ht="15" x14ac:dyDescent="0.2">
      <c r="A20" s="363"/>
      <c r="B20" s="364"/>
      <c r="C20" s="88"/>
      <c r="D20" s="88"/>
      <c r="E20" s="88"/>
      <c r="F20" s="88"/>
      <c r="G20" s="88"/>
      <c r="H20" s="4"/>
      <c r="I20" s="4"/>
    </row>
    <row r="21" spans="1:9" ht="15" x14ac:dyDescent="0.2">
      <c r="A21" s="363"/>
      <c r="B21" s="364"/>
      <c r="C21" s="88"/>
      <c r="D21" s="88"/>
      <c r="E21" s="88"/>
      <c r="F21" s="88"/>
      <c r="G21" s="88"/>
      <c r="H21" s="4"/>
      <c r="I21" s="4"/>
    </row>
    <row r="22" spans="1:9" ht="15" x14ac:dyDescent="0.2">
      <c r="A22" s="363"/>
      <c r="B22" s="364"/>
      <c r="C22" s="88"/>
      <c r="D22" s="88"/>
      <c r="E22" s="88"/>
      <c r="F22" s="88"/>
      <c r="G22" s="88"/>
      <c r="H22" s="4"/>
      <c r="I22" s="4"/>
    </row>
    <row r="23" spans="1:9" ht="15" x14ac:dyDescent="0.2">
      <c r="A23" s="363"/>
      <c r="B23" s="364"/>
      <c r="C23" s="88"/>
      <c r="D23" s="88"/>
      <c r="E23" s="88"/>
      <c r="F23" s="88"/>
      <c r="G23" s="88"/>
      <c r="H23" s="4"/>
      <c r="I23" s="4"/>
    </row>
    <row r="24" spans="1:9" ht="15" x14ac:dyDescent="0.2">
      <c r="A24" s="363"/>
      <c r="B24" s="364"/>
      <c r="C24" s="88"/>
      <c r="D24" s="88"/>
      <c r="E24" s="88"/>
      <c r="F24" s="88"/>
      <c r="G24" s="88"/>
      <c r="H24" s="4"/>
      <c r="I24" s="4"/>
    </row>
    <row r="25" spans="1:9" ht="15" x14ac:dyDescent="0.2">
      <c r="A25" s="363"/>
      <c r="B25" s="364"/>
      <c r="C25" s="88"/>
      <c r="D25" s="88"/>
      <c r="E25" s="88"/>
      <c r="F25" s="88"/>
      <c r="G25" s="88"/>
      <c r="H25" s="4"/>
      <c r="I25" s="4"/>
    </row>
    <row r="26" spans="1:9" ht="15" x14ac:dyDescent="0.2">
      <c r="A26" s="363"/>
      <c r="B26" s="364"/>
      <c r="C26" s="88"/>
      <c r="D26" s="88"/>
      <c r="E26" s="88"/>
      <c r="F26" s="88"/>
      <c r="G26" s="88"/>
      <c r="H26" s="4"/>
      <c r="I26" s="4"/>
    </row>
    <row r="27" spans="1:9" ht="15" x14ac:dyDescent="0.2">
      <c r="A27" s="363"/>
      <c r="B27" s="364"/>
      <c r="C27" s="88"/>
      <c r="D27" s="88"/>
      <c r="E27" s="88"/>
      <c r="F27" s="88"/>
      <c r="G27" s="88"/>
      <c r="H27" s="4"/>
      <c r="I27" s="4"/>
    </row>
    <row r="28" spans="1:9" ht="15" x14ac:dyDescent="0.2">
      <c r="A28" s="363"/>
      <c r="B28" s="364"/>
      <c r="C28" s="88"/>
      <c r="D28" s="88"/>
      <c r="E28" s="88"/>
      <c r="F28" s="88"/>
      <c r="G28" s="88"/>
      <c r="H28" s="4"/>
      <c r="I28" s="4"/>
    </row>
    <row r="29" spans="1:9" ht="15" x14ac:dyDescent="0.2">
      <c r="A29" s="363"/>
      <c r="B29" s="364"/>
      <c r="C29" s="88"/>
      <c r="D29" s="88"/>
      <c r="E29" s="88"/>
      <c r="F29" s="88"/>
      <c r="G29" s="88"/>
      <c r="H29" s="4"/>
      <c r="I29" s="4"/>
    </row>
    <row r="30" spans="1:9" ht="15" x14ac:dyDescent="0.2">
      <c r="A30" s="363"/>
      <c r="B30" s="364"/>
      <c r="C30" s="88"/>
      <c r="D30" s="88"/>
      <c r="E30" s="88"/>
      <c r="F30" s="88"/>
      <c r="G30" s="88"/>
      <c r="H30" s="4"/>
      <c r="I30" s="4"/>
    </row>
    <row r="31" spans="1:9" ht="15" x14ac:dyDescent="0.2">
      <c r="A31" s="363"/>
      <c r="B31" s="364"/>
      <c r="C31" s="88"/>
      <c r="D31" s="88"/>
      <c r="E31" s="88"/>
      <c r="F31" s="88"/>
      <c r="G31" s="88"/>
      <c r="H31" s="4"/>
      <c r="I31" s="4"/>
    </row>
    <row r="32" spans="1:9" ht="15" x14ac:dyDescent="0.2">
      <c r="A32" s="363"/>
      <c r="B32" s="364"/>
      <c r="C32" s="88"/>
      <c r="D32" s="88"/>
      <c r="E32" s="88"/>
      <c r="F32" s="88"/>
      <c r="G32" s="88"/>
      <c r="H32" s="4"/>
      <c r="I32" s="4"/>
    </row>
    <row r="33" spans="1:9" ht="15" x14ac:dyDescent="0.2">
      <c r="A33" s="363"/>
      <c r="B33" s="364"/>
      <c r="C33" s="88"/>
      <c r="D33" s="88"/>
      <c r="E33" s="88"/>
      <c r="F33" s="88"/>
      <c r="G33" s="88"/>
      <c r="H33" s="4"/>
      <c r="I33" s="4"/>
    </row>
    <row r="34" spans="1:9" ht="15" x14ac:dyDescent="0.3">
      <c r="A34" s="363"/>
      <c r="B34" s="365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 x14ac:dyDescent="0.3">
      <c r="A36" s="231" t="s">
        <v>349</v>
      </c>
      <c r="B36" s="230"/>
      <c r="C36" s="230"/>
      <c r="D36" s="230"/>
      <c r="E36" s="230"/>
      <c r="F36" s="230"/>
      <c r="G36" s="186"/>
      <c r="H36" s="186"/>
      <c r="I36" s="191"/>
    </row>
    <row r="37" spans="1:9" ht="15" x14ac:dyDescent="0.3">
      <c r="A37" s="231" t="s">
        <v>352</v>
      </c>
      <c r="B37" s="230"/>
      <c r="C37" s="230"/>
      <c r="D37" s="230"/>
      <c r="E37" s="230"/>
      <c r="F37" s="230"/>
      <c r="G37" s="186"/>
      <c r="H37" s="186"/>
      <c r="I37" s="191"/>
    </row>
    <row r="38" spans="1:9" ht="15" x14ac:dyDescent="0.3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 x14ac:dyDescent="0.3">
      <c r="A39" s="231"/>
      <c r="B39" s="186"/>
      <c r="C39" s="186"/>
      <c r="D39" s="186"/>
      <c r="E39" s="186"/>
      <c r="G39" s="186"/>
      <c r="H39" s="186"/>
      <c r="I39" s="191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 x14ac:dyDescent="0.3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 x14ac:dyDescent="0.3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 x14ac:dyDescent="0.2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464</v>
      </c>
      <c r="B1" s="75"/>
      <c r="C1" s="78"/>
      <c r="D1" s="78"/>
      <c r="E1" s="78"/>
      <c r="F1" s="78"/>
      <c r="G1" s="456" t="s">
        <v>109</v>
      </c>
      <c r="H1" s="456"/>
    </row>
    <row r="2" spans="1:10" ht="15" x14ac:dyDescent="0.3">
      <c r="A2" s="77" t="s">
        <v>140</v>
      </c>
      <c r="B2" s="75"/>
      <c r="C2" s="78"/>
      <c r="D2" s="78"/>
      <c r="E2" s="78"/>
      <c r="F2" s="78"/>
      <c r="G2" s="454" t="s">
        <v>667</v>
      </c>
      <c r="H2" s="454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400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 t="s">
        <v>345</v>
      </c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topLeftCell="A7" zoomScale="85" zoomScaleNormal="100" zoomScaleSheetLayoutView="85" workbookViewId="0">
      <selection activeCell="H28" sqref="H28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5.8554687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3" ht="15" x14ac:dyDescent="0.3">
      <c r="A2" s="461" t="s">
        <v>511</v>
      </c>
      <c r="B2" s="461"/>
      <c r="C2" s="461"/>
      <c r="D2" s="461"/>
      <c r="E2" s="370"/>
      <c r="F2" s="78"/>
      <c r="G2" s="78"/>
      <c r="H2" s="78"/>
      <c r="I2" s="78"/>
      <c r="J2" s="371"/>
      <c r="K2" s="372"/>
      <c r="L2" s="372" t="s">
        <v>109</v>
      </c>
    </row>
    <row r="3" spans="1:13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71"/>
      <c r="K3" s="454" t="s">
        <v>667</v>
      </c>
      <c r="L3" s="454"/>
    </row>
    <row r="4" spans="1:13" ht="15" x14ac:dyDescent="0.3">
      <c r="A4" s="77"/>
      <c r="B4" s="77"/>
      <c r="C4" s="75"/>
      <c r="D4" s="75"/>
      <c r="E4" s="75"/>
      <c r="F4" s="75"/>
      <c r="G4" s="75"/>
      <c r="H4" s="75"/>
      <c r="I4" s="75"/>
      <c r="J4" s="371"/>
      <c r="K4" s="371"/>
      <c r="L4" s="371"/>
    </row>
    <row r="5" spans="1:13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3" ht="1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3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3" ht="15" x14ac:dyDescent="0.2">
      <c r="A8" s="368"/>
      <c r="B8" s="368"/>
      <c r="C8" s="368"/>
      <c r="D8" s="368"/>
      <c r="E8" s="368"/>
      <c r="F8" s="368"/>
      <c r="G8" s="368"/>
      <c r="H8" s="368"/>
      <c r="I8" s="368"/>
      <c r="J8" s="79"/>
      <c r="K8" s="79"/>
      <c r="L8" s="79"/>
    </row>
    <row r="9" spans="1:13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582</v>
      </c>
      <c r="J9" s="91" t="s">
        <v>490</v>
      </c>
      <c r="K9" s="91" t="s">
        <v>491</v>
      </c>
      <c r="L9" s="91" t="s">
        <v>318</v>
      </c>
    </row>
    <row r="10" spans="1:13" ht="85.5" customHeight="1" x14ac:dyDescent="0.2">
      <c r="A10" s="99">
        <v>1</v>
      </c>
      <c r="B10" s="354" t="s">
        <v>689</v>
      </c>
      <c r="C10" s="99" t="s">
        <v>690</v>
      </c>
      <c r="D10" s="99">
        <v>405107904</v>
      </c>
      <c r="E10" s="408" t="s">
        <v>583</v>
      </c>
      <c r="F10" s="99"/>
      <c r="G10" s="99"/>
      <c r="H10" s="408" t="s">
        <v>583</v>
      </c>
      <c r="I10" s="99">
        <v>100</v>
      </c>
      <c r="J10" s="388">
        <v>10</v>
      </c>
      <c r="K10" s="388">
        <v>1000</v>
      </c>
      <c r="L10" s="99"/>
    </row>
    <row r="11" spans="1:13" ht="90" x14ac:dyDescent="0.2">
      <c r="A11" s="99">
        <v>2</v>
      </c>
      <c r="B11" s="354" t="s">
        <v>687</v>
      </c>
      <c r="C11" s="409" t="s">
        <v>688</v>
      </c>
      <c r="D11" s="88"/>
      <c r="E11" s="408" t="s">
        <v>583</v>
      </c>
      <c r="F11" s="88"/>
      <c r="G11" s="88"/>
      <c r="H11" s="408" t="s">
        <v>583</v>
      </c>
      <c r="I11" s="88"/>
      <c r="J11" s="439"/>
      <c r="K11" s="388">
        <v>483.21</v>
      </c>
      <c r="L11" s="99"/>
    </row>
    <row r="12" spans="1:13" ht="15" x14ac:dyDescent="0.2">
      <c r="A12" s="99">
        <v>3</v>
      </c>
      <c r="B12" s="99"/>
      <c r="C12" s="354"/>
      <c r="D12" s="99"/>
      <c r="E12" s="99"/>
      <c r="F12" s="408"/>
      <c r="G12" s="99"/>
      <c r="H12" s="99"/>
      <c r="I12" s="408"/>
      <c r="J12" s="99"/>
      <c r="K12" s="410"/>
      <c r="L12" s="437"/>
      <c r="M12" s="438"/>
    </row>
    <row r="13" spans="1:13" ht="15" x14ac:dyDescent="0.2">
      <c r="A13" s="99">
        <v>4</v>
      </c>
      <c r="B13" s="99"/>
      <c r="C13" s="354"/>
      <c r="D13" s="409"/>
      <c r="E13" s="88"/>
      <c r="F13" s="408"/>
      <c r="G13" s="88"/>
      <c r="H13" s="88"/>
      <c r="I13" s="408"/>
      <c r="J13" s="88"/>
      <c r="K13" s="388"/>
      <c r="L13" s="437"/>
      <c r="M13" s="438"/>
    </row>
    <row r="14" spans="1:13" ht="15" x14ac:dyDescent="0.2">
      <c r="A14" s="99">
        <v>5</v>
      </c>
      <c r="B14" s="354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3" ht="15" x14ac:dyDescent="0.2">
      <c r="A15" s="99">
        <v>6</v>
      </c>
      <c r="B15" s="354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3" ht="15" x14ac:dyDescent="0.2">
      <c r="A16" s="99">
        <v>7</v>
      </c>
      <c r="B16" s="354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54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54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54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54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54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54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54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54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54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54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54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54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54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54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54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54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54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54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54"/>
      <c r="C35" s="100"/>
      <c r="D35" s="100"/>
      <c r="E35" s="100"/>
      <c r="F35" s="100"/>
      <c r="G35" s="88"/>
      <c r="H35" s="88"/>
      <c r="I35" s="88"/>
      <c r="J35" s="88" t="s">
        <v>492</v>
      </c>
      <c r="K35" s="391">
        <f>SUM(K10:K34)</f>
        <v>1483.21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512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 x14ac:dyDescent="0.2">
      <c r="A41" s="466" t="s">
        <v>513</v>
      </c>
      <c r="B41" s="466"/>
      <c r="C41" s="466"/>
      <c r="D41" s="466"/>
      <c r="E41" s="466"/>
      <c r="F41" s="466"/>
      <c r="G41" s="466"/>
      <c r="H41" s="466"/>
      <c r="I41" s="466"/>
      <c r="J41" s="466"/>
      <c r="K41" s="466"/>
    </row>
    <row r="42" spans="1:12" ht="15.75" customHeight="1" x14ac:dyDescent="0.2">
      <c r="A42" s="466"/>
      <c r="B42" s="466"/>
      <c r="C42" s="466"/>
      <c r="D42" s="466"/>
      <c r="E42" s="466"/>
      <c r="F42" s="466"/>
      <c r="G42" s="466"/>
      <c r="H42" s="466"/>
      <c r="I42" s="466"/>
      <c r="J42" s="466"/>
      <c r="K42" s="466"/>
    </row>
    <row r="43" spans="1:12" x14ac:dyDescent="0.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 x14ac:dyDescent="0.3">
      <c r="A44" s="462" t="s">
        <v>107</v>
      </c>
      <c r="B44" s="462"/>
      <c r="C44" s="355"/>
      <c r="D44" s="356"/>
      <c r="E44" s="356"/>
      <c r="F44" s="355"/>
      <c r="G44" s="355"/>
      <c r="H44" s="355"/>
      <c r="I44" s="355"/>
      <c r="J44" s="355"/>
      <c r="K44" s="186"/>
    </row>
    <row r="45" spans="1:12" ht="15" x14ac:dyDescent="0.3">
      <c r="A45" s="355"/>
      <c r="B45" s="356"/>
      <c r="C45" s="355"/>
      <c r="D45" s="356"/>
      <c r="E45" s="356"/>
      <c r="F45" s="355"/>
      <c r="G45" s="355"/>
      <c r="H45" s="355"/>
      <c r="I45" s="355"/>
      <c r="J45" s="357"/>
      <c r="K45" s="186"/>
    </row>
    <row r="46" spans="1:12" ht="15" customHeight="1" x14ac:dyDescent="0.3">
      <c r="A46" s="355"/>
      <c r="B46" s="356"/>
      <c r="C46" s="463" t="s">
        <v>268</v>
      </c>
      <c r="D46" s="463"/>
      <c r="E46" s="369"/>
      <c r="F46" s="359"/>
      <c r="G46" s="464" t="s">
        <v>497</v>
      </c>
      <c r="H46" s="464"/>
      <c r="I46" s="464"/>
      <c r="J46" s="360"/>
      <c r="K46" s="186"/>
    </row>
    <row r="47" spans="1:12" ht="15" x14ac:dyDescent="0.3">
      <c r="A47" s="355"/>
      <c r="B47" s="356"/>
      <c r="C47" s="355"/>
      <c r="D47" s="356"/>
      <c r="E47" s="356"/>
      <c r="F47" s="355"/>
      <c r="G47" s="465"/>
      <c r="H47" s="465"/>
      <c r="I47" s="465"/>
      <c r="J47" s="360"/>
      <c r="K47" s="186"/>
    </row>
    <row r="48" spans="1:12" ht="15" x14ac:dyDescent="0.3">
      <c r="A48" s="355"/>
      <c r="B48" s="356"/>
      <c r="C48" s="460" t="s">
        <v>139</v>
      </c>
      <c r="D48" s="460"/>
      <c r="E48" s="369"/>
      <c r="F48" s="359"/>
      <c r="G48" s="355"/>
      <c r="H48" s="355"/>
      <c r="I48" s="355"/>
      <c r="J48" s="355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11 B14:B35 C12:C1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PineCone7</cp:lastModifiedBy>
  <cp:lastPrinted>2016-08-12T10:01:06Z</cp:lastPrinted>
  <dcterms:created xsi:type="dcterms:W3CDTF">2011-12-27T13:20:18Z</dcterms:created>
  <dcterms:modified xsi:type="dcterms:W3CDTF">2016-08-12T10:33:17Z</dcterms:modified>
</cp:coreProperties>
</file>