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5.4'!$A$1:$H$36</definedName>
    <definedName name="_xlnm.Print_Area" localSheetId="7">'ფორმა 5.5'!$A$1:$L$40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9.7'!$A$1:$I$37</definedName>
    <definedName name="_xlnm.Print_Area" localSheetId="0">'ფორმა N1'!$A$1:$L$36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27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26" i="44" l="1"/>
  <c r="H26"/>
  <c r="D31" i="7" l="1"/>
  <c r="C31"/>
  <c r="D27"/>
  <c r="C27"/>
  <c r="C26" s="1"/>
  <c r="D26"/>
  <c r="D19"/>
  <c r="C19"/>
  <c r="D16"/>
  <c r="C16"/>
  <c r="D9"/>
  <c r="C9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26" i="46"/>
  <c r="H24" i="45"/>
  <c r="G2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<sst xmlns="http://schemas.openxmlformats.org/spreadsheetml/2006/main" count="608" uniqueCount="422">
  <si>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</si>
  <si>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</si>
  <si>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</si>
  <si>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</si>
  <si>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</si>
  <si>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</si>
  <si>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</si>
  <si>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</si>
  <si>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</si>
  <si>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</si>
  <si>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</si>
  <si>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</si>
  <si>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</si>
  <si>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</si>
  <si>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</si>
  <si>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</si>
  <si>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</si>
  <si>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</si>
  <si>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</si>
  <si>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</si>
  <si>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</si>
  <si>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</si>
  <si>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</si>
  <si>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</si>
  <si>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</si>
  <si>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</si>
  <si>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</si>
  <si>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</si>
  <si>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</si>
  <si>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</si>
  <si>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</si>
  <si>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</si>
  <si>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</si>
  <si>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</si>
  <si>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</si>
  <si>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</si>
  <si>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</si>
  <si>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</si>
  <si>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</si>
  <si>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</si>
  <si>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</si>
  <si>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</si>
  <si>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</si>
  <si>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</si>
  <si>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</si>
  <si>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</si>
  <si>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</si>
  <si>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</si>
  <si>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</si>
  <si>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</si>
  <si>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</si>
  <si>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</si>
  <si>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</si>
  <si>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</si>
  <si>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</si>
  <si>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</si>
  <si>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</si>
  <si>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</si>
  <si>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</si>
  <si>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</si>
  <si>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</si>
  <si>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</si>
  <si>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</si>
  <si>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</si>
  <si>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</si>
  <si>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</si>
  <si>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</si>
  <si>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</si>
  <si>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</si>
  <si>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</si>
  <si>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</si>
  <si>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</si>
  <si>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</si>
  <si>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</si>
  <si>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</si>
  <si>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</si>
  <si>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</si>
  <si>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</si>
  <si>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</si>
  <si>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</si>
  <si>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</si>
  <si>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</si>
  <si>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</si>
  <si>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</si>
  <si>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</si>
  <si>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</si>
  <si>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</si>
  <si>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</si>
  <si>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</si>
  <si>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</si>
  <si>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</si>
  <si>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</si>
  <si>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</si>
  <si>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</si>
  <si>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</si>
  <si>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</si>
  <si>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</si>
  <si>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</si>
  <si>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</si>
  <si>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</si>
  <si>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</si>
  <si>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</si>
  <si>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</si>
  <si>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</si>
  <si>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</si>
  <si>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</si>
  <si>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</si>
  <si>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</si>
  <si>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</si>
  <si>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</si>
  <si>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</si>
  <si>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</si>
  <si>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</si>
  <si>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</si>
  <si>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</si>
  <si>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</si>
  <si>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</si>
  <si>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</si>
  <si>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</si>
  <si>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</si>
  <si>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</si>
  <si>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</si>
  <si>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</si>
  <si>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</si>
  <si>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</si>
  <si>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</si>
  <si>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</si>
  <si>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</si>
  <si>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</si>
  <si>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</si>
  <si>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</si>
  <si>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</si>
  <si>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</si>
  <si>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</si>
  <si>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</si>
  <si>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</si>
  <si>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</si>
  <si>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</si>
  <si>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</si>
  <si>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</si>
  <si>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</si>
  <si>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</si>
  <si>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</si>
  <si>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</si>
  <si>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</si>
  <si>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</si>
  <si>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</si>
  <si>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</si>
  <si>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</si>
  <si>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</si>
  <si>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</si>
  <si>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</si>
  <si>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</si>
  <si>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</si>
  <si>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</si>
  <si>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</si>
  <si>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</si>
  <si>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</si>
  <si>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</si>
  <si>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</si>
  <si>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</si>
  <si>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</si>
  <si>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</si>
  <si>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</si>
  <si>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</si>
  <si>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</si>
  <si>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</si>
  <si>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</si>
  <si>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</si>
  <si>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</si>
  <si>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</si>
  <si>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</si>
  <si>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</si>
  <si>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</si>
  <si>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</si>
  <si>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</si>
  <si>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</si>
  <si>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</si>
  <si>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</si>
  <si>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</si>
  <si>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</si>
  <si>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</si>
  <si>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</si>
  <si>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</si>
  <si>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</si>
  <si>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</si>
  <si>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</si>
  <si>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</si>
  <si>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</si>
  <si>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</si>
  <si>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</si>
  <si>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</si>
  <si>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</si>
  <si>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</si>
  <si>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</si>
  <si>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</si>
  <si>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</si>
  <si>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</si>
  <si>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</si>
  <si>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</si>
  <si>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</si>
  <si>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</si>
  <si>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</si>
  <si>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</si>
  <si>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</si>
  <si>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</si>
  <si>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</si>
  <si>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</si>
  <si>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</si>
  <si>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</si>
  <si>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</si>
  <si>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</si>
  <si>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</si>
  <si>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</si>
  <si>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</si>
  <si>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</si>
  <si>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</si>
  <si>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</si>
  <si>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</si>
  <si>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</si>
  <si>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</si>
  <si>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</si>
  <si>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</si>
  <si>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</si>
  <si>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</si>
  <si>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</si>
  <si>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</si>
  <si>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</si>
  <si>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</si>
  <si>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</si>
  <si>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</si>
  <si>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</si>
  <si>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</si>
  <si>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</si>
  <si>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</si>
  <si>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</si>
  <si>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</si>
  <si>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</si>
  <si>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</si>
  <si>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</si>
  <si>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</si>
  <si>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</si>
  <si>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</si>
  <si>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</si>
  <si>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</si>
  <si>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</si>
  <si>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</si>
  <si>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</si>
  <si>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</si>
  <si>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</si>
  <si>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</si>
  <si>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</si>
  <si>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</si>
  <si>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</si>
  <si>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</si>
  <si>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</si>
  <si>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</si>
  <si>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</si>
  <si>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</si>
  <si>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</si>
  <si>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</si>
  <si>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</si>
  <si>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</si>
  <si>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</si>
  <si>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</si>
  <si>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</si>
  <si>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</si>
  <si>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</si>
  <si>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</si>
  <si>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</si>
  <si>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</si>
  <si>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</si>
  <si>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</si>
  <si>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</si>
  <si>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</si>
  <si>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</si>
  <si>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</si>
  <si>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</si>
  <si>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</si>
  <si>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</si>
  <si>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</si>
  <si>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</si>
  <si>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</si>
  <si>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</si>
  <si>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</si>
  <si>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</si>
  <si>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</si>
  <si>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</si>
  <si>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</si>
  <si>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</si>
  <si>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</si>
  <si>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</si>
  <si>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</si>
  <si>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</si>
  <si>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</si>
  <si>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</si>
  <si>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</si>
  <si>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</si>
  <si>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</si>
  <si>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</si>
  <si>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</si>
  <si>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</si>
  <si>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</si>
  <si>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</si>
  <si>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</si>
  <si>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</si>
  <si>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</si>
  <si>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</si>
  <si>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</si>
  <si>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</si>
  <si>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</si>
  <si>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</si>
  <si>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</si>
  <si>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</si>
  <si>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</si>
  <si>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</si>
  <si>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</si>
  <si>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</si>
  <si>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</si>
  <si>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</si>
  <si>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</si>
  <si>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</si>
  <si>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</si>
  <si>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</si>
  <si>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</si>
  <si>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</si>
  <si>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</si>
  <si>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</si>
  <si>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</si>
  <si>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</si>
  <si>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</si>
  <si>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</si>
  <si>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</si>
  <si>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</si>
  <si>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</si>
  <si>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</si>
  <si>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</si>
  <si>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</si>
  <si>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</si>
  <si>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</si>
  <si>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</si>
  <si>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</si>
  <si>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</si>
  <si>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</si>
  <si>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</si>
  <si>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</si>
  <si>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</si>
  <si>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</si>
  <si>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</si>
  <si>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</si>
  <si>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</si>
  <si>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</si>
  <si>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</si>
  <si>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</si>
  <si>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</si>
  <si>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</si>
  <si>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</si>
  <si>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</si>
  <si>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</si>
  <si>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</si>
  <si>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</si>
  <si>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</si>
  <si>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</si>
  <si>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</si>
  <si>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</si>
  <si>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</si>
  <si>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</si>
  <si>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</si>
  <si>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</si>
  <si>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</si>
  <si>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</si>
  <si>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</si>
  <si>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</si>
  <si>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</si>
  <si>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</si>
  <si>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</si>
  <si>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</si>
  <si>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</si>
  <si>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</si>
  <si>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</si>
  <si>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</si>
  <si>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</si>
  <si>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</si>
  <si>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</si>
  <si>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</si>
  <si>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</si>
  <si>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</si>
  <si>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</si>
  <si>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</si>
  <si>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</si>
  <si>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</si>
  <si>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</si>
  <si>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</si>
  <si>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</si>
  <si>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</si>
  <si>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</si>
  <si>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</si>
  <si>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</si>
  <si>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</si>
  <si>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</si>
  <si>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</si>
  <si>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</si>
  <si>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</si>
  <si>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</si>
  <si>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</si>
  <si>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</si>
  <si>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</si>
  <si>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</si>
  <si>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სალომე ზურაბიშვილი</t>
  </si>
  <si>
    <t>20/07/2016-09/08/2016</t>
  </si>
  <si>
    <t>GE24BG0000000730946400</t>
  </si>
  <si>
    <t>ლარი</t>
  </si>
  <si>
    <t>ფულადი შემოწირულობა</t>
  </si>
  <si>
    <t>ოსაძე რევაზი</t>
  </si>
  <si>
    <t>GE03BG0000000301559400</t>
  </si>
  <si>
    <t>საქართველოს ბანკი</t>
  </si>
  <si>
    <t>სანაძე მინდია</t>
  </si>
  <si>
    <t>კაშია ნანა</t>
  </si>
  <si>
    <t>გვაზავა ირაკლი</t>
  </si>
  <si>
    <t>GE20BG0000000325547000</t>
  </si>
  <si>
    <t>GE79BG0000000919908200</t>
  </si>
  <si>
    <t>GE43BG0000000499163200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</si>
</sst>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6" fillId="0" borderId="2" xfId="5" applyNumberFormat="1" applyFont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center"/>
      <protection locked="0"/>
    </xf>
    <xf numFmtId="0" fontId="31" fillId="0" borderId="5" xfId="9" applyFont="1" applyBorder="1" applyAlignment="1" applyProtection="1">
      <alignment horizontal="center"/>
      <protection locked="0"/>
    </xf>
    <xf numFmtId="49" fontId="31" fillId="0" borderId="1" xfId="9" applyNumberFormat="1" applyFont="1" applyBorder="1" applyAlignment="1" applyProtection="1">
      <alignment vertical="center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8" fillId="5" borderId="4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34</xdr:row>
      <xdr:rowOff>180975</xdr:rowOff>
    </xdr:from>
    <xdr:to>
      <xdr:col>6</xdr:col>
      <xdr:colOff>219075</xdr:colOff>
      <xdr:row>34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32</xdr:row>
      <xdr:rowOff>152400</xdr:rowOff>
    </xdr:from>
    <xdr:to>
      <xdr:col>7</xdr:col>
      <xdr:colOff>9525</xdr:colOff>
      <xdr:row>32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view="pageBreakPreview" topLeftCell="A7" zoomScale="80" zoomScaleSheetLayoutView="80" workbookViewId="0">
      <selection activeCell="N25" sqref="N25"/>
    </sheetView>
  </sheetViews>
  <sheetFormatPr defaultRowHeight="15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>
      <c r="A1" s="322" t="s">
        <v>245</v>
      </c>
      <c r="B1" s="307"/>
      <c r="C1" s="307"/>
      <c r="D1" s="307"/>
      <c r="E1" s="308"/>
      <c r="F1" s="302"/>
      <c r="G1" s="308"/>
      <c r="H1" s="321"/>
      <c r="I1" s="307"/>
      <c r="J1" s="308"/>
      <c r="K1" s="308"/>
      <c r="L1" s="320" t="s">
        <v>97</v>
      </c>
    </row>
    <row r="2" spans="1:12" s="254" customFormat="1">
      <c r="A2" s="319" t="s">
        <v>104</v>
      </c>
      <c r="B2" s="307"/>
      <c r="C2" s="307"/>
      <c r="D2" s="307"/>
      <c r="E2" s="308"/>
      <c r="F2" s="302"/>
      <c r="G2" s="308"/>
      <c r="H2" s="318"/>
      <c r="I2" s="307"/>
      <c r="J2" s="308"/>
      <c r="K2" s="308"/>
      <c r="L2" s="317"/>
    </row>
    <row r="3" spans="1:12" s="254" customFormat="1">
      <c r="A3" s="316"/>
      <c r="B3" s="307"/>
      <c r="C3" s="315"/>
      <c r="D3" s="314"/>
      <c r="E3" s="308"/>
      <c r="F3" s="313"/>
      <c r="G3" s="308"/>
      <c r="H3" s="308"/>
      <c r="I3" s="302"/>
      <c r="J3" s="307"/>
      <c r="K3" s="355" t="s">
        <v>409</v>
      </c>
      <c r="L3" s="356"/>
    </row>
    <row r="4" spans="1:12" s="254" customFormat="1">
      <c r="A4" s="346" t="s">
        <v>218</v>
      </c>
      <c r="B4" s="302"/>
      <c r="C4" s="302"/>
      <c r="D4" s="347" t="s">
        <v>408</v>
      </c>
      <c r="E4" s="338"/>
      <c r="F4" s="253"/>
      <c r="G4" s="246"/>
      <c r="H4" s="339"/>
      <c r="I4" s="338"/>
      <c r="J4" s="340"/>
      <c r="K4" s="246"/>
      <c r="L4" s="341"/>
    </row>
    <row r="5" spans="1:12" s="254" customFormat="1" ht="15.75" thickBot="1">
      <c r="A5" s="312"/>
      <c r="B5" s="308"/>
      <c r="C5" s="311"/>
      <c r="D5" s="310"/>
      <c r="E5" s="308"/>
      <c r="F5" s="309"/>
      <c r="G5" s="309"/>
      <c r="H5" s="309"/>
      <c r="I5" s="308"/>
      <c r="J5" s="307"/>
      <c r="K5" s="307"/>
      <c r="L5" s="306"/>
    </row>
    <row r="6" spans="1:12" ht="15.75" thickBot="1">
      <c r="A6" s="305"/>
      <c r="B6" s="304"/>
      <c r="C6" s="303"/>
      <c r="D6" s="303"/>
      <c r="E6" s="303"/>
      <c r="F6" s="302"/>
      <c r="G6" s="302"/>
      <c r="H6" s="302"/>
      <c r="I6" s="359" t="s">
        <v>370</v>
      </c>
      <c r="J6" s="360"/>
      <c r="K6" s="361"/>
      <c r="L6" s="301"/>
    </row>
    <row r="7" spans="1:12" s="289" customFormat="1" ht="51.75" thickBot="1">
      <c r="A7" s="300" t="s">
        <v>64</v>
      </c>
      <c r="B7" s="299" t="s">
        <v>105</v>
      </c>
      <c r="C7" s="299" t="s">
        <v>369</v>
      </c>
      <c r="D7" s="298" t="s">
        <v>224</v>
      </c>
      <c r="E7" s="297" t="s">
        <v>368</v>
      </c>
      <c r="F7" s="296" t="s">
        <v>367</v>
      </c>
      <c r="G7" s="295" t="s">
        <v>188</v>
      </c>
      <c r="H7" s="294" t="s">
        <v>185</v>
      </c>
      <c r="I7" s="293" t="s">
        <v>366</v>
      </c>
      <c r="J7" s="292" t="s">
        <v>221</v>
      </c>
      <c r="K7" s="291" t="s">
        <v>189</v>
      </c>
      <c r="L7" s="290" t="s">
        <v>190</v>
      </c>
    </row>
    <row r="8" spans="1:12" s="283" customFormat="1" ht="15.75" thickBot="1">
      <c r="A8" s="287">
        <v>1</v>
      </c>
      <c r="B8" s="286">
        <v>2</v>
      </c>
      <c r="C8" s="288">
        <v>3</v>
      </c>
      <c r="D8" s="288">
        <v>4</v>
      </c>
      <c r="E8" s="287">
        <v>5</v>
      </c>
      <c r="F8" s="286">
        <v>6</v>
      </c>
      <c r="G8" s="288">
        <v>7</v>
      </c>
      <c r="H8" s="286">
        <v>8</v>
      </c>
      <c r="I8" s="287">
        <v>9</v>
      </c>
      <c r="J8" s="286">
        <v>10</v>
      </c>
      <c r="K8" s="285">
        <v>11</v>
      </c>
      <c r="L8" s="284">
        <v>12</v>
      </c>
    </row>
    <row r="9" spans="1:12" ht="25.5">
      <c r="A9" s="282">
        <v>1</v>
      </c>
      <c r="B9" s="274">
        <v>42591</v>
      </c>
      <c r="C9" s="273" t="s">
        <v>412</v>
      </c>
      <c r="D9" s="352">
        <v>3</v>
      </c>
      <c r="E9" s="281" t="s">
        <v>413</v>
      </c>
      <c r="F9" s="270"/>
      <c r="G9" s="351" t="s">
        <v>414</v>
      </c>
      <c r="H9" s="280" t="s">
        <v>415</v>
      </c>
      <c r="I9" s="279"/>
      <c r="J9" s="278"/>
      <c r="K9" s="277"/>
      <c r="L9" s="276"/>
    </row>
    <row r="10" spans="1:12" ht="25.5">
      <c r="A10" s="275">
        <v>2</v>
      </c>
      <c r="B10" s="274">
        <v>42592</v>
      </c>
      <c r="C10" s="273" t="s">
        <v>412</v>
      </c>
      <c r="D10" s="353">
        <v>3</v>
      </c>
      <c r="E10" s="271" t="s">
        <v>416</v>
      </c>
      <c r="F10" s="270"/>
      <c r="G10" s="354" t="s">
        <v>419</v>
      </c>
      <c r="H10" s="280" t="s">
        <v>415</v>
      </c>
      <c r="I10" s="269"/>
      <c r="J10" s="268"/>
      <c r="K10" s="267"/>
      <c r="L10" s="266"/>
    </row>
    <row r="11" spans="1:12" ht="25.5">
      <c r="A11" s="275">
        <v>3</v>
      </c>
      <c r="B11" s="274">
        <v>42593</v>
      </c>
      <c r="C11" s="273" t="s">
        <v>412</v>
      </c>
      <c r="D11" s="353">
        <v>50</v>
      </c>
      <c r="E11" s="271" t="s">
        <v>417</v>
      </c>
      <c r="F11" s="309"/>
      <c r="G11" s="354" t="s">
        <v>420</v>
      </c>
      <c r="H11" s="280" t="s">
        <v>415</v>
      </c>
      <c r="I11" s="269"/>
      <c r="J11" s="268"/>
      <c r="K11" s="267"/>
      <c r="L11" s="266"/>
    </row>
    <row r="12" spans="1:12" ht="25.5">
      <c r="A12" s="275">
        <v>4</v>
      </c>
      <c r="B12" s="274">
        <v>42594</v>
      </c>
      <c r="C12" s="273" t="s">
        <v>412</v>
      </c>
      <c r="D12" s="353">
        <v>12</v>
      </c>
      <c r="E12" s="271" t="s">
        <v>418</v>
      </c>
      <c r="F12" s="270"/>
      <c r="G12" s="354" t="s">
        <v>421</v>
      </c>
      <c r="H12" s="280" t="s">
        <v>415</v>
      </c>
      <c r="I12" s="269"/>
      <c r="J12" s="268"/>
      <c r="K12" s="267"/>
      <c r="L12" s="266"/>
    </row>
    <row r="13" spans="1:1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>
      <c r="A14" s="275">
        <v>15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>
      <c r="A15" s="275">
        <v>16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>
      <c r="A16" s="275">
        <v>17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>
      <c r="A17" s="275">
        <v>18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>
      <c r="A18" s="275">
        <v>19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ht="15.75" thickBot="1">
      <c r="A19" s="265" t="s">
        <v>220</v>
      </c>
      <c r="B19" s="264"/>
      <c r="C19" s="263"/>
      <c r="D19" s="262"/>
      <c r="E19" s="261"/>
      <c r="F19" s="260"/>
      <c r="G19" s="260"/>
      <c r="H19" s="260"/>
      <c r="I19" s="259"/>
      <c r="J19" s="258"/>
      <c r="K19" s="257"/>
      <c r="L19" s="256"/>
    </row>
    <row r="20" spans="1:12">
      <c r="A20" s="246"/>
      <c r="B20" s="247"/>
      <c r="C20" s="246"/>
      <c r="D20" s="247"/>
      <c r="E20" s="246"/>
      <c r="F20" s="247"/>
      <c r="G20" s="246"/>
      <c r="H20" s="247"/>
      <c r="I20" s="246"/>
      <c r="J20" s="247"/>
      <c r="K20" s="246"/>
      <c r="L20" s="247"/>
    </row>
    <row r="21" spans="1:12">
      <c r="A21" s="246"/>
      <c r="B21" s="253"/>
      <c r="C21" s="246"/>
      <c r="D21" s="253"/>
      <c r="E21" s="246"/>
      <c r="F21" s="253"/>
      <c r="G21" s="246"/>
      <c r="H21" s="253"/>
      <c r="I21" s="246"/>
      <c r="J21" s="253"/>
      <c r="K21" s="246"/>
      <c r="L21" s="253"/>
    </row>
    <row r="22" spans="1:12" s="254" customFormat="1">
      <c r="A22" s="358" t="s">
        <v>339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</row>
    <row r="23" spans="1:12" s="255" customFormat="1" ht="12.75">
      <c r="A23" s="358" t="s">
        <v>365</v>
      </c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</row>
    <row r="24" spans="1:12" s="255" customFormat="1" ht="12.75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</row>
    <row r="25" spans="1:12" s="254" customFormat="1">
      <c r="A25" s="358" t="s">
        <v>364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</row>
    <row r="26" spans="1:12" s="254" customFormat="1">
      <c r="A26" s="358"/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</row>
    <row r="27" spans="1:12" s="254" customFormat="1">
      <c r="A27" s="358" t="s">
        <v>363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</row>
    <row r="28" spans="1:12" s="254" customFormat="1">
      <c r="A28" s="246"/>
      <c r="B28" s="247"/>
      <c r="C28" s="246"/>
      <c r="D28" s="247"/>
      <c r="E28" s="246"/>
      <c r="F28" s="247"/>
      <c r="G28" s="246"/>
      <c r="H28" s="247"/>
      <c r="I28" s="246"/>
      <c r="J28" s="247"/>
      <c r="K28" s="246"/>
      <c r="L28" s="247"/>
    </row>
    <row r="29" spans="1:12" s="254" customFormat="1">
      <c r="A29" s="246"/>
      <c r="B29" s="253"/>
      <c r="C29" s="246"/>
      <c r="D29" s="253"/>
      <c r="E29" s="246"/>
      <c r="F29" s="253"/>
      <c r="G29" s="246"/>
      <c r="H29" s="253"/>
      <c r="I29" s="246"/>
      <c r="J29" s="253"/>
      <c r="K29" s="246"/>
      <c r="L29" s="253"/>
    </row>
    <row r="30" spans="1:12" s="254" customFormat="1">
      <c r="A30" s="246"/>
      <c r="B30" s="247"/>
      <c r="C30" s="246"/>
      <c r="D30" s="247"/>
      <c r="E30" s="246"/>
      <c r="F30" s="247"/>
      <c r="G30" s="246"/>
      <c r="H30" s="247"/>
      <c r="I30" s="246"/>
      <c r="J30" s="247"/>
      <c r="K30" s="246"/>
      <c r="L30" s="247"/>
    </row>
    <row r="31" spans="1:12">
      <c r="A31" s="246"/>
      <c r="B31" s="253"/>
      <c r="C31" s="246"/>
      <c r="D31" s="253"/>
      <c r="E31" s="246"/>
      <c r="F31" s="253"/>
      <c r="G31" s="246"/>
      <c r="H31" s="253"/>
      <c r="I31" s="246"/>
      <c r="J31" s="253"/>
      <c r="K31" s="246"/>
      <c r="L31" s="253"/>
    </row>
    <row r="32" spans="1:12" s="248" customFormat="1">
      <c r="A32" s="364" t="s">
        <v>96</v>
      </c>
      <c r="B32" s="364"/>
      <c r="C32" s="247"/>
      <c r="D32" s="246"/>
      <c r="E32" s="247"/>
      <c r="F32" s="247"/>
      <c r="G32" s="246"/>
      <c r="H32" s="247"/>
      <c r="I32" s="247"/>
      <c r="J32" s="246"/>
      <c r="K32" s="247"/>
      <c r="L32" s="246"/>
    </row>
    <row r="33" spans="1:12" s="248" customFormat="1">
      <c r="A33" s="247"/>
      <c r="B33" s="246"/>
      <c r="C33" s="251"/>
      <c r="D33" s="252"/>
      <c r="E33" s="251"/>
      <c r="F33" s="247"/>
      <c r="G33" s="246"/>
      <c r="H33" s="250"/>
      <c r="I33" s="247"/>
      <c r="J33" s="246"/>
      <c r="K33" s="247"/>
      <c r="L33" s="246"/>
    </row>
    <row r="34" spans="1:12" s="248" customFormat="1" ht="15" customHeight="1">
      <c r="A34" s="247"/>
      <c r="B34" s="246"/>
      <c r="C34" s="357" t="s">
        <v>212</v>
      </c>
      <c r="D34" s="357"/>
      <c r="E34" s="357"/>
      <c r="F34" s="247"/>
      <c r="G34" s="246"/>
      <c r="H34" s="362" t="s">
        <v>362</v>
      </c>
      <c r="I34" s="249"/>
      <c r="J34" s="246"/>
      <c r="K34" s="247"/>
      <c r="L34" s="246"/>
    </row>
    <row r="35" spans="1:12" s="248" customFormat="1">
      <c r="A35" s="247"/>
      <c r="B35" s="246"/>
      <c r="C35" s="247"/>
      <c r="D35" s="246"/>
      <c r="E35" s="247"/>
      <c r="F35" s="247"/>
      <c r="G35" s="246"/>
      <c r="H35" s="363"/>
      <c r="I35" s="249"/>
      <c r="J35" s="246"/>
      <c r="K35" s="247"/>
      <c r="L35" s="246"/>
    </row>
    <row r="36" spans="1:12" s="245" customFormat="1">
      <c r="A36" s="247"/>
      <c r="B36" s="246"/>
      <c r="C36" s="357" t="s">
        <v>103</v>
      </c>
      <c r="D36" s="357"/>
      <c r="E36" s="357"/>
      <c r="F36" s="247"/>
      <c r="G36" s="246"/>
      <c r="H36" s="247"/>
      <c r="I36" s="247"/>
      <c r="J36" s="246"/>
      <c r="K36" s="247"/>
      <c r="L36" s="246"/>
    </row>
    <row r="37" spans="1:12" s="245" customFormat="1">
      <c r="E37" s="243"/>
    </row>
    <row r="38" spans="1:12" s="245" customFormat="1">
      <c r="E38" s="243"/>
    </row>
    <row r="39" spans="1:12" s="245" customFormat="1">
      <c r="E39" s="243"/>
    </row>
    <row r="40" spans="1:12" s="245" customFormat="1">
      <c r="E40" s="243"/>
    </row>
    <row r="41" spans="1:12" s="245" customFormat="1"/>
  </sheetData>
  <mergeCells count="10">
    <mergeCell ref="K3:L3"/>
    <mergeCell ref="C36:E36"/>
    <mergeCell ref="A23:L24"/>
    <mergeCell ref="A25:L26"/>
    <mergeCell ref="A27:L27"/>
    <mergeCell ref="I6:K6"/>
    <mergeCell ref="H34:H35"/>
    <mergeCell ref="A32:B32"/>
    <mergeCell ref="A22:L22"/>
    <mergeCell ref="C34:E3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9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69"/>
      <c r="C1" s="69"/>
      <c r="D1" s="69"/>
      <c r="E1" s="69"/>
      <c r="F1" s="69"/>
      <c r="G1" s="69"/>
      <c r="H1" s="69"/>
      <c r="I1" s="365" t="s">
        <v>97</v>
      </c>
      <c r="J1" s="365"/>
      <c r="K1" s="96"/>
    </row>
    <row r="2" spans="1:11">
      <c r="A2" s="69" t="s">
        <v>104</v>
      </c>
      <c r="B2" s="69"/>
      <c r="C2" s="69"/>
      <c r="D2" s="69"/>
      <c r="E2" s="69"/>
      <c r="F2" s="69"/>
      <c r="G2" s="69"/>
      <c r="H2" s="69"/>
      <c r="I2" s="368"/>
      <c r="J2" s="369"/>
      <c r="K2" s="96"/>
    </row>
    <row r="3" spans="1:11">
      <c r="A3" s="69"/>
      <c r="B3" s="69"/>
      <c r="C3" s="69"/>
      <c r="D3" s="69"/>
      <c r="E3" s="69"/>
      <c r="F3" s="69"/>
      <c r="G3" s="69"/>
      <c r="H3" s="69"/>
      <c r="I3" s="308"/>
      <c r="J3" s="317"/>
      <c r="K3" s="96"/>
    </row>
    <row r="4" spans="1:11">
      <c r="A4" s="69" t="e">
        <f>#REF!</f>
        <v>#REF!</v>
      </c>
      <c r="B4" s="69"/>
      <c r="C4" s="69"/>
      <c r="D4" s="69"/>
      <c r="E4" s="69"/>
      <c r="F4" s="115"/>
      <c r="G4" s="69"/>
      <c r="H4" s="69"/>
      <c r="I4" s="355" t="s">
        <v>409</v>
      </c>
      <c r="J4" s="356"/>
      <c r="K4" s="96"/>
    </row>
    <row r="5" spans="1:11">
      <c r="A5" s="202" t="str">
        <f>'ფორმა N1'!D4</f>
        <v>სალომე ზურაბიშვილი</v>
      </c>
      <c r="B5" s="344"/>
      <c r="C5" s="344"/>
      <c r="D5" s="344"/>
      <c r="E5" s="344"/>
      <c r="F5" s="345"/>
      <c r="G5" s="344"/>
      <c r="H5" s="344"/>
      <c r="I5" s="344"/>
      <c r="J5" s="344"/>
      <c r="K5" s="96"/>
    </row>
    <row r="6" spans="1:11">
      <c r="A6" s="70"/>
      <c r="B6" s="70"/>
      <c r="C6" s="69"/>
      <c r="D6" s="69"/>
      <c r="E6" s="69"/>
      <c r="F6" s="115"/>
      <c r="G6" s="69"/>
      <c r="H6" s="69"/>
      <c r="I6" s="69"/>
      <c r="J6" s="69"/>
      <c r="K6" s="96"/>
    </row>
    <row r="7" spans="1:11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5" customFormat="1" ht="45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6"/>
    </row>
    <row r="10" spans="1:11" s="25" customFormat="1" ht="30">
      <c r="A10" s="136">
        <v>1</v>
      </c>
      <c r="B10" s="60"/>
      <c r="C10" s="137" t="s">
        <v>410</v>
      </c>
      <c r="D10" s="138" t="s">
        <v>411</v>
      </c>
      <c r="E10" s="350">
        <v>42587</v>
      </c>
      <c r="F10" s="26">
        <v>0</v>
      </c>
      <c r="G10" s="26">
        <v>68</v>
      </c>
      <c r="H10" s="26">
        <v>0</v>
      </c>
      <c r="I10" s="26">
        <v>68</v>
      </c>
      <c r="J10" s="26"/>
      <c r="K10" s="96"/>
    </row>
    <row r="11" spans="1:11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>
      <c r="A15" s="95"/>
      <c r="B15" s="213" t="s">
        <v>96</v>
      </c>
      <c r="C15" s="95"/>
      <c r="D15" s="95"/>
      <c r="E15" s="95"/>
      <c r="F15" s="214"/>
      <c r="G15" s="95"/>
      <c r="H15" s="95"/>
      <c r="I15" s="95"/>
      <c r="J15" s="95"/>
    </row>
    <row r="16" spans="1:11">
      <c r="A16" s="95"/>
      <c r="B16" s="95"/>
      <c r="C16" s="95"/>
      <c r="D16" s="95"/>
      <c r="E16" s="95"/>
      <c r="F16" s="94"/>
      <c r="G16" s="94"/>
      <c r="H16" s="94"/>
      <c r="I16" s="94"/>
      <c r="J16" s="94"/>
    </row>
    <row r="17" spans="1:10">
      <c r="A17" s="95"/>
      <c r="B17" s="95"/>
      <c r="C17" s="238"/>
      <c r="D17" s="95"/>
      <c r="E17" s="95"/>
      <c r="F17" s="238"/>
      <c r="G17" s="239"/>
      <c r="H17" s="239"/>
      <c r="I17" s="94"/>
      <c r="J17" s="94"/>
    </row>
    <row r="18" spans="1:10">
      <c r="A18" s="94"/>
      <c r="B18" s="95"/>
      <c r="C18" s="215" t="s">
        <v>212</v>
      </c>
      <c r="D18" s="215"/>
      <c r="E18" s="95"/>
      <c r="F18" s="95" t="s">
        <v>217</v>
      </c>
      <c r="G18" s="94"/>
      <c r="H18" s="94"/>
      <c r="I18" s="94"/>
      <c r="J18" s="94"/>
    </row>
    <row r="19" spans="1:10">
      <c r="A19" s="94"/>
      <c r="B19" s="95"/>
      <c r="C19" s="216" t="s">
        <v>103</v>
      </c>
      <c r="D19" s="95"/>
      <c r="E19" s="95"/>
      <c r="F19" s="95" t="s">
        <v>213</v>
      </c>
      <c r="G19" s="94"/>
      <c r="H19" s="94"/>
      <c r="I19" s="94"/>
      <c r="J19" s="94"/>
    </row>
    <row r="20" spans="1:10" customFormat="1">
      <c r="A20" s="94"/>
      <c r="B20" s="95"/>
      <c r="C20" s="95"/>
      <c r="D20" s="216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3">
    <mergeCell ref="I1:J1"/>
    <mergeCell ref="I2:J2"/>
    <mergeCell ref="I4:J4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:H4"/>
    </sheetView>
  </sheetViews>
  <sheetFormatPr defaultRowHeight="15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>
      <c r="A1" s="68" t="s">
        <v>301</v>
      </c>
      <c r="B1" s="69"/>
      <c r="C1" s="69"/>
      <c r="D1" s="69"/>
      <c r="E1" s="69"/>
      <c r="F1" s="69"/>
      <c r="G1" s="143" t="s">
        <v>97</v>
      </c>
      <c r="H1" s="144"/>
    </row>
    <row r="2" spans="1:8">
      <c r="A2" s="69" t="s">
        <v>104</v>
      </c>
      <c r="B2" s="69"/>
      <c r="C2" s="69"/>
      <c r="D2" s="69"/>
      <c r="E2" s="69"/>
      <c r="F2" s="69"/>
      <c r="G2" s="145"/>
      <c r="H2" s="144"/>
    </row>
    <row r="3" spans="1:8">
      <c r="A3" s="69"/>
      <c r="B3" s="69"/>
      <c r="C3" s="69"/>
      <c r="D3" s="69"/>
      <c r="E3" s="69"/>
      <c r="F3" s="69"/>
      <c r="G3" s="308"/>
      <c r="H3" s="317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355" t="s">
        <v>409</v>
      </c>
      <c r="H4" s="356"/>
    </row>
    <row r="5" spans="1:8">
      <c r="A5" s="202" t="str">
        <f>'ფორმა N1'!D4</f>
        <v>სალომე ზურაბიშვილი</v>
      </c>
      <c r="B5" s="202"/>
      <c r="C5" s="202"/>
      <c r="D5" s="202"/>
      <c r="E5" s="202"/>
      <c r="F5" s="202"/>
      <c r="G5" s="202"/>
      <c r="H5" s="95"/>
    </row>
    <row r="6" spans="1:8">
      <c r="A6" s="70"/>
      <c r="B6" s="69"/>
      <c r="C6" s="69"/>
      <c r="D6" s="69"/>
      <c r="E6" s="69"/>
      <c r="F6" s="69"/>
      <c r="G6" s="69"/>
      <c r="H6" s="95"/>
    </row>
    <row r="7" spans="1:8">
      <c r="A7" s="69"/>
      <c r="B7" s="69"/>
      <c r="C7" s="69"/>
      <c r="D7" s="69"/>
      <c r="E7" s="69"/>
      <c r="F7" s="69"/>
      <c r="G7" s="69"/>
      <c r="H7" s="96"/>
    </row>
    <row r="8" spans="1:8" ht="45.75" customHeight="1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6"/>
    </row>
    <row r="9" spans="1:8">
      <c r="A9" s="148" t="s">
        <v>253</v>
      </c>
      <c r="B9" s="149"/>
      <c r="C9" s="150"/>
      <c r="D9" s="151"/>
      <c r="E9" s="151"/>
      <c r="F9" s="151"/>
      <c r="G9" s="152"/>
      <c r="H9" s="96"/>
    </row>
    <row r="10" spans="1:8" ht="15.75">
      <c r="A10" s="149">
        <v>1</v>
      </c>
      <c r="B10" s="134"/>
      <c r="C10" s="153"/>
      <c r="D10" s="154"/>
      <c r="E10" s="154"/>
      <c r="F10" s="154"/>
      <c r="G10" s="155" t="str">
        <f>IF(ISBLANK(B10),"",G9+C10-D10)</f>
        <v/>
      </c>
      <c r="H10" s="96"/>
    </row>
    <row r="11" spans="1:8" ht="15.75">
      <c r="A11" s="149">
        <v>2</v>
      </c>
      <c r="B11" s="134"/>
      <c r="C11" s="153"/>
      <c r="D11" s="154"/>
      <c r="E11" s="154"/>
      <c r="F11" s="154"/>
      <c r="G11" s="155" t="str">
        <f t="shared" ref="G11:G38" si="0">IF(ISBLANK(B11),"",G10+C11-D11)</f>
        <v/>
      </c>
      <c r="H11" s="96"/>
    </row>
    <row r="12" spans="1:8" ht="15.75">
      <c r="A12" s="149">
        <v>3</v>
      </c>
      <c r="B12" s="134"/>
      <c r="C12" s="153"/>
      <c r="D12" s="154"/>
      <c r="E12" s="154"/>
      <c r="F12" s="154"/>
      <c r="G12" s="155" t="str">
        <f t="shared" si="0"/>
        <v/>
      </c>
      <c r="H12" s="96"/>
    </row>
    <row r="13" spans="1:8" ht="15.75">
      <c r="A13" s="149">
        <v>4</v>
      </c>
      <c r="B13" s="134"/>
      <c r="C13" s="153"/>
      <c r="D13" s="154"/>
      <c r="E13" s="154"/>
      <c r="F13" s="154"/>
      <c r="G13" s="155" t="str">
        <f t="shared" si="0"/>
        <v/>
      </c>
      <c r="H13" s="96"/>
    </row>
    <row r="14" spans="1:8" ht="15.75">
      <c r="A14" s="149">
        <v>5</v>
      </c>
      <c r="B14" s="134"/>
      <c r="C14" s="153"/>
      <c r="D14" s="154"/>
      <c r="E14" s="154"/>
      <c r="F14" s="154"/>
      <c r="G14" s="155" t="str">
        <f t="shared" si="0"/>
        <v/>
      </c>
      <c r="H14" s="96"/>
    </row>
    <row r="15" spans="1:8" ht="15.75">
      <c r="A15" s="149">
        <v>6</v>
      </c>
      <c r="B15" s="134"/>
      <c r="C15" s="153"/>
      <c r="D15" s="154"/>
      <c r="E15" s="154"/>
      <c r="F15" s="154"/>
      <c r="G15" s="155" t="str">
        <f t="shared" si="0"/>
        <v/>
      </c>
      <c r="H15" s="96"/>
    </row>
    <row r="16" spans="1:8" ht="15.75">
      <c r="A16" s="149">
        <v>7</v>
      </c>
      <c r="B16" s="134"/>
      <c r="C16" s="153"/>
      <c r="D16" s="154"/>
      <c r="E16" s="154"/>
      <c r="F16" s="154"/>
      <c r="G16" s="155" t="str">
        <f t="shared" si="0"/>
        <v/>
      </c>
      <c r="H16" s="96"/>
    </row>
    <row r="17" spans="1:8" ht="15.75">
      <c r="A17" s="149">
        <v>8</v>
      </c>
      <c r="B17" s="134"/>
      <c r="C17" s="153"/>
      <c r="D17" s="154"/>
      <c r="E17" s="154"/>
      <c r="F17" s="154"/>
      <c r="G17" s="155" t="str">
        <f t="shared" si="0"/>
        <v/>
      </c>
      <c r="H17" s="96"/>
    </row>
    <row r="18" spans="1:8" ht="15.75">
      <c r="A18" s="149">
        <v>9</v>
      </c>
      <c r="B18" s="134"/>
      <c r="C18" s="153"/>
      <c r="D18" s="154"/>
      <c r="E18" s="154"/>
      <c r="F18" s="154"/>
      <c r="G18" s="155" t="str">
        <f t="shared" si="0"/>
        <v/>
      </c>
      <c r="H18" s="96"/>
    </row>
    <row r="19" spans="1:8" ht="15.75">
      <c r="A19" s="149">
        <v>10</v>
      </c>
      <c r="B19" s="134"/>
      <c r="C19" s="153"/>
      <c r="D19" s="154"/>
      <c r="E19" s="154"/>
      <c r="F19" s="154"/>
      <c r="G19" s="155" t="str">
        <f t="shared" si="0"/>
        <v/>
      </c>
      <c r="H19" s="96"/>
    </row>
    <row r="20" spans="1:8" ht="15.75">
      <c r="A20" s="149">
        <v>11</v>
      </c>
      <c r="B20" s="134"/>
      <c r="C20" s="153"/>
      <c r="D20" s="154"/>
      <c r="E20" s="154"/>
      <c r="F20" s="154"/>
      <c r="G20" s="155" t="str">
        <f t="shared" si="0"/>
        <v/>
      </c>
      <c r="H20" s="96"/>
    </row>
    <row r="21" spans="1:8" ht="15.75">
      <c r="A21" s="149">
        <v>12</v>
      </c>
      <c r="B21" s="134"/>
      <c r="C21" s="153"/>
      <c r="D21" s="154"/>
      <c r="E21" s="154"/>
      <c r="F21" s="154"/>
      <c r="G21" s="155" t="str">
        <f t="shared" si="0"/>
        <v/>
      </c>
      <c r="H21" s="96"/>
    </row>
    <row r="22" spans="1:8" ht="15.75">
      <c r="A22" s="149">
        <v>13</v>
      </c>
      <c r="B22" s="134"/>
      <c r="C22" s="153"/>
      <c r="D22" s="154"/>
      <c r="E22" s="154"/>
      <c r="F22" s="154"/>
      <c r="G22" s="155" t="str">
        <f t="shared" si="0"/>
        <v/>
      </c>
      <c r="H22" s="96"/>
    </row>
    <row r="23" spans="1:8" ht="15.75">
      <c r="A23" s="149">
        <v>14</v>
      </c>
      <c r="B23" s="134"/>
      <c r="C23" s="153"/>
      <c r="D23" s="154"/>
      <c r="E23" s="154"/>
      <c r="F23" s="154"/>
      <c r="G23" s="155" t="str">
        <f t="shared" si="0"/>
        <v/>
      </c>
      <c r="H23" s="96"/>
    </row>
    <row r="24" spans="1:8" ht="15.75">
      <c r="A24" s="149">
        <v>15</v>
      </c>
      <c r="B24" s="134"/>
      <c r="C24" s="153"/>
      <c r="D24" s="154"/>
      <c r="E24" s="154"/>
      <c r="F24" s="154"/>
      <c r="G24" s="155" t="str">
        <f t="shared" si="0"/>
        <v/>
      </c>
      <c r="H24" s="96"/>
    </row>
    <row r="25" spans="1:8" ht="15.75">
      <c r="A25" s="149">
        <v>16</v>
      </c>
      <c r="B25" s="134"/>
      <c r="C25" s="153"/>
      <c r="D25" s="154"/>
      <c r="E25" s="154"/>
      <c r="F25" s="154"/>
      <c r="G25" s="155" t="str">
        <f t="shared" si="0"/>
        <v/>
      </c>
      <c r="H25" s="96"/>
    </row>
    <row r="26" spans="1:8" ht="15.75">
      <c r="A26" s="149">
        <v>17</v>
      </c>
      <c r="B26" s="134"/>
      <c r="C26" s="153"/>
      <c r="D26" s="154"/>
      <c r="E26" s="154"/>
      <c r="F26" s="154"/>
      <c r="G26" s="155" t="str">
        <f t="shared" si="0"/>
        <v/>
      </c>
      <c r="H26" s="96"/>
    </row>
    <row r="27" spans="1:8" ht="15.75">
      <c r="A27" s="149">
        <v>18</v>
      </c>
      <c r="B27" s="134"/>
      <c r="C27" s="153"/>
      <c r="D27" s="154"/>
      <c r="E27" s="154"/>
      <c r="F27" s="154"/>
      <c r="G27" s="155" t="str">
        <f t="shared" si="0"/>
        <v/>
      </c>
      <c r="H27" s="96"/>
    </row>
    <row r="28" spans="1:8" ht="15.75">
      <c r="A28" s="149">
        <v>19</v>
      </c>
      <c r="B28" s="134"/>
      <c r="C28" s="153"/>
      <c r="D28" s="154"/>
      <c r="E28" s="154"/>
      <c r="F28" s="154"/>
      <c r="G28" s="155" t="str">
        <f t="shared" si="0"/>
        <v/>
      </c>
      <c r="H28" s="96"/>
    </row>
    <row r="29" spans="1:8" ht="15.75">
      <c r="A29" s="149">
        <v>20</v>
      </c>
      <c r="B29" s="134"/>
      <c r="C29" s="153"/>
      <c r="D29" s="154"/>
      <c r="E29" s="154"/>
      <c r="F29" s="154"/>
      <c r="G29" s="155" t="str">
        <f t="shared" si="0"/>
        <v/>
      </c>
      <c r="H29" s="96"/>
    </row>
    <row r="30" spans="1:8" ht="15.75">
      <c r="A30" s="149">
        <v>21</v>
      </c>
      <c r="B30" s="134"/>
      <c r="C30" s="156"/>
      <c r="D30" s="157"/>
      <c r="E30" s="157"/>
      <c r="F30" s="157"/>
      <c r="G30" s="155" t="str">
        <f t="shared" si="0"/>
        <v/>
      </c>
      <c r="H30" s="96"/>
    </row>
    <row r="31" spans="1:8" ht="15.75">
      <c r="A31" s="149">
        <v>22</v>
      </c>
      <c r="B31" s="134"/>
      <c r="C31" s="156"/>
      <c r="D31" s="157"/>
      <c r="E31" s="157"/>
      <c r="F31" s="157"/>
      <c r="G31" s="155" t="str">
        <f t="shared" si="0"/>
        <v/>
      </c>
      <c r="H31" s="96"/>
    </row>
    <row r="32" spans="1:8" ht="15.75">
      <c r="A32" s="149">
        <v>23</v>
      </c>
      <c r="B32" s="134"/>
      <c r="C32" s="156"/>
      <c r="D32" s="157"/>
      <c r="E32" s="157"/>
      <c r="F32" s="157"/>
      <c r="G32" s="155" t="str">
        <f t="shared" si="0"/>
        <v/>
      </c>
      <c r="H32" s="96"/>
    </row>
    <row r="33" spans="1:10" ht="15.75">
      <c r="A33" s="149">
        <v>24</v>
      </c>
      <c r="B33" s="134"/>
      <c r="C33" s="156"/>
      <c r="D33" s="157"/>
      <c r="E33" s="157"/>
      <c r="F33" s="157"/>
      <c r="G33" s="155" t="str">
        <f t="shared" si="0"/>
        <v/>
      </c>
      <c r="H33" s="96"/>
    </row>
    <row r="34" spans="1:10" ht="15.75">
      <c r="A34" s="149">
        <v>25</v>
      </c>
      <c r="B34" s="134"/>
      <c r="C34" s="156"/>
      <c r="D34" s="157"/>
      <c r="E34" s="157"/>
      <c r="F34" s="157"/>
      <c r="G34" s="155" t="str">
        <f t="shared" si="0"/>
        <v/>
      </c>
      <c r="H34" s="96"/>
    </row>
    <row r="35" spans="1:10" ht="15.75">
      <c r="A35" s="149">
        <v>26</v>
      </c>
      <c r="B35" s="134"/>
      <c r="C35" s="156"/>
      <c r="D35" s="157"/>
      <c r="E35" s="157"/>
      <c r="F35" s="157"/>
      <c r="G35" s="155" t="str">
        <f t="shared" si="0"/>
        <v/>
      </c>
      <c r="H35" s="96"/>
    </row>
    <row r="36" spans="1:10" ht="15.75">
      <c r="A36" s="149">
        <v>27</v>
      </c>
      <c r="B36" s="134"/>
      <c r="C36" s="156"/>
      <c r="D36" s="157"/>
      <c r="E36" s="157"/>
      <c r="F36" s="157"/>
      <c r="G36" s="155" t="str">
        <f t="shared" si="0"/>
        <v/>
      </c>
      <c r="H36" s="96"/>
    </row>
    <row r="37" spans="1:10" ht="15.75">
      <c r="A37" s="149">
        <v>28</v>
      </c>
      <c r="B37" s="134"/>
      <c r="C37" s="156"/>
      <c r="D37" s="157"/>
      <c r="E37" s="157"/>
      <c r="F37" s="157"/>
      <c r="G37" s="155" t="str">
        <f t="shared" si="0"/>
        <v/>
      </c>
      <c r="H37" s="96"/>
    </row>
    <row r="38" spans="1:10" ht="15.75">
      <c r="A38" s="149">
        <v>29</v>
      </c>
      <c r="B38" s="134"/>
      <c r="C38" s="156"/>
      <c r="D38" s="157"/>
      <c r="E38" s="157"/>
      <c r="F38" s="157"/>
      <c r="G38" s="155" t="str">
        <f t="shared" si="0"/>
        <v/>
      </c>
      <c r="H38" s="96"/>
    </row>
    <row r="39" spans="1:10" ht="15.75">
      <c r="A39" s="149" t="s">
        <v>222</v>
      </c>
      <c r="B39" s="134"/>
      <c r="C39" s="156"/>
      <c r="D39" s="157"/>
      <c r="E39" s="157"/>
      <c r="F39" s="157"/>
      <c r="G39" s="155" t="str">
        <f>IF(ISBLANK(B39),"",#REF!+C39-D39)</f>
        <v/>
      </c>
      <c r="H39" s="96"/>
    </row>
    <row r="40" spans="1:10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6"/>
    </row>
    <row r="44" spans="1:10">
      <c r="B44" s="166" t="s">
        <v>96</v>
      </c>
      <c r="F44" s="167"/>
    </row>
    <row r="45" spans="1:10">
      <c r="F45" s="165"/>
      <c r="G45" s="165"/>
      <c r="H45" s="165"/>
      <c r="I45" s="165"/>
      <c r="J45" s="165"/>
    </row>
    <row r="46" spans="1:10">
      <c r="C46" s="168"/>
      <c r="F46" s="168"/>
      <c r="G46" s="169"/>
      <c r="H46" s="165"/>
      <c r="I46" s="165"/>
      <c r="J46" s="165"/>
    </row>
    <row r="47" spans="1:10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>
      <c r="B49" s="164"/>
    </row>
    <row r="50" spans="2:2" s="165" customFormat="1" ht="12.75"/>
    <row r="51" spans="2:2" s="165" customFormat="1" ht="12.75"/>
    <row r="52" spans="2:2" s="165" customFormat="1" ht="12.75"/>
    <row r="53" spans="2:2" s="165" customFormat="1" ht="12.75"/>
  </sheetData>
  <mergeCells count="1">
    <mergeCell ref="G4:H4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:H4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8" s="177" customFormat="1" ht="15">
      <c r="A1" s="173" t="s">
        <v>264</v>
      </c>
      <c r="B1" s="174"/>
      <c r="C1" s="174"/>
      <c r="D1" s="174"/>
      <c r="E1" s="174"/>
      <c r="F1" s="71"/>
      <c r="G1" s="71" t="s">
        <v>97</v>
      </c>
      <c r="H1" s="178"/>
    </row>
    <row r="2" spans="1:8" s="177" customFormat="1">
      <c r="A2" s="178" t="s">
        <v>255</v>
      </c>
      <c r="B2" s="174"/>
      <c r="C2" s="174"/>
      <c r="D2" s="174"/>
      <c r="E2" s="175"/>
      <c r="F2" s="175"/>
      <c r="G2" s="176"/>
      <c r="H2" s="178"/>
    </row>
    <row r="3" spans="1:8" s="177" customFormat="1" ht="15">
      <c r="A3" s="178"/>
      <c r="B3" s="174"/>
      <c r="C3" s="174"/>
      <c r="D3" s="174"/>
      <c r="E3" s="175"/>
      <c r="F3" s="175"/>
      <c r="G3" s="308"/>
      <c r="H3" s="317"/>
    </row>
    <row r="4" spans="1:8" s="177" customFormat="1" ht="15">
      <c r="A4" s="103" t="s">
        <v>218</v>
      </c>
      <c r="B4" s="174"/>
      <c r="C4" s="174"/>
      <c r="D4" s="174"/>
      <c r="E4" s="179"/>
      <c r="F4" s="179"/>
      <c r="G4" s="355" t="s">
        <v>409</v>
      </c>
      <c r="H4" s="356"/>
    </row>
    <row r="5" spans="1:8" s="177" customFormat="1">
      <c r="A5" s="180" t="str">
        <f>'ფორმა N1'!D4</f>
        <v>სალომე ზურაბიშვილი</v>
      </c>
      <c r="B5" s="180"/>
      <c r="C5" s="180"/>
      <c r="D5" s="180"/>
      <c r="E5" s="180"/>
      <c r="F5" s="180"/>
      <c r="G5" s="181"/>
      <c r="H5" s="178"/>
    </row>
    <row r="6" spans="1:8" s="194" customFormat="1">
      <c r="A6" s="182"/>
      <c r="B6" s="182"/>
      <c r="C6" s="182"/>
      <c r="D6" s="182"/>
      <c r="E6" s="182"/>
      <c r="F6" s="182"/>
      <c r="G6" s="182"/>
      <c r="H6" s="179"/>
    </row>
    <row r="7" spans="1:8" s="177" customFormat="1" ht="51">
      <c r="A7" s="212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8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8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8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8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8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8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8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8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8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mergeCells count="1">
    <mergeCell ref="G4:H4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topLeftCell="A4" zoomScale="80" zoomScaleNormal="80" zoomScaleSheetLayoutView="80" workbookViewId="0">
      <selection activeCell="K3" sqref="K3:L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3" t="s">
        <v>358</v>
      </c>
      <c r="B1" s="124"/>
      <c r="C1" s="124"/>
      <c r="D1" s="124"/>
      <c r="E1" s="124"/>
      <c r="F1" s="124"/>
      <c r="G1" s="124"/>
      <c r="H1" s="124"/>
      <c r="I1" s="124"/>
      <c r="J1" s="124"/>
      <c r="K1" s="71" t="s">
        <v>97</v>
      </c>
    </row>
    <row r="2" spans="1:12" ht="15">
      <c r="A2" s="96" t="s">
        <v>104</v>
      </c>
      <c r="B2" s="124"/>
      <c r="C2" s="124"/>
      <c r="D2" s="124"/>
      <c r="E2" s="124"/>
      <c r="F2" s="124"/>
      <c r="G2" s="124"/>
      <c r="H2" s="124"/>
      <c r="I2" s="124"/>
      <c r="J2" s="124"/>
      <c r="K2" s="199"/>
    </row>
    <row r="3" spans="1:12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308"/>
      <c r="L3" s="317"/>
    </row>
    <row r="4" spans="1:12" ht="15">
      <c r="A4" s="69" t="e">
        <f>#REF!</f>
        <v>#REF!</v>
      </c>
      <c r="B4" s="69"/>
      <c r="C4" s="69"/>
      <c r="D4" s="70"/>
      <c r="E4" s="129"/>
      <c r="F4" s="124"/>
      <c r="G4" s="124"/>
      <c r="H4" s="124"/>
      <c r="I4" s="124"/>
      <c r="J4" s="124"/>
      <c r="K4" s="355" t="s">
        <v>409</v>
      </c>
      <c r="L4" s="356"/>
    </row>
    <row r="5" spans="1:12" s="165" customFormat="1" ht="15">
      <c r="A5" s="202" t="str">
        <f>'ფორმა N1'!D4</f>
        <v>სალომე ზურაბიშვილი</v>
      </c>
      <c r="B5" s="73"/>
      <c r="C5" s="73"/>
      <c r="D5" s="73"/>
      <c r="E5" s="203"/>
      <c r="F5" s="204"/>
      <c r="G5" s="204"/>
      <c r="H5" s="204"/>
      <c r="I5" s="204"/>
      <c r="J5" s="204"/>
      <c r="K5" s="203"/>
    </row>
    <row r="6" spans="1:12" ht="14.25">
      <c r="A6" s="126"/>
      <c r="B6" s="127"/>
      <c r="C6" s="127"/>
      <c r="D6" s="127"/>
      <c r="E6" s="124"/>
      <c r="F6" s="124"/>
      <c r="G6" s="124"/>
      <c r="H6" s="124"/>
      <c r="I6" s="124"/>
      <c r="J6" s="124"/>
      <c r="K6" s="124"/>
    </row>
    <row r="7" spans="1:12" ht="60">
      <c r="A7" s="130" t="s">
        <v>64</v>
      </c>
      <c r="B7" s="122" t="s">
        <v>310</v>
      </c>
      <c r="C7" s="122" t="s">
        <v>311</v>
      </c>
      <c r="D7" s="122" t="s">
        <v>313</v>
      </c>
      <c r="E7" s="122" t="s">
        <v>312</v>
      </c>
      <c r="F7" s="122" t="s">
        <v>321</v>
      </c>
      <c r="G7" s="122" t="s">
        <v>322</v>
      </c>
      <c r="H7" s="122" t="s">
        <v>316</v>
      </c>
      <c r="I7" s="122" t="s">
        <v>317</v>
      </c>
      <c r="J7" s="122" t="s">
        <v>329</v>
      </c>
      <c r="K7" s="122" t="s">
        <v>318</v>
      </c>
    </row>
    <row r="8" spans="1:12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2">
        <v>9</v>
      </c>
      <c r="J8" s="121">
        <v>10</v>
      </c>
      <c r="K8" s="122">
        <v>11</v>
      </c>
    </row>
    <row r="9" spans="1:12" ht="15">
      <c r="A9" s="63">
        <v>1</v>
      </c>
      <c r="B9" s="24"/>
      <c r="C9" s="24"/>
      <c r="D9" s="24"/>
      <c r="E9" s="24"/>
      <c r="F9" s="24"/>
      <c r="G9" s="24"/>
      <c r="H9" s="200"/>
      <c r="I9" s="200"/>
      <c r="J9" s="200"/>
      <c r="K9" s="24"/>
    </row>
    <row r="10" spans="1:12" ht="15">
      <c r="A10" s="63">
        <v>2</v>
      </c>
      <c r="B10" s="24"/>
      <c r="C10" s="24"/>
      <c r="D10" s="24"/>
      <c r="E10" s="24"/>
      <c r="F10" s="24"/>
      <c r="G10" s="24"/>
      <c r="H10" s="200"/>
      <c r="I10" s="200"/>
      <c r="J10" s="200"/>
      <c r="K10" s="24"/>
    </row>
    <row r="11" spans="1:12" ht="15">
      <c r="A11" s="63">
        <v>3</v>
      </c>
      <c r="B11" s="24"/>
      <c r="C11" s="24"/>
      <c r="D11" s="24"/>
      <c r="E11" s="24"/>
      <c r="F11" s="24"/>
      <c r="G11" s="24"/>
      <c r="H11" s="200"/>
      <c r="I11" s="200"/>
      <c r="J11" s="200"/>
      <c r="K11" s="24"/>
    </row>
    <row r="12" spans="1:12" ht="15">
      <c r="A12" s="63">
        <v>4</v>
      </c>
      <c r="B12" s="24"/>
      <c r="C12" s="24"/>
      <c r="D12" s="24"/>
      <c r="E12" s="24"/>
      <c r="F12" s="24"/>
      <c r="G12" s="24"/>
      <c r="H12" s="200"/>
      <c r="I12" s="200"/>
      <c r="J12" s="200"/>
      <c r="K12" s="24"/>
    </row>
    <row r="13" spans="1:12" ht="15">
      <c r="A13" s="63">
        <v>5</v>
      </c>
      <c r="B13" s="24"/>
      <c r="C13" s="24"/>
      <c r="D13" s="24"/>
      <c r="E13" s="24"/>
      <c r="F13" s="24"/>
      <c r="G13" s="24"/>
      <c r="H13" s="200"/>
      <c r="I13" s="200"/>
      <c r="J13" s="200"/>
      <c r="K13" s="24"/>
    </row>
    <row r="14" spans="1:12" ht="15">
      <c r="A14" s="63">
        <v>6</v>
      </c>
      <c r="B14" s="24"/>
      <c r="C14" s="24"/>
      <c r="D14" s="24"/>
      <c r="E14" s="24"/>
      <c r="F14" s="24"/>
      <c r="G14" s="24"/>
      <c r="H14" s="200"/>
      <c r="I14" s="200"/>
      <c r="J14" s="200"/>
      <c r="K14" s="24"/>
    </row>
    <row r="15" spans="1:12" ht="15">
      <c r="A15" s="63">
        <v>7</v>
      </c>
      <c r="B15" s="24"/>
      <c r="C15" s="24"/>
      <c r="D15" s="24"/>
      <c r="E15" s="24"/>
      <c r="F15" s="24"/>
      <c r="G15" s="24"/>
      <c r="H15" s="200"/>
      <c r="I15" s="200"/>
      <c r="J15" s="200"/>
      <c r="K15" s="24"/>
    </row>
    <row r="16" spans="1:12" ht="15">
      <c r="A16" s="63">
        <v>8</v>
      </c>
      <c r="B16" s="24"/>
      <c r="C16" s="24"/>
      <c r="D16" s="24"/>
      <c r="E16" s="24"/>
      <c r="F16" s="24"/>
      <c r="G16" s="24"/>
      <c r="H16" s="200"/>
      <c r="I16" s="200"/>
      <c r="J16" s="200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0"/>
      <c r="I17" s="200"/>
      <c r="J17" s="200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0"/>
      <c r="I18" s="200"/>
      <c r="J18" s="200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0"/>
      <c r="I19" s="200"/>
      <c r="J19" s="200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0"/>
      <c r="I20" s="200"/>
      <c r="J20" s="200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0"/>
      <c r="I21" s="200"/>
      <c r="J21" s="200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0"/>
      <c r="I22" s="200"/>
      <c r="J22" s="200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0"/>
      <c r="I23" s="200"/>
      <c r="J23" s="200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0"/>
      <c r="I24" s="200"/>
      <c r="J24" s="200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0"/>
      <c r="I25" s="200"/>
      <c r="J25" s="200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0"/>
      <c r="I26" s="200"/>
      <c r="J26" s="200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0"/>
      <c r="I27" s="200"/>
      <c r="J27" s="200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80"/>
      <c r="D32" s="380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2">
    <mergeCell ref="C32:D32"/>
    <mergeCell ref="K4:L4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3" sqref="L3:M4"/>
    </sheetView>
  </sheetViews>
  <sheetFormatPr defaultRowHeight="12.75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>
      <c r="A1" s="123" t="s">
        <v>359</v>
      </c>
      <c r="B1" s="123"/>
      <c r="C1" s="124"/>
      <c r="D1" s="124"/>
      <c r="E1" s="124"/>
      <c r="F1" s="124"/>
      <c r="G1" s="124"/>
      <c r="H1" s="124"/>
      <c r="I1" s="124"/>
      <c r="J1" s="124"/>
      <c r="K1" s="128"/>
      <c r="L1" s="71" t="s">
        <v>97</v>
      </c>
    </row>
    <row r="2" spans="1:13" customFormat="1" ht="15">
      <c r="A2" s="96" t="s">
        <v>104</v>
      </c>
      <c r="B2" s="96"/>
      <c r="C2" s="124"/>
      <c r="D2" s="124"/>
      <c r="E2" s="124"/>
      <c r="F2" s="124"/>
      <c r="G2" s="124"/>
      <c r="H2" s="124"/>
      <c r="I2" s="124"/>
      <c r="J2" s="124"/>
      <c r="K2" s="128"/>
      <c r="L2" s="199"/>
    </row>
    <row r="3" spans="1:13" customFormat="1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308"/>
      <c r="M3" s="317"/>
    </row>
    <row r="4" spans="1:13" customFormat="1" ht="15">
      <c r="A4" s="69" t="e">
        <f>#REF!</f>
        <v>#REF!</v>
      </c>
      <c r="B4" s="69"/>
      <c r="C4" s="69"/>
      <c r="D4" s="69"/>
      <c r="E4" s="70"/>
      <c r="F4" s="129"/>
      <c r="G4" s="124"/>
      <c r="H4" s="124"/>
      <c r="I4" s="124"/>
      <c r="J4" s="124"/>
      <c r="K4" s="124"/>
      <c r="L4" s="355" t="s">
        <v>409</v>
      </c>
      <c r="M4" s="356"/>
    </row>
    <row r="5" spans="1:13" ht="15">
      <c r="A5" s="202" t="str">
        <f>'ფორმა N1'!D4</f>
        <v>სალომე ზურაბიშვილი</v>
      </c>
      <c r="B5" s="202"/>
      <c r="C5" s="73"/>
      <c r="D5" s="73"/>
      <c r="E5" s="73"/>
      <c r="F5" s="203"/>
      <c r="G5" s="204"/>
      <c r="H5" s="204"/>
      <c r="I5" s="204"/>
      <c r="J5" s="204"/>
      <c r="K5" s="204"/>
      <c r="L5" s="203"/>
    </row>
    <row r="6" spans="1:13" customFormat="1" ht="14.25">
      <c r="A6" s="126"/>
      <c r="B6" s="126"/>
      <c r="C6" s="127"/>
      <c r="D6" s="127"/>
      <c r="E6" s="127"/>
      <c r="F6" s="124"/>
      <c r="G6" s="124"/>
      <c r="H6" s="124"/>
      <c r="I6" s="124"/>
      <c r="J6" s="124"/>
      <c r="K6" s="124"/>
      <c r="L6" s="124"/>
    </row>
    <row r="7" spans="1:13" customFormat="1" ht="60">
      <c r="A7" s="130" t="s">
        <v>64</v>
      </c>
      <c r="B7" s="121" t="s">
        <v>202</v>
      </c>
      <c r="C7" s="122" t="s">
        <v>199</v>
      </c>
      <c r="D7" s="122" t="s">
        <v>200</v>
      </c>
      <c r="E7" s="122" t="s">
        <v>286</v>
      </c>
      <c r="F7" s="122" t="s">
        <v>201</v>
      </c>
      <c r="G7" s="122" t="s">
        <v>320</v>
      </c>
      <c r="H7" s="122" t="s">
        <v>322</v>
      </c>
      <c r="I7" s="122" t="s">
        <v>316</v>
      </c>
      <c r="J7" s="122" t="s">
        <v>317</v>
      </c>
      <c r="K7" s="122" t="s">
        <v>329</v>
      </c>
      <c r="L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1">
        <v>9</v>
      </c>
      <c r="J8" s="121">
        <v>10</v>
      </c>
      <c r="K8" s="122">
        <v>11</v>
      </c>
      <c r="L8" s="122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0"/>
      <c r="J9" s="200"/>
      <c r="K9" s="200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0"/>
      <c r="J10" s="200"/>
      <c r="K10" s="200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0"/>
      <c r="J11" s="200"/>
      <c r="K11" s="200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0"/>
      <c r="J12" s="200"/>
      <c r="K12" s="200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0"/>
      <c r="J13" s="200"/>
      <c r="K13" s="200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0"/>
      <c r="J14" s="200"/>
      <c r="K14" s="200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0"/>
      <c r="J15" s="200"/>
      <c r="K15" s="200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0"/>
      <c r="J16" s="200"/>
      <c r="K16" s="200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0"/>
      <c r="J17" s="200"/>
      <c r="K17" s="200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0"/>
      <c r="J18" s="200"/>
      <c r="K18" s="200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0"/>
      <c r="J19" s="200"/>
      <c r="K19" s="200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0"/>
      <c r="J20" s="200"/>
      <c r="K20" s="200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0"/>
      <c r="J21" s="200"/>
      <c r="K21" s="200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0"/>
      <c r="J22" s="200"/>
      <c r="K22" s="200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0"/>
      <c r="J23" s="200"/>
      <c r="K23" s="200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0"/>
      <c r="J24" s="200"/>
      <c r="K24" s="200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0"/>
      <c r="J25" s="200"/>
      <c r="K25" s="200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0"/>
      <c r="J26" s="200"/>
      <c r="K26" s="200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0"/>
      <c r="J27" s="200"/>
      <c r="K27" s="200"/>
      <c r="L27" s="24"/>
    </row>
    <row r="28" spans="1:1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>
      <c r="A32" s="164"/>
      <c r="B32" s="164"/>
      <c r="C32" s="164"/>
      <c r="D32" s="168"/>
      <c r="E32" s="164"/>
      <c r="G32" s="168"/>
      <c r="H32" s="211"/>
    </row>
    <row r="33" spans="3:7" ht="15">
      <c r="C33" s="164"/>
      <c r="D33" s="170" t="s">
        <v>212</v>
      </c>
      <c r="E33" s="164"/>
      <c r="G33" s="171" t="s">
        <v>217</v>
      </c>
    </row>
    <row r="34" spans="3:7" ht="15">
      <c r="C34" s="164"/>
      <c r="D34" s="172" t="s">
        <v>103</v>
      </c>
      <c r="E34" s="164"/>
      <c r="G34" s="164" t="s">
        <v>213</v>
      </c>
    </row>
    <row r="35" spans="3:7" ht="15">
      <c r="C35" s="164"/>
      <c r="D35" s="172"/>
    </row>
  </sheetData>
  <mergeCells count="1">
    <mergeCell ref="L4:M4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:J4"/>
    </sheetView>
  </sheetViews>
  <sheetFormatPr defaultRowHeight="12.75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4.42578125" style="165" customWidth="1"/>
    <col min="10" max="16384" width="9.140625" style="165"/>
  </cols>
  <sheetData>
    <row r="1" spans="1:13" customFormat="1" ht="15">
      <c r="A1" s="123" t="s">
        <v>360</v>
      </c>
      <c r="B1" s="124"/>
      <c r="C1" s="124"/>
      <c r="D1" s="124"/>
      <c r="E1" s="124"/>
      <c r="F1" s="124"/>
      <c r="G1" s="124"/>
      <c r="H1" s="128"/>
      <c r="I1" s="71" t="s">
        <v>97</v>
      </c>
    </row>
    <row r="2" spans="1:13" customFormat="1" ht="15">
      <c r="A2" s="96" t="s">
        <v>104</v>
      </c>
      <c r="B2" s="124"/>
      <c r="C2" s="124"/>
      <c r="D2" s="124"/>
      <c r="E2" s="124"/>
      <c r="F2" s="124"/>
      <c r="G2" s="124"/>
      <c r="H2" s="128"/>
      <c r="I2" s="201"/>
    </row>
    <row r="3" spans="1:13" customFormat="1" ht="15">
      <c r="A3" s="124"/>
      <c r="B3" s="124"/>
      <c r="C3" s="124"/>
      <c r="D3" s="124"/>
      <c r="E3" s="124"/>
      <c r="F3" s="124"/>
      <c r="G3" s="124"/>
      <c r="H3" s="125"/>
      <c r="I3" s="308"/>
      <c r="J3" s="317"/>
      <c r="M3" s="165"/>
    </row>
    <row r="4" spans="1:13" customFormat="1" ht="15">
      <c r="A4" s="69" t="e">
        <f>#REF!</f>
        <v>#REF!</v>
      </c>
      <c r="B4" s="69"/>
      <c r="C4" s="69"/>
      <c r="D4" s="124"/>
      <c r="E4" s="124"/>
      <c r="F4" s="124"/>
      <c r="G4" s="124"/>
      <c r="H4" s="124"/>
      <c r="I4" s="355" t="s">
        <v>409</v>
      </c>
      <c r="J4" s="356"/>
    </row>
    <row r="5" spans="1:13" ht="15">
      <c r="A5" s="202" t="str">
        <f>'ფორმა N1'!D4</f>
        <v>სალომე ზურაბიშვილი</v>
      </c>
      <c r="B5" s="73"/>
      <c r="C5" s="73"/>
      <c r="D5" s="204"/>
      <c r="E5" s="204"/>
      <c r="F5" s="204"/>
      <c r="G5" s="204"/>
      <c r="H5" s="204"/>
      <c r="I5" s="203"/>
    </row>
    <row r="6" spans="1:13" customFormat="1" ht="14.25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>
      <c r="A7" s="130" t="s">
        <v>64</v>
      </c>
      <c r="B7" s="122" t="s">
        <v>314</v>
      </c>
      <c r="C7" s="122" t="s">
        <v>315</v>
      </c>
      <c r="D7" s="122" t="s">
        <v>320</v>
      </c>
      <c r="E7" s="122" t="s">
        <v>322</v>
      </c>
      <c r="F7" s="122" t="s">
        <v>316</v>
      </c>
      <c r="G7" s="122" t="s">
        <v>317</v>
      </c>
      <c r="H7" s="122" t="s">
        <v>329</v>
      </c>
      <c r="I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>
      <c r="A9" s="63">
        <v>1</v>
      </c>
      <c r="B9" s="24"/>
      <c r="C9" s="24"/>
      <c r="D9" s="24"/>
      <c r="E9" s="24"/>
      <c r="F9" s="200"/>
      <c r="G9" s="200"/>
      <c r="H9" s="200"/>
      <c r="I9" s="24"/>
    </row>
    <row r="10" spans="1:13" customFormat="1" ht="15">
      <c r="A10" s="63">
        <v>2</v>
      </c>
      <c r="B10" s="24"/>
      <c r="C10" s="24"/>
      <c r="D10" s="24"/>
      <c r="E10" s="24"/>
      <c r="F10" s="200"/>
      <c r="G10" s="200"/>
      <c r="H10" s="200"/>
      <c r="I10" s="24"/>
    </row>
    <row r="11" spans="1:13" customFormat="1" ht="15">
      <c r="A11" s="63">
        <v>3</v>
      </c>
      <c r="B11" s="24"/>
      <c r="C11" s="24"/>
      <c r="D11" s="24"/>
      <c r="E11" s="24"/>
      <c r="F11" s="200"/>
      <c r="G11" s="200"/>
      <c r="H11" s="200"/>
      <c r="I11" s="24"/>
    </row>
    <row r="12" spans="1:13" customFormat="1" ht="15">
      <c r="A12" s="63">
        <v>4</v>
      </c>
      <c r="B12" s="24"/>
      <c r="C12" s="24"/>
      <c r="D12" s="24"/>
      <c r="E12" s="24"/>
      <c r="F12" s="200"/>
      <c r="G12" s="200"/>
      <c r="H12" s="200"/>
      <c r="I12" s="24"/>
    </row>
    <row r="13" spans="1:13" customFormat="1" ht="15">
      <c r="A13" s="63">
        <v>5</v>
      </c>
      <c r="B13" s="24"/>
      <c r="C13" s="24"/>
      <c r="D13" s="24"/>
      <c r="E13" s="24"/>
      <c r="F13" s="200"/>
      <c r="G13" s="200"/>
      <c r="H13" s="200"/>
      <c r="I13" s="24"/>
    </row>
    <row r="14" spans="1:13" customFormat="1" ht="15">
      <c r="A14" s="63">
        <v>6</v>
      </c>
      <c r="B14" s="24"/>
      <c r="C14" s="24"/>
      <c r="D14" s="24"/>
      <c r="E14" s="24"/>
      <c r="F14" s="200"/>
      <c r="G14" s="200"/>
      <c r="H14" s="200"/>
      <c r="I14" s="24"/>
    </row>
    <row r="15" spans="1:13" customFormat="1" ht="15">
      <c r="A15" s="63">
        <v>7</v>
      </c>
      <c r="B15" s="24"/>
      <c r="C15" s="24"/>
      <c r="D15" s="24"/>
      <c r="E15" s="24"/>
      <c r="F15" s="200"/>
      <c r="G15" s="200"/>
      <c r="H15" s="200"/>
      <c r="I15" s="24"/>
    </row>
    <row r="16" spans="1:13" customFormat="1" ht="15">
      <c r="A16" s="63">
        <v>8</v>
      </c>
      <c r="B16" s="24"/>
      <c r="C16" s="24"/>
      <c r="D16" s="24"/>
      <c r="E16" s="24"/>
      <c r="F16" s="200"/>
      <c r="G16" s="200"/>
      <c r="H16" s="200"/>
      <c r="I16" s="24"/>
    </row>
    <row r="17" spans="1:9" customFormat="1" ht="15">
      <c r="A17" s="63">
        <v>9</v>
      </c>
      <c r="B17" s="24"/>
      <c r="C17" s="24"/>
      <c r="D17" s="24"/>
      <c r="E17" s="24"/>
      <c r="F17" s="200"/>
      <c r="G17" s="200"/>
      <c r="H17" s="200"/>
      <c r="I17" s="24"/>
    </row>
    <row r="18" spans="1:9" customFormat="1" ht="15">
      <c r="A18" s="63">
        <v>10</v>
      </c>
      <c r="B18" s="24"/>
      <c r="C18" s="24"/>
      <c r="D18" s="24"/>
      <c r="E18" s="24"/>
      <c r="F18" s="200"/>
      <c r="G18" s="200"/>
      <c r="H18" s="200"/>
      <c r="I18" s="24"/>
    </row>
    <row r="19" spans="1:9" customFormat="1" ht="15">
      <c r="A19" s="63">
        <v>11</v>
      </c>
      <c r="B19" s="24"/>
      <c r="C19" s="24"/>
      <c r="D19" s="24"/>
      <c r="E19" s="24"/>
      <c r="F19" s="200"/>
      <c r="G19" s="200"/>
      <c r="H19" s="200"/>
      <c r="I19" s="24"/>
    </row>
    <row r="20" spans="1:9" customFormat="1" ht="15">
      <c r="A20" s="63">
        <v>12</v>
      </c>
      <c r="B20" s="24"/>
      <c r="C20" s="24"/>
      <c r="D20" s="24"/>
      <c r="E20" s="24"/>
      <c r="F20" s="200"/>
      <c r="G20" s="200"/>
      <c r="H20" s="200"/>
      <c r="I20" s="24"/>
    </row>
    <row r="21" spans="1:9" customFormat="1" ht="15">
      <c r="A21" s="63">
        <v>13</v>
      </c>
      <c r="B21" s="24"/>
      <c r="C21" s="24"/>
      <c r="D21" s="24"/>
      <c r="E21" s="24"/>
      <c r="F21" s="200"/>
      <c r="G21" s="200"/>
      <c r="H21" s="200"/>
      <c r="I21" s="24"/>
    </row>
    <row r="22" spans="1:9" customFormat="1" ht="15">
      <c r="A22" s="63">
        <v>14</v>
      </c>
      <c r="B22" s="24"/>
      <c r="C22" s="24"/>
      <c r="D22" s="24"/>
      <c r="E22" s="24"/>
      <c r="F22" s="200"/>
      <c r="G22" s="200"/>
      <c r="H22" s="200"/>
      <c r="I22" s="24"/>
    </row>
    <row r="23" spans="1:9" customFormat="1" ht="15">
      <c r="A23" s="63">
        <v>15</v>
      </c>
      <c r="B23" s="24"/>
      <c r="C23" s="24"/>
      <c r="D23" s="24"/>
      <c r="E23" s="24"/>
      <c r="F23" s="200"/>
      <c r="G23" s="200"/>
      <c r="H23" s="200"/>
      <c r="I23" s="24"/>
    </row>
    <row r="24" spans="1:9" customFormat="1" ht="15">
      <c r="A24" s="63">
        <v>16</v>
      </c>
      <c r="B24" s="24"/>
      <c r="C24" s="24"/>
      <c r="D24" s="24"/>
      <c r="E24" s="24"/>
      <c r="F24" s="200"/>
      <c r="G24" s="200"/>
      <c r="H24" s="200"/>
      <c r="I24" s="24"/>
    </row>
    <row r="25" spans="1:9" customFormat="1" ht="15">
      <c r="A25" s="63">
        <v>17</v>
      </c>
      <c r="B25" s="24"/>
      <c r="C25" s="24"/>
      <c r="D25" s="24"/>
      <c r="E25" s="24"/>
      <c r="F25" s="200"/>
      <c r="G25" s="200"/>
      <c r="H25" s="200"/>
      <c r="I25" s="24"/>
    </row>
    <row r="26" spans="1:9" customFormat="1" ht="15">
      <c r="A26" s="63">
        <v>18</v>
      </c>
      <c r="B26" s="24"/>
      <c r="C26" s="24"/>
      <c r="D26" s="24"/>
      <c r="E26" s="24"/>
      <c r="F26" s="200"/>
      <c r="G26" s="200"/>
      <c r="H26" s="200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0"/>
      <c r="G27" s="200"/>
      <c r="H27" s="200"/>
      <c r="I27" s="24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>
      <c r="A32" s="164"/>
      <c r="B32" s="164"/>
      <c r="C32" s="168"/>
      <c r="D32" s="164"/>
      <c r="F32" s="168"/>
      <c r="G32" s="211"/>
    </row>
    <row r="33" spans="2:6" ht="15">
      <c r="B33" s="164"/>
      <c r="C33" s="170" t="s">
        <v>212</v>
      </c>
      <c r="D33" s="164"/>
      <c r="F33" s="171" t="s">
        <v>217</v>
      </c>
    </row>
    <row r="34" spans="2:6" ht="15">
      <c r="B34" s="164"/>
      <c r="C34" s="172" t="s">
        <v>103</v>
      </c>
      <c r="D34" s="164"/>
      <c r="F34" s="164" t="s">
        <v>213</v>
      </c>
    </row>
    <row r="35" spans="2:6" ht="15">
      <c r="B35" s="164"/>
      <c r="C35" s="172"/>
    </row>
  </sheetData>
  <mergeCells count="1">
    <mergeCell ref="I4:J4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"/>
  <sheetViews>
    <sheetView tabSelected="1" view="pageBreakPreview" zoomScale="80" zoomScaleSheetLayoutView="80" workbookViewId="0">
      <selection activeCell="K13" sqref="K13"/>
    </sheetView>
  </sheetViews>
  <sheetFormatPr defaultRowHeight="15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>
      <c r="A1" s="68" t="s">
        <v>330</v>
      </c>
      <c r="B1" s="69"/>
      <c r="C1" s="69"/>
      <c r="D1" s="69"/>
      <c r="E1" s="69"/>
      <c r="F1" s="69"/>
      <c r="G1" s="69"/>
      <c r="H1" s="69"/>
      <c r="I1" s="143" t="s">
        <v>162</v>
      </c>
      <c r="J1" s="144"/>
    </row>
    <row r="2" spans="1:10">
      <c r="A2" s="69" t="s">
        <v>104</v>
      </c>
      <c r="B2" s="69"/>
      <c r="C2" s="69"/>
      <c r="D2" s="69"/>
      <c r="E2" s="69"/>
      <c r="F2" s="69"/>
      <c r="G2" s="69"/>
      <c r="H2" s="69"/>
      <c r="I2" s="145"/>
      <c r="J2" s="144"/>
    </row>
    <row r="3" spans="1:10">
      <c r="A3" s="69"/>
      <c r="B3" s="69"/>
      <c r="C3" s="69"/>
      <c r="D3" s="69"/>
      <c r="E3" s="69"/>
      <c r="F3" s="69"/>
      <c r="G3" s="69"/>
      <c r="H3" s="69"/>
      <c r="I3" s="308"/>
      <c r="J3" s="317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355" t="s">
        <v>409</v>
      </c>
      <c r="J4" s="356"/>
    </row>
    <row r="5" spans="1:10">
      <c r="A5" s="202" t="str">
        <f>'ფორმა N1'!D4</f>
        <v>სალომე ზურაბიშვილი</v>
      </c>
      <c r="B5" s="202"/>
      <c r="C5" s="202"/>
      <c r="D5" s="202"/>
      <c r="E5" s="202"/>
      <c r="F5" s="202"/>
      <c r="G5" s="202"/>
      <c r="H5" s="202"/>
      <c r="I5" s="202"/>
      <c r="J5" s="171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5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6"/>
    </row>
    <row r="8" spans="1:10" ht="63.75" customHeight="1">
      <c r="A8" s="146" t="s">
        <v>64</v>
      </c>
      <c r="B8" s="342" t="s">
        <v>308</v>
      </c>
      <c r="C8" s="343" t="s">
        <v>344</v>
      </c>
      <c r="D8" s="343" t="s">
        <v>345</v>
      </c>
      <c r="E8" s="343" t="s">
        <v>309</v>
      </c>
      <c r="F8" s="343" t="s">
        <v>326</v>
      </c>
      <c r="G8" s="343" t="s">
        <v>327</v>
      </c>
      <c r="H8" s="343" t="s">
        <v>346</v>
      </c>
      <c r="I8" s="147" t="s">
        <v>328</v>
      </c>
      <c r="J8" s="96"/>
    </row>
    <row r="9" spans="1:10">
      <c r="A9" s="149">
        <v>1</v>
      </c>
      <c r="B9" s="187"/>
      <c r="C9" s="154"/>
      <c r="D9" s="154"/>
      <c r="E9" s="153"/>
      <c r="F9" s="153"/>
      <c r="G9" s="153"/>
      <c r="H9" s="153"/>
      <c r="I9" s="153"/>
      <c r="J9" s="96"/>
    </row>
    <row r="10" spans="1:10">
      <c r="A10" s="149">
        <v>2</v>
      </c>
      <c r="B10" s="187"/>
      <c r="C10" s="154"/>
      <c r="D10" s="154"/>
      <c r="E10" s="153"/>
      <c r="F10" s="153"/>
      <c r="G10" s="153"/>
      <c r="H10" s="153"/>
      <c r="I10" s="153"/>
      <c r="J10" s="96"/>
    </row>
    <row r="11" spans="1:10">
      <c r="A11" s="149">
        <v>3</v>
      </c>
      <c r="B11" s="187"/>
      <c r="C11" s="154"/>
      <c r="D11" s="154"/>
      <c r="E11" s="153"/>
      <c r="F11" s="153"/>
      <c r="G11" s="153"/>
      <c r="H11" s="153"/>
      <c r="I11" s="153"/>
      <c r="J11" s="96"/>
    </row>
    <row r="12" spans="1:10">
      <c r="A12" s="149">
        <v>4</v>
      </c>
      <c r="B12" s="187"/>
      <c r="C12" s="154"/>
      <c r="D12" s="154"/>
      <c r="E12" s="153"/>
      <c r="F12" s="153"/>
      <c r="G12" s="153"/>
      <c r="H12" s="153"/>
      <c r="I12" s="153"/>
      <c r="J12" s="96"/>
    </row>
    <row r="13" spans="1:10">
      <c r="A13" s="149">
        <v>5</v>
      </c>
      <c r="B13" s="187"/>
      <c r="C13" s="154"/>
      <c r="D13" s="154"/>
      <c r="E13" s="153"/>
      <c r="F13" s="153"/>
      <c r="G13" s="153"/>
      <c r="H13" s="153"/>
      <c r="I13" s="153"/>
      <c r="J13" s="96"/>
    </row>
    <row r="14" spans="1:10">
      <c r="A14" s="149">
        <v>6</v>
      </c>
      <c r="B14" s="187"/>
      <c r="C14" s="154"/>
      <c r="D14" s="154"/>
      <c r="E14" s="153"/>
      <c r="F14" s="153"/>
      <c r="G14" s="153"/>
      <c r="H14" s="153"/>
      <c r="I14" s="153"/>
      <c r="J14" s="96"/>
    </row>
    <row r="15" spans="1:10">
      <c r="A15" s="149">
        <v>7</v>
      </c>
      <c r="B15" s="187"/>
      <c r="C15" s="154"/>
      <c r="D15" s="154"/>
      <c r="E15" s="153"/>
      <c r="F15" s="153"/>
      <c r="G15" s="153"/>
      <c r="H15" s="153"/>
      <c r="I15" s="153"/>
      <c r="J15" s="96"/>
    </row>
    <row r="16" spans="1:10">
      <c r="A16" s="149">
        <v>8</v>
      </c>
      <c r="B16" s="187"/>
      <c r="C16" s="154"/>
      <c r="D16" s="154"/>
      <c r="E16" s="153"/>
      <c r="F16" s="153"/>
      <c r="G16" s="153"/>
      <c r="H16" s="153"/>
      <c r="I16" s="153"/>
      <c r="J16" s="96"/>
    </row>
    <row r="17" spans="1:12">
      <c r="A17" s="149">
        <v>9</v>
      </c>
      <c r="B17" s="187"/>
      <c r="C17" s="154"/>
      <c r="D17" s="154"/>
      <c r="E17" s="153"/>
      <c r="F17" s="153"/>
      <c r="G17" s="153"/>
      <c r="H17" s="153"/>
      <c r="I17" s="153"/>
      <c r="J17" s="96"/>
    </row>
    <row r="18" spans="1:12">
      <c r="A18" s="149">
        <v>10</v>
      </c>
      <c r="B18" s="187"/>
      <c r="C18" s="154"/>
      <c r="D18" s="154"/>
      <c r="E18" s="153"/>
      <c r="F18" s="153"/>
      <c r="G18" s="153"/>
      <c r="H18" s="153"/>
      <c r="I18" s="153"/>
      <c r="J18" s="96"/>
    </row>
    <row r="19" spans="1:12">
      <c r="A19" s="149">
        <v>22</v>
      </c>
      <c r="B19" s="187"/>
      <c r="C19" s="157"/>
      <c r="D19" s="157"/>
      <c r="E19" s="156"/>
      <c r="F19" s="156"/>
      <c r="G19" s="156"/>
      <c r="H19" s="228"/>
      <c r="I19" s="153"/>
      <c r="J19" s="96"/>
    </row>
    <row r="20" spans="1:12">
      <c r="A20" s="149">
        <v>23</v>
      </c>
      <c r="B20" s="187"/>
      <c r="C20" s="157"/>
      <c r="D20" s="157"/>
      <c r="E20" s="156"/>
      <c r="F20" s="156"/>
      <c r="G20" s="156"/>
      <c r="H20" s="228"/>
      <c r="I20" s="153"/>
      <c r="J20" s="96"/>
    </row>
    <row r="21" spans="1:12">
      <c r="A21" s="149">
        <v>24</v>
      </c>
      <c r="B21" s="187"/>
      <c r="C21" s="157"/>
      <c r="D21" s="157"/>
      <c r="E21" s="156"/>
      <c r="F21" s="156"/>
      <c r="G21" s="156"/>
      <c r="H21" s="228"/>
      <c r="I21" s="153"/>
      <c r="J21" s="96"/>
    </row>
    <row r="22" spans="1:12">
      <c r="A22" s="149">
        <v>25</v>
      </c>
      <c r="B22" s="187"/>
      <c r="C22" s="157"/>
      <c r="D22" s="157"/>
      <c r="E22" s="156"/>
      <c r="F22" s="156"/>
      <c r="G22" s="156"/>
      <c r="H22" s="228"/>
      <c r="I22" s="153"/>
      <c r="J22" s="96"/>
    </row>
    <row r="23" spans="1:12">
      <c r="A23" s="149">
        <v>26</v>
      </c>
      <c r="B23" s="187"/>
      <c r="C23" s="157"/>
      <c r="D23" s="157"/>
      <c r="E23" s="156"/>
      <c r="F23" s="156"/>
      <c r="G23" s="156"/>
      <c r="H23" s="228"/>
      <c r="I23" s="153"/>
      <c r="J23" s="96"/>
    </row>
    <row r="24" spans="1:12">
      <c r="A24" s="149">
        <v>27</v>
      </c>
      <c r="B24" s="187"/>
      <c r="C24" s="157"/>
      <c r="D24" s="157"/>
      <c r="E24" s="156"/>
      <c r="F24" s="156"/>
      <c r="G24" s="156"/>
      <c r="H24" s="228"/>
      <c r="I24" s="153"/>
      <c r="J24" s="96"/>
    </row>
    <row r="25" spans="1:12">
      <c r="A25" s="149">
        <v>28</v>
      </c>
      <c r="B25" s="187"/>
      <c r="C25" s="157"/>
      <c r="D25" s="157"/>
      <c r="E25" s="156"/>
      <c r="F25" s="156"/>
      <c r="G25" s="156"/>
      <c r="H25" s="228"/>
      <c r="I25" s="153"/>
      <c r="J25" s="96"/>
    </row>
    <row r="26" spans="1:12">
      <c r="A26" s="149">
        <v>29</v>
      </c>
      <c r="B26" s="187"/>
      <c r="C26" s="157"/>
      <c r="D26" s="157"/>
      <c r="E26" s="156"/>
      <c r="F26" s="156"/>
      <c r="G26" s="156"/>
      <c r="H26" s="228"/>
      <c r="I26" s="153"/>
      <c r="J26" s="96"/>
    </row>
    <row r="27" spans="1:12">
      <c r="A27" s="149" t="s">
        <v>222</v>
      </c>
      <c r="B27" s="187"/>
      <c r="C27" s="157"/>
      <c r="D27" s="157"/>
      <c r="E27" s="156"/>
      <c r="F27" s="156"/>
      <c r="G27" s="229"/>
      <c r="H27" s="237" t="s">
        <v>338</v>
      </c>
      <c r="I27" s="348">
        <f>SUM(I9:I26)</f>
        <v>0</v>
      </c>
      <c r="J27" s="96"/>
    </row>
    <row r="29" spans="1:12">
      <c r="A29" s="164" t="s">
        <v>361</v>
      </c>
    </row>
    <row r="31" spans="1:12">
      <c r="B31" s="166" t="s">
        <v>96</v>
      </c>
      <c r="F31" s="167"/>
    </row>
    <row r="32" spans="1:12">
      <c r="F32" s="165"/>
      <c r="I32" s="165"/>
      <c r="J32" s="165"/>
      <c r="K32" s="165"/>
      <c r="L32" s="165"/>
    </row>
    <row r="33" spans="1:12">
      <c r="C33" s="168"/>
      <c r="F33" s="168"/>
      <c r="G33" s="168"/>
      <c r="H33" s="171"/>
      <c r="I33" s="169"/>
      <c r="J33" s="165"/>
      <c r="K33" s="165"/>
      <c r="L33" s="165"/>
    </row>
    <row r="34" spans="1:12">
      <c r="A34" s="165"/>
      <c r="C34" s="170" t="s">
        <v>212</v>
      </c>
      <c r="F34" s="171" t="s">
        <v>217</v>
      </c>
      <c r="G34" s="170"/>
      <c r="H34" s="170"/>
      <c r="I34" s="169"/>
      <c r="J34" s="165"/>
      <c r="K34" s="165"/>
      <c r="L34" s="165"/>
    </row>
    <row r="35" spans="1:12">
      <c r="A35" s="165"/>
      <c r="C35" s="172" t="s">
        <v>103</v>
      </c>
      <c r="F35" s="164" t="s">
        <v>213</v>
      </c>
      <c r="I35" s="165"/>
      <c r="J35" s="165"/>
      <c r="K35" s="165"/>
      <c r="L35" s="165"/>
    </row>
    <row r="36" spans="1:12" s="165" customFormat="1">
      <c r="B36" s="164"/>
      <c r="C36" s="172"/>
      <c r="G36" s="172"/>
      <c r="H36" s="172"/>
    </row>
    <row r="37" spans="1:12" s="165" customFormat="1" ht="12.75"/>
    <row r="38" spans="1:12" s="165" customFormat="1" ht="12.75"/>
    <row r="39" spans="1:12" s="165" customFormat="1" ht="12.75"/>
    <row r="40" spans="1:12" s="165" customFormat="1" ht="12.75"/>
  </sheetData>
  <mergeCells count="1">
    <mergeCell ref="I4:J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4" zoomScale="80" zoomScaleSheetLayoutView="80" workbookViewId="0">
      <selection activeCell="I18" sqref="I18"/>
    </sheetView>
  </sheetViews>
  <sheetFormatPr defaultRowHeight="15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9"/>
      <c r="C1" s="365" t="s">
        <v>97</v>
      </c>
      <c r="D1" s="365"/>
      <c r="E1" s="102"/>
    </row>
    <row r="2" spans="1:12" s="6" customFormat="1">
      <c r="A2" s="69" t="s">
        <v>104</v>
      </c>
      <c r="B2" s="219"/>
      <c r="C2" s="366"/>
      <c r="D2" s="367"/>
      <c r="E2" s="102"/>
    </row>
    <row r="3" spans="1:12" s="6" customFormat="1">
      <c r="A3" s="69"/>
      <c r="B3" s="219"/>
      <c r="C3" s="308"/>
      <c r="D3" s="317"/>
      <c r="E3" s="102"/>
    </row>
    <row r="4" spans="1:12" s="2" customFormat="1">
      <c r="A4" s="70" t="e">
        <f>#REF!</f>
        <v>#REF!</v>
      </c>
      <c r="B4" s="220"/>
      <c r="C4" s="355" t="s">
        <v>409</v>
      </c>
      <c r="D4" s="356"/>
      <c r="E4" s="99"/>
      <c r="L4" s="6"/>
    </row>
    <row r="5" spans="1:12" s="2" customFormat="1">
      <c r="A5" s="108" t="str">
        <f>'ფორმა N1'!D4</f>
        <v>სალომე ზურაბიშვილი</v>
      </c>
      <c r="B5" s="221"/>
      <c r="C5" s="58"/>
      <c r="D5" s="58"/>
      <c r="E5" s="99"/>
    </row>
    <row r="6" spans="1:12" s="2" customFormat="1">
      <c r="A6" s="70"/>
      <c r="B6" s="220"/>
      <c r="C6" s="69"/>
      <c r="D6" s="69"/>
      <c r="E6" s="99"/>
    </row>
    <row r="7" spans="1:12" s="6" customFormat="1" ht="18">
      <c r="A7" s="93"/>
      <c r="B7" s="101"/>
      <c r="C7" s="71"/>
      <c r="D7" s="71"/>
      <c r="E7" s="102"/>
    </row>
    <row r="8" spans="1:12" s="6" customFormat="1" ht="30">
      <c r="A8" s="97" t="s">
        <v>64</v>
      </c>
      <c r="B8" s="72" t="s">
        <v>203</v>
      </c>
      <c r="C8" s="72" t="s">
        <v>66</v>
      </c>
      <c r="D8" s="72" t="s">
        <v>67</v>
      </c>
      <c r="E8" s="102"/>
      <c r="F8" s="20"/>
    </row>
    <row r="9" spans="1:12" s="7" customFormat="1">
      <c r="A9" s="217">
        <v>1</v>
      </c>
      <c r="B9" s="217" t="s">
        <v>65</v>
      </c>
      <c r="C9" s="78">
        <f>SUM(C10,C26)</f>
        <v>68</v>
      </c>
      <c r="D9" s="78">
        <f>SUM(D10,D26)</f>
        <v>68</v>
      </c>
      <c r="E9" s="102"/>
    </row>
    <row r="10" spans="1:12" s="7" customFormat="1">
      <c r="A10" s="80">
        <v>1.1000000000000001</v>
      </c>
      <c r="B10" s="80" t="s">
        <v>69</v>
      </c>
      <c r="C10" s="78">
        <v>68</v>
      </c>
      <c r="D10" s="78">
        <v>68</v>
      </c>
      <c r="E10" s="102"/>
    </row>
    <row r="11" spans="1:12" s="9" customFormat="1" ht="18">
      <c r="A11" s="81" t="s">
        <v>30</v>
      </c>
      <c r="B11" s="81" t="s">
        <v>68</v>
      </c>
      <c r="C11" s="8"/>
      <c r="D11" s="8"/>
      <c r="E11" s="102"/>
    </row>
    <row r="12" spans="1:12" s="10" customFormat="1">
      <c r="A12" s="81" t="s">
        <v>31</v>
      </c>
      <c r="B12" s="81" t="s">
        <v>246</v>
      </c>
      <c r="C12" s="98">
        <v>68</v>
      </c>
      <c r="D12" s="98">
        <v>68</v>
      </c>
      <c r="E12" s="102"/>
    </row>
    <row r="13" spans="1:12" s="3" customFormat="1">
      <c r="A13" s="90" t="s">
        <v>70</v>
      </c>
      <c r="B13" s="90" t="s">
        <v>249</v>
      </c>
      <c r="C13" s="8">
        <v>68</v>
      </c>
      <c r="D13" s="8">
        <v>68</v>
      </c>
      <c r="E13" s="102"/>
    </row>
    <row r="14" spans="1:12" s="3" customFormat="1">
      <c r="A14" s="90" t="s">
        <v>402</v>
      </c>
      <c r="B14" s="90" t="s">
        <v>401</v>
      </c>
      <c r="C14" s="8"/>
      <c r="D14" s="8"/>
      <c r="E14" s="102"/>
    </row>
    <row r="15" spans="1:12" s="3" customFormat="1">
      <c r="A15" s="90" t="s">
        <v>403</v>
      </c>
      <c r="B15" s="90" t="s">
        <v>86</v>
      </c>
      <c r="C15" s="8"/>
      <c r="D15" s="8"/>
      <c r="E15" s="102"/>
    </row>
    <row r="16" spans="1:12" s="3" customFormat="1">
      <c r="A16" s="81" t="s">
        <v>71</v>
      </c>
      <c r="B16" s="81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>
      <c r="A17" s="90" t="s">
        <v>73</v>
      </c>
      <c r="B17" s="90" t="s">
        <v>75</v>
      </c>
      <c r="C17" s="8"/>
      <c r="D17" s="8"/>
      <c r="E17" s="102"/>
    </row>
    <row r="18" spans="1:5" s="3" customFormat="1" ht="30">
      <c r="A18" s="90" t="s">
        <v>74</v>
      </c>
      <c r="B18" s="90" t="s">
        <v>98</v>
      </c>
      <c r="C18" s="8"/>
      <c r="D18" s="8"/>
      <c r="E18" s="102"/>
    </row>
    <row r="19" spans="1:5" s="3" customFormat="1">
      <c r="A19" s="81" t="s">
        <v>76</v>
      </c>
      <c r="B19" s="81" t="s">
        <v>335</v>
      </c>
      <c r="C19" s="98">
        <f>SUM(C20:C23)</f>
        <v>0</v>
      </c>
      <c r="D19" s="98">
        <f>SUM(D20:D23)</f>
        <v>0</v>
      </c>
      <c r="E19" s="102"/>
    </row>
    <row r="20" spans="1:5" s="3" customFormat="1">
      <c r="A20" s="90" t="s">
        <v>77</v>
      </c>
      <c r="B20" s="90" t="s">
        <v>78</v>
      </c>
      <c r="C20" s="8"/>
      <c r="D20" s="8"/>
      <c r="E20" s="102"/>
    </row>
    <row r="21" spans="1:5" s="3" customFormat="1" ht="30">
      <c r="A21" s="90" t="s">
        <v>81</v>
      </c>
      <c r="B21" s="90" t="s">
        <v>79</v>
      </c>
      <c r="C21" s="8"/>
      <c r="D21" s="8"/>
      <c r="E21" s="102"/>
    </row>
    <row r="22" spans="1:5" s="3" customFormat="1">
      <c r="A22" s="90" t="s">
        <v>82</v>
      </c>
      <c r="B22" s="90" t="s">
        <v>80</v>
      </c>
      <c r="C22" s="8"/>
      <c r="D22" s="8"/>
      <c r="E22" s="102"/>
    </row>
    <row r="23" spans="1:5" s="3" customFormat="1">
      <c r="A23" s="90" t="s">
        <v>83</v>
      </c>
      <c r="B23" s="90" t="s">
        <v>347</v>
      </c>
      <c r="C23" s="8"/>
      <c r="D23" s="8"/>
      <c r="E23" s="102"/>
    </row>
    <row r="24" spans="1:5" s="3" customFormat="1">
      <c r="A24" s="81" t="s">
        <v>84</v>
      </c>
      <c r="B24" s="81" t="s">
        <v>348</v>
      </c>
      <c r="C24" s="230"/>
      <c r="D24" s="8"/>
      <c r="E24" s="102"/>
    </row>
    <row r="25" spans="1:5" s="3" customFormat="1">
      <c r="A25" s="81" t="s">
        <v>205</v>
      </c>
      <c r="B25" s="81" t="s">
        <v>354</v>
      </c>
      <c r="C25" s="8"/>
      <c r="D25" s="8"/>
      <c r="E25" s="102"/>
    </row>
    <row r="26" spans="1:5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2"/>
    </row>
    <row r="27" spans="1:5">
      <c r="A27" s="81" t="s">
        <v>32</v>
      </c>
      <c r="B27" s="81" t="s">
        <v>249</v>
      </c>
      <c r="C27" s="98">
        <f>SUM(C28:C30)</f>
        <v>0</v>
      </c>
      <c r="D27" s="98">
        <f>SUM(D28:D30)</f>
        <v>0</v>
      </c>
      <c r="E27" s="102"/>
    </row>
    <row r="28" spans="1:5">
      <c r="A28" s="218" t="s">
        <v>87</v>
      </c>
      <c r="B28" s="218" t="s">
        <v>247</v>
      </c>
      <c r="C28" s="8"/>
      <c r="D28" s="8"/>
      <c r="E28" s="102"/>
    </row>
    <row r="29" spans="1:5">
      <c r="A29" s="218" t="s">
        <v>88</v>
      </c>
      <c r="B29" s="218" t="s">
        <v>250</v>
      </c>
      <c r="C29" s="8"/>
      <c r="D29" s="8"/>
      <c r="E29" s="102"/>
    </row>
    <row r="30" spans="1:5">
      <c r="A30" s="218" t="s">
        <v>356</v>
      </c>
      <c r="B30" s="218" t="s">
        <v>248</v>
      </c>
      <c r="C30" s="8"/>
      <c r="D30" s="8"/>
      <c r="E30" s="102"/>
    </row>
    <row r="31" spans="1:5">
      <c r="A31" s="81" t="s">
        <v>33</v>
      </c>
      <c r="B31" s="81" t="s">
        <v>401</v>
      </c>
      <c r="C31" s="98">
        <f>SUM(C32:C34)</f>
        <v>0</v>
      </c>
      <c r="D31" s="98">
        <f>SUM(D32:D34)</f>
        <v>0</v>
      </c>
      <c r="E31" s="102"/>
    </row>
    <row r="32" spans="1:5">
      <c r="A32" s="218" t="s">
        <v>12</v>
      </c>
      <c r="B32" s="218" t="s">
        <v>404</v>
      </c>
      <c r="C32" s="8"/>
      <c r="D32" s="8"/>
      <c r="E32" s="102"/>
    </row>
    <row r="33" spans="1:9">
      <c r="A33" s="218" t="s">
        <v>13</v>
      </c>
      <c r="B33" s="218" t="s">
        <v>405</v>
      </c>
      <c r="C33" s="8"/>
      <c r="D33" s="8"/>
      <c r="E33" s="102"/>
    </row>
    <row r="34" spans="1:9">
      <c r="A34" s="218" t="s">
        <v>225</v>
      </c>
      <c r="B34" s="218" t="s">
        <v>406</v>
      </c>
      <c r="C34" s="8"/>
      <c r="D34" s="8"/>
      <c r="E34" s="102"/>
    </row>
    <row r="35" spans="1:9" s="22" customFormat="1">
      <c r="A35" s="81" t="s">
        <v>34</v>
      </c>
      <c r="B35" s="227" t="s">
        <v>353</v>
      </c>
      <c r="C35" s="8"/>
      <c r="D35" s="8"/>
    </row>
    <row r="36" spans="1:9" s="2" customFormat="1">
      <c r="A36" s="1"/>
      <c r="B36" s="222"/>
      <c r="E36" s="5"/>
    </row>
    <row r="37" spans="1:9" s="2" customFormat="1">
      <c r="B37" s="222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2"/>
      <c r="E40" s="5"/>
    </row>
    <row r="41" spans="1:9" s="2" customFormat="1">
      <c r="B41" s="222"/>
      <c r="E41"/>
      <c r="F41"/>
      <c r="G41"/>
      <c r="H41"/>
      <c r="I41"/>
    </row>
    <row r="42" spans="1:9" s="2" customFormat="1">
      <c r="B42" s="222"/>
      <c r="D42" s="12"/>
      <c r="E42"/>
      <c r="F42"/>
      <c r="G42"/>
      <c r="H42"/>
      <c r="I42"/>
    </row>
    <row r="43" spans="1:9" s="2" customFormat="1">
      <c r="A43"/>
      <c r="B43" s="224" t="s">
        <v>351</v>
      </c>
      <c r="D43" s="12"/>
      <c r="E43"/>
      <c r="F43"/>
      <c r="G43"/>
      <c r="H43"/>
      <c r="I43"/>
    </row>
    <row r="44" spans="1:9" s="2" customFormat="1">
      <c r="A44"/>
      <c r="B44" s="222" t="s">
        <v>214</v>
      </c>
      <c r="D44" s="12"/>
      <c r="E44"/>
      <c r="F44"/>
      <c r="G44"/>
      <c r="H44"/>
      <c r="I44"/>
    </row>
    <row r="45" spans="1:9" customFormat="1" ht="12.75">
      <c r="B45" s="225" t="s">
        <v>103</v>
      </c>
    </row>
    <row r="46" spans="1:9" customFormat="1" ht="12.75">
      <c r="B46" s="226"/>
    </row>
  </sheetData>
  <mergeCells count="3">
    <mergeCell ref="C1:D1"/>
    <mergeCell ref="C2:D2"/>
    <mergeCell ref="C4:D4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3" sqref="C3:D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3"/>
      <c r="C1" s="365" t="s">
        <v>97</v>
      </c>
      <c r="D1" s="365"/>
      <c r="E1" s="131"/>
    </row>
    <row r="2" spans="1:12">
      <c r="A2" s="69" t="s">
        <v>104</v>
      </c>
      <c r="B2" s="103"/>
      <c r="C2" s="368"/>
      <c r="D2" s="369"/>
      <c r="E2" s="131"/>
    </row>
    <row r="3" spans="1:12">
      <c r="A3" s="69"/>
      <c r="B3" s="103"/>
      <c r="C3" s="308"/>
      <c r="D3" s="317"/>
      <c r="E3" s="131"/>
    </row>
    <row r="4" spans="1:12" s="2" customFormat="1">
      <c r="A4" s="70" t="s">
        <v>218</v>
      </c>
      <c r="B4" s="70"/>
      <c r="C4" s="355" t="s">
        <v>409</v>
      </c>
      <c r="D4" s="356"/>
      <c r="E4" s="99"/>
      <c r="L4" s="21"/>
    </row>
    <row r="5" spans="1:12" s="2" customFormat="1">
      <c r="A5" s="108" t="str">
        <f>'ფორმა N1'!D4</f>
        <v>სალომე ზურაბიშვილი</v>
      </c>
      <c r="B5" s="100"/>
      <c r="C5" s="58"/>
      <c r="D5" s="58"/>
      <c r="E5" s="99"/>
    </row>
    <row r="6" spans="1:12" s="2" customFormat="1">
      <c r="A6" s="70"/>
      <c r="B6" s="70"/>
      <c r="C6" s="69"/>
      <c r="D6" s="69"/>
      <c r="E6" s="99"/>
    </row>
    <row r="7" spans="1:12" s="6" customFormat="1">
      <c r="A7" s="323"/>
      <c r="B7" s="323"/>
      <c r="C7" s="71"/>
      <c r="D7" s="71"/>
      <c r="E7" s="132"/>
    </row>
    <row r="8" spans="1:12" s="6" customFormat="1" ht="30">
      <c r="A8" s="97" t="s">
        <v>64</v>
      </c>
      <c r="B8" s="72" t="s">
        <v>11</v>
      </c>
      <c r="C8" s="72" t="s">
        <v>10</v>
      </c>
      <c r="D8" s="72" t="s">
        <v>9</v>
      </c>
      <c r="E8" s="132"/>
    </row>
    <row r="9" spans="1:12" s="9" customFormat="1" ht="18">
      <c r="A9" s="13">
        <v>1</v>
      </c>
      <c r="B9" s="13" t="s">
        <v>57</v>
      </c>
      <c r="C9" s="75">
        <f>SUM(C10,C13,C53,C56,C57,C58,C75)</f>
        <v>0</v>
      </c>
      <c r="D9" s="75">
        <f>SUM(D10,D13,D53,D56,D57,D58,D64,D71,D72)</f>
        <v>0</v>
      </c>
      <c r="E9" s="133"/>
    </row>
    <row r="10" spans="1:12" s="9" customFormat="1" ht="18">
      <c r="A10" s="14">
        <v>1.1000000000000001</v>
      </c>
      <c r="B10" s="14" t="s">
        <v>58</v>
      </c>
      <c r="C10" s="77">
        <f>SUM(C11:C12)</f>
        <v>0</v>
      </c>
      <c r="D10" s="77">
        <f>SUM(D11:D12)</f>
        <v>0</v>
      </c>
      <c r="E10" s="133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3"/>
    </row>
    <row r="12" spans="1:12" ht="16.5" customHeight="1">
      <c r="A12" s="16" t="s">
        <v>31</v>
      </c>
      <c r="B12" s="16" t="s">
        <v>0</v>
      </c>
      <c r="C12" s="32"/>
      <c r="D12" s="33"/>
      <c r="E12" s="131"/>
    </row>
    <row r="13" spans="1:12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0</v>
      </c>
      <c r="E13" s="131"/>
    </row>
    <row r="14" spans="1:12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1"/>
    </row>
    <row r="15" spans="1:12" ht="17.25" customHeight="1">
      <c r="A15" s="17" t="s">
        <v>87</v>
      </c>
      <c r="B15" s="17" t="s">
        <v>61</v>
      </c>
      <c r="C15" s="34"/>
      <c r="D15" s="35"/>
      <c r="E15" s="131"/>
    </row>
    <row r="16" spans="1:12" ht="17.25" customHeight="1">
      <c r="A16" s="17" t="s">
        <v>88</v>
      </c>
      <c r="B16" s="17" t="s">
        <v>62</v>
      </c>
      <c r="C16" s="34"/>
      <c r="D16" s="35"/>
      <c r="E16" s="131"/>
    </row>
    <row r="17" spans="1:5">
      <c r="A17" s="16" t="s">
        <v>33</v>
      </c>
      <c r="B17" s="16" t="s">
        <v>2</v>
      </c>
      <c r="C17" s="76">
        <f>SUM(C18:C23,C28)</f>
        <v>0</v>
      </c>
      <c r="D17" s="76">
        <f>SUM(D18:D23,D28)</f>
        <v>0</v>
      </c>
      <c r="E17" s="131"/>
    </row>
    <row r="18" spans="1:5" ht="30">
      <c r="A18" s="17" t="s">
        <v>12</v>
      </c>
      <c r="B18" s="17" t="s">
        <v>204</v>
      </c>
      <c r="C18" s="36"/>
      <c r="D18" s="37"/>
      <c r="E18" s="131"/>
    </row>
    <row r="19" spans="1:5">
      <c r="A19" s="17" t="s">
        <v>13</v>
      </c>
      <c r="B19" s="17" t="s">
        <v>14</v>
      </c>
      <c r="C19" s="36"/>
      <c r="D19" s="38"/>
      <c r="E19" s="131"/>
    </row>
    <row r="20" spans="1:5" ht="30">
      <c r="A20" s="17" t="s">
        <v>225</v>
      </c>
      <c r="B20" s="17" t="s">
        <v>22</v>
      </c>
      <c r="C20" s="36"/>
      <c r="D20" s="39"/>
      <c r="E20" s="131"/>
    </row>
    <row r="21" spans="1:5">
      <c r="A21" s="17" t="s">
        <v>226</v>
      </c>
      <c r="B21" s="17" t="s">
        <v>15</v>
      </c>
      <c r="C21" s="36"/>
      <c r="D21" s="39"/>
      <c r="E21" s="131"/>
    </row>
    <row r="22" spans="1:5">
      <c r="A22" s="17" t="s">
        <v>227</v>
      </c>
      <c r="B22" s="17" t="s">
        <v>16</v>
      </c>
      <c r="C22" s="36"/>
      <c r="D22" s="39"/>
      <c r="E22" s="131"/>
    </row>
    <row r="23" spans="1:5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>
      <c r="A24" s="18" t="s">
        <v>229</v>
      </c>
      <c r="B24" s="18" t="s">
        <v>18</v>
      </c>
      <c r="C24" s="36"/>
      <c r="D24" s="39"/>
      <c r="E24" s="131"/>
    </row>
    <row r="25" spans="1:5" ht="16.5" customHeight="1">
      <c r="A25" s="18" t="s">
        <v>230</v>
      </c>
      <c r="B25" s="18" t="s">
        <v>19</v>
      </c>
      <c r="C25" s="36"/>
      <c r="D25" s="39"/>
      <c r="E25" s="131"/>
    </row>
    <row r="26" spans="1:5" ht="16.5" customHeight="1">
      <c r="A26" s="18" t="s">
        <v>231</v>
      </c>
      <c r="B26" s="18" t="s">
        <v>20</v>
      </c>
      <c r="C26" s="36"/>
      <c r="D26" s="39"/>
      <c r="E26" s="131"/>
    </row>
    <row r="27" spans="1:5" ht="16.5" customHeight="1">
      <c r="A27" s="18" t="s">
        <v>232</v>
      </c>
      <c r="B27" s="18" t="s">
        <v>23</v>
      </c>
      <c r="C27" s="36"/>
      <c r="D27" s="40"/>
      <c r="E27" s="131"/>
    </row>
    <row r="28" spans="1:5">
      <c r="A28" s="17" t="s">
        <v>233</v>
      </c>
      <c r="B28" s="17" t="s">
        <v>21</v>
      </c>
      <c r="C28" s="36"/>
      <c r="D28" s="40"/>
      <c r="E28" s="131"/>
    </row>
    <row r="29" spans="1:5">
      <c r="A29" s="16" t="s">
        <v>34</v>
      </c>
      <c r="B29" s="16" t="s">
        <v>3</v>
      </c>
      <c r="C29" s="32"/>
      <c r="D29" s="33"/>
      <c r="E29" s="131"/>
    </row>
    <row r="30" spans="1:5">
      <c r="A30" s="16" t="s">
        <v>35</v>
      </c>
      <c r="B30" s="16" t="s">
        <v>4</v>
      </c>
      <c r="C30" s="32"/>
      <c r="D30" s="33"/>
      <c r="E30" s="131"/>
    </row>
    <row r="31" spans="1:5">
      <c r="A31" s="16" t="s">
        <v>36</v>
      </c>
      <c r="B31" s="16" t="s">
        <v>5</v>
      </c>
      <c r="C31" s="32"/>
      <c r="D31" s="33"/>
      <c r="E31" s="131"/>
    </row>
    <row r="32" spans="1:5">
      <c r="A32" s="16" t="s">
        <v>37</v>
      </c>
      <c r="B32" s="16" t="s">
        <v>63</v>
      </c>
      <c r="C32" s="76">
        <f>SUM(C33:C34)</f>
        <v>0</v>
      </c>
      <c r="D32" s="76">
        <f>SUM(D33:D34)</f>
        <v>0</v>
      </c>
      <c r="E32" s="131"/>
    </row>
    <row r="33" spans="1:5">
      <c r="A33" s="17" t="s">
        <v>234</v>
      </c>
      <c r="B33" s="17" t="s">
        <v>56</v>
      </c>
      <c r="C33" s="32"/>
      <c r="D33" s="33"/>
      <c r="E33" s="131"/>
    </row>
    <row r="34" spans="1:5">
      <c r="A34" s="17" t="s">
        <v>235</v>
      </c>
      <c r="B34" s="17" t="s">
        <v>55</v>
      </c>
      <c r="C34" s="32"/>
      <c r="D34" s="33"/>
      <c r="E34" s="131"/>
    </row>
    <row r="35" spans="1:5">
      <c r="A35" s="16" t="s">
        <v>38</v>
      </c>
      <c r="B35" s="16" t="s">
        <v>49</v>
      </c>
      <c r="C35" s="32"/>
      <c r="D35" s="33"/>
      <c r="E35" s="131"/>
    </row>
    <row r="36" spans="1:5">
      <c r="A36" s="16" t="s">
        <v>39</v>
      </c>
      <c r="B36" s="16" t="s">
        <v>290</v>
      </c>
      <c r="C36" s="76">
        <f>SUM(C37:C42)</f>
        <v>0</v>
      </c>
      <c r="D36" s="76">
        <f>SUM(D37:D42)</f>
        <v>0</v>
      </c>
      <c r="E36" s="131"/>
    </row>
    <row r="37" spans="1:5">
      <c r="A37" s="17" t="s">
        <v>287</v>
      </c>
      <c r="B37" s="17" t="s">
        <v>291</v>
      </c>
      <c r="C37" s="32"/>
      <c r="D37" s="32"/>
      <c r="E37" s="131"/>
    </row>
    <row r="38" spans="1:5">
      <c r="A38" s="17" t="s">
        <v>288</v>
      </c>
      <c r="B38" s="17" t="s">
        <v>292</v>
      </c>
      <c r="C38" s="32"/>
      <c r="D38" s="32"/>
      <c r="E38" s="131"/>
    </row>
    <row r="39" spans="1:5">
      <c r="A39" s="17" t="s">
        <v>289</v>
      </c>
      <c r="B39" s="17" t="s">
        <v>295</v>
      </c>
      <c r="C39" s="32"/>
      <c r="D39" s="33"/>
      <c r="E39" s="131"/>
    </row>
    <row r="40" spans="1:5">
      <c r="A40" s="17" t="s">
        <v>294</v>
      </c>
      <c r="B40" s="17" t="s">
        <v>296</v>
      </c>
      <c r="C40" s="32"/>
      <c r="D40" s="33"/>
      <c r="E40" s="131"/>
    </row>
    <row r="41" spans="1:5">
      <c r="A41" s="17" t="s">
        <v>297</v>
      </c>
      <c r="B41" s="17" t="s">
        <v>394</v>
      </c>
      <c r="C41" s="32"/>
      <c r="D41" s="33"/>
      <c r="E41" s="131"/>
    </row>
    <row r="42" spans="1:5">
      <c r="A42" s="17" t="s">
        <v>395</v>
      </c>
      <c r="B42" s="17" t="s">
        <v>293</v>
      </c>
      <c r="C42" s="32"/>
      <c r="D42" s="33"/>
      <c r="E42" s="131"/>
    </row>
    <row r="43" spans="1:5" ht="30">
      <c r="A43" s="16" t="s">
        <v>40</v>
      </c>
      <c r="B43" s="16" t="s">
        <v>28</v>
      </c>
      <c r="C43" s="32"/>
      <c r="D43" s="33"/>
      <c r="E43" s="131"/>
    </row>
    <row r="44" spans="1:5">
      <c r="A44" s="16" t="s">
        <v>41</v>
      </c>
      <c r="B44" s="16" t="s">
        <v>24</v>
      </c>
      <c r="C44" s="32"/>
      <c r="D44" s="33"/>
      <c r="E44" s="131"/>
    </row>
    <row r="45" spans="1:5">
      <c r="A45" s="16" t="s">
        <v>42</v>
      </c>
      <c r="B45" s="16" t="s">
        <v>25</v>
      </c>
      <c r="C45" s="32"/>
      <c r="D45" s="33"/>
      <c r="E45" s="131"/>
    </row>
    <row r="46" spans="1:5">
      <c r="A46" s="16" t="s">
        <v>43</v>
      </c>
      <c r="B46" s="16" t="s">
        <v>26</v>
      </c>
      <c r="C46" s="32"/>
      <c r="D46" s="33"/>
      <c r="E46" s="131"/>
    </row>
    <row r="47" spans="1:5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1"/>
    </row>
    <row r="48" spans="1:5">
      <c r="A48" s="90" t="s">
        <v>302</v>
      </c>
      <c r="B48" s="90" t="s">
        <v>305</v>
      </c>
      <c r="C48" s="32"/>
      <c r="D48" s="33"/>
      <c r="E48" s="131"/>
    </row>
    <row r="49" spans="1:5">
      <c r="A49" s="90" t="s">
        <v>303</v>
      </c>
      <c r="B49" s="90" t="s">
        <v>304</v>
      </c>
      <c r="C49" s="32"/>
      <c r="D49" s="33"/>
      <c r="E49" s="131"/>
    </row>
    <row r="50" spans="1:5">
      <c r="A50" s="90" t="s">
        <v>306</v>
      </c>
      <c r="B50" s="90" t="s">
        <v>307</v>
      </c>
      <c r="C50" s="32"/>
      <c r="D50" s="33"/>
      <c r="E50" s="131"/>
    </row>
    <row r="51" spans="1:5" ht="26.25" customHeight="1">
      <c r="A51" s="16" t="s">
        <v>45</v>
      </c>
      <c r="B51" s="16" t="s">
        <v>29</v>
      </c>
      <c r="C51" s="32"/>
      <c r="D51" s="33"/>
      <c r="E51" s="131"/>
    </row>
    <row r="52" spans="1:5">
      <c r="A52" s="16" t="s">
        <v>46</v>
      </c>
      <c r="B52" s="16" t="s">
        <v>6</v>
      </c>
      <c r="C52" s="32"/>
      <c r="D52" s="33"/>
      <c r="E52" s="131"/>
    </row>
    <row r="53" spans="1:5" ht="30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1"/>
    </row>
    <row r="54" spans="1:5" ht="30">
      <c r="A54" s="16" t="s">
        <v>50</v>
      </c>
      <c r="B54" s="16" t="s">
        <v>48</v>
      </c>
      <c r="C54" s="32"/>
      <c r="D54" s="33"/>
      <c r="E54" s="131"/>
    </row>
    <row r="55" spans="1:5">
      <c r="A55" s="16" t="s">
        <v>51</v>
      </c>
      <c r="B55" s="16" t="s">
        <v>47</v>
      </c>
      <c r="C55" s="32"/>
      <c r="D55" s="33"/>
      <c r="E55" s="131"/>
    </row>
    <row r="56" spans="1:5">
      <c r="A56" s="14">
        <v>1.4</v>
      </c>
      <c r="B56" s="14" t="s">
        <v>334</v>
      </c>
      <c r="C56" s="32"/>
      <c r="D56" s="33"/>
      <c r="E56" s="131"/>
    </row>
    <row r="57" spans="1:5">
      <c r="A57" s="14">
        <v>1.5</v>
      </c>
      <c r="B57" s="14" t="s">
        <v>7</v>
      </c>
      <c r="C57" s="36"/>
      <c r="D57" s="39"/>
      <c r="E57" s="131"/>
    </row>
    <row r="58" spans="1:5">
      <c r="A58" s="14">
        <v>1.6</v>
      </c>
      <c r="B58" s="44" t="s">
        <v>8</v>
      </c>
      <c r="C58" s="77">
        <f>SUM(C59:C63)</f>
        <v>0</v>
      </c>
      <c r="D58" s="77">
        <f>SUM(D59:D63)</f>
        <v>0</v>
      </c>
      <c r="E58" s="131"/>
    </row>
    <row r="59" spans="1:5">
      <c r="A59" s="16" t="s">
        <v>239</v>
      </c>
      <c r="B59" s="45" t="s">
        <v>52</v>
      </c>
      <c r="C59" s="36"/>
      <c r="D59" s="39"/>
      <c r="E59" s="131"/>
    </row>
    <row r="60" spans="1:5" ht="30">
      <c r="A60" s="16" t="s">
        <v>240</v>
      </c>
      <c r="B60" s="45" t="s">
        <v>54</v>
      </c>
      <c r="C60" s="36"/>
      <c r="D60" s="39"/>
      <c r="E60" s="131"/>
    </row>
    <row r="61" spans="1:5">
      <c r="A61" s="16" t="s">
        <v>241</v>
      </c>
      <c r="B61" s="45" t="s">
        <v>53</v>
      </c>
      <c r="C61" s="39"/>
      <c r="D61" s="39"/>
      <c r="E61" s="131"/>
    </row>
    <row r="62" spans="1:5">
      <c r="A62" s="16" t="s">
        <v>242</v>
      </c>
      <c r="B62" s="45" t="s">
        <v>27</v>
      </c>
      <c r="C62" s="36"/>
      <c r="D62" s="39"/>
      <c r="E62" s="131"/>
    </row>
    <row r="63" spans="1:5">
      <c r="A63" s="16" t="s">
        <v>273</v>
      </c>
      <c r="B63" s="197" t="s">
        <v>274</v>
      </c>
      <c r="C63" s="36"/>
      <c r="D63" s="198"/>
      <c r="E63" s="131"/>
    </row>
    <row r="64" spans="1:5">
      <c r="A64" s="13">
        <v>2</v>
      </c>
      <c r="B64" s="46" t="s">
        <v>95</v>
      </c>
      <c r="C64" s="234"/>
      <c r="D64" s="107">
        <f>SUM(D65:D70)</f>
        <v>0</v>
      </c>
      <c r="E64" s="131"/>
    </row>
    <row r="65" spans="1:5">
      <c r="A65" s="15">
        <v>2.1</v>
      </c>
      <c r="B65" s="47" t="s">
        <v>89</v>
      </c>
      <c r="C65" s="234"/>
      <c r="D65" s="41"/>
      <c r="E65" s="131"/>
    </row>
    <row r="66" spans="1:5">
      <c r="A66" s="15">
        <v>2.2000000000000002</v>
      </c>
      <c r="B66" s="47" t="s">
        <v>93</v>
      </c>
      <c r="C66" s="236"/>
      <c r="D66" s="42"/>
      <c r="E66" s="131"/>
    </row>
    <row r="67" spans="1:5">
      <c r="A67" s="15">
        <v>2.2999999999999998</v>
      </c>
      <c r="B67" s="47" t="s">
        <v>92</v>
      </c>
      <c r="C67" s="236"/>
      <c r="D67" s="42"/>
      <c r="E67" s="131"/>
    </row>
    <row r="68" spans="1:5">
      <c r="A68" s="15">
        <v>2.4</v>
      </c>
      <c r="B68" s="47" t="s">
        <v>94</v>
      </c>
      <c r="C68" s="236"/>
      <c r="D68" s="42"/>
      <c r="E68" s="131"/>
    </row>
    <row r="69" spans="1:5">
      <c r="A69" s="15">
        <v>2.5</v>
      </c>
      <c r="B69" s="47" t="s">
        <v>90</v>
      </c>
      <c r="C69" s="236"/>
      <c r="D69" s="42"/>
      <c r="E69" s="131"/>
    </row>
    <row r="70" spans="1:5">
      <c r="A70" s="15">
        <v>2.6</v>
      </c>
      <c r="B70" s="47" t="s">
        <v>91</v>
      </c>
      <c r="C70" s="236"/>
      <c r="D70" s="42"/>
      <c r="E70" s="131"/>
    </row>
    <row r="71" spans="1:5" s="2" customFormat="1">
      <c r="A71" s="13">
        <v>3</v>
      </c>
      <c r="B71" s="232" t="s">
        <v>352</v>
      </c>
      <c r="C71" s="235"/>
      <c r="D71" s="233"/>
      <c r="E71" s="96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8">
        <f>SUM(D73:D74)</f>
        <v>0</v>
      </c>
      <c r="E72" s="96"/>
    </row>
    <row r="73" spans="1:5" s="2" customFormat="1">
      <c r="A73" s="15">
        <v>4.0999999999999996</v>
      </c>
      <c r="B73" s="15" t="s">
        <v>207</v>
      </c>
      <c r="C73" s="8"/>
      <c r="D73" s="8"/>
      <c r="E73" s="96"/>
    </row>
    <row r="74" spans="1:5" s="2" customFormat="1">
      <c r="A74" s="15">
        <v>4.2</v>
      </c>
      <c r="B74" s="15" t="s">
        <v>208</v>
      </c>
      <c r="C74" s="8"/>
      <c r="D74" s="8"/>
      <c r="E74" s="96"/>
    </row>
    <row r="75" spans="1:5" s="2" customFormat="1">
      <c r="A75" s="13">
        <v>5</v>
      </c>
      <c r="B75" s="231" t="s">
        <v>223</v>
      </c>
      <c r="C75" s="8"/>
      <c r="D75" s="78"/>
      <c r="E75" s="96"/>
    </row>
    <row r="76" spans="1:5" s="2" customFormat="1">
      <c r="A76" s="332"/>
      <c r="B76" s="332"/>
      <c r="C76" s="12"/>
      <c r="D76" s="12"/>
      <c r="E76" s="96"/>
    </row>
    <row r="77" spans="1:5" s="2" customFormat="1">
      <c r="A77" s="370" t="s">
        <v>396</v>
      </c>
      <c r="B77" s="370"/>
      <c r="C77" s="370"/>
      <c r="D77" s="370"/>
      <c r="E77" s="96"/>
    </row>
    <row r="78" spans="1:5" s="2" customFormat="1">
      <c r="A78" s="332"/>
      <c r="B78" s="332"/>
      <c r="C78" s="12"/>
      <c r="D78" s="12"/>
      <c r="E78" s="96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71" t="s">
        <v>398</v>
      </c>
      <c r="C84" s="371"/>
      <c r="D84" s="371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71" t="s">
        <v>400</v>
      </c>
      <c r="C86" s="371"/>
      <c r="D86" s="371"/>
    </row>
    <row r="87" spans="1:9" s="22" customFormat="1" ht="12.75"/>
    <row r="88" spans="1:9" s="22" customFormat="1" ht="12.75"/>
  </sheetData>
  <mergeCells count="6">
    <mergeCell ref="C1:D1"/>
    <mergeCell ref="C2:D2"/>
    <mergeCell ref="A77:D77"/>
    <mergeCell ref="B84:D84"/>
    <mergeCell ref="B86:D86"/>
    <mergeCell ref="C4:D4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4" sqref="C4:D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0"/>
      <c r="C1" s="365" t="s">
        <v>97</v>
      </c>
      <c r="D1" s="365"/>
      <c r="E1" s="84"/>
    </row>
    <row r="2" spans="1:5" s="6" customFormat="1">
      <c r="A2" s="68" t="s">
        <v>265</v>
      </c>
      <c r="B2" s="70"/>
      <c r="C2" s="368"/>
      <c r="D2" s="368"/>
      <c r="E2" s="84"/>
    </row>
    <row r="3" spans="1:5" s="6" customFormat="1">
      <c r="A3" s="69" t="s">
        <v>104</v>
      </c>
      <c r="B3" s="68"/>
      <c r="C3" s="142"/>
      <c r="D3" s="142"/>
      <c r="E3" s="84"/>
    </row>
    <row r="4" spans="1:5" s="6" customFormat="1">
      <c r="A4" s="69"/>
      <c r="B4" s="69"/>
      <c r="C4" s="308"/>
      <c r="D4" s="317"/>
      <c r="E4" s="84"/>
    </row>
    <row r="5" spans="1:5">
      <c r="A5" s="70" t="e">
        <f>#REF!</f>
        <v>#REF!</v>
      </c>
      <c r="B5" s="70"/>
      <c r="C5" s="355" t="s">
        <v>409</v>
      </c>
      <c r="D5" s="356"/>
      <c r="E5" s="85"/>
    </row>
    <row r="6" spans="1:5">
      <c r="A6" s="73" t="str">
        <f>'ფორმა N1'!D4</f>
        <v>სალომე ზურაბიშვილი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1"/>
      <c r="B8" s="141"/>
      <c r="C8" s="71"/>
      <c r="D8" s="71"/>
      <c r="E8" s="84"/>
    </row>
    <row r="9" spans="1:5" s="6" customFormat="1" ht="30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>
      <c r="A10" s="91" t="s">
        <v>266</v>
      </c>
      <c r="B10" s="91"/>
      <c r="C10" s="4"/>
      <c r="D10" s="4"/>
      <c r="E10" s="86"/>
    </row>
    <row r="11" spans="1:5" s="10" customFormat="1">
      <c r="A11" s="91" t="s">
        <v>267</v>
      </c>
      <c r="B11" s="91"/>
      <c r="C11" s="4"/>
      <c r="D11" s="4"/>
      <c r="E11" s="87"/>
    </row>
    <row r="12" spans="1:5" s="10" customFormat="1">
      <c r="A12" s="80" t="s">
        <v>222</v>
      </c>
      <c r="B12" s="80"/>
      <c r="C12" s="4"/>
      <c r="D12" s="4"/>
      <c r="E12" s="87"/>
    </row>
    <row r="13" spans="1:5" s="10" customFormat="1">
      <c r="A13" s="80" t="s">
        <v>222</v>
      </c>
      <c r="B13" s="80"/>
      <c r="C13" s="4"/>
      <c r="D13" s="4"/>
      <c r="E13" s="87"/>
    </row>
    <row r="14" spans="1:5" s="10" customFormat="1">
      <c r="A14" s="80" t="s">
        <v>222</v>
      </c>
      <c r="B14" s="80"/>
      <c r="C14" s="4"/>
      <c r="D14" s="4"/>
      <c r="E14" s="87"/>
    </row>
    <row r="15" spans="1:5" s="10" customFormat="1">
      <c r="A15" s="80" t="s">
        <v>222</v>
      </c>
      <c r="B15" s="80"/>
      <c r="C15" s="4"/>
      <c r="D15" s="4"/>
      <c r="E15" s="87"/>
    </row>
    <row r="16" spans="1:5" s="10" customFormat="1">
      <c r="A16" s="80" t="s">
        <v>222</v>
      </c>
      <c r="B16" s="80"/>
      <c r="C16" s="4"/>
      <c r="D16" s="4"/>
      <c r="E16" s="87"/>
    </row>
    <row r="17" spans="1:5" s="10" customFormat="1" ht="17.25" customHeight="1">
      <c r="A17" s="91" t="s">
        <v>268</v>
      </c>
      <c r="B17" s="80"/>
      <c r="C17" s="4"/>
      <c r="D17" s="4"/>
      <c r="E17" s="87"/>
    </row>
    <row r="18" spans="1:5" s="10" customFormat="1" ht="18" customHeight="1">
      <c r="A18" s="91" t="s">
        <v>269</v>
      </c>
      <c r="B18" s="80"/>
      <c r="C18" s="4"/>
      <c r="D18" s="4"/>
      <c r="E18" s="87"/>
    </row>
    <row r="19" spans="1:5" s="10" customFormat="1">
      <c r="A19" s="80" t="s">
        <v>222</v>
      </c>
      <c r="B19" s="80"/>
      <c r="C19" s="4"/>
      <c r="D19" s="4"/>
      <c r="E19" s="87"/>
    </row>
    <row r="20" spans="1:5" s="10" customFormat="1">
      <c r="A20" s="80" t="s">
        <v>222</v>
      </c>
      <c r="B20" s="80"/>
      <c r="C20" s="4"/>
      <c r="D20" s="4"/>
      <c r="E20" s="87"/>
    </row>
    <row r="21" spans="1:5" s="10" customFormat="1">
      <c r="A21" s="80" t="s">
        <v>222</v>
      </c>
      <c r="B21" s="80"/>
      <c r="C21" s="4"/>
      <c r="D21" s="4"/>
      <c r="E21" s="87"/>
    </row>
    <row r="22" spans="1:5" s="10" customFormat="1">
      <c r="A22" s="80" t="s">
        <v>222</v>
      </c>
      <c r="B22" s="80"/>
      <c r="C22" s="4"/>
      <c r="D22" s="4"/>
      <c r="E22" s="87"/>
    </row>
    <row r="23" spans="1:5" s="10" customFormat="1">
      <c r="A23" s="80" t="s">
        <v>222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3">
    <mergeCell ref="C1:D1"/>
    <mergeCell ref="C2:D2"/>
    <mergeCell ref="C5:D5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:J4"/>
    </sheetView>
  </sheetViews>
  <sheetFormatPr defaultRowHeight="12.75"/>
  <cols>
    <col min="1" max="1" width="5.42578125" style="165" customWidth="1"/>
    <col min="2" max="2" width="20.85546875" style="165" customWidth="1"/>
    <col min="3" max="3" width="26" style="165" customWidth="1"/>
    <col min="4" max="4" width="17" style="165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>
      <c r="A1" s="68" t="s">
        <v>371</v>
      </c>
      <c r="B1" s="68"/>
      <c r="C1" s="70"/>
      <c r="D1" s="70"/>
      <c r="E1" s="70"/>
      <c r="F1" s="70"/>
      <c r="G1" s="241"/>
      <c r="H1" s="241"/>
      <c r="I1" s="365" t="s">
        <v>97</v>
      </c>
      <c r="J1" s="365"/>
    </row>
    <row r="2" spans="1:10" ht="15">
      <c r="A2" s="69" t="s">
        <v>104</v>
      </c>
      <c r="B2" s="68"/>
      <c r="C2" s="70"/>
      <c r="D2" s="70"/>
      <c r="E2" s="70"/>
      <c r="F2" s="70"/>
      <c r="G2" s="241"/>
      <c r="H2" s="241"/>
      <c r="I2" s="368"/>
      <c r="J2" s="368"/>
    </row>
    <row r="3" spans="1:10" ht="15">
      <c r="A3" s="69"/>
      <c r="B3" s="69"/>
      <c r="C3" s="68"/>
      <c r="D3" s="68"/>
      <c r="E3" s="68"/>
      <c r="F3" s="68"/>
      <c r="G3" s="241"/>
      <c r="H3" s="241"/>
      <c r="I3" s="308"/>
      <c r="J3" s="31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  <c r="I4" s="355" t="s">
        <v>409</v>
      </c>
      <c r="J4" s="356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40"/>
      <c r="B7" s="240"/>
      <c r="C7" s="240"/>
      <c r="D7" s="240"/>
      <c r="E7" s="240"/>
      <c r="F7" s="240"/>
      <c r="G7" s="71"/>
      <c r="H7" s="71"/>
      <c r="I7" s="71"/>
    </row>
    <row r="8" spans="1:10" ht="45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0" t="s">
        <v>283</v>
      </c>
    </row>
    <row r="9" spans="1:10" ht="15">
      <c r="A9" s="91">
        <v>1</v>
      </c>
      <c r="B9" s="91"/>
      <c r="C9" s="91"/>
      <c r="D9" s="91"/>
      <c r="E9" s="91"/>
      <c r="F9" s="91"/>
      <c r="G9" s="4"/>
      <c r="H9" s="4"/>
      <c r="I9" s="4"/>
      <c r="J9" s="210" t="s">
        <v>0</v>
      </c>
    </row>
    <row r="10" spans="1:10" ht="15">
      <c r="A10" s="91">
        <v>2</v>
      </c>
      <c r="B10" s="91"/>
      <c r="C10" s="91"/>
      <c r="D10" s="91"/>
      <c r="E10" s="91"/>
      <c r="F10" s="91"/>
      <c r="G10" s="4"/>
      <c r="H10" s="4"/>
      <c r="I10" s="4"/>
    </row>
    <row r="11" spans="1:10" ht="15">
      <c r="A11" s="91">
        <v>3</v>
      </c>
      <c r="B11" s="80"/>
      <c r="C11" s="80"/>
      <c r="D11" s="80"/>
      <c r="E11" s="80"/>
      <c r="F11" s="91"/>
      <c r="G11" s="4"/>
      <c r="H11" s="4"/>
      <c r="I11" s="4"/>
    </row>
    <row r="12" spans="1:10" ht="15">
      <c r="A12" s="91">
        <v>4</v>
      </c>
      <c r="B12" s="80"/>
      <c r="C12" s="80"/>
      <c r="D12" s="80"/>
      <c r="E12" s="80"/>
      <c r="F12" s="91"/>
      <c r="G12" s="4"/>
      <c r="H12" s="4"/>
      <c r="I12" s="4"/>
    </row>
    <row r="13" spans="1:10" ht="15">
      <c r="A13" s="91">
        <v>5</v>
      </c>
      <c r="B13" s="80"/>
      <c r="C13" s="80"/>
      <c r="D13" s="80"/>
      <c r="E13" s="80"/>
      <c r="F13" s="91"/>
      <c r="G13" s="4"/>
      <c r="H13" s="4"/>
      <c r="I13" s="4"/>
    </row>
    <row r="14" spans="1:10" ht="15">
      <c r="A14" s="91">
        <v>6</v>
      </c>
      <c r="B14" s="80"/>
      <c r="C14" s="80"/>
      <c r="D14" s="80"/>
      <c r="E14" s="80"/>
      <c r="F14" s="91"/>
      <c r="G14" s="4"/>
      <c r="H14" s="4"/>
      <c r="I14" s="4"/>
    </row>
    <row r="15" spans="1:10" ht="15">
      <c r="A15" s="91">
        <v>7</v>
      </c>
      <c r="B15" s="80"/>
      <c r="C15" s="80"/>
      <c r="D15" s="80"/>
      <c r="E15" s="80"/>
      <c r="F15" s="91"/>
      <c r="G15" s="4"/>
      <c r="H15" s="4"/>
      <c r="I15" s="4"/>
    </row>
    <row r="16" spans="1:10" ht="15">
      <c r="A16" s="91">
        <v>8</v>
      </c>
      <c r="B16" s="80"/>
      <c r="C16" s="80"/>
      <c r="D16" s="80"/>
      <c r="E16" s="80"/>
      <c r="F16" s="91"/>
      <c r="G16" s="4"/>
      <c r="H16" s="4"/>
      <c r="I16" s="4"/>
    </row>
    <row r="17" spans="1:9" ht="15">
      <c r="A17" s="91">
        <v>9</v>
      </c>
      <c r="B17" s="80"/>
      <c r="C17" s="80"/>
      <c r="D17" s="80"/>
      <c r="E17" s="80"/>
      <c r="F17" s="91"/>
      <c r="G17" s="4"/>
      <c r="H17" s="4"/>
      <c r="I17" s="4"/>
    </row>
    <row r="18" spans="1:9" ht="15">
      <c r="A18" s="91">
        <v>10</v>
      </c>
      <c r="B18" s="80"/>
      <c r="C18" s="80"/>
      <c r="D18" s="80"/>
      <c r="E18" s="80"/>
      <c r="F18" s="91"/>
      <c r="G18" s="4"/>
      <c r="H18" s="4"/>
      <c r="I18" s="4"/>
    </row>
    <row r="19" spans="1:9" ht="15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>
      <c r="A25" s="80"/>
      <c r="B25" s="92"/>
      <c r="C25" s="92"/>
      <c r="D25" s="92"/>
      <c r="E25" s="92"/>
      <c r="F25" s="80" t="s">
        <v>357</v>
      </c>
      <c r="G25" s="79">
        <f>SUM(G9:G24)</f>
        <v>0</v>
      </c>
      <c r="H25" s="79">
        <f>SUM(H9:H24)</f>
        <v>0</v>
      </c>
      <c r="I25" s="79">
        <f>SUM(I9:I24)</f>
        <v>0</v>
      </c>
    </row>
    <row r="26" spans="1:9" ht="15">
      <c r="A26" s="208"/>
      <c r="B26" s="208"/>
      <c r="C26" s="208"/>
      <c r="D26" s="208"/>
      <c r="E26" s="208"/>
      <c r="F26" s="208"/>
      <c r="G26" s="208"/>
      <c r="H26" s="164"/>
      <c r="I26" s="164"/>
    </row>
    <row r="27" spans="1:9" ht="15">
      <c r="A27" s="209" t="s">
        <v>372</v>
      </c>
      <c r="B27" s="209"/>
      <c r="C27" s="208"/>
      <c r="D27" s="208"/>
      <c r="E27" s="208"/>
      <c r="F27" s="208"/>
      <c r="G27" s="208"/>
      <c r="H27" s="164"/>
      <c r="I27" s="164"/>
    </row>
    <row r="28" spans="1:9" ht="15">
      <c r="A28" s="209"/>
      <c r="B28" s="209"/>
      <c r="C28" s="208"/>
      <c r="D28" s="208"/>
      <c r="E28" s="208"/>
      <c r="F28" s="208"/>
      <c r="G28" s="208"/>
      <c r="H28" s="164"/>
      <c r="I28" s="164"/>
    </row>
    <row r="29" spans="1:9" ht="15">
      <c r="A29" s="209"/>
      <c r="B29" s="209"/>
      <c r="C29" s="164"/>
      <c r="D29" s="164"/>
      <c r="E29" s="164"/>
      <c r="F29" s="164"/>
      <c r="G29" s="164"/>
      <c r="H29" s="164"/>
      <c r="I29" s="164"/>
    </row>
    <row r="30" spans="1:9" ht="15">
      <c r="A30" s="209"/>
      <c r="B30" s="209"/>
      <c r="C30" s="164"/>
      <c r="D30" s="164"/>
      <c r="E30" s="164"/>
      <c r="F30" s="164"/>
      <c r="G30" s="164"/>
      <c r="H30" s="164"/>
      <c r="I30" s="164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70" t="s">
        <v>96</v>
      </c>
      <c r="B32" s="170"/>
      <c r="C32" s="164"/>
      <c r="D32" s="164"/>
      <c r="E32" s="164"/>
      <c r="F32" s="164"/>
      <c r="G32" s="164"/>
      <c r="H32" s="164"/>
      <c r="I32" s="164"/>
    </row>
    <row r="33" spans="1:9" ht="15">
      <c r="A33" s="164"/>
      <c r="B33" s="164"/>
      <c r="C33" s="164"/>
      <c r="D33" s="164"/>
      <c r="E33" s="164"/>
      <c r="F33" s="164"/>
      <c r="G33" s="164"/>
      <c r="H33" s="164"/>
      <c r="I33" s="164"/>
    </row>
    <row r="34" spans="1:9" ht="15">
      <c r="A34" s="164"/>
      <c r="B34" s="164"/>
      <c r="C34" s="164"/>
      <c r="D34" s="164"/>
      <c r="E34" s="168"/>
      <c r="F34" s="168"/>
      <c r="G34" s="168"/>
      <c r="H34" s="164"/>
      <c r="I34" s="164"/>
    </row>
    <row r="35" spans="1:9" ht="15">
      <c r="A35" s="170"/>
      <c r="B35" s="170"/>
      <c r="C35" s="170" t="s">
        <v>324</v>
      </c>
      <c r="D35" s="170"/>
      <c r="E35" s="170"/>
      <c r="F35" s="170"/>
      <c r="G35" s="170"/>
      <c r="H35" s="164"/>
      <c r="I35" s="164"/>
    </row>
    <row r="36" spans="1:9" ht="15">
      <c r="A36" s="164"/>
      <c r="B36" s="164"/>
      <c r="C36" s="164" t="s">
        <v>323</v>
      </c>
      <c r="D36" s="164"/>
      <c r="E36" s="164"/>
      <c r="F36" s="164"/>
      <c r="G36" s="164"/>
      <c r="H36" s="164"/>
      <c r="I36" s="164"/>
    </row>
    <row r="37" spans="1:9">
      <c r="A37" s="172"/>
      <c r="B37" s="172"/>
      <c r="C37" s="172" t="s">
        <v>103</v>
      </c>
      <c r="D37" s="172"/>
      <c r="E37" s="172"/>
      <c r="F37" s="172"/>
      <c r="G37" s="172"/>
    </row>
  </sheetData>
  <mergeCells count="3">
    <mergeCell ref="I1:J1"/>
    <mergeCell ref="I2:J2"/>
    <mergeCell ref="I4:J4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view="pageBreakPreview" zoomScale="80" zoomScaleSheetLayoutView="80" workbookViewId="0">
      <selection activeCell="L35" sqref="L3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0"/>
      <c r="C1" s="70"/>
      <c r="D1" s="70"/>
      <c r="E1" s="70"/>
      <c r="F1" s="70"/>
      <c r="G1" s="365" t="s">
        <v>97</v>
      </c>
      <c r="H1" s="365"/>
      <c r="I1" s="337"/>
    </row>
    <row r="2" spans="1:9" ht="15">
      <c r="A2" s="69" t="s">
        <v>104</v>
      </c>
      <c r="B2" s="70"/>
      <c r="C2" s="70"/>
      <c r="D2" s="70"/>
      <c r="E2" s="70"/>
      <c r="F2" s="70"/>
      <c r="G2" s="368"/>
      <c r="H2" s="368"/>
      <c r="I2" s="69"/>
    </row>
    <row r="3" spans="1:9" ht="15">
      <c r="A3" s="69"/>
      <c r="B3" s="69"/>
      <c r="C3" s="69"/>
      <c r="D3" s="69"/>
      <c r="E3" s="69"/>
      <c r="F3" s="69"/>
      <c r="G3" s="308"/>
      <c r="H3" s="317"/>
      <c r="I3" s="337"/>
    </row>
    <row r="4" spans="1:9" ht="15">
      <c r="A4" s="70" t="s">
        <v>218</v>
      </c>
      <c r="B4" s="70"/>
      <c r="C4" s="70"/>
      <c r="D4" s="70"/>
      <c r="E4" s="70"/>
      <c r="F4" s="70"/>
      <c r="G4" s="355" t="s">
        <v>409</v>
      </c>
      <c r="H4" s="356"/>
      <c r="I4" s="69"/>
    </row>
    <row r="5" spans="1:9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40"/>
      <c r="B7" s="240"/>
      <c r="C7" s="240"/>
      <c r="D7" s="240"/>
      <c r="E7" s="240"/>
      <c r="F7" s="240"/>
      <c r="G7" s="71"/>
      <c r="H7" s="71"/>
      <c r="I7" s="337"/>
    </row>
    <row r="8" spans="1:9" ht="45">
      <c r="A8" s="333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>
      <c r="A9" s="334"/>
      <c r="B9" s="335"/>
      <c r="C9" s="91"/>
      <c r="D9" s="91"/>
      <c r="E9" s="91"/>
      <c r="F9" s="91"/>
      <c r="G9" s="91"/>
      <c r="H9" s="4"/>
      <c r="I9" s="4"/>
    </row>
    <row r="10" spans="1:9" ht="15">
      <c r="A10" s="334"/>
      <c r="B10" s="335"/>
      <c r="C10" s="91"/>
      <c r="D10" s="91"/>
      <c r="E10" s="91"/>
      <c r="F10" s="91"/>
      <c r="G10" s="91"/>
      <c r="H10" s="4"/>
      <c r="I10" s="4"/>
    </row>
    <row r="11" spans="1:9" ht="15">
      <c r="A11" s="334"/>
      <c r="B11" s="335"/>
      <c r="C11" s="80"/>
      <c r="D11" s="80"/>
      <c r="E11" s="80"/>
      <c r="F11" s="80"/>
      <c r="G11" s="80"/>
      <c r="H11" s="4"/>
      <c r="I11" s="4"/>
    </row>
    <row r="12" spans="1:9" ht="15">
      <c r="A12" s="334"/>
      <c r="B12" s="335"/>
      <c r="C12" s="80"/>
      <c r="D12" s="80"/>
      <c r="E12" s="80"/>
      <c r="F12" s="80"/>
      <c r="G12" s="80"/>
      <c r="H12" s="4"/>
      <c r="I12" s="4"/>
    </row>
    <row r="13" spans="1:9" ht="15">
      <c r="A13" s="334"/>
      <c r="B13" s="335"/>
      <c r="C13" s="80"/>
      <c r="D13" s="80"/>
      <c r="E13" s="80"/>
      <c r="F13" s="80"/>
      <c r="G13" s="80"/>
      <c r="H13" s="4"/>
      <c r="I13" s="4"/>
    </row>
    <row r="14" spans="1:9" ht="15">
      <c r="A14" s="334"/>
      <c r="B14" s="335"/>
      <c r="C14" s="80"/>
      <c r="D14" s="80"/>
      <c r="E14" s="80"/>
      <c r="F14" s="80"/>
      <c r="G14" s="80"/>
      <c r="H14" s="4"/>
      <c r="I14" s="4"/>
    </row>
    <row r="15" spans="1:9" ht="15">
      <c r="A15" s="334"/>
      <c r="B15" s="335"/>
      <c r="C15" s="80"/>
      <c r="D15" s="80"/>
      <c r="E15" s="80"/>
      <c r="F15" s="80"/>
      <c r="G15" s="80"/>
      <c r="H15" s="4"/>
      <c r="I15" s="4"/>
    </row>
    <row r="16" spans="1:9" ht="15">
      <c r="A16" s="334"/>
      <c r="B16" s="335"/>
      <c r="C16" s="80"/>
      <c r="D16" s="80"/>
      <c r="E16" s="80"/>
      <c r="F16" s="80"/>
      <c r="G16" s="80"/>
      <c r="H16" s="4"/>
      <c r="I16" s="4"/>
    </row>
    <row r="17" spans="1:9" ht="15">
      <c r="A17" s="334"/>
      <c r="B17" s="335"/>
      <c r="C17" s="80"/>
      <c r="D17" s="80"/>
      <c r="E17" s="80"/>
      <c r="F17" s="80"/>
      <c r="G17" s="80"/>
      <c r="H17" s="4"/>
      <c r="I17" s="4"/>
    </row>
    <row r="18" spans="1:9" ht="15">
      <c r="A18" s="334"/>
      <c r="B18" s="335"/>
      <c r="C18" s="80"/>
      <c r="D18" s="80"/>
      <c r="E18" s="80"/>
      <c r="F18" s="80"/>
      <c r="G18" s="80"/>
      <c r="H18" s="4"/>
      <c r="I18" s="4"/>
    </row>
    <row r="19" spans="1:9" ht="15">
      <c r="A19" s="334"/>
      <c r="B19" s="335"/>
      <c r="C19" s="80"/>
      <c r="D19" s="80"/>
      <c r="E19" s="80"/>
      <c r="F19" s="80"/>
      <c r="G19" s="80"/>
      <c r="H19" s="4"/>
      <c r="I19" s="4"/>
    </row>
    <row r="20" spans="1:9" ht="15">
      <c r="A20" s="334"/>
      <c r="B20" s="335"/>
      <c r="C20" s="80"/>
      <c r="D20" s="80"/>
      <c r="E20" s="80"/>
      <c r="F20" s="80"/>
      <c r="G20" s="80"/>
      <c r="H20" s="4"/>
      <c r="I20" s="4"/>
    </row>
    <row r="21" spans="1:9" ht="15">
      <c r="A21" s="334"/>
      <c r="B21" s="335"/>
      <c r="C21" s="80"/>
      <c r="D21" s="80"/>
      <c r="E21" s="80"/>
      <c r="F21" s="80"/>
      <c r="G21" s="80"/>
      <c r="H21" s="4"/>
      <c r="I21" s="4"/>
    </row>
    <row r="22" spans="1:9" ht="15">
      <c r="A22" s="334"/>
      <c r="B22" s="335"/>
      <c r="C22" s="80"/>
      <c r="D22" s="80"/>
      <c r="E22" s="80"/>
      <c r="F22" s="80"/>
      <c r="G22" s="80"/>
      <c r="H22" s="4"/>
      <c r="I22" s="4"/>
    </row>
    <row r="23" spans="1:9" ht="15">
      <c r="A23" s="334"/>
      <c r="B23" s="335"/>
      <c r="C23" s="80"/>
      <c r="D23" s="80"/>
      <c r="E23" s="80"/>
      <c r="F23" s="80"/>
      <c r="G23" s="80"/>
      <c r="H23" s="4"/>
      <c r="I23" s="4"/>
    </row>
    <row r="24" spans="1:9" ht="15">
      <c r="A24" s="334"/>
      <c r="B24" s="335"/>
      <c r="C24" s="80"/>
      <c r="D24" s="80"/>
      <c r="E24" s="80"/>
      <c r="F24" s="80"/>
      <c r="G24" s="80"/>
      <c r="H24" s="4"/>
      <c r="I24" s="4"/>
    </row>
    <row r="25" spans="1:9" ht="15">
      <c r="A25" s="334"/>
      <c r="B25" s="335"/>
      <c r="C25" s="80"/>
      <c r="D25" s="80"/>
      <c r="E25" s="80"/>
      <c r="F25" s="80"/>
      <c r="G25" s="80"/>
      <c r="H25" s="4"/>
      <c r="I25" s="4"/>
    </row>
    <row r="26" spans="1:9" ht="15">
      <c r="A26" s="334"/>
      <c r="B26" s="336"/>
      <c r="C26" s="92"/>
      <c r="D26" s="92"/>
      <c r="E26" s="92"/>
      <c r="F26" s="92"/>
      <c r="G26" s="92" t="s">
        <v>275</v>
      </c>
      <c r="H26" s="79">
        <f>SUM(H9:H25)</f>
        <v>0</v>
      </c>
      <c r="I26" s="79">
        <f>SUM(I9:I25)</f>
        <v>0</v>
      </c>
    </row>
    <row r="27" spans="1:9" ht="15">
      <c r="A27" s="43"/>
      <c r="B27" s="43"/>
      <c r="C27" s="43"/>
      <c r="D27" s="43"/>
      <c r="E27" s="43"/>
      <c r="F27" s="43"/>
      <c r="G27" s="2"/>
      <c r="H27" s="2"/>
    </row>
    <row r="28" spans="1:9" ht="15">
      <c r="A28" s="196" t="s">
        <v>374</v>
      </c>
      <c r="B28" s="43"/>
      <c r="C28" s="43"/>
      <c r="D28" s="43"/>
      <c r="E28" s="43"/>
      <c r="F28" s="43"/>
      <c r="G28" s="2"/>
      <c r="H28" s="2"/>
    </row>
    <row r="29" spans="1:9" ht="15">
      <c r="A29" s="196"/>
      <c r="B29" s="43"/>
      <c r="C29" s="43"/>
      <c r="D29" s="43"/>
      <c r="E29" s="43"/>
      <c r="F29" s="43"/>
      <c r="G29" s="2"/>
      <c r="H29" s="2"/>
    </row>
    <row r="30" spans="1:9" ht="15">
      <c r="A30" s="196"/>
      <c r="B30" s="2"/>
      <c r="C30" s="2"/>
      <c r="D30" s="2"/>
      <c r="E30" s="2"/>
      <c r="F30" s="2"/>
      <c r="G30" s="2"/>
      <c r="H30" s="2"/>
    </row>
    <row r="31" spans="1:9" ht="15">
      <c r="A31" s="196"/>
      <c r="B31" s="2"/>
      <c r="C31" s="2"/>
      <c r="D31" s="2"/>
      <c r="E31" s="2"/>
      <c r="F31" s="2"/>
      <c r="G31" s="2"/>
      <c r="H31" s="2"/>
    </row>
    <row r="32" spans="1:9">
      <c r="A32" s="22"/>
      <c r="B32" s="22"/>
      <c r="C32" s="22"/>
      <c r="D32" s="22"/>
      <c r="E32" s="22"/>
      <c r="F32" s="22"/>
      <c r="G32" s="22"/>
      <c r="H32" s="22"/>
    </row>
    <row r="33" spans="1:8" ht="15">
      <c r="A33" s="64" t="s">
        <v>96</v>
      </c>
      <c r="B33" s="2"/>
      <c r="C33" s="2"/>
      <c r="D33" s="2"/>
      <c r="E33" s="2"/>
      <c r="F33" s="2"/>
      <c r="G33" s="2"/>
      <c r="H33" s="2"/>
    </row>
    <row r="34" spans="1:8" ht="15">
      <c r="A34" s="2"/>
      <c r="B34" s="2"/>
      <c r="C34" s="2"/>
      <c r="D34" s="2"/>
      <c r="E34" s="2"/>
      <c r="F34" s="2"/>
      <c r="G34" s="2"/>
      <c r="H34" s="2"/>
    </row>
    <row r="35" spans="1:8" ht="15">
      <c r="A35" s="2"/>
      <c r="B35" s="2"/>
      <c r="C35" s="2"/>
      <c r="D35" s="2"/>
      <c r="E35" s="2"/>
      <c r="F35" s="2"/>
      <c r="G35" s="2"/>
      <c r="H35" s="12"/>
    </row>
    <row r="36" spans="1:8" ht="15">
      <c r="A36" s="64"/>
      <c r="B36" s="64" t="s">
        <v>215</v>
      </c>
      <c r="C36" s="64"/>
      <c r="D36" s="64"/>
      <c r="E36" s="64"/>
      <c r="F36" s="64"/>
      <c r="G36" s="2"/>
      <c r="H36" s="12"/>
    </row>
    <row r="37" spans="1:8" ht="15">
      <c r="A37" s="2"/>
      <c r="B37" s="2" t="s">
        <v>214</v>
      </c>
      <c r="C37" s="2"/>
      <c r="D37" s="2"/>
      <c r="E37" s="2"/>
      <c r="F37" s="2"/>
      <c r="G37" s="2"/>
      <c r="H37" s="12"/>
    </row>
    <row r="38" spans="1:8">
      <c r="A38" s="62"/>
      <c r="B38" s="62" t="s">
        <v>103</v>
      </c>
      <c r="C38" s="62"/>
      <c r="D38" s="62"/>
      <c r="E38" s="62"/>
      <c r="F38" s="62"/>
    </row>
  </sheetData>
  <mergeCells count="3">
    <mergeCell ref="G1:H1"/>
    <mergeCell ref="G2:H2"/>
    <mergeCell ref="G4:H4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view="pageBreakPreview" zoomScale="80" zoomScaleSheetLayoutView="80" workbookViewId="0">
      <selection activeCell="N14" sqref="N14"/>
    </sheetView>
  </sheetViews>
  <sheetFormatPr defaultRowHeight="12.75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>
      <c r="A1" s="68" t="s">
        <v>375</v>
      </c>
      <c r="B1" s="68"/>
      <c r="C1" s="70"/>
      <c r="D1" s="70"/>
      <c r="E1" s="70"/>
      <c r="F1" s="70"/>
      <c r="G1" s="365" t="s">
        <v>97</v>
      </c>
      <c r="H1" s="365"/>
    </row>
    <row r="2" spans="1:10" ht="15">
      <c r="A2" s="69" t="s">
        <v>104</v>
      </c>
      <c r="B2" s="68"/>
      <c r="C2" s="70"/>
      <c r="D2" s="70"/>
      <c r="E2" s="70"/>
      <c r="F2" s="70"/>
      <c r="G2" s="368"/>
      <c r="H2" s="368"/>
    </row>
    <row r="3" spans="1:10" ht="15">
      <c r="A3" s="69"/>
      <c r="B3" s="69"/>
      <c r="C3" s="69"/>
      <c r="D3" s="69"/>
      <c r="E3" s="69"/>
      <c r="F3" s="69"/>
      <c r="G3" s="241"/>
      <c r="H3" s="308"/>
      <c r="I3" s="31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355" t="s">
        <v>409</v>
      </c>
      <c r="I4" s="356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40"/>
      <c r="B7" s="240"/>
      <c r="C7" s="240"/>
      <c r="D7" s="240"/>
      <c r="E7" s="240"/>
      <c r="F7" s="240"/>
      <c r="G7" s="71"/>
      <c r="H7" s="71"/>
    </row>
    <row r="8" spans="1:10" ht="30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0" t="s">
        <v>283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0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9" ht="15">
      <c r="A17" s="80"/>
      <c r="B17" s="80"/>
      <c r="C17" s="80"/>
      <c r="D17" s="80"/>
      <c r="E17" s="80"/>
      <c r="F17" s="80"/>
      <c r="G17" s="4"/>
      <c r="H17" s="4"/>
    </row>
    <row r="18" spans="1:9" ht="15">
      <c r="A18" s="80"/>
      <c r="B18" s="80"/>
      <c r="C18" s="80"/>
      <c r="D18" s="80"/>
      <c r="E18" s="80"/>
      <c r="F18" s="80"/>
      <c r="G18" s="4"/>
      <c r="H18" s="4"/>
    </row>
    <row r="19" spans="1:9" ht="15">
      <c r="A19" s="80"/>
      <c r="B19" s="80"/>
      <c r="C19" s="80"/>
      <c r="D19" s="80"/>
      <c r="E19" s="80"/>
      <c r="F19" s="80"/>
      <c r="G19" s="4"/>
      <c r="H19" s="4"/>
    </row>
    <row r="20" spans="1:9" ht="15">
      <c r="A20" s="80"/>
      <c r="B20" s="80"/>
      <c r="C20" s="80"/>
      <c r="D20" s="80"/>
      <c r="E20" s="80"/>
      <c r="F20" s="80"/>
      <c r="G20" s="4"/>
      <c r="H20" s="4"/>
    </row>
    <row r="21" spans="1:9" ht="15">
      <c r="A21" s="80"/>
      <c r="B21" s="80"/>
      <c r="C21" s="80"/>
      <c r="D21" s="80"/>
      <c r="E21" s="80"/>
      <c r="F21" s="80"/>
      <c r="G21" s="4"/>
      <c r="H21" s="4"/>
    </row>
    <row r="22" spans="1:9" ht="15">
      <c r="A22" s="80"/>
      <c r="B22" s="80"/>
      <c r="C22" s="80"/>
      <c r="D22" s="80"/>
      <c r="E22" s="80"/>
      <c r="F22" s="80"/>
      <c r="G22" s="4"/>
      <c r="H22" s="4"/>
    </row>
    <row r="23" spans="1:9" ht="15">
      <c r="A23" s="80"/>
      <c r="B23" s="80"/>
      <c r="C23" s="80"/>
      <c r="D23" s="80"/>
      <c r="E23" s="80"/>
      <c r="F23" s="80"/>
      <c r="G23" s="4"/>
      <c r="H23" s="4"/>
    </row>
    <row r="24" spans="1:9" ht="15">
      <c r="A24" s="80"/>
      <c r="B24" s="92"/>
      <c r="C24" s="92"/>
      <c r="D24" s="92"/>
      <c r="E24" s="92"/>
      <c r="F24" s="92" t="s">
        <v>282</v>
      </c>
      <c r="G24" s="79">
        <f>SUM(G9:G23)</f>
        <v>0</v>
      </c>
      <c r="H24" s="79">
        <f>SUM(H9:H23)</f>
        <v>0</v>
      </c>
    </row>
    <row r="25" spans="1:9" ht="15">
      <c r="A25" s="208"/>
      <c r="B25" s="208"/>
      <c r="C25" s="208"/>
      <c r="D25" s="208"/>
      <c r="E25" s="208"/>
      <c r="F25" s="208"/>
      <c r="G25" s="208"/>
      <c r="H25" s="164"/>
      <c r="I25" s="164"/>
    </row>
    <row r="26" spans="1:9" ht="15">
      <c r="A26" s="209" t="s">
        <v>376</v>
      </c>
      <c r="B26" s="209"/>
      <c r="C26" s="208"/>
      <c r="D26" s="208"/>
      <c r="E26" s="208"/>
      <c r="F26" s="208"/>
      <c r="G26" s="208"/>
      <c r="H26" s="164"/>
      <c r="I26" s="164"/>
    </row>
    <row r="27" spans="1:9" ht="15">
      <c r="A27" s="209"/>
      <c r="B27" s="209"/>
      <c r="C27" s="208"/>
      <c r="D27" s="208"/>
      <c r="E27" s="208"/>
      <c r="F27" s="208"/>
      <c r="G27" s="208"/>
      <c r="H27" s="164"/>
      <c r="I27" s="164"/>
    </row>
    <row r="28" spans="1:9" ht="15">
      <c r="A28" s="209"/>
      <c r="B28" s="209"/>
      <c r="C28" s="164"/>
      <c r="D28" s="164"/>
      <c r="E28" s="164"/>
      <c r="F28" s="164"/>
      <c r="G28" s="164"/>
      <c r="H28" s="164"/>
      <c r="I28" s="164"/>
    </row>
    <row r="29" spans="1:9" ht="15">
      <c r="A29" s="209"/>
      <c r="B29" s="209"/>
      <c r="C29" s="164"/>
      <c r="D29" s="164"/>
      <c r="E29" s="164"/>
      <c r="F29" s="164"/>
      <c r="G29" s="164"/>
      <c r="H29" s="164"/>
      <c r="I29" s="164"/>
    </row>
    <row r="30" spans="1:9">
      <c r="A30" s="206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70" t="s">
        <v>96</v>
      </c>
      <c r="B31" s="170"/>
      <c r="C31" s="164"/>
      <c r="D31" s="164"/>
      <c r="E31" s="164"/>
      <c r="F31" s="164"/>
      <c r="G31" s="164"/>
      <c r="H31" s="164"/>
      <c r="I31" s="164"/>
    </row>
    <row r="32" spans="1:9" ht="15">
      <c r="A32" s="164"/>
      <c r="B32" s="164"/>
      <c r="C32" s="164"/>
      <c r="D32" s="164"/>
      <c r="E32" s="164"/>
      <c r="F32" s="164"/>
      <c r="G32" s="164"/>
      <c r="H32" s="164"/>
      <c r="I32" s="164"/>
    </row>
    <row r="33" spans="1:9" ht="15">
      <c r="A33" s="164"/>
      <c r="B33" s="164"/>
      <c r="C33" s="164"/>
      <c r="D33" s="164"/>
      <c r="E33" s="164"/>
      <c r="F33" s="164"/>
      <c r="G33" s="164"/>
      <c r="H33" s="164"/>
      <c r="I33" s="171"/>
    </row>
    <row r="34" spans="1:9" ht="15">
      <c r="A34" s="170"/>
      <c r="B34" s="170"/>
      <c r="C34" s="170" t="s">
        <v>340</v>
      </c>
      <c r="D34" s="170"/>
      <c r="E34" s="208"/>
      <c r="F34" s="170"/>
      <c r="G34" s="170"/>
      <c r="H34" s="164"/>
      <c r="I34" s="171"/>
    </row>
    <row r="35" spans="1:9" ht="15">
      <c r="A35" s="164"/>
      <c r="B35" s="164"/>
      <c r="C35" s="164" t="s">
        <v>214</v>
      </c>
      <c r="D35" s="164"/>
      <c r="E35" s="164"/>
      <c r="F35" s="164"/>
      <c r="G35" s="164"/>
      <c r="H35" s="164"/>
      <c r="I35" s="171"/>
    </row>
    <row r="36" spans="1:9">
      <c r="A36" s="172"/>
      <c r="B36" s="172"/>
      <c r="C36" s="172" t="s">
        <v>103</v>
      </c>
      <c r="D36" s="172"/>
      <c r="E36" s="172"/>
      <c r="F36" s="172"/>
      <c r="G36" s="172"/>
    </row>
  </sheetData>
  <mergeCells count="3">
    <mergeCell ref="G1:H1"/>
    <mergeCell ref="G2:H2"/>
    <mergeCell ref="H4:I4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9"/>
  <sheetViews>
    <sheetView view="pageBreakPreview" zoomScale="80" zoomScaleSheetLayoutView="80" workbookViewId="0">
      <selection activeCell="O13" sqref="O13"/>
    </sheetView>
  </sheetViews>
  <sheetFormatPr defaultRowHeight="12.75"/>
  <cols>
    <col min="1" max="1" width="5.42578125" style="165" customWidth="1"/>
    <col min="2" max="2" width="27.5703125" style="165" customWidth="1"/>
    <col min="3" max="3" width="19.28515625" style="165" customWidth="1"/>
    <col min="4" max="4" width="16.85546875" style="165" customWidth="1"/>
    <col min="5" max="5" width="13.140625" style="165" customWidth="1"/>
    <col min="6" max="6" width="17" style="165" customWidth="1"/>
    <col min="7" max="7" width="13.7109375" style="165" customWidth="1"/>
    <col min="8" max="8" width="19.42578125" style="165" bestFit="1" customWidth="1"/>
    <col min="9" max="9" width="18.5703125" style="165" bestFit="1" customWidth="1"/>
    <col min="10" max="10" width="16.7109375" style="165" customWidth="1"/>
    <col min="11" max="11" width="17.7109375" style="165" customWidth="1"/>
    <col min="12" max="12" width="12.85546875" style="165" customWidth="1"/>
    <col min="13" max="16384" width="9.140625" style="165"/>
  </cols>
  <sheetData>
    <row r="2" spans="1:12" ht="15">
      <c r="A2" s="373" t="s">
        <v>377</v>
      </c>
      <c r="B2" s="373"/>
      <c r="C2" s="373"/>
      <c r="D2" s="373"/>
      <c r="E2" s="324"/>
      <c r="F2" s="70"/>
      <c r="G2" s="70"/>
      <c r="H2" s="70"/>
      <c r="I2" s="70"/>
      <c r="J2" s="241"/>
      <c r="K2" s="242"/>
      <c r="L2" s="242" t="s">
        <v>97</v>
      </c>
    </row>
    <row r="3" spans="1:12" ht="15">
      <c r="A3" s="69" t="s">
        <v>104</v>
      </c>
      <c r="B3" s="68"/>
      <c r="C3" s="70"/>
      <c r="D3" s="70"/>
      <c r="E3" s="70"/>
      <c r="F3" s="70"/>
      <c r="G3" s="70"/>
      <c r="H3" s="70"/>
      <c r="I3" s="70"/>
      <c r="J3" s="241"/>
      <c r="K3" s="368"/>
      <c r="L3" s="368"/>
    </row>
    <row r="4" spans="1:12" ht="15">
      <c r="A4" s="69"/>
      <c r="B4" s="69"/>
      <c r="C4" s="68"/>
      <c r="D4" s="68"/>
      <c r="E4" s="68"/>
      <c r="F4" s="68"/>
      <c r="G4" s="68"/>
      <c r="H4" s="68"/>
      <c r="I4" s="68"/>
      <c r="J4" s="241"/>
      <c r="K4" s="308"/>
      <c r="L4" s="317"/>
    </row>
    <row r="5" spans="1:12" ht="15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355" t="s">
        <v>409</v>
      </c>
      <c r="L5" s="356"/>
    </row>
    <row r="6" spans="1:12" ht="15">
      <c r="A6" s="73" t="str">
        <f>'ფორმა N1'!D4</f>
        <v>სალომე ზურაბიშვილი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>
      <c r="A8" s="240"/>
      <c r="B8" s="240"/>
      <c r="C8" s="240"/>
      <c r="D8" s="240"/>
      <c r="E8" s="240"/>
      <c r="F8" s="240"/>
      <c r="G8" s="240"/>
      <c r="H8" s="240"/>
      <c r="I8" s="240"/>
      <c r="J8" s="71"/>
      <c r="K8" s="71"/>
      <c r="L8" s="71"/>
    </row>
    <row r="9" spans="1:12" ht="45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15">
      <c r="A10" s="91">
        <v>1</v>
      </c>
      <c r="B10" s="325"/>
      <c r="C10" s="91"/>
      <c r="D10" s="91"/>
      <c r="E10" s="91"/>
      <c r="F10" s="91"/>
      <c r="G10" s="91"/>
      <c r="H10" s="91"/>
      <c r="I10" s="91"/>
      <c r="J10" s="4"/>
      <c r="K10" s="4"/>
      <c r="L10" s="91"/>
    </row>
    <row r="11" spans="1:12" ht="15">
      <c r="A11" s="91">
        <v>2</v>
      </c>
      <c r="B11" s="325"/>
      <c r="C11" s="91"/>
      <c r="D11" s="91"/>
      <c r="E11" s="91"/>
      <c r="F11" s="91"/>
      <c r="G11" s="91"/>
      <c r="H11" s="91"/>
      <c r="I11" s="91"/>
      <c r="J11" s="4"/>
      <c r="K11" s="4"/>
      <c r="L11" s="91"/>
    </row>
    <row r="12" spans="1:12" ht="15">
      <c r="A12" s="91">
        <v>3</v>
      </c>
      <c r="B12" s="325"/>
      <c r="C12" s="80"/>
      <c r="D12" s="80"/>
      <c r="E12" s="80"/>
      <c r="F12" s="80"/>
      <c r="G12" s="80"/>
      <c r="H12" s="80"/>
      <c r="I12" s="80"/>
      <c r="J12" s="4"/>
      <c r="K12" s="4"/>
      <c r="L12" s="80"/>
    </row>
    <row r="13" spans="1:12" ht="15">
      <c r="A13" s="91">
        <v>4</v>
      </c>
      <c r="B13" s="325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>
      <c r="A14" s="91">
        <v>5</v>
      </c>
      <c r="B14" s="325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>
      <c r="A15" s="91">
        <v>6</v>
      </c>
      <c r="B15" s="325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>
      <c r="A16" s="91">
        <v>7</v>
      </c>
      <c r="B16" s="325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>
      <c r="A17" s="91">
        <v>8</v>
      </c>
      <c r="B17" s="325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>
      <c r="A18" s="91">
        <v>9</v>
      </c>
      <c r="B18" s="325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>
      <c r="A19" s="91">
        <v>10</v>
      </c>
      <c r="B19" s="325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>
      <c r="A20" s="91">
        <v>20</v>
      </c>
      <c r="B20" s="325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>
      <c r="A21" s="91">
        <v>21</v>
      </c>
      <c r="B21" s="325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>
      <c r="A22" s="91">
        <v>22</v>
      </c>
      <c r="B22" s="325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>
      <c r="A23" s="91">
        <v>23</v>
      </c>
      <c r="B23" s="325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>
      <c r="A24" s="91">
        <v>24</v>
      </c>
      <c r="B24" s="325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>
      <c r="A25" s="80" t="s">
        <v>220</v>
      </c>
      <c r="B25" s="325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>
      <c r="A26" s="80"/>
      <c r="B26" s="325"/>
      <c r="C26" s="92"/>
      <c r="D26" s="92"/>
      <c r="E26" s="92"/>
      <c r="F26" s="92"/>
      <c r="G26" s="80"/>
      <c r="H26" s="80"/>
      <c r="I26" s="80"/>
      <c r="J26" s="80" t="s">
        <v>388</v>
      </c>
      <c r="K26" s="79">
        <f>SUM(K10:K25)</f>
        <v>0</v>
      </c>
      <c r="L26" s="80"/>
    </row>
    <row r="27" spans="1:12" ht="1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164"/>
    </row>
    <row r="28" spans="1:12" ht="15">
      <c r="A28" s="209" t="s">
        <v>389</v>
      </c>
      <c r="B28" s="209"/>
      <c r="C28" s="208"/>
      <c r="D28" s="208"/>
      <c r="E28" s="208"/>
      <c r="F28" s="208"/>
      <c r="G28" s="208"/>
      <c r="H28" s="208"/>
      <c r="I28" s="208"/>
      <c r="J28" s="208"/>
      <c r="K28" s="164"/>
    </row>
    <row r="29" spans="1:12" ht="15">
      <c r="A29" s="209" t="s">
        <v>390</v>
      </c>
      <c r="B29" s="209"/>
      <c r="C29" s="208"/>
      <c r="D29" s="208"/>
      <c r="E29" s="208"/>
      <c r="F29" s="208"/>
      <c r="G29" s="208"/>
      <c r="H29" s="208"/>
      <c r="I29" s="208"/>
      <c r="J29" s="208"/>
      <c r="K29" s="164"/>
    </row>
    <row r="30" spans="1:12" ht="15">
      <c r="A30" s="196" t="s">
        <v>391</v>
      </c>
      <c r="B30" s="209"/>
      <c r="C30" s="164"/>
      <c r="D30" s="164"/>
      <c r="E30" s="164"/>
      <c r="F30" s="164"/>
      <c r="G30" s="164"/>
      <c r="H30" s="164"/>
      <c r="I30" s="164"/>
      <c r="J30" s="164"/>
      <c r="K30" s="164"/>
    </row>
    <row r="31" spans="1:12" ht="15">
      <c r="A31" s="196" t="s">
        <v>392</v>
      </c>
      <c r="B31" s="209"/>
      <c r="C31" s="164"/>
      <c r="D31" s="164"/>
      <c r="E31" s="164"/>
      <c r="F31" s="164"/>
      <c r="G31" s="164"/>
      <c r="H31" s="164"/>
      <c r="I31" s="164"/>
      <c r="J31" s="164"/>
      <c r="K31" s="164"/>
    </row>
    <row r="32" spans="1:12" ht="15" customHeight="1">
      <c r="A32" s="378" t="s">
        <v>407</v>
      </c>
      <c r="B32" s="378"/>
      <c r="C32" s="378"/>
      <c r="D32" s="378"/>
      <c r="E32" s="378"/>
      <c r="F32" s="378"/>
      <c r="G32" s="378"/>
      <c r="H32" s="378"/>
      <c r="I32" s="378"/>
      <c r="J32" s="378"/>
      <c r="K32" s="378"/>
    </row>
    <row r="33" spans="1:11" ht="15" customHeight="1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</row>
    <row r="34" spans="1:11" ht="12.75" customHeight="1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</row>
    <row r="35" spans="1:11" ht="15">
      <c r="A35" s="374" t="s">
        <v>96</v>
      </c>
      <c r="B35" s="374"/>
      <c r="C35" s="326"/>
      <c r="D35" s="327"/>
      <c r="E35" s="327"/>
      <c r="F35" s="326"/>
      <c r="G35" s="326"/>
      <c r="H35" s="326"/>
      <c r="I35" s="326"/>
      <c r="J35" s="326"/>
      <c r="K35" s="164"/>
    </row>
    <row r="36" spans="1:11" ht="15">
      <c r="A36" s="326"/>
      <c r="B36" s="327"/>
      <c r="C36" s="326"/>
      <c r="D36" s="327"/>
      <c r="E36" s="327"/>
      <c r="F36" s="326"/>
      <c r="G36" s="326"/>
      <c r="H36" s="326"/>
      <c r="I36" s="326"/>
      <c r="J36" s="328"/>
      <c r="K36" s="164"/>
    </row>
    <row r="37" spans="1:11" ht="15" customHeight="1">
      <c r="A37" s="326"/>
      <c r="B37" s="327"/>
      <c r="C37" s="375" t="s">
        <v>212</v>
      </c>
      <c r="D37" s="375"/>
      <c r="E37" s="329"/>
      <c r="F37" s="330"/>
      <c r="G37" s="376" t="s">
        <v>393</v>
      </c>
      <c r="H37" s="376"/>
      <c r="I37" s="376"/>
      <c r="J37" s="331"/>
      <c r="K37" s="164"/>
    </row>
    <row r="38" spans="1:11" ht="15">
      <c r="A38" s="326"/>
      <c r="B38" s="327"/>
      <c r="C38" s="326"/>
      <c r="D38" s="327"/>
      <c r="E38" s="327"/>
      <c r="F38" s="326"/>
      <c r="G38" s="377"/>
      <c r="H38" s="377"/>
      <c r="I38" s="377"/>
      <c r="J38" s="331"/>
      <c r="K38" s="164"/>
    </row>
    <row r="39" spans="1:11" ht="15">
      <c r="A39" s="326"/>
      <c r="B39" s="327"/>
      <c r="C39" s="372" t="s">
        <v>103</v>
      </c>
      <c r="D39" s="372"/>
      <c r="E39" s="329"/>
      <c r="F39" s="330"/>
      <c r="G39" s="326"/>
      <c r="H39" s="326"/>
      <c r="I39" s="326"/>
      <c r="J39" s="326"/>
      <c r="K39" s="164"/>
    </row>
  </sheetData>
  <mergeCells count="8">
    <mergeCell ref="C39:D39"/>
    <mergeCell ref="A2:D2"/>
    <mergeCell ref="K3:L3"/>
    <mergeCell ref="A35:B35"/>
    <mergeCell ref="C37:D37"/>
    <mergeCell ref="G37:I38"/>
    <mergeCell ref="A32:K33"/>
    <mergeCell ref="K5:L5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80" zoomScaleSheetLayoutView="80" workbookViewId="0">
      <selection activeCell="I13" sqref="I13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0"/>
      <c r="C1" s="379" t="s">
        <v>162</v>
      </c>
      <c r="D1" s="379"/>
      <c r="E1" s="96"/>
    </row>
    <row r="2" spans="1:5">
      <c r="A2" s="69" t="s">
        <v>104</v>
      </c>
      <c r="B2" s="110"/>
      <c r="C2" s="70"/>
      <c r="D2" s="205"/>
      <c r="E2" s="96"/>
    </row>
    <row r="3" spans="1:5">
      <c r="A3" s="105"/>
      <c r="B3" s="110"/>
      <c r="C3" s="70"/>
      <c r="D3" s="308"/>
      <c r="E3" s="317"/>
    </row>
    <row r="4" spans="1:5">
      <c r="A4" s="69" t="e">
        <f>#REF!</f>
        <v>#REF!</v>
      </c>
      <c r="B4" s="69"/>
      <c r="C4" s="69"/>
      <c r="D4" s="355" t="s">
        <v>409</v>
      </c>
      <c r="E4" s="356"/>
    </row>
    <row r="5" spans="1:5">
      <c r="A5" s="108" t="str">
        <f>'ფორმა N1'!D4</f>
        <v>სალომე ზურაბიშვილი</v>
      </c>
      <c r="B5" s="109"/>
      <c r="C5" s="109"/>
      <c r="D5" s="58"/>
      <c r="E5" s="99"/>
    </row>
    <row r="6" spans="1:5">
      <c r="A6" s="70"/>
      <c r="B6" s="69"/>
      <c r="C6" s="69"/>
      <c r="D6" s="69"/>
      <c r="E6" s="99"/>
    </row>
    <row r="7" spans="1:5">
      <c r="A7" s="104"/>
      <c r="B7" s="111"/>
      <c r="C7" s="112"/>
      <c r="D7" s="112"/>
      <c r="E7" s="96"/>
    </row>
    <row r="8" spans="1:5" ht="45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>
      <c r="A9" s="48"/>
      <c r="B9" s="49"/>
      <c r="C9" s="135"/>
      <c r="D9" s="135"/>
      <c r="E9" s="96"/>
    </row>
    <row r="10" spans="1:5">
      <c r="A10" s="50" t="s">
        <v>155</v>
      </c>
      <c r="B10" s="51"/>
      <c r="C10" s="114">
        <f>SUM(C11,C34)</f>
        <v>0</v>
      </c>
      <c r="D10" s="114">
        <f>SUM(D11,D34)</f>
        <v>68</v>
      </c>
      <c r="E10" s="96"/>
    </row>
    <row r="11" spans="1:5">
      <c r="A11" s="52" t="s">
        <v>156</v>
      </c>
      <c r="B11" s="53"/>
      <c r="C11" s="78">
        <f>SUM(C12:C32)</f>
        <v>0</v>
      </c>
      <c r="D11" s="78">
        <f>SUM(D12:D32)</f>
        <v>68</v>
      </c>
      <c r="E11" s="96"/>
    </row>
    <row r="12" spans="1:5">
      <c r="A12" s="56">
        <v>1110</v>
      </c>
      <c r="B12" s="55" t="s">
        <v>106</v>
      </c>
      <c r="C12" s="8"/>
      <c r="D12" s="8"/>
      <c r="E12" s="96"/>
    </row>
    <row r="13" spans="1:5">
      <c r="A13" s="56">
        <v>1120</v>
      </c>
      <c r="B13" s="55" t="s">
        <v>107</v>
      </c>
      <c r="C13" s="8"/>
      <c r="D13" s="8"/>
      <c r="E13" s="96"/>
    </row>
    <row r="14" spans="1:5">
      <c r="A14" s="56">
        <v>1211</v>
      </c>
      <c r="B14" s="55" t="s">
        <v>108</v>
      </c>
      <c r="C14" s="8">
        <v>0</v>
      </c>
      <c r="D14" s="8">
        <v>68</v>
      </c>
      <c r="E14" s="96"/>
    </row>
    <row r="15" spans="1:5">
      <c r="A15" s="56">
        <v>1212</v>
      </c>
      <c r="B15" s="55" t="s">
        <v>109</v>
      </c>
      <c r="C15" s="8"/>
      <c r="D15" s="8"/>
      <c r="E15" s="96"/>
    </row>
    <row r="16" spans="1:5">
      <c r="A16" s="56">
        <v>1213</v>
      </c>
      <c r="B16" s="55" t="s">
        <v>110</v>
      </c>
      <c r="C16" s="8"/>
      <c r="D16" s="8"/>
      <c r="E16" s="96"/>
    </row>
    <row r="17" spans="1:5">
      <c r="A17" s="56">
        <v>1214</v>
      </c>
      <c r="B17" s="55" t="s">
        <v>111</v>
      </c>
      <c r="C17" s="8"/>
      <c r="D17" s="8"/>
      <c r="E17" s="96"/>
    </row>
    <row r="18" spans="1:5">
      <c r="A18" s="56">
        <v>1215</v>
      </c>
      <c r="B18" s="55" t="s">
        <v>112</v>
      </c>
      <c r="C18" s="8"/>
      <c r="D18" s="8"/>
      <c r="E18" s="96"/>
    </row>
    <row r="19" spans="1:5">
      <c r="A19" s="56">
        <v>1300</v>
      </c>
      <c r="B19" s="55" t="s">
        <v>113</v>
      </c>
      <c r="C19" s="8"/>
      <c r="D19" s="8"/>
      <c r="E19" s="96"/>
    </row>
    <row r="20" spans="1:5">
      <c r="A20" s="56">
        <v>1410</v>
      </c>
      <c r="B20" s="55" t="s">
        <v>114</v>
      </c>
      <c r="C20" s="8"/>
      <c r="D20" s="8"/>
      <c r="E20" s="96"/>
    </row>
    <row r="21" spans="1:5">
      <c r="A21" s="56">
        <v>1421</v>
      </c>
      <c r="B21" s="55" t="s">
        <v>115</v>
      </c>
      <c r="C21" s="8"/>
      <c r="D21" s="8"/>
      <c r="E21" s="96"/>
    </row>
    <row r="22" spans="1:5">
      <c r="A22" s="56">
        <v>1422</v>
      </c>
      <c r="B22" s="55" t="s">
        <v>116</v>
      </c>
      <c r="C22" s="8"/>
      <c r="D22" s="8"/>
      <c r="E22" s="96"/>
    </row>
    <row r="23" spans="1:5">
      <c r="A23" s="56">
        <v>1423</v>
      </c>
      <c r="B23" s="55" t="s">
        <v>117</v>
      </c>
      <c r="C23" s="8"/>
      <c r="D23" s="8"/>
      <c r="E23" s="96"/>
    </row>
    <row r="24" spans="1:5">
      <c r="A24" s="56">
        <v>1431</v>
      </c>
      <c r="B24" s="55" t="s">
        <v>118</v>
      </c>
      <c r="C24" s="8"/>
      <c r="D24" s="8"/>
      <c r="E24" s="96"/>
    </row>
    <row r="25" spans="1:5">
      <c r="A25" s="56">
        <v>1432</v>
      </c>
      <c r="B25" s="55" t="s">
        <v>119</v>
      </c>
      <c r="C25" s="8"/>
      <c r="D25" s="8"/>
      <c r="E25" s="96"/>
    </row>
    <row r="26" spans="1:5">
      <c r="A26" s="56">
        <v>1433</v>
      </c>
      <c r="B26" s="55" t="s">
        <v>120</v>
      </c>
      <c r="C26" s="8"/>
      <c r="D26" s="8"/>
      <c r="E26" s="96"/>
    </row>
    <row r="27" spans="1:5">
      <c r="A27" s="56">
        <v>1441</v>
      </c>
      <c r="B27" s="55" t="s">
        <v>121</v>
      </c>
      <c r="C27" s="8"/>
      <c r="D27" s="8"/>
      <c r="E27" s="96"/>
    </row>
    <row r="28" spans="1:5">
      <c r="A28" s="56">
        <v>1442</v>
      </c>
      <c r="B28" s="55" t="s">
        <v>122</v>
      </c>
      <c r="C28" s="8"/>
      <c r="D28" s="8"/>
      <c r="E28" s="96"/>
    </row>
    <row r="29" spans="1:5">
      <c r="A29" s="56">
        <v>1443</v>
      </c>
      <c r="B29" s="55" t="s">
        <v>123</v>
      </c>
      <c r="C29" s="8"/>
      <c r="D29" s="8"/>
      <c r="E29" s="96"/>
    </row>
    <row r="30" spans="1:5">
      <c r="A30" s="56">
        <v>1444</v>
      </c>
      <c r="B30" s="55" t="s">
        <v>124</v>
      </c>
      <c r="C30" s="8"/>
      <c r="D30" s="8"/>
      <c r="E30" s="96"/>
    </row>
    <row r="31" spans="1:5">
      <c r="A31" s="56">
        <v>1445</v>
      </c>
      <c r="B31" s="55" t="s">
        <v>125</v>
      </c>
      <c r="C31" s="8"/>
      <c r="D31" s="8"/>
      <c r="E31" s="96"/>
    </row>
    <row r="32" spans="1:5">
      <c r="A32" s="56">
        <v>1446</v>
      </c>
      <c r="B32" s="55" t="s">
        <v>126</v>
      </c>
      <c r="C32" s="8"/>
      <c r="D32" s="8"/>
      <c r="E32" s="96"/>
    </row>
    <row r="33" spans="1:5">
      <c r="A33" s="29"/>
      <c r="E33" s="96"/>
    </row>
    <row r="34" spans="1:5">
      <c r="A34" s="57" t="s">
        <v>157</v>
      </c>
      <c r="B34" s="55"/>
      <c r="C34" s="78">
        <f>SUM(C35:C42)</f>
        <v>0</v>
      </c>
      <c r="D34" s="78">
        <f>SUM(D35:D42)</f>
        <v>0</v>
      </c>
      <c r="E34" s="96"/>
    </row>
    <row r="35" spans="1:5">
      <c r="A35" s="56">
        <v>2110</v>
      </c>
      <c r="B35" s="55" t="s">
        <v>89</v>
      </c>
      <c r="C35" s="8"/>
      <c r="D35" s="8"/>
      <c r="E35" s="96"/>
    </row>
    <row r="36" spans="1:5">
      <c r="A36" s="56">
        <v>2120</v>
      </c>
      <c r="B36" s="55" t="s">
        <v>127</v>
      </c>
      <c r="C36" s="8"/>
      <c r="D36" s="8"/>
      <c r="E36" s="96"/>
    </row>
    <row r="37" spans="1:5">
      <c r="A37" s="56">
        <v>2130</v>
      </c>
      <c r="B37" s="55" t="s">
        <v>90</v>
      </c>
      <c r="C37" s="8"/>
      <c r="D37" s="8"/>
      <c r="E37" s="96"/>
    </row>
    <row r="38" spans="1:5">
      <c r="A38" s="56">
        <v>2140</v>
      </c>
      <c r="B38" s="55" t="s">
        <v>331</v>
      </c>
      <c r="C38" s="8"/>
      <c r="D38" s="8"/>
      <c r="E38" s="96"/>
    </row>
    <row r="39" spans="1:5">
      <c r="A39" s="56">
        <v>2150</v>
      </c>
      <c r="B39" s="55" t="s">
        <v>333</v>
      </c>
      <c r="C39" s="8"/>
      <c r="D39" s="8"/>
      <c r="E39" s="96"/>
    </row>
    <row r="40" spans="1:5">
      <c r="A40" s="56">
        <v>2220</v>
      </c>
      <c r="B40" s="55" t="s">
        <v>91</v>
      </c>
      <c r="C40" s="8"/>
      <c r="D40" s="8"/>
      <c r="E40" s="96"/>
    </row>
    <row r="41" spans="1:5">
      <c r="A41" s="56">
        <v>2300</v>
      </c>
      <c r="B41" s="55" t="s">
        <v>128</v>
      </c>
      <c r="C41" s="8"/>
      <c r="D41" s="8"/>
      <c r="E41" s="96"/>
    </row>
    <row r="42" spans="1:5">
      <c r="A42" s="56">
        <v>2400</v>
      </c>
      <c r="B42" s="55" t="s">
        <v>129</v>
      </c>
      <c r="C42" s="8"/>
      <c r="D42" s="8"/>
      <c r="E42" s="96"/>
    </row>
    <row r="43" spans="1:5">
      <c r="A43" s="30"/>
      <c r="E43" s="96"/>
    </row>
    <row r="44" spans="1:5">
      <c r="A44" s="54" t="s">
        <v>161</v>
      </c>
      <c r="B44" s="55"/>
      <c r="C44" s="78">
        <f>SUM(C45,C64)</f>
        <v>0</v>
      </c>
      <c r="D44" s="78">
        <f>SUM(D45,D64)</f>
        <v>68</v>
      </c>
      <c r="E44" s="96"/>
    </row>
    <row r="45" spans="1:5">
      <c r="A45" s="57" t="s">
        <v>158</v>
      </c>
      <c r="B45" s="55"/>
      <c r="C45" s="78">
        <f>SUM(C46:C61)</f>
        <v>0</v>
      </c>
      <c r="D45" s="78">
        <f>SUM(D46:D61)</f>
        <v>0</v>
      </c>
      <c r="E45" s="96"/>
    </row>
    <row r="46" spans="1:5">
      <c r="A46" s="56">
        <v>3100</v>
      </c>
      <c r="B46" s="55" t="s">
        <v>130</v>
      </c>
      <c r="C46" s="8"/>
      <c r="D46" s="8"/>
      <c r="E46" s="96"/>
    </row>
    <row r="47" spans="1:5">
      <c r="A47" s="56">
        <v>3210</v>
      </c>
      <c r="B47" s="55" t="s">
        <v>131</v>
      </c>
      <c r="C47" s="8"/>
      <c r="D47" s="8"/>
      <c r="E47" s="96"/>
    </row>
    <row r="48" spans="1:5">
      <c r="A48" s="56">
        <v>3221</v>
      </c>
      <c r="B48" s="55" t="s">
        <v>132</v>
      </c>
      <c r="C48" s="8"/>
      <c r="D48" s="8"/>
      <c r="E48" s="96"/>
    </row>
    <row r="49" spans="1:5">
      <c r="A49" s="56">
        <v>3222</v>
      </c>
      <c r="B49" s="55" t="s">
        <v>133</v>
      </c>
      <c r="C49" s="8"/>
      <c r="D49" s="8"/>
      <c r="E49" s="96"/>
    </row>
    <row r="50" spans="1:5">
      <c r="A50" s="56">
        <v>3223</v>
      </c>
      <c r="B50" s="55" t="s">
        <v>134</v>
      </c>
      <c r="C50" s="8"/>
      <c r="D50" s="8"/>
      <c r="E50" s="96"/>
    </row>
    <row r="51" spans="1:5">
      <c r="A51" s="56">
        <v>3224</v>
      </c>
      <c r="B51" s="55" t="s">
        <v>135</v>
      </c>
      <c r="C51" s="8"/>
      <c r="D51" s="8"/>
      <c r="E51" s="96"/>
    </row>
    <row r="52" spans="1:5">
      <c r="A52" s="56">
        <v>3231</v>
      </c>
      <c r="B52" s="55" t="s">
        <v>136</v>
      </c>
      <c r="C52" s="8"/>
      <c r="D52" s="8"/>
      <c r="E52" s="96"/>
    </row>
    <row r="53" spans="1:5">
      <c r="A53" s="56">
        <v>3232</v>
      </c>
      <c r="B53" s="55" t="s">
        <v>137</v>
      </c>
      <c r="C53" s="8"/>
      <c r="D53" s="8"/>
      <c r="E53" s="96"/>
    </row>
    <row r="54" spans="1:5">
      <c r="A54" s="56">
        <v>3234</v>
      </c>
      <c r="B54" s="55" t="s">
        <v>138</v>
      </c>
      <c r="C54" s="8"/>
      <c r="D54" s="8"/>
      <c r="E54" s="96"/>
    </row>
    <row r="55" spans="1:5" ht="30">
      <c r="A55" s="56">
        <v>3236</v>
      </c>
      <c r="B55" s="55" t="s">
        <v>153</v>
      </c>
      <c r="C55" s="8"/>
      <c r="D55" s="8"/>
      <c r="E55" s="96"/>
    </row>
    <row r="56" spans="1:5" ht="45">
      <c r="A56" s="56">
        <v>3237</v>
      </c>
      <c r="B56" s="55" t="s">
        <v>139</v>
      </c>
      <c r="C56" s="8"/>
      <c r="D56" s="8"/>
      <c r="E56" s="96"/>
    </row>
    <row r="57" spans="1:5">
      <c r="A57" s="56">
        <v>3241</v>
      </c>
      <c r="B57" s="55" t="s">
        <v>140</v>
      </c>
      <c r="C57" s="8"/>
      <c r="D57" s="8"/>
      <c r="E57" s="96"/>
    </row>
    <row r="58" spans="1:5">
      <c r="A58" s="56">
        <v>3242</v>
      </c>
      <c r="B58" s="55" t="s">
        <v>141</v>
      </c>
      <c r="C58" s="8"/>
      <c r="D58" s="8"/>
      <c r="E58" s="96"/>
    </row>
    <row r="59" spans="1:5">
      <c r="A59" s="56">
        <v>3243</v>
      </c>
      <c r="B59" s="55" t="s">
        <v>142</v>
      </c>
      <c r="C59" s="8"/>
      <c r="D59" s="8"/>
      <c r="E59" s="96"/>
    </row>
    <row r="60" spans="1:5">
      <c r="A60" s="56">
        <v>3245</v>
      </c>
      <c r="B60" s="55" t="s">
        <v>143</v>
      </c>
      <c r="C60" s="8"/>
      <c r="D60" s="8"/>
      <c r="E60" s="96"/>
    </row>
    <row r="61" spans="1:5">
      <c r="A61" s="56">
        <v>3246</v>
      </c>
      <c r="B61" s="55" t="s">
        <v>144</v>
      </c>
      <c r="C61" s="8"/>
      <c r="D61" s="8"/>
      <c r="E61" s="96"/>
    </row>
    <row r="62" spans="1:5">
      <c r="A62" s="30"/>
      <c r="E62" s="96"/>
    </row>
    <row r="63" spans="1:5">
      <c r="A63" s="31"/>
      <c r="E63" s="96"/>
    </row>
    <row r="64" spans="1:5">
      <c r="A64" s="57" t="s">
        <v>159</v>
      </c>
      <c r="B64" s="55"/>
      <c r="C64" s="78">
        <f>SUM(C65:C67)</f>
        <v>0</v>
      </c>
      <c r="D64" s="78">
        <f>SUM(D65:D67)</f>
        <v>68</v>
      </c>
      <c r="E64" s="96"/>
    </row>
    <row r="65" spans="1:5">
      <c r="A65" s="56">
        <v>5100</v>
      </c>
      <c r="B65" s="55" t="s">
        <v>209</v>
      </c>
      <c r="C65" s="8"/>
      <c r="D65" s="8"/>
      <c r="E65" s="96"/>
    </row>
    <row r="66" spans="1:5">
      <c r="A66" s="56">
        <v>5220</v>
      </c>
      <c r="B66" s="55" t="s">
        <v>342</v>
      </c>
      <c r="C66" s="8"/>
      <c r="D66" s="8"/>
      <c r="E66" s="96"/>
    </row>
    <row r="67" spans="1:5">
      <c r="A67" s="56">
        <v>5230</v>
      </c>
      <c r="B67" s="55" t="s">
        <v>343</v>
      </c>
      <c r="C67" s="8">
        <v>0</v>
      </c>
      <c r="D67" s="8">
        <v>68</v>
      </c>
      <c r="E67" s="96"/>
    </row>
    <row r="68" spans="1:5">
      <c r="A68" s="30"/>
      <c r="E68" s="96"/>
    </row>
    <row r="69" spans="1:5">
      <c r="A69" s="2"/>
      <c r="E69" s="96"/>
    </row>
    <row r="70" spans="1:5">
      <c r="A70" s="54" t="s">
        <v>160</v>
      </c>
      <c r="B70" s="55"/>
      <c r="C70" s="8"/>
      <c r="D70" s="8"/>
      <c r="E70" s="96"/>
    </row>
    <row r="71" spans="1:5" ht="30">
      <c r="A71" s="56">
        <v>1</v>
      </c>
      <c r="B71" s="55" t="s">
        <v>145</v>
      </c>
      <c r="C71" s="8"/>
      <c r="D71" s="8"/>
      <c r="E71" s="96"/>
    </row>
    <row r="72" spans="1:5">
      <c r="A72" s="56">
        <v>2</v>
      </c>
      <c r="B72" s="55" t="s">
        <v>146</v>
      </c>
      <c r="C72" s="8"/>
      <c r="D72" s="8"/>
      <c r="E72" s="96"/>
    </row>
    <row r="73" spans="1:5">
      <c r="A73" s="56">
        <v>3</v>
      </c>
      <c r="B73" s="55" t="s">
        <v>147</v>
      </c>
      <c r="C73" s="8"/>
      <c r="D73" s="8"/>
      <c r="E73" s="96"/>
    </row>
    <row r="74" spans="1:5">
      <c r="A74" s="56">
        <v>4</v>
      </c>
      <c r="B74" s="55" t="s">
        <v>298</v>
      </c>
      <c r="C74" s="8"/>
      <c r="D74" s="8"/>
      <c r="E74" s="96"/>
    </row>
    <row r="75" spans="1:5">
      <c r="A75" s="56">
        <v>5</v>
      </c>
      <c r="B75" s="55" t="s">
        <v>148</v>
      </c>
      <c r="C75" s="8"/>
      <c r="D75" s="8"/>
      <c r="E75" s="96"/>
    </row>
    <row r="76" spans="1:5">
      <c r="A76" s="56">
        <v>6</v>
      </c>
      <c r="B76" s="55" t="s">
        <v>149</v>
      </c>
      <c r="C76" s="8"/>
      <c r="D76" s="8"/>
      <c r="E76" s="96"/>
    </row>
    <row r="77" spans="1:5">
      <c r="A77" s="56">
        <v>7</v>
      </c>
      <c r="B77" s="55" t="s">
        <v>150</v>
      </c>
      <c r="C77" s="8"/>
      <c r="D77" s="8"/>
      <c r="E77" s="96"/>
    </row>
    <row r="78" spans="1:5">
      <c r="A78" s="56">
        <v>8</v>
      </c>
      <c r="B78" s="55" t="s">
        <v>151</v>
      </c>
      <c r="C78" s="8"/>
      <c r="D78" s="8"/>
      <c r="E78" s="96"/>
    </row>
    <row r="79" spans="1:5">
      <c r="A79" s="56">
        <v>9</v>
      </c>
      <c r="B79" s="55" t="s">
        <v>152</v>
      </c>
      <c r="C79" s="8"/>
      <c r="D79" s="8"/>
      <c r="E79" s="96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4:E4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2016-08-12T11:40:40Z</cp:lastPrinted>
  <dcterms:created xsi:type="dcterms:W3CDTF">2011-12-27T13:20:18Z</dcterms:created>
  <dcterms:modified xsi:type="dcterms:W3CDTF">2016-08-12T11:40:55Z</dcterms:modified>
</cp:coreProperties>
</file>