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6" windowWidth="14940" windowHeight="7272" tabRatio="954" firstSheet="5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  <externalReference r:id="rId26"/>
    <externalReference r:id="rId27"/>
    <externalReference r:id="rId28"/>
  </externalReferences>
  <definedNames>
    <definedName name="_xlnm._FilterDatabase" localSheetId="6" hidden="1">'ფორმა 5.2'!$A$7:$M$85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_xlnm._FilterDatabase" localSheetId="7" hidden="1">'ფორმა N5.3'!$A$8:$I$81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5.2'!$A$1:$L$100</definedName>
    <definedName name="_xlnm.Print_Area" localSheetId="8">'ფორმა 5.4'!$A$1:$H$76</definedName>
    <definedName name="_xlnm.Print_Area" localSheetId="9">'ფორმა 5.5'!$A$1:$L$27</definedName>
    <definedName name="_xlnm.Print_Area" localSheetId="16">'ფორმა 9.3'!$A$1:$H$28</definedName>
    <definedName name="_xlnm.Print_Area" localSheetId="17">'ფორმა 9.4'!$A$1:$L$16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9.7'!$A$1:$I$65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N5.1'!$A$1:$D$39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N9.1'!$A$1:$I$35</definedName>
    <definedName name="_xlnm.Print_Area" localSheetId="15">'ფორმა N9.2'!$A$1:$J$35</definedName>
    <definedName name="_xlnm.Print_Area" localSheetId="21">'ფორმა N9.7.1'!$A$1:$N$42</definedName>
  </definedNames>
  <calcPr calcId="125725"/>
</workbook>
</file>

<file path=xl/calcChain.xml><?xml version="1.0" encoding="utf-8"?>
<calcChain xmlns="http://schemas.openxmlformats.org/spreadsheetml/2006/main">
  <c r="I55" i="35"/>
  <c r="A5"/>
  <c r="A4"/>
  <c r="K13" i="46"/>
  <c r="A6"/>
  <c r="H60" i="45"/>
  <c r="G60"/>
  <c r="A5"/>
  <c r="J31" i="10" l="1"/>
  <c r="I31"/>
  <c r="D26" i="27" l="1"/>
  <c r="C26"/>
  <c r="C23" i="47" l="1"/>
  <c r="G83" i="43" l="1"/>
  <c r="I83" s="1"/>
  <c r="G81"/>
  <c r="I81" s="1"/>
  <c r="I10" i="9" l="1"/>
  <c r="G8" i="43" l="1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61"/>
  <c r="G62"/>
  <c r="G63"/>
  <c r="G64"/>
  <c r="G65"/>
  <c r="G66"/>
  <c r="G67"/>
  <c r="G68"/>
  <c r="G69"/>
  <c r="G70"/>
  <c r="G71"/>
  <c r="G72"/>
  <c r="G73"/>
  <c r="G74"/>
  <c r="G75"/>
  <c r="G76"/>
  <c r="G77"/>
  <c r="I81" i="44"/>
  <c r="A5"/>
  <c r="G84" i="43" l="1"/>
  <c r="D14" i="10"/>
  <c r="I77" i="43" l="1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84" l="1"/>
  <c r="A5" i="9"/>
  <c r="A5" i="41" l="1"/>
  <c r="A5" i="39"/>
  <c r="A5" i="32"/>
  <c r="A5" i="33"/>
  <c r="A5" i="25"/>
  <c r="A5" i="17"/>
  <c r="A5" i="16"/>
  <c r="A5" i="10"/>
  <c r="A5" i="18"/>
  <c r="A5" i="12"/>
  <c r="A5" i="43"/>
  <c r="A6" i="27"/>
  <c r="A5" i="47"/>
  <c r="A7" i="40"/>
  <c r="A5" i="7"/>
  <c r="A5" i="3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36"/>
  <c r="D32" s="1"/>
  <c r="C36"/>
  <c r="C32"/>
  <c r="D23"/>
  <c r="D17" s="1"/>
  <c r="D14" s="1"/>
  <c r="C17"/>
  <c r="C14"/>
  <c r="C9" l="1"/>
  <c r="C10"/>
  <c r="C53" s="1"/>
  <c r="C47" s="1"/>
  <c r="C13" s="1"/>
  <c r="D10"/>
  <c r="D53" s="1"/>
  <c r="D47" s="1"/>
  <c r="D13" s="1"/>
  <c r="D27" i="3"/>
  <c r="D9" i="47" l="1"/>
  <c r="M33" i="4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3" l="1"/>
  <c r="A4" i="32"/>
  <c r="A5" i="27" l="1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B14"/>
  <c r="J10"/>
  <c r="F10"/>
  <c r="D10"/>
  <c r="B10"/>
  <c r="D19" i="3"/>
  <c r="C19"/>
  <c r="D16"/>
  <c r="C16"/>
  <c r="C10" l="1"/>
  <c r="B9" i="10"/>
  <c r="D10" i="12"/>
  <c r="D44"/>
  <c r="J9" i="10"/>
  <c r="D26" i="3"/>
  <c r="C10" i="12"/>
  <c r="C44"/>
  <c r="D9" i="10"/>
  <c r="F9"/>
</calcChain>
</file>

<file path=xl/sharedStrings.xml><?xml version="1.0" encoding="utf-8"?>
<sst xmlns="http://schemas.openxmlformats.org/spreadsheetml/2006/main" count="2176" uniqueCount="1129">
  <si>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</si>
  <si>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</si>
  <si>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</si>
  <si>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</si>
  <si>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</si>
  <si>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</si>
  <si>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</si>
  <si>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</si>
  <si>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</si>
  <si>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</si>
  <si>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</si>
  <si>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</si>
  <si>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</si>
  <si>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</si>
  <si>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</si>
  <si>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</si>
  <si>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</si>
  <si>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</si>
  <si>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</si>
  <si>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</si>
  <si>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</si>
  <si>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</si>
  <si>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</si>
  <si>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</si>
  <si>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</si>
  <si>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</si>
  <si>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</si>
  <si>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</si>
  <si>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</si>
  <si>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</si>
  <si>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</si>
  <si>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</si>
  <si>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</si>
  <si>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</si>
  <si>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</si>
  <si>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</si>
  <si>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</si>
  <si>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</si>
  <si>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</si>
  <si>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</si>
  <si>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</si>
  <si>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</si>
  <si>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</si>
  <si>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</si>
  <si>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</si>
  <si>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</si>
  <si>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</si>
  <si>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</si>
  <si>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</si>
  <si>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</si>
  <si>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</si>
  <si>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</si>
  <si>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</si>
  <si>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</si>
  <si>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</si>
  <si>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</si>
  <si>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</si>
  <si>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</si>
  <si>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</si>
  <si>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</si>
  <si>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</si>
  <si>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</si>
  <si>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</si>
  <si>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</si>
  <si>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</si>
  <si>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</si>
  <si>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</si>
  <si>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</si>
  <si>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</si>
  <si>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</si>
  <si>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</si>
  <si>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</si>
  <si>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</si>
  <si>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</si>
  <si>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</si>
  <si>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</si>
  <si>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</si>
  <si>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</si>
  <si>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</si>
  <si>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</si>
  <si>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</si>
  <si>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</si>
  <si>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</si>
  <si>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</si>
  <si>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</si>
  <si>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</si>
  <si>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</si>
  <si>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</si>
  <si>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</si>
  <si>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</si>
  <si>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</si>
  <si>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</si>
  <si>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</si>
  <si>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</si>
  <si>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</si>
  <si>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</si>
  <si>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</si>
  <si>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</si>
  <si>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</si>
  <si>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</si>
  <si>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</si>
  <si>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</si>
  <si>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</si>
  <si>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</si>
  <si>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</si>
  <si>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</si>
  <si>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</si>
  <si>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</si>
  <si>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</si>
  <si>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</si>
  <si>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</si>
  <si>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</si>
  <si>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</si>
  <si>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</si>
  <si>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</si>
  <si>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</si>
  <si>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</si>
  <si>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</si>
  <si>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</si>
  <si>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</si>
  <si>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</si>
  <si>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</si>
  <si>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</si>
  <si>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</si>
  <si>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</si>
  <si>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</si>
  <si>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</si>
  <si>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</si>
  <si>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</si>
  <si>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</si>
  <si>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</si>
  <si>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</si>
  <si>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</si>
  <si>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</si>
  <si>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</si>
  <si>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</si>
  <si>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</si>
  <si>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</si>
  <si>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</si>
  <si>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</si>
  <si>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</si>
  <si>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</si>
  <si>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</si>
  <si>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</si>
  <si>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</si>
  <si>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</si>
  <si>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</si>
  <si>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</si>
  <si>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</si>
  <si>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</si>
  <si>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</si>
  <si>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</si>
  <si>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</si>
  <si>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</si>
  <si>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</si>
  <si>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</si>
  <si>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</si>
  <si>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</si>
  <si>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</si>
  <si>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</si>
  <si>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</si>
  <si>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</si>
  <si>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</si>
  <si>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</si>
  <si>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</si>
  <si>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</si>
  <si>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</si>
  <si>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</si>
  <si>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</si>
  <si>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</si>
  <si>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</si>
  <si>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</si>
  <si>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</si>
  <si>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</si>
  <si>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</si>
  <si>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</si>
  <si>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</si>
  <si>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</si>
  <si>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</si>
  <si>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</si>
  <si>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</si>
  <si>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</si>
  <si>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</si>
  <si>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</si>
  <si>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</si>
  <si>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</si>
  <si>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</si>
  <si>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</si>
  <si>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</si>
  <si>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</si>
  <si>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</si>
  <si>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</si>
  <si>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</si>
  <si>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</si>
  <si>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</si>
  <si>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</si>
  <si>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</si>
  <si>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</si>
  <si>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</si>
  <si>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</si>
  <si>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</si>
  <si>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</si>
  <si>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</si>
  <si>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</si>
  <si>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</si>
  <si>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</si>
  <si>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</si>
  <si>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</si>
  <si>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</si>
  <si>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</si>
  <si>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</si>
  <si>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</si>
  <si>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</si>
  <si>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</si>
  <si>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</si>
  <si>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</si>
  <si>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</si>
  <si>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</si>
  <si>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</si>
  <si>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</si>
  <si>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</si>
  <si>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</si>
  <si>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</si>
  <si>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</si>
  <si>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</si>
  <si>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</si>
  <si>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</si>
  <si>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</si>
  <si>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</si>
  <si>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</si>
  <si>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</si>
  <si>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</si>
  <si>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</si>
  <si>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</si>
  <si>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</si>
  <si>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</si>
  <si>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</si>
  <si>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</si>
  <si>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</si>
  <si>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</si>
  <si>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</si>
  <si>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</si>
  <si>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</si>
  <si>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</si>
  <si>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</si>
  <si>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</si>
  <si>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</si>
  <si>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</si>
  <si>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</si>
  <si>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</si>
  <si>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</si>
  <si>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</si>
  <si>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</si>
  <si>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</si>
  <si>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</si>
  <si>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</si>
  <si>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</si>
  <si>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</si>
  <si>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</si>
  <si>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</si>
  <si>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</si>
  <si>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</si>
  <si>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</si>
  <si>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</si>
  <si>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</si>
  <si>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</si>
  <si>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</si>
  <si>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</si>
  <si>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</si>
  <si>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</si>
  <si>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</si>
  <si>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</si>
  <si>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</si>
  <si>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</si>
  <si>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</si>
  <si>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</si>
  <si>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</si>
  <si>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</si>
  <si>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</si>
  <si>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</si>
  <si>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</si>
  <si>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</si>
  <si>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</si>
  <si>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</si>
  <si>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</si>
  <si>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</si>
  <si>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</si>
  <si>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</si>
  <si>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</si>
  <si>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</si>
  <si>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</si>
  <si>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</si>
  <si>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</si>
  <si>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</si>
  <si>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</si>
  <si>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</si>
  <si>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</si>
  <si>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</si>
  <si>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</si>
  <si>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</si>
  <si>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</si>
  <si>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</si>
  <si>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</si>
  <si>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</si>
  <si>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</si>
  <si>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</si>
  <si>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</si>
  <si>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</si>
  <si>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</si>
  <si>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</si>
  <si>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</si>
  <si>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</si>
  <si>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</si>
  <si>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</si>
  <si>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</si>
  <si>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</si>
  <si>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</si>
  <si>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</si>
  <si>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</si>
  <si>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</si>
  <si>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</si>
  <si>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</si>
  <si>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</si>
  <si>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</si>
  <si>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</si>
  <si>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</si>
  <si>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</si>
  <si>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</si>
  <si>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</si>
  <si>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</si>
  <si>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</si>
  <si>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</si>
  <si>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</si>
  <si>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</si>
  <si>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</si>
  <si>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</si>
  <si>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</si>
  <si>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</si>
  <si>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</si>
  <si>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</si>
  <si>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</si>
  <si>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</si>
  <si>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</si>
  <si>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</si>
  <si>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</si>
  <si>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</si>
  <si>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</si>
  <si>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</si>
  <si>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</si>
  <si>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</si>
  <si>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</si>
  <si>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</si>
  <si>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</si>
  <si>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</si>
  <si>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</si>
  <si>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</si>
  <si>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</si>
  <si>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</si>
  <si>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</si>
  <si>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</si>
  <si>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</si>
  <si>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</si>
  <si>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</si>
  <si>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</si>
  <si>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</si>
  <si>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</si>
  <si>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</si>
  <si>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</si>
  <si>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</si>
  <si>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</si>
  <si>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</si>
  <si>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</si>
  <si>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</si>
  <si>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</si>
  <si>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</si>
  <si>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</si>
  <si>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</si>
  <si>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</si>
  <si>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</si>
  <si>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</si>
  <si>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</si>
  <si>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</si>
  <si>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</si>
  <si>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</si>
  <si>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</si>
  <si>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</si>
  <si>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</si>
  <si>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</si>
  <si>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</si>
  <si>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</si>
  <si>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</si>
  <si>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</si>
  <si>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</si>
  <si>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</si>
  <si>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</si>
  <si>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</si>
  <si>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</si>
  <si>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</si>
  <si>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</si>
  <si>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</si>
  <si>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</si>
  <si>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</si>
  <si>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</si>
  <si>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</si>
  <si>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</si>
  <si>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</si>
  <si>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</si>
  <si>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</si>
  <si>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</si>
  <si>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</si>
  <si>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</si>
  <si>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</si>
  <si>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</si>
  <si>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</si>
  <si>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</si>
  <si>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</si>
  <si>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</si>
  <si>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</si>
  <si>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</si>
  <si>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</si>
  <si>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</si>
  <si>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</si>
  <si>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</si>
  <si>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</si>
  <si>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</si>
  <si>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</si>
  <si>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</si>
  <si>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</si>
  <si>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</si>
  <si>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</si>
  <si>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</si>
  <si>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</si>
  <si>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</si>
  <si>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</si>
  <si>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</si>
  <si>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</si>
  <si>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</si>
  <si>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</si>
  <si>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</si>
  <si>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</si>
  <si>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</si>
  <si>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</si>
  <si>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</si>
  <si>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</si>
  <si>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</si>
  <si>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</si>
  <si>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</si>
  <si>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</si>
  <si>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</si>
  <si>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</si>
  <si>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</si>
  <si>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</si>
  <si>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</si>
  <si>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</si>
  <si>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</si>
  <si>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</si>
  <si>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</si>
  <si>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</si>
  <si>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</si>
  <si>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</si>
  <si>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</si>
  <si>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</si>
  <si>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</si>
  <si>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</si>
  <si>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</si>
  <si>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</si>
  <si>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</si>
  <si>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</si>
  <si>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</si>
  <si>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</si>
  <si>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</si>
  <si>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</si>
  <si>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</si>
  <si>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</si>
  <si>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</si>
  <si>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</si>
  <si>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</si>
  <si>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</si>
  <si>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პლატფორმა ახალი პოიტიკური მოძრაობა სახელმწიფო ხალხისთვის</t>
  </si>
  <si>
    <t>ფულადი შემოწირულობა</t>
  </si>
  <si>
    <t>01005005012</t>
  </si>
  <si>
    <t>01024035835</t>
  </si>
  <si>
    <t>01031005952</t>
  </si>
  <si>
    <t>სს  თიბისი  ბანკი</t>
  </si>
  <si>
    <t>არაფულადი შემოწირულობა</t>
  </si>
  <si>
    <t>ბერდი გამყრელიძე</t>
  </si>
  <si>
    <t>01006018745</t>
  </si>
  <si>
    <t>ფეისბუქ მომსახურეობა</t>
  </si>
  <si>
    <t>პაატა</t>
  </si>
  <si>
    <t>ბურჭულაძე</t>
  </si>
  <si>
    <t>01010004060</t>
  </si>
  <si>
    <t>დირექტორი</t>
  </si>
  <si>
    <t>გიორგი</t>
  </si>
  <si>
    <t>დავით</t>
  </si>
  <si>
    <t>60002000568</t>
  </si>
  <si>
    <t>01017039570</t>
  </si>
  <si>
    <t>თეიმურაზ</t>
  </si>
  <si>
    <t>01019005951</t>
  </si>
  <si>
    <t>გვანცა</t>
  </si>
  <si>
    <t xml:space="preserve">იობიძე </t>
  </si>
  <si>
    <t>01401102358</t>
  </si>
  <si>
    <t>ოფისმენეჯერი</t>
  </si>
  <si>
    <t>დიანა</t>
  </si>
  <si>
    <t xml:space="preserve"> ხალვაში</t>
  </si>
  <si>
    <t>61004005940</t>
  </si>
  <si>
    <t>იურისტი</t>
  </si>
  <si>
    <t>რამაზ</t>
  </si>
  <si>
    <t xml:space="preserve"> ქარჩავა</t>
  </si>
  <si>
    <t>48001005360</t>
  </si>
  <si>
    <t>ოპერატორი</t>
  </si>
  <si>
    <t xml:space="preserve">ლელა </t>
  </si>
  <si>
    <t>კაპანაძე</t>
  </si>
  <si>
    <t>20001050467</t>
  </si>
  <si>
    <t>თელავის ოფისის დამლაგებელი</t>
  </si>
  <si>
    <t xml:space="preserve">მამუკა </t>
  </si>
  <si>
    <t xml:space="preserve">ნათია </t>
  </si>
  <si>
    <t>ბათირაშვილი</t>
  </si>
  <si>
    <t>54001018197</t>
  </si>
  <si>
    <t>რუსთაველის ოფისის დამლაგებელი</t>
  </si>
  <si>
    <t xml:space="preserve">გურანდა </t>
  </si>
  <si>
    <t>კონცელიძე</t>
  </si>
  <si>
    <t>61008002267</t>
  </si>
  <si>
    <t>დაბა ქედის ორგ ხელმძღვანელი</t>
  </si>
  <si>
    <t>01019014064</t>
  </si>
  <si>
    <t>მაჭავარიანი</t>
  </si>
  <si>
    <t>56001001467</t>
  </si>
  <si>
    <t>ალექსი</t>
  </si>
  <si>
    <t xml:space="preserve"> ქიბროწაშვილი</t>
  </si>
  <si>
    <t>08001009725</t>
  </si>
  <si>
    <t>ახმეტის ორგანიზაციის  ხელმძღვანელი</t>
  </si>
  <si>
    <t>ლია</t>
  </si>
  <si>
    <t xml:space="preserve"> ლომინაშვილი</t>
  </si>
  <si>
    <t>61003007351</t>
  </si>
  <si>
    <t>ბათუმის ოფისის დამლაგებელი</t>
  </si>
  <si>
    <t>სოფიკო</t>
  </si>
  <si>
    <t xml:space="preserve"> შარაბიძე</t>
  </si>
  <si>
    <t>35001105709</t>
  </si>
  <si>
    <t>აღმაშენებლის სოც მედიის სპეციალისტი</t>
  </si>
  <si>
    <t>გურჩიანი</t>
  </si>
  <si>
    <t>კახაბერ</t>
  </si>
  <si>
    <t xml:space="preserve"> ბერიძე</t>
  </si>
  <si>
    <t>47001006737</t>
  </si>
  <si>
    <t>ასპინძის ორგანიზაციის ხელმძღვანელი</t>
  </si>
  <si>
    <t xml:space="preserve">ირინე </t>
  </si>
  <si>
    <t>ტურაშვილი</t>
  </si>
  <si>
    <t>45001005126</t>
  </si>
  <si>
    <t>ყვარელის ოფისი ხელმძღვანელი</t>
  </si>
  <si>
    <t xml:space="preserve">გოჩა </t>
  </si>
  <si>
    <t>მურვანიძე</t>
  </si>
  <si>
    <t>33001025771</t>
  </si>
  <si>
    <t>ოზურგეთის ოფის მენეჯერი</t>
  </si>
  <si>
    <t xml:space="preserve">დავით </t>
  </si>
  <si>
    <t xml:space="preserve">ანიკო </t>
  </si>
  <si>
    <t>ნჯაფარიძე</t>
  </si>
  <si>
    <t>30001001557</t>
  </si>
  <si>
    <t>მესტიის ორგან დამლაებელი</t>
  </si>
  <si>
    <t xml:space="preserve"> იოსები</t>
  </si>
  <si>
    <t xml:space="preserve">გიორგი </t>
  </si>
  <si>
    <t>დალბაშვილი</t>
  </si>
  <si>
    <t>01024047554</t>
  </si>
  <si>
    <t>ნოდარ</t>
  </si>
  <si>
    <t xml:space="preserve"> ხაჩიძე</t>
  </si>
  <si>
    <t>25001004239</t>
  </si>
  <si>
    <t>ლაგოდეხის ხელმძღვანელი</t>
  </si>
  <si>
    <t xml:space="preserve">ცირა </t>
  </si>
  <si>
    <t>დვალიშვილი</t>
  </si>
  <si>
    <t>26001035433</t>
  </si>
  <si>
    <t>ლანჩხუთის ოფისის დამლაგებელი</t>
  </si>
  <si>
    <t>ვარდიკო</t>
  </si>
  <si>
    <t xml:space="preserve"> ორბეთიშვილი</t>
  </si>
  <si>
    <t>08001018966</t>
  </si>
  <si>
    <t>ახმეტის ოფისმენეჯერი</t>
  </si>
  <si>
    <t>ვიოლეტა</t>
  </si>
  <si>
    <t xml:space="preserve"> უგულავა</t>
  </si>
  <si>
    <t>49001003885</t>
  </si>
  <si>
    <t>ამბროლაურის დამლაგებელი</t>
  </si>
  <si>
    <t>გორის ხელმძღვანელი</t>
  </si>
  <si>
    <t>ემზარი</t>
  </si>
  <si>
    <t xml:space="preserve">გორგილაძე </t>
  </si>
  <si>
    <t>36001006032</t>
  </si>
  <si>
    <t>საგარეჯოს ხელმძღვანელი</t>
  </si>
  <si>
    <t>ბეჟანიშვილი</t>
  </si>
  <si>
    <t>01027017686</t>
  </si>
  <si>
    <t>დედოფლისწყაროს ხელმძღვანელი</t>
  </si>
  <si>
    <t xml:space="preserve">ხაზიური </t>
  </si>
  <si>
    <t>13001001184</t>
  </si>
  <si>
    <t>გურჯაანის ხელმძღვანელი</t>
  </si>
  <si>
    <t xml:space="preserve"> დიტო</t>
  </si>
  <si>
    <t>კვირკველია</t>
  </si>
  <si>
    <t>01024004627</t>
  </si>
  <si>
    <t>ლანჩხუთის ხელმძღვანელი</t>
  </si>
  <si>
    <t xml:space="preserve"> ჯაბა</t>
  </si>
  <si>
    <t>მაღლაკელიძე</t>
  </si>
  <si>
    <t>56001006778</t>
  </si>
  <si>
    <t>ხარაგაულის ხელმძღვანელი</t>
  </si>
  <si>
    <t xml:space="preserve"> ნანი</t>
  </si>
  <si>
    <t>სკანაძე</t>
  </si>
  <si>
    <t>57001009663</t>
  </si>
  <si>
    <t>ხაშურის დამლაგებელი</t>
  </si>
  <si>
    <t xml:space="preserve">კონსტანტონე </t>
  </si>
  <si>
    <t>ლობჟანიძე</t>
  </si>
  <si>
    <t>01024035767</t>
  </si>
  <si>
    <t>საბურთალოს ქარმომადგენელი</t>
  </si>
  <si>
    <t xml:space="preserve">აკაკი </t>
  </si>
  <si>
    <t>კვინტლაძე</t>
  </si>
  <si>
    <t>01030050081</t>
  </si>
  <si>
    <t>ჩუღურეთის წარმომადგენელი</t>
  </si>
  <si>
    <t>ცოტნე</t>
  </si>
  <si>
    <t xml:space="preserve"> გლოველი</t>
  </si>
  <si>
    <t>01019053551</t>
  </si>
  <si>
    <t>ნაძალადევის წარმომადგენელი</t>
  </si>
  <si>
    <t>მახათაძე</t>
  </si>
  <si>
    <t>დიდბე 1 ის წარმომადგენელი</t>
  </si>
  <si>
    <t xml:space="preserve">ზურაბ </t>
  </si>
  <si>
    <t>პინაიშვილი</t>
  </si>
  <si>
    <t>01012015300</t>
  </si>
  <si>
    <t>ვაზისუბნის წარმომადგენელი</t>
  </si>
  <si>
    <t>ლევან</t>
  </si>
  <si>
    <t xml:space="preserve"> ნუცუბიძე</t>
  </si>
  <si>
    <t>01024011331</t>
  </si>
  <si>
    <t>მთაწმინდის წარმომადგენელი</t>
  </si>
  <si>
    <t xml:space="preserve">ნუგზარ </t>
  </si>
  <si>
    <t>ღვალაძე</t>
  </si>
  <si>
    <t>01006005591</t>
  </si>
  <si>
    <t>დიღმის წარმომადგენელი</t>
  </si>
  <si>
    <t xml:space="preserve">გურამ </t>
  </si>
  <si>
    <t>62007011131</t>
  </si>
  <si>
    <t>გლდანი 3 ის წარმომადგენელი</t>
  </si>
  <si>
    <t>კიკვაძე</t>
  </si>
  <si>
    <t>01021003548</t>
  </si>
  <si>
    <t xml:space="preserve">გრიგოლ </t>
  </si>
  <si>
    <t>ლაბარტყავა</t>
  </si>
  <si>
    <t>62007014261</t>
  </si>
  <si>
    <t xml:space="preserve">ირაკლი </t>
  </si>
  <si>
    <t>მერაბიშვილი</t>
  </si>
  <si>
    <t>01002006376</t>
  </si>
  <si>
    <t>გლდანი2 ის წარმომადგენელი</t>
  </si>
  <si>
    <t>პეტრიაშვილი</t>
  </si>
  <si>
    <t>01019061763</t>
  </si>
  <si>
    <t xml:space="preserve">თეიმურაზ </t>
  </si>
  <si>
    <t>გაგუა</t>
  </si>
  <si>
    <t>01001021454</t>
  </si>
  <si>
    <t>გლდანი 1 ის წარმომადგენელი</t>
  </si>
  <si>
    <t>ეგრისელაშვილი</t>
  </si>
  <si>
    <t>01022008261</t>
  </si>
  <si>
    <t>თემქის 1 წარმომადგენელი</t>
  </si>
  <si>
    <t xml:space="preserve">ზაზა </t>
  </si>
  <si>
    <t>რევიშვილი</t>
  </si>
  <si>
    <t>01026011099</t>
  </si>
  <si>
    <t>ვაკე 1 ის წარმომდგენელი</t>
  </si>
  <si>
    <t xml:space="preserve">მაია </t>
  </si>
  <si>
    <t>ტაბიძე</t>
  </si>
  <si>
    <t>საბურთალოს წარმომადგენელი</t>
  </si>
  <si>
    <t xml:space="preserve">ნანა </t>
  </si>
  <si>
    <t>ცინდელიანი</t>
  </si>
  <si>
    <t>ვაკის წარმომდგენელი</t>
  </si>
  <si>
    <t xml:space="preserve">რევაზ </t>
  </si>
  <si>
    <t>სახვაძე</t>
  </si>
  <si>
    <t>ჩუღურეთის  წარმომადგენელი</t>
  </si>
  <si>
    <t xml:space="preserve">თამაზ </t>
  </si>
  <si>
    <t>ხიზანიშვილი</t>
  </si>
  <si>
    <t>01030000656</t>
  </si>
  <si>
    <t xml:space="preserve">სოფიო </t>
  </si>
  <si>
    <t>ბაღდავიძე</t>
  </si>
  <si>
    <t>01008028660</t>
  </si>
  <si>
    <t>დიდუბის წარმომადგენელი</t>
  </si>
  <si>
    <t xml:space="preserve">ვახტანგ </t>
  </si>
  <si>
    <t>01007007180</t>
  </si>
  <si>
    <t>დიდუბე 2 ის წარმომადგენელი</t>
  </si>
  <si>
    <t>ჯაში</t>
  </si>
  <si>
    <t>01010005074</t>
  </si>
  <si>
    <t>საბურთალოს 3 ის წარმომადგენელი</t>
  </si>
  <si>
    <t xml:space="preserve">თამარ </t>
  </si>
  <si>
    <t>ჯიშკარიანი</t>
  </si>
  <si>
    <t>01023008456</t>
  </si>
  <si>
    <t>სანზონსი წარმომადგენელი</t>
  </si>
  <si>
    <t xml:space="preserve">კახაბერ </t>
  </si>
  <si>
    <t>ქურციკიძე</t>
  </si>
  <si>
    <t>01022004229</t>
  </si>
  <si>
    <t>სანზონის წარმომადგენელი</t>
  </si>
  <si>
    <t>სტეფანაშვილი</t>
  </si>
  <si>
    <t>01015015305</t>
  </si>
  <si>
    <t>კრწანისის წარმომადგენელი</t>
  </si>
  <si>
    <t xml:space="preserve">სალომე </t>
  </si>
  <si>
    <t>მეტონიძე</t>
  </si>
  <si>
    <t>01017053484</t>
  </si>
  <si>
    <t>საბურთალო 2 ის წარმომადგენელი</t>
  </si>
  <si>
    <t>გიორგაძე</t>
  </si>
  <si>
    <t>01015005420</t>
  </si>
  <si>
    <t>არევაძე</t>
  </si>
  <si>
    <t>01026007215</t>
  </si>
  <si>
    <t>საბურთალოს 1 ის წარმომადგენელი</t>
  </si>
  <si>
    <t xml:space="preserve"> შერვაშიძე</t>
  </si>
  <si>
    <t>01017016807</t>
  </si>
  <si>
    <t>ბეზარაშვილი</t>
  </si>
  <si>
    <t>01010008286</t>
  </si>
  <si>
    <t>ვაკის წარმომადგენელი</t>
  </si>
  <si>
    <t>თოფურიძე</t>
  </si>
  <si>
    <t>61001022146</t>
  </si>
  <si>
    <t>ბათუმის საორგანიზაციო</t>
  </si>
  <si>
    <t>გოგიბედაშვილი</t>
  </si>
  <si>
    <t>01007005566</t>
  </si>
  <si>
    <t>01008025981</t>
  </si>
  <si>
    <t>ევა</t>
  </si>
  <si>
    <t xml:space="preserve"> გიგილაშვილი</t>
  </si>
  <si>
    <t>43001014580</t>
  </si>
  <si>
    <t>ქარელის დამლაგებელი</t>
  </si>
  <si>
    <t xml:space="preserve">პაატა </t>
  </si>
  <si>
    <t>ბედიანაშვილი</t>
  </si>
  <si>
    <t>59001006498</t>
  </si>
  <si>
    <t>ოდიშვილი</t>
  </si>
  <si>
    <t>44001001688</t>
  </si>
  <si>
    <t>ყაზბეგის აღმასრულებელი</t>
  </si>
  <si>
    <t>მარინე</t>
  </si>
  <si>
    <t xml:space="preserve"> მარჯანიძე</t>
  </si>
  <si>
    <t>43001002377</t>
  </si>
  <si>
    <t>ქარელის ოფისმენეჯერი</t>
  </si>
  <si>
    <t xml:space="preserve">მედეა </t>
  </si>
  <si>
    <t>აბაშიძე</t>
  </si>
  <si>
    <t>59001008059</t>
  </si>
  <si>
    <t>გორის აღმასრულებელი</t>
  </si>
  <si>
    <t>გივი</t>
  </si>
  <si>
    <t xml:space="preserve"> სუჯაშვილი</t>
  </si>
  <si>
    <t>44001000032</t>
  </si>
  <si>
    <t>ყაზბეგის ოფისმენეჯერი</t>
  </si>
  <si>
    <t xml:space="preserve">სანდრო </t>
  </si>
  <si>
    <t>კვირჭიშვილი</t>
  </si>
  <si>
    <t>44001001537</t>
  </si>
  <si>
    <t>ყაბეგის ხელმძღვანელი</t>
  </si>
  <si>
    <t xml:space="preserve">ზინაიდა </t>
  </si>
  <si>
    <t>ცერცვაძე</t>
  </si>
  <si>
    <t>59001105861</t>
  </si>
  <si>
    <t>გორის ოფისმენეჯერი</t>
  </si>
  <si>
    <t xml:space="preserve">გვანცა </t>
  </si>
  <si>
    <t>საბალაშვილი</t>
  </si>
  <si>
    <t>59001122255</t>
  </si>
  <si>
    <t>გორის დამლაგებელი</t>
  </si>
  <si>
    <t xml:space="preserve">მთვარისა </t>
  </si>
  <si>
    <t>ინაკავაძე</t>
  </si>
  <si>
    <t>59301129669</t>
  </si>
  <si>
    <t>თეთრუაშვილი</t>
  </si>
  <si>
    <t>59001074959</t>
  </si>
  <si>
    <t xml:space="preserve">ცისმარი </t>
  </si>
  <si>
    <t>მჭედლიშვილი</t>
  </si>
  <si>
    <t>59701136939</t>
  </si>
  <si>
    <t>გორის ოფისის დამლაგებელი</t>
  </si>
  <si>
    <t xml:space="preserve"> ნარიმანიშვილი</t>
  </si>
  <si>
    <t>03001000465</t>
  </si>
  <si>
    <t>ადიგენის ოფისის ხელმძღვანელი</t>
  </si>
  <si>
    <t>გვარამაძე</t>
  </si>
  <si>
    <t>ციხელაშვილი</t>
  </si>
  <si>
    <t>23001001791</t>
  </si>
  <si>
    <t>თიანეთის ახალგაზრდული</t>
  </si>
  <si>
    <t>ანი</t>
  </si>
  <si>
    <t xml:space="preserve"> ბალხამიშვილი</t>
  </si>
  <si>
    <t>24001046278</t>
  </si>
  <si>
    <t>კასპის მენეჯერი</t>
  </si>
  <si>
    <t xml:space="preserve">ნინო </t>
  </si>
  <si>
    <t>გოშაძე</t>
  </si>
  <si>
    <t>10001005401</t>
  </si>
  <si>
    <t>ბოლნისის ოფისმენეჯერი</t>
  </si>
  <si>
    <t xml:space="preserve">თინათინ </t>
  </si>
  <si>
    <t>45001004226</t>
  </si>
  <si>
    <t>ყვარელის ოფისმენეჯერი</t>
  </si>
  <si>
    <t xml:space="preserve">ზოია </t>
  </si>
  <si>
    <t>მუმლაური</t>
  </si>
  <si>
    <t>27001038374</t>
  </si>
  <si>
    <t>კასპის დამლაგებელი</t>
  </si>
  <si>
    <t xml:space="preserve">ხელმძღვანელი                                                  ბუღალტერი (ან საამისოდ უფლებამოსილი </t>
  </si>
  <si>
    <t>ნაროუშვილი</t>
  </si>
  <si>
    <t>ექსპერტი ევროპული თანამშრომლობის ახალაგზრდულ საკითხებში</t>
  </si>
  <si>
    <t>დიმიტრი</t>
  </si>
  <si>
    <t>ბლუაშვილი</t>
  </si>
  <si>
    <t>01017042400</t>
  </si>
  <si>
    <t>მელაშვილი</t>
  </si>
  <si>
    <t>01005029974</t>
  </si>
  <si>
    <t>თბილისი აღმაშენებლს 150</t>
  </si>
  <si>
    <t>ოფისი</t>
  </si>
  <si>
    <t>8თვე</t>
  </si>
  <si>
    <t>შპს რეალ ინვესტი</t>
  </si>
  <si>
    <t>7თვე</t>
  </si>
  <si>
    <t>1თვე</t>
  </si>
  <si>
    <t>თბილისი აღმაშენებლის 150</t>
  </si>
  <si>
    <t>7 თვე</t>
  </si>
  <si>
    <t>თბილისი ნადარეიშვილის 3</t>
  </si>
  <si>
    <t>შპს ბურჯი</t>
  </si>
  <si>
    <t>ინვენტარი</t>
  </si>
  <si>
    <t>ავეჯი/ტექნიკა</t>
  </si>
  <si>
    <t>პაატა ბურჭულაძე - საქართველოს განვითარების ფონდი</t>
  </si>
  <si>
    <t>ტექნიკა</t>
  </si>
  <si>
    <t>ყავის აპარატი</t>
  </si>
  <si>
    <t>შპს ახალი ყავის კომპანია</t>
  </si>
  <si>
    <t>თიბისი</t>
  </si>
  <si>
    <t>GE19TB7347536020100002</t>
  </si>
  <si>
    <t>GEL</t>
  </si>
  <si>
    <t>GE90TB7347536120100001</t>
  </si>
  <si>
    <t>USD</t>
  </si>
  <si>
    <t>ბილბორდის იჯარა</t>
  </si>
  <si>
    <t>ბილბორდი</t>
  </si>
  <si>
    <t>01001011476</t>
  </si>
  <si>
    <t xml:space="preserve">  თეა სალუქაშვილი</t>
  </si>
  <si>
    <t>საინფორმაციო მომსახურეობა</t>
  </si>
  <si>
    <t>სატელევიზიო რეკლამის გაშვების დაგეგმვა,გრაფიკის შექმნა</t>
  </si>
  <si>
    <t>1.2.15.3</t>
  </si>
  <si>
    <t>1.2.15.4</t>
  </si>
  <si>
    <t>1.2.15.5</t>
  </si>
  <si>
    <t>1.2.15.6</t>
  </si>
  <si>
    <t>1.2.15.7</t>
  </si>
  <si>
    <t>ა(ა)იპ. "პლატფორმა ახალი პოლიტიკური მოძრაობა-სახელმწიფო ხალხისთვის"</t>
  </si>
  <si>
    <t>დავითი</t>
  </si>
  <si>
    <t>მოსახლეობასთან შეხვედრა</t>
  </si>
  <si>
    <t>ხონი</t>
  </si>
  <si>
    <t>1 დღე</t>
  </si>
  <si>
    <t>ჯანდიერი</t>
  </si>
  <si>
    <t xml:space="preserve">შალვა </t>
  </si>
  <si>
    <t>თოიძე</t>
  </si>
  <si>
    <t>სამსონი</t>
  </si>
  <si>
    <t>ივანელაშვილი</t>
  </si>
  <si>
    <t>მირიან</t>
  </si>
  <si>
    <t>გოგლიძე</t>
  </si>
  <si>
    <t>გურჯაანი</t>
  </si>
  <si>
    <t>რუხაძე</t>
  </si>
  <si>
    <t>01023003699</t>
  </si>
  <si>
    <t>თელავი</t>
  </si>
  <si>
    <t>გორი</t>
  </si>
  <si>
    <t>საგარეჯო</t>
  </si>
  <si>
    <t>წყალტუბო</t>
  </si>
  <si>
    <t>ლაშა ლობჯანიძე</t>
  </si>
  <si>
    <t>დავითი ნაროუშვილი</t>
  </si>
  <si>
    <t>დიმიტრი ბლუაშვილი</t>
  </si>
  <si>
    <t>ვლადიმერ კახაძე</t>
  </si>
  <si>
    <t>გელა ჩხეიძე</t>
  </si>
  <si>
    <t>01024075734</t>
  </si>
  <si>
    <t>39001040068</t>
  </si>
  <si>
    <t>01015002510</t>
  </si>
  <si>
    <t>59001011184</t>
  </si>
  <si>
    <t>GE14TB7426945063600025</t>
  </si>
  <si>
    <t>GE92TB7040345061100025</t>
  </si>
  <si>
    <t>GE87TB7038245061100026</t>
  </si>
  <si>
    <t>GE86TB7256736010100017</t>
  </si>
  <si>
    <t>GE70TB4320745068122334</t>
  </si>
  <si>
    <t>ფოთი მარტვილი</t>
  </si>
  <si>
    <t>შეხვედრა</t>
  </si>
  <si>
    <t>ვაშინგტონი</t>
  </si>
  <si>
    <t>8 დღე</t>
  </si>
  <si>
    <t>2 დღე</t>
  </si>
  <si>
    <t>ფილადელფია</t>
  </si>
  <si>
    <t>მსუბუქი</t>
  </si>
  <si>
    <t>ტოიოტა</t>
  </si>
  <si>
    <t>პრადო</t>
  </si>
  <si>
    <t>შპს ავტორენტ</t>
  </si>
  <si>
    <t>მაღალ გამავლობის</t>
  </si>
  <si>
    <t>ლენდ კრუიზერი</t>
  </si>
  <si>
    <t>GGJ685</t>
  </si>
  <si>
    <t>მერსედეს</t>
  </si>
  <si>
    <t>ეს კლასს</t>
  </si>
  <si>
    <t>GG354NN</t>
  </si>
  <si>
    <t>BB204VV</t>
  </si>
  <si>
    <t>გიგიტაშვილი</t>
  </si>
  <si>
    <t>საიტის მომზადების ნაწილი ხარჯი</t>
  </si>
  <si>
    <t>სატრანსპორტო მომსახურეობა</t>
  </si>
  <si>
    <t>ხელმოწერათა სიების გადამოწმება</t>
  </si>
  <si>
    <t>ხელმოწერების შეგროვება</t>
  </si>
  <si>
    <t>1.2.15.8</t>
  </si>
  <si>
    <t>საწვავის ბარათები</t>
  </si>
  <si>
    <t>1.2.15.9</t>
  </si>
  <si>
    <t>ავიაბილეთები</t>
  </si>
  <si>
    <t>20.07.2016-09.08.2016</t>
  </si>
  <si>
    <t xml:space="preserve">ა(ა)იპ პლატფორმა ახალი პოლიტიკური მოძრაობა სახელმწიფო ხალხისთვის </t>
  </si>
  <si>
    <t xml:space="preserve">გივი </t>
  </si>
  <si>
    <t>მაღრაძე</t>
  </si>
  <si>
    <t>01005023362</t>
  </si>
  <si>
    <t>ვიდეოგადაღება და კლიპის მონტაჟი</t>
  </si>
  <si>
    <t>ივლისი</t>
  </si>
  <si>
    <t xml:space="preserve">სვეტლანა </t>
  </si>
  <si>
    <t xml:space="preserve">მეჟდოიანი </t>
  </si>
  <si>
    <t>010030139000</t>
  </si>
  <si>
    <t>ტექსტის თარგმნა</t>
  </si>
  <si>
    <t>ლაშა</t>
  </si>
  <si>
    <t>ლობჯანიძე</t>
  </si>
  <si>
    <t>ზუგდიდში გაწეული წინასაარჩევნო კამპანიისთვის საფასური</t>
  </si>
  <si>
    <t>ახალაძე</t>
  </si>
  <si>
    <t>01019058158</t>
  </si>
  <si>
    <t>ამბროლაურში წინასაარჩევნო კამპანია თემაზე "წინასაარჩევნო იდეოლოგია</t>
  </si>
  <si>
    <t>ჭუმბურიძე</t>
  </si>
  <si>
    <t>54001050687</t>
  </si>
  <si>
    <t>წინასაარჩევნო ტრენინგი: არჩევნების დღის პროცედურები</t>
  </si>
  <si>
    <t>თენგიზი</t>
  </si>
  <si>
    <t>ჯანგულაშვილი</t>
  </si>
  <si>
    <t>01013025155</t>
  </si>
  <si>
    <t>ქუთაისში წინასაარჩევნო აგიტაცია და კორდინატორთა ტრენინგი</t>
  </si>
  <si>
    <t>ბორის</t>
  </si>
  <si>
    <t>მიხაილოვი</t>
  </si>
  <si>
    <t>01030034663</t>
  </si>
  <si>
    <t>მინი ფეხბურთში ინტერპარტიული ჩემპიონატის მსაჯობის საფასური</t>
  </si>
  <si>
    <t>ოქტაი</t>
  </si>
  <si>
    <t>ქაზუმოვი</t>
  </si>
  <si>
    <t>31001013121</t>
  </si>
  <si>
    <t>ნიუსვიკის ტექსტის თარგმნა აზერბაიჯანულ ენაზე</t>
  </si>
  <si>
    <t>აგვისტო</t>
  </si>
  <si>
    <t>ლონდა</t>
  </si>
  <si>
    <t>01001041330</t>
  </si>
  <si>
    <t>მომს.ღირ-ბა ხელმოწერების შესაგროვებლად</t>
  </si>
  <si>
    <t>თათხაშვილი</t>
  </si>
  <si>
    <t>01001067492</t>
  </si>
  <si>
    <t>თორნიკე</t>
  </si>
  <si>
    <t>ხომასურიძე</t>
  </si>
  <si>
    <t>01001079470</t>
  </si>
  <si>
    <t xml:space="preserve">ანა </t>
  </si>
  <si>
    <t>არჩვაძე</t>
  </si>
  <si>
    <t>01001084244</t>
  </si>
  <si>
    <t xml:space="preserve">ლიკა </t>
  </si>
  <si>
    <t>კაჭარავა</t>
  </si>
  <si>
    <t>01005040291</t>
  </si>
  <si>
    <t>თათია</t>
  </si>
  <si>
    <t>გულიტაშვილი</t>
  </si>
  <si>
    <t>01008054784</t>
  </si>
  <si>
    <t>მათიაშვილი</t>
  </si>
  <si>
    <t>01017049514</t>
  </si>
  <si>
    <t>მარიამ</t>
  </si>
  <si>
    <t>აბრამიშვილი</t>
  </si>
  <si>
    <t>01017055692</t>
  </si>
  <si>
    <t>ელენე</t>
  </si>
  <si>
    <t>შუღლაძე</t>
  </si>
  <si>
    <t>01019057840</t>
  </si>
  <si>
    <t xml:space="preserve">მიხეილ </t>
  </si>
  <si>
    <t>ქოპილაშვილი</t>
  </si>
  <si>
    <t>01019067404</t>
  </si>
  <si>
    <t>მონიავა</t>
  </si>
  <si>
    <t>01019076771</t>
  </si>
  <si>
    <t>ყაჯრიშვილი</t>
  </si>
  <si>
    <t>01019087808</t>
  </si>
  <si>
    <t>მურაზი</t>
  </si>
  <si>
    <t>მირზოევი</t>
  </si>
  <si>
    <t>01027068225</t>
  </si>
  <si>
    <t>სალომე</t>
  </si>
  <si>
    <t>ალავერდაშვილი</t>
  </si>
  <si>
    <t>01027072664</t>
  </si>
  <si>
    <t>ვახუშტი</t>
  </si>
  <si>
    <t>გოგოლაძე</t>
  </si>
  <si>
    <t>01027073854</t>
  </si>
  <si>
    <t>ვანო</t>
  </si>
  <si>
    <t>გიოშვილი</t>
  </si>
  <si>
    <t>01030049850</t>
  </si>
  <si>
    <t>მინაძე</t>
  </si>
  <si>
    <t>01417063519</t>
  </si>
  <si>
    <t>სოფიო</t>
  </si>
  <si>
    <t>კუჭუხიძე</t>
  </si>
  <si>
    <t>01919089927</t>
  </si>
  <si>
    <t>ქარცივაძე</t>
  </si>
  <si>
    <t>62001042587</t>
  </si>
  <si>
    <t>ქუჯოშვილი</t>
  </si>
  <si>
    <t>61001074277</t>
  </si>
  <si>
    <t>მომსახურების ღირებულება</t>
  </si>
  <si>
    <t>ლაურინეს</t>
  </si>
  <si>
    <t>ფილიპავიციუს</t>
  </si>
  <si>
    <t>37804160481</t>
  </si>
  <si>
    <t>საკონსულტაციო მომსახურება</t>
  </si>
  <si>
    <t>ივნისი</t>
  </si>
  <si>
    <t>ქეთევან</t>
  </si>
  <si>
    <t>გოჩიტაშვილი</t>
  </si>
  <si>
    <t>01011013879</t>
  </si>
  <si>
    <t>პროგრამის ტექსტის რედაქტირება</t>
  </si>
  <si>
    <t>ივნისი-ივლისი</t>
  </si>
  <si>
    <t>ეკა</t>
  </si>
  <si>
    <t>თევზაძე</t>
  </si>
  <si>
    <t>37001047416</t>
  </si>
  <si>
    <t>მხარდამჭერთა სიების შემოწმება კორექტირება</t>
  </si>
  <si>
    <t>მანანა</t>
  </si>
  <si>
    <t>კახაძე</t>
  </si>
  <si>
    <t>05001012698</t>
  </si>
  <si>
    <t>კუპრავიშვილი</t>
  </si>
  <si>
    <t>13001011915</t>
  </si>
  <si>
    <t>ჩხიტუნიძე</t>
  </si>
  <si>
    <t>039010022670</t>
  </si>
  <si>
    <t>მახაშვილი</t>
  </si>
  <si>
    <t>01005032607</t>
  </si>
  <si>
    <t>თამარ</t>
  </si>
  <si>
    <t>ძაძამია</t>
  </si>
  <si>
    <t>01027066394</t>
  </si>
  <si>
    <t>გუგუნავა</t>
  </si>
  <si>
    <t>61004059251</t>
  </si>
  <si>
    <t>მაჩიტიძე</t>
  </si>
  <si>
    <t>60001140703</t>
  </si>
  <si>
    <t>თინათინ</t>
  </si>
  <si>
    <t>ბოჭორიშვილი</t>
  </si>
  <si>
    <t>60001145418</t>
  </si>
  <si>
    <t>დვალი</t>
  </si>
  <si>
    <t>56001021751</t>
  </si>
  <si>
    <t>იზოლდა</t>
  </si>
  <si>
    <t>კურტანიძე</t>
  </si>
  <si>
    <t>01027076878</t>
  </si>
  <si>
    <t>01027075405</t>
  </si>
  <si>
    <t xml:space="preserve">ქეთევან </t>
  </si>
  <si>
    <t>ნიჟარაძე</t>
  </si>
  <si>
    <t>12001090146</t>
  </si>
  <si>
    <t>ნეფარიძე</t>
  </si>
  <si>
    <t>54001051761</t>
  </si>
  <si>
    <t>იოსებიძე</t>
  </si>
  <si>
    <t>01008002306</t>
  </si>
  <si>
    <t>გენერატორით და სატ აპარატურით მომსახურება მომსახურება</t>
  </si>
  <si>
    <t>ხატია</t>
  </si>
  <si>
    <t>ენუქიძე</t>
  </si>
  <si>
    <t>01019037911</t>
  </si>
  <si>
    <t xml:space="preserve">გოგი </t>
  </si>
  <si>
    <t>სურმავა</t>
  </si>
  <si>
    <t>01016002320</t>
  </si>
  <si>
    <t>სატელევიზიო აპარატურით და გენერატორით მომსახ, მონტაჟი/დემონტაჟი</t>
  </si>
  <si>
    <t>სატელევიზიო აპარატურით და გენერატორით მომსახურება</t>
  </si>
  <si>
    <t>მაღულარა</t>
  </si>
  <si>
    <t>01018001095</t>
  </si>
  <si>
    <t>საკანონმდებლო პაკეტების  თარგმნა</t>
  </si>
  <si>
    <t>01018001096</t>
  </si>
  <si>
    <t>საკანონმდებლო ინიციატივის ანოტაციის ტარგმნა</t>
  </si>
  <si>
    <t>ილარიანი</t>
  </si>
  <si>
    <t>გენერატორით და აპარატურით მომსახურება</t>
  </si>
  <si>
    <t>20.07.16-09.08.16</t>
  </si>
  <si>
    <t>ა(ა)იპ პლატფორმა ახალი პოლიტიკური მოძრაობა - სახელმწიფო ხალხისთვის</t>
  </si>
  <si>
    <t>ბეჭდური რეკლამი ხარჯი</t>
  </si>
  <si>
    <t>შპს ემ ეს ჯგუფი</t>
  </si>
  <si>
    <t>პლატფორმა ახალი პოლიტიკური მოძრაობა -სახელმწიფო ხალხისთვის</t>
  </si>
  <si>
    <t>სკანონმდებლო პაკეტები -ინგლისურად</t>
  </si>
  <si>
    <t>ინსტიტუციური რეფორმების შესახებ კვლევათა კრებული</t>
  </si>
  <si>
    <t>ა(ა)იპ პლატფორმა ახალი პოლიტიკური მოძრაობა - სახელმწიფო ხალხისთვის"</t>
  </si>
  <si>
    <t>18.05.2016</t>
  </si>
  <si>
    <t>შპს "ემ ეს ჯგუფი"</t>
  </si>
  <si>
    <t>სამონტაჟო ,საკანცელარიო ,პროდუქცია და მომსახურება ყრილობების და შეხვედრებისთვის</t>
  </si>
  <si>
    <t>27.05.2016</t>
  </si>
  <si>
    <t>შპს ენტერპრაიზი</t>
  </si>
  <si>
    <t>სატრანსპორტო მომსახურება</t>
  </si>
  <si>
    <t>18.05.2016  01.06.2016  22.06.2016</t>
  </si>
  <si>
    <t>სს რეალ ინვესტი</t>
  </si>
  <si>
    <t>ოფისის იჯარა</t>
  </si>
  <si>
    <t>23.05.2016</t>
  </si>
  <si>
    <t>შპს 1 რადიო</t>
  </si>
  <si>
    <t>საინფორმაციო მომსახურება</t>
  </si>
  <si>
    <t>20.05.2016</t>
  </si>
  <si>
    <t>შპს ემეი კონსალტინგი</t>
  </si>
  <si>
    <t>ყრილობის ვიზუალური გაფორმებაა</t>
  </si>
  <si>
    <t>19.05.2016</t>
  </si>
  <si>
    <t>შპს ედელვაისი</t>
  </si>
  <si>
    <t>კვების პროდუქტების საფასური</t>
  </si>
  <si>
    <t>შპს კოპიპრინტ 2000</t>
  </si>
  <si>
    <t>შესყიდვა-შტამპი</t>
  </si>
  <si>
    <t>28.05.2016</t>
  </si>
  <si>
    <t>შპს სუფთა წყალი</t>
  </si>
  <si>
    <t>მოწოდებული პროდუქციის ღირებულება</t>
  </si>
  <si>
    <t>18.05.2016  18.06.2016</t>
  </si>
  <si>
    <t>საქართველოს განვითარების ფონდი</t>
  </si>
  <si>
    <t>მოძრავი ქონების იჯარა , კომუნალური</t>
  </si>
  <si>
    <t>05.06.2016</t>
  </si>
  <si>
    <t>შპს მონო</t>
  </si>
  <si>
    <t>ავეჯის ღირებულება</t>
  </si>
  <si>
    <t>შპს პლანეტა</t>
  </si>
  <si>
    <t>საკანცელარიო საქონელი</t>
  </si>
  <si>
    <t>29.06.2016</t>
  </si>
  <si>
    <t>შპს ჯეოლენდ+</t>
  </si>
  <si>
    <t>საქ-ოს რეგიონების მიხედვით დაყოფილი რუკები</t>
  </si>
  <si>
    <t>შპს აითი თექ</t>
  </si>
  <si>
    <t>ტექნიკა და პერიფერიული მოწყობილობები</t>
  </si>
  <si>
    <t>შპს სოლო</t>
  </si>
  <si>
    <t>შპს ცისარტყელა</t>
  </si>
  <si>
    <t>შპს ვიბელი</t>
  </si>
  <si>
    <t>ყავა -მარცვალი</t>
  </si>
  <si>
    <t>27.06.2016</t>
  </si>
  <si>
    <t>სასტუმრო კოლხიდა</t>
  </si>
  <si>
    <t>სასტუმროს მომსახურება</t>
  </si>
  <si>
    <t>შპს კრეატორი</t>
  </si>
  <si>
    <t>შპს მაგისტრი</t>
  </si>
  <si>
    <t>ობიექტის დაცვითი ტექნიკური საშუალებების  მონტაჟი , დემონტაჟი, ექსპლოატაცია , დაცვა</t>
  </si>
  <si>
    <t>შპს ნიუპოსტი</t>
  </si>
  <si>
    <t>შპს ახალი ამბები</t>
  </si>
  <si>
    <t>15.07.2016</t>
  </si>
  <si>
    <t>შპს პროგრეს გრუპი</t>
  </si>
  <si>
    <t>ყავილების კომპოზიცია /თაიგული</t>
  </si>
  <si>
    <t>11.07.2016</t>
  </si>
  <si>
    <t>შპს ქუთაისი გარდენია</t>
  </si>
  <si>
    <t>კვებით მომსახურება</t>
  </si>
  <si>
    <t>01.06.2016</t>
  </si>
  <si>
    <t>შპს თრეველ სერვისი</t>
  </si>
  <si>
    <t>ავიაბილეთების მოწოდება და სხვა სერვისები</t>
  </si>
  <si>
    <t>27.07.2016</t>
  </si>
  <si>
    <t>შპს ტექნო ბუმი</t>
  </si>
  <si>
    <t>კონდენციონერის შესყიდვა</t>
  </si>
  <si>
    <t>შპს i&amp;k</t>
  </si>
  <si>
    <t>საოფისე მომსახურება-პრინტერის კარტრიჯების დატენვა</t>
  </si>
  <si>
    <t>შპს დილივერ სერვისი</t>
  </si>
  <si>
    <t>24.06.2016</t>
  </si>
  <si>
    <t>შპს ტვ ინტერნეიშენელი</t>
  </si>
  <si>
    <t>08.06.2016</t>
  </si>
  <si>
    <t>შპს ჰორიზონ ტვ სტუდია</t>
  </si>
  <si>
    <t>სატელევიზიო აპარატურითა და გენერატორით მომსახურება</t>
  </si>
  <si>
    <t>შპს ტნტ</t>
  </si>
  <si>
    <t>საკურიერო მომსახურება</t>
  </si>
  <si>
    <t>შპს კონექტი</t>
  </si>
  <si>
    <t>ინტერნეტ ვებგვერდის დამზადების მომსახ-ბა</t>
  </si>
  <si>
    <t>22.07.2016</t>
  </si>
  <si>
    <t>შპს ჯი ემ თი სასტუმროები</t>
  </si>
  <si>
    <t>პროექტების პრეზენტაციის უზრუნველყოფა საკონფერენციო დარბაზით</t>
  </si>
  <si>
    <t>19.07.2016</t>
  </si>
  <si>
    <t>შპს Event Bussines Group</t>
  </si>
  <si>
    <t>მოსახლეობასთან წინასაარჩევნო შეხვედრების უზრუნველყოფა აპარატურით და სხვა მომსახურებით</t>
  </si>
  <si>
    <t>12.07.2016</t>
  </si>
  <si>
    <t>შპს 4 თრეველ+</t>
  </si>
  <si>
    <t>შპს ფროფერთი მენეჯმენტი</t>
  </si>
  <si>
    <t>ფართის ქირა</t>
  </si>
  <si>
    <t>08.07.2016</t>
  </si>
  <si>
    <t>შპს ბათუმი ქარ ტურ</t>
  </si>
  <si>
    <t>05.07.2016</t>
  </si>
  <si>
    <t>შპს თეგეტა მოტორსი</t>
  </si>
  <si>
    <t>04.08.2016</t>
  </si>
  <si>
    <t>შპს ტექ</t>
  </si>
  <si>
    <t>ჰაერის გამაგრილებელი</t>
  </si>
  <si>
    <t>08.08.2016</t>
  </si>
  <si>
    <t>შპს არტ ფლორ დიზაინი</t>
  </si>
  <si>
    <t>ყვავილების თაიგულები 8 აგვისტოს გარდაცვლილთა მემორიალისთვის</t>
  </si>
  <si>
    <t>გივი მაღრაძე</t>
  </si>
  <si>
    <t>კლიპის მონტაჟი , დრონით და სხვა საშუალებებით გადაღება</t>
  </si>
  <si>
    <t>ლაურინეს ფილიპავიციუს</t>
  </si>
  <si>
    <t>მიხეილ იოსებიძე</t>
  </si>
  <si>
    <t>გენერატორით და სატ. აპარატურით მომსახურება</t>
  </si>
  <si>
    <t>03.08.2016</t>
  </si>
  <si>
    <t>ოქტაი ქაზუმოვი</t>
  </si>
  <si>
    <t>თარგმნით მომსახურება</t>
  </si>
  <si>
    <t>გიორგი რუხაძე</t>
  </si>
  <si>
    <t>ავიაბილეთების ღირებულება</t>
  </si>
  <si>
    <t>09.08.2016</t>
  </si>
  <si>
    <t>შპს პოლიგრაფ სერვისი</t>
  </si>
  <si>
    <t>245385355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</si>
</sst>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9"/>
      <name val="Arial"/>
      <family val="2"/>
    </font>
    <font>
      <sz val="9"/>
      <name val="Sylfaen"/>
      <family val="1"/>
    </font>
    <font>
      <sz val="12"/>
      <name val="Sylfaen"/>
      <family val="1"/>
    </font>
    <font>
      <sz val="12"/>
      <color indexed="8"/>
      <name val="fmgm"/>
      <family val="1"/>
    </font>
    <font>
      <sz val="12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sz val="9"/>
      <color theme="1"/>
      <name val="Segoe UI"/>
      <family val="2"/>
    </font>
    <font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</borders>
  <cellStyleXfs count="16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43" fontId="34" fillId="0" borderId="0" applyFont="0" applyFill="0" applyBorder="0" applyAlignment="0" applyProtection="0"/>
  </cellStyleXfs>
  <cellXfs count="550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2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3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2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6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39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0" xfId="9" applyFont="1" applyFill="1" applyBorder="1" applyAlignment="1" applyProtection="1">
      <alignment vertical="center"/>
    </xf>
    <xf numFmtId="0" fontId="18" fillId="5" borderId="39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0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0" xfId="9" applyFont="1" applyFill="1" applyBorder="1" applyAlignment="1" applyProtection="1">
      <alignment vertical="center"/>
    </xf>
    <xf numFmtId="14" fontId="18" fillId="0" borderId="39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0" xfId="0" applyFont="1" applyFill="1" applyBorder="1" applyAlignment="1" applyProtection="1">
      <alignment vertical="center"/>
    </xf>
    <xf numFmtId="0" fontId="18" fillId="5" borderId="39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0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9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0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0" fontId="16" fillId="0" borderId="0" xfId="0" applyFont="1" applyAlignment="1" applyProtection="1">
      <alignment vertical="top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14" fontId="18" fillId="0" borderId="0" xfId="9" applyNumberFormat="1" applyFont="1" applyAlignment="1" applyProtection="1">
      <alignment vertical="center"/>
      <protection locked="0"/>
    </xf>
    <xf numFmtId="14" fontId="18" fillId="0" borderId="39" xfId="9" applyNumberFormat="1" applyFont="1" applyBorder="1" applyAlignment="1" applyProtection="1">
      <alignment horizontal="left" vertical="center"/>
      <protection locked="0"/>
    </xf>
    <xf numFmtId="14" fontId="35" fillId="0" borderId="1" xfId="0" applyNumberFormat="1" applyFont="1" applyBorder="1" applyAlignment="1">
      <alignment horizontal="left"/>
    </xf>
    <xf numFmtId="0" fontId="28" fillId="5" borderId="41" xfId="9" applyFont="1" applyFill="1" applyBorder="1" applyAlignment="1" applyProtection="1">
      <alignment horizontal="center" vertical="center"/>
    </xf>
    <xf numFmtId="4" fontId="35" fillId="0" borderId="1" xfId="0" applyNumberFormat="1" applyFont="1" applyBorder="1" applyAlignment="1">
      <alignment horizontal="right"/>
    </xf>
    <xf numFmtId="0" fontId="36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/>
    </xf>
    <xf numFmtId="3" fontId="37" fillId="2" borderId="1" xfId="1" applyNumberFormat="1" applyFont="1" applyFill="1" applyBorder="1" applyAlignment="1" applyProtection="1">
      <alignment horizontal="left" vertical="center" wrapText="1"/>
    </xf>
    <xf numFmtId="49" fontId="37" fillId="2" borderId="1" xfId="1" applyNumberFormat="1" applyFont="1" applyFill="1" applyBorder="1" applyAlignment="1" applyProtection="1">
      <alignment horizontal="left" vertical="center" wrapText="1"/>
    </xf>
    <xf numFmtId="4" fontId="37" fillId="2" borderId="1" xfId="1" applyNumberFormat="1" applyFont="1" applyFill="1" applyBorder="1" applyAlignment="1" applyProtection="1">
      <alignment horizontal="center" vertical="center" wrapText="1"/>
    </xf>
    <xf numFmtId="3" fontId="37" fillId="2" borderId="1" xfId="1" applyNumberFormat="1" applyFont="1" applyFill="1" applyBorder="1" applyAlignment="1" applyProtection="1">
      <alignment horizontal="center" vertical="center" wrapText="1"/>
    </xf>
    <xf numFmtId="0" fontId="22" fillId="2" borderId="0" xfId="0" applyFont="1" applyFill="1" applyAlignment="1" applyProtection="1">
      <alignment horizontal="left"/>
      <protection locked="0"/>
    </xf>
    <xf numFmtId="0" fontId="37" fillId="2" borderId="0" xfId="0" applyFont="1" applyFill="1" applyAlignment="1" applyProtection="1">
      <alignment horizontal="left"/>
      <protection locked="0"/>
    </xf>
    <xf numFmtId="4" fontId="22" fillId="2" borderId="0" xfId="0" applyNumberFormat="1" applyFont="1" applyFill="1" applyAlignment="1" applyProtection="1">
      <alignment horizontal="center"/>
      <protection locked="0"/>
    </xf>
    <xf numFmtId="0" fontId="37" fillId="2" borderId="0" xfId="0" applyFont="1" applyFill="1" applyAlignment="1" applyProtection="1">
      <alignment horizontal="center"/>
      <protection locked="0"/>
    </xf>
    <xf numFmtId="0" fontId="37" fillId="2" borderId="0" xfId="0" applyFont="1" applyFill="1" applyProtection="1">
      <protection locked="0"/>
    </xf>
    <xf numFmtId="4" fontId="37" fillId="2" borderId="0" xfId="0" applyNumberFormat="1" applyFont="1" applyFill="1" applyAlignment="1" applyProtection="1">
      <alignment horizontal="center"/>
      <protection locked="0"/>
    </xf>
    <xf numFmtId="0" fontId="39" fillId="2" borderId="0" xfId="0" applyFont="1" applyFill="1" applyProtection="1">
      <protection locked="0"/>
    </xf>
    <xf numFmtId="0" fontId="39" fillId="2" borderId="0" xfId="0" applyFont="1" applyFill="1" applyAlignment="1" applyProtection="1">
      <alignment horizontal="left"/>
      <protection locked="0"/>
    </xf>
    <xf numFmtId="4" fontId="39" fillId="2" borderId="0" xfId="0" applyNumberFormat="1" applyFont="1" applyFill="1" applyAlignment="1" applyProtection="1">
      <alignment horizontal="center"/>
      <protection locked="0"/>
    </xf>
    <xf numFmtId="0" fontId="39" fillId="2" borderId="0" xfId="0" applyFont="1" applyFill="1" applyAlignment="1" applyProtection="1">
      <alignment horizontal="center"/>
      <protection locked="0"/>
    </xf>
    <xf numFmtId="0" fontId="22" fillId="2" borderId="0" xfId="0" applyFont="1" applyFill="1" applyProtection="1">
      <protection locked="0"/>
    </xf>
    <xf numFmtId="0" fontId="37" fillId="2" borderId="3" xfId="0" applyFont="1" applyFill="1" applyBorder="1" applyProtection="1">
      <protection locked="0"/>
    </xf>
    <xf numFmtId="4" fontId="37" fillId="2" borderId="3" xfId="0" applyNumberFormat="1" applyFont="1" applyFill="1" applyBorder="1" applyAlignment="1" applyProtection="1">
      <alignment horizontal="center"/>
      <protection locked="0"/>
    </xf>
    <xf numFmtId="0" fontId="40" fillId="2" borderId="0" xfId="0" applyFont="1" applyFill="1"/>
    <xf numFmtId="0" fontId="39" fillId="2" borderId="0" xfId="0" applyFont="1" applyFill="1" applyAlignment="1">
      <alignment horizontal="left"/>
    </xf>
    <xf numFmtId="4" fontId="40" fillId="2" borderId="0" xfId="0" applyNumberFormat="1" applyFont="1" applyFill="1" applyAlignment="1">
      <alignment horizontal="center"/>
    </xf>
    <xf numFmtId="0" fontId="39" fillId="2" borderId="0" xfId="0" applyFont="1" applyFill="1" applyAlignment="1">
      <alignment horizontal="center"/>
    </xf>
    <xf numFmtId="0" fontId="39" fillId="2" borderId="0" xfId="0" applyFont="1" applyFill="1"/>
    <xf numFmtId="4" fontId="39" fillId="2" borderId="0" xfId="0" applyNumberFormat="1" applyFont="1" applyFill="1" applyAlignment="1">
      <alignment horizontal="center"/>
    </xf>
    <xf numFmtId="0" fontId="20" fillId="5" borderId="1" xfId="4" applyFont="1" applyFill="1" applyBorder="1" applyAlignment="1" applyProtection="1">
      <alignment horizontal="right" vertical="center" wrapText="1"/>
    </xf>
    <xf numFmtId="49" fontId="20" fillId="5" borderId="1" xfId="4" applyNumberFormat="1" applyFont="1" applyFill="1" applyBorder="1" applyAlignment="1" applyProtection="1">
      <alignment horizontal="center" vertical="center" wrapText="1"/>
    </xf>
    <xf numFmtId="0" fontId="20" fillId="5" borderId="5" xfId="4" applyFont="1" applyFill="1" applyBorder="1" applyAlignment="1" applyProtection="1">
      <alignment horizontal="right" vertical="center" wrapText="1"/>
    </xf>
    <xf numFmtId="0" fontId="41" fillId="2" borderId="1" xfId="0" applyFont="1" applyFill="1" applyBorder="1" applyAlignment="1">
      <alignment horizontal="center"/>
    </xf>
    <xf numFmtId="0" fontId="18" fillId="0" borderId="1" xfId="4" applyFont="1" applyBorder="1" applyAlignment="1" applyProtection="1">
      <alignment horizontal="right" vertical="center" wrapText="1"/>
      <protection locked="0"/>
    </xf>
    <xf numFmtId="49" fontId="18" fillId="0" borderId="1" xfId="4" applyNumberFormat="1" applyFont="1" applyBorder="1" applyAlignment="1" applyProtection="1">
      <alignment horizontal="center" vertical="center" wrapText="1"/>
      <protection locked="0"/>
    </xf>
    <xf numFmtId="0" fontId="18" fillId="0" borderId="2" xfId="4" applyFont="1" applyBorder="1" applyAlignment="1" applyProtection="1">
      <alignment horizontal="center" vertical="center" wrapText="1"/>
      <protection locked="0"/>
    </xf>
    <xf numFmtId="0" fontId="18" fillId="2" borderId="1" xfId="4" applyFont="1" applyFill="1" applyBorder="1" applyAlignment="1" applyProtection="1">
      <alignment vertical="center" wrapText="1"/>
      <protection locked="0"/>
    </xf>
    <xf numFmtId="0" fontId="0" fillId="2" borderId="1" xfId="0" applyFill="1" applyBorder="1"/>
    <xf numFmtId="0" fontId="16" fillId="2" borderId="1" xfId="0" applyFont="1" applyFill="1" applyBorder="1" applyProtection="1">
      <protection locked="0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5" xfId="4" applyFont="1" applyFill="1" applyBorder="1" applyAlignment="1" applyProtection="1">
      <alignment horizontal="right" vertical="center" wrapText="1"/>
    </xf>
    <xf numFmtId="49" fontId="18" fillId="5" borderId="1" xfId="4" applyNumberFormat="1" applyFont="1" applyFill="1" applyBorder="1" applyAlignment="1" applyProtection="1">
      <alignment horizontal="center" vertical="center" wrapText="1"/>
    </xf>
    <xf numFmtId="0" fontId="18" fillId="5" borderId="19" xfId="4" applyFont="1" applyFill="1" applyBorder="1" applyAlignment="1" applyProtection="1">
      <alignment horizontal="center" vertical="center" wrapText="1"/>
    </xf>
    <xf numFmtId="0" fontId="18" fillId="5" borderId="2" xfId="4" applyFont="1" applyFill="1" applyBorder="1" applyAlignment="1" applyProtection="1">
      <alignment horizontal="center" vertical="center" wrapText="1"/>
    </xf>
    <xf numFmtId="0" fontId="20" fillId="5" borderId="19" xfId="4" applyFont="1" applyFill="1" applyBorder="1" applyAlignment="1" applyProtection="1">
      <alignment horizontal="center" vertical="center" wrapText="1"/>
    </xf>
    <xf numFmtId="0" fontId="23" fillId="0" borderId="43" xfId="2" applyFont="1" applyFill="1" applyBorder="1" applyAlignment="1" applyProtection="1">
      <alignment horizontal="center" vertical="center" wrapText="1"/>
      <protection locked="0"/>
    </xf>
    <xf numFmtId="0" fontId="26" fillId="0" borderId="32" xfId="5" applyFont="1" applyBorder="1" applyAlignment="1" applyProtection="1">
      <alignment horizontal="center" wrapText="1"/>
      <protection locked="0"/>
    </xf>
    <xf numFmtId="1" fontId="23" fillId="0" borderId="32" xfId="2" applyNumberFormat="1" applyFont="1" applyFill="1" applyBorder="1" applyAlignment="1" applyProtection="1">
      <alignment horizontal="center" vertical="center" wrapText="1"/>
      <protection locked="0"/>
    </xf>
    <xf numFmtId="1" fontId="23" fillId="0" borderId="44" xfId="2" applyNumberFormat="1" applyFont="1" applyFill="1" applyBorder="1" applyAlignment="1" applyProtection="1">
      <alignment horizontal="center" vertical="center" wrapText="1"/>
      <protection locked="0"/>
    </xf>
    <xf numFmtId="14" fontId="26" fillId="0" borderId="32" xfId="5" applyNumberFormat="1" applyFont="1" applyBorder="1" applyAlignment="1" applyProtection="1">
      <alignment horizontal="center" vertical="center" wrapText="1"/>
      <protection locked="0"/>
    </xf>
    <xf numFmtId="0" fontId="24" fillId="0" borderId="9" xfId="2" applyFont="1" applyFill="1" applyBorder="1" applyAlignment="1" applyProtection="1">
      <alignment horizontal="center" vertical="center" wrapText="1"/>
      <protection locked="0"/>
    </xf>
    <xf numFmtId="0" fontId="24" fillId="0" borderId="9" xfId="2" applyFont="1" applyFill="1" applyBorder="1" applyAlignment="1" applyProtection="1">
      <alignment horizontal="right" vertical="top" wrapText="1"/>
      <protection locked="0"/>
    </xf>
    <xf numFmtId="0" fontId="23" fillId="0" borderId="1" xfId="2" applyFont="1" applyFill="1" applyBorder="1" applyAlignment="1" applyProtection="1">
      <alignment horizontal="center" vertical="top" wrapText="1"/>
      <protection locked="0"/>
    </xf>
    <xf numFmtId="0" fontId="26" fillId="0" borderId="1" xfId="5" applyFont="1" applyBorder="1" applyAlignment="1" applyProtection="1">
      <alignment horizontal="center" wrapText="1"/>
      <protection locked="0"/>
    </xf>
    <xf numFmtId="1" fontId="23" fillId="0" borderId="1" xfId="2" applyNumberFormat="1" applyFont="1" applyFill="1" applyBorder="1" applyAlignment="1" applyProtection="1">
      <alignment horizontal="left" vertical="top" wrapText="1"/>
      <protection locked="0"/>
    </xf>
    <xf numFmtId="1" fontId="23" fillId="0" borderId="1" xfId="2" applyNumberFormat="1" applyFont="1" applyFill="1" applyBorder="1" applyAlignment="1" applyProtection="1">
      <alignment horizontal="center" vertical="top" wrapText="1"/>
      <protection locked="0"/>
    </xf>
    <xf numFmtId="14" fontId="26" fillId="0" borderId="1" xfId="5" applyNumberFormat="1" applyFont="1" applyBorder="1" applyAlignment="1" applyProtection="1">
      <alignment horizontal="center" wrapText="1"/>
      <protection locked="0"/>
    </xf>
    <xf numFmtId="0" fontId="24" fillId="0" borderId="1" xfId="2" applyFont="1" applyFill="1" applyBorder="1" applyAlignment="1" applyProtection="1">
      <alignment horizontal="center" vertical="top" wrapText="1"/>
      <protection locked="0"/>
    </xf>
    <xf numFmtId="14" fontId="33" fillId="0" borderId="2" xfId="9" applyNumberFormat="1" applyFont="1" applyBorder="1" applyAlignment="1" applyProtection="1">
      <alignment horizontal="left" vertical="center" wrapText="1"/>
      <protection locked="0"/>
    </xf>
    <xf numFmtId="49" fontId="18" fillId="0" borderId="1" xfId="4" applyNumberFormat="1" applyFont="1" applyBorder="1" applyAlignment="1" applyProtection="1">
      <alignment horizontal="right" vertical="center" wrapText="1"/>
      <protection locked="0"/>
    </xf>
    <xf numFmtId="49" fontId="16" fillId="5" borderId="0" xfId="0" applyNumberFormat="1" applyFont="1" applyFill="1" applyBorder="1" applyProtection="1"/>
    <xf numFmtId="49" fontId="16" fillId="5" borderId="0" xfId="0" applyNumberFormat="1" applyFont="1" applyFill="1" applyProtection="1"/>
    <xf numFmtId="49" fontId="16" fillId="2" borderId="0" xfId="0" applyNumberFormat="1" applyFont="1" applyFill="1" applyBorder="1" applyProtection="1"/>
    <xf numFmtId="49" fontId="16" fillId="5" borderId="0" xfId="1" applyNumberFormat="1" applyFont="1" applyFill="1" applyAlignment="1" applyProtection="1">
      <alignment horizontal="center" vertical="center"/>
    </xf>
    <xf numFmtId="49" fontId="21" fillId="6" borderId="1" xfId="1" applyNumberFormat="1" applyFont="1" applyFill="1" applyBorder="1" applyAlignment="1" applyProtection="1">
      <alignment horizontal="center" vertical="center" wrapText="1"/>
    </xf>
    <xf numFmtId="49" fontId="21" fillId="0" borderId="1" xfId="1" applyNumberFormat="1" applyFont="1" applyFill="1" applyBorder="1" applyAlignment="1" applyProtection="1">
      <alignment horizontal="left" vertical="center" wrapText="1" indent="1"/>
    </xf>
    <xf numFmtId="49" fontId="21" fillId="0" borderId="1" xfId="0" applyNumberFormat="1" applyFont="1" applyFill="1" applyBorder="1" applyProtection="1">
      <protection locked="0"/>
    </xf>
    <xf numFmtId="49" fontId="21" fillId="0" borderId="0" xfId="0" applyNumberFormat="1" applyFont="1" applyAlignment="1" applyProtection="1">
      <alignment horizontal="left"/>
      <protection locked="0"/>
    </xf>
    <xf numFmtId="49" fontId="16" fillId="0" borderId="0" xfId="0" applyNumberFormat="1" applyFont="1" applyProtection="1">
      <protection locked="0"/>
    </xf>
    <xf numFmtId="49" fontId="21" fillId="0" borderId="0" xfId="0" applyNumberFormat="1" applyFont="1" applyProtection="1">
      <protection locked="0"/>
    </xf>
    <xf numFmtId="49" fontId="15" fillId="0" borderId="0" xfId="0" applyNumberFormat="1" applyFont="1"/>
    <xf numFmtId="49" fontId="0" fillId="0" borderId="0" xfId="0" applyNumberFormat="1"/>
    <xf numFmtId="1" fontId="23" fillId="2" borderId="6" xfId="2" applyNumberFormat="1" applyFont="1" applyFill="1" applyBorder="1" applyAlignment="1" applyProtection="1">
      <alignment horizontal="left" vertical="top" wrapText="1"/>
      <protection locked="0"/>
    </xf>
    <xf numFmtId="14" fontId="10" fillId="0" borderId="1" xfId="3" applyNumberFormat="1" applyBorder="1" applyAlignment="1" applyProtection="1">
      <alignment horizontal="center" vertical="center" wrapText="1"/>
      <protection locked="0"/>
    </xf>
    <xf numFmtId="0" fontId="18" fillId="0" borderId="2" xfId="4" applyFont="1" applyBorder="1" applyAlignment="1" applyProtection="1">
      <alignment horizontal="right" vertical="center" wrapText="1"/>
      <protection locked="0"/>
    </xf>
    <xf numFmtId="14" fontId="42" fillId="2" borderId="1" xfId="0" applyNumberFormat="1" applyFont="1" applyFill="1" applyBorder="1" applyAlignment="1">
      <alignment horizontal="left"/>
    </xf>
    <xf numFmtId="0" fontId="28" fillId="5" borderId="45" xfId="9" applyFont="1" applyFill="1" applyBorder="1" applyAlignment="1" applyProtection="1">
      <alignment horizontal="center" vertical="center"/>
    </xf>
    <xf numFmtId="4" fontId="42" fillId="2" borderId="1" xfId="0" applyNumberFormat="1" applyFont="1" applyFill="1" applyBorder="1" applyAlignment="1">
      <alignment horizontal="right"/>
    </xf>
    <xf numFmtId="0" fontId="28" fillId="5" borderId="46" xfId="9" applyFont="1" applyFill="1" applyBorder="1" applyAlignment="1" applyProtection="1">
      <alignment horizontal="center" vertical="center"/>
    </xf>
    <xf numFmtId="0" fontId="31" fillId="2" borderId="1" xfId="0" applyFont="1" applyFill="1" applyBorder="1" applyAlignment="1">
      <alignment horizontal="left"/>
    </xf>
    <xf numFmtId="0" fontId="42" fillId="2" borderId="1" xfId="0" applyFont="1" applyFill="1" applyBorder="1" applyAlignment="1">
      <alignment horizontal="left"/>
    </xf>
    <xf numFmtId="0" fontId="33" fillId="4" borderId="47" xfId="9" applyFont="1" applyFill="1" applyBorder="1" applyAlignment="1" applyProtection="1">
      <alignment vertical="center" wrapText="1"/>
      <protection locked="0"/>
    </xf>
    <xf numFmtId="0" fontId="33" fillId="4" borderId="4" xfId="9" applyFont="1" applyFill="1" applyBorder="1" applyAlignment="1" applyProtection="1">
      <alignment vertical="center" wrapText="1"/>
      <protection locked="0"/>
    </xf>
    <xf numFmtId="0" fontId="31" fillId="0" borderId="1" xfId="0" applyFont="1" applyBorder="1" applyAlignment="1">
      <alignment horizontal="left"/>
    </xf>
    <xf numFmtId="49" fontId="43" fillId="2" borderId="0" xfId="0" applyNumberFormat="1" applyFont="1" applyFill="1"/>
    <xf numFmtId="3" fontId="37" fillId="2" borderId="0" xfId="0" applyNumberFormat="1" applyFont="1" applyFill="1" applyAlignment="1" applyProtection="1">
      <alignment horizontal="center"/>
      <protection locked="0"/>
    </xf>
    <xf numFmtId="4" fontId="0" fillId="2" borderId="0" xfId="0" applyNumberFormat="1" applyFill="1"/>
    <xf numFmtId="0" fontId="21" fillId="2" borderId="0" xfId="0" applyFont="1" applyFill="1" applyProtection="1"/>
    <xf numFmtId="14" fontId="18" fillId="2" borderId="39" xfId="9" applyNumberFormat="1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Alignment="1" applyProtection="1">
      <alignment vertical="center"/>
      <protection locked="0"/>
    </xf>
    <xf numFmtId="0" fontId="16" fillId="2" borderId="0" xfId="1" applyFont="1" applyFill="1" applyBorder="1" applyAlignment="1" applyProtection="1">
      <alignment horizontal="center" vertical="center"/>
    </xf>
    <xf numFmtId="0" fontId="37" fillId="2" borderId="0" xfId="1" applyFont="1" applyFill="1" applyAlignment="1" applyProtection="1">
      <alignment horizontal="center" vertical="center"/>
    </xf>
    <xf numFmtId="0" fontId="37" fillId="2" borderId="0" xfId="1" applyFont="1" applyFill="1" applyAlignment="1" applyProtection="1">
      <alignment horizontal="left" vertical="center"/>
    </xf>
    <xf numFmtId="4" fontId="37" fillId="2" borderId="0" xfId="1" applyNumberFormat="1" applyFont="1" applyFill="1" applyBorder="1" applyAlignment="1" applyProtection="1">
      <alignment horizontal="center" vertical="center"/>
    </xf>
    <xf numFmtId="3" fontId="22" fillId="2" borderId="1" xfId="1" applyNumberFormat="1" applyFont="1" applyFill="1" applyBorder="1" applyAlignment="1" applyProtection="1">
      <alignment horizontal="center" vertical="center" wrapText="1"/>
    </xf>
    <xf numFmtId="3" fontId="22" fillId="2" borderId="1" xfId="1" applyNumberFormat="1" applyFont="1" applyFill="1" applyBorder="1" applyAlignment="1" applyProtection="1">
      <alignment horizontal="left" vertical="center" wrapText="1"/>
    </xf>
    <xf numFmtId="4" fontId="22" fillId="2" borderId="1" xfId="1" applyNumberFormat="1" applyFont="1" applyFill="1" applyBorder="1" applyAlignment="1" applyProtection="1">
      <alignment horizontal="center" vertical="center" wrapText="1"/>
    </xf>
    <xf numFmtId="0" fontId="37" fillId="2" borderId="1" xfId="1" applyFont="1" applyFill="1" applyBorder="1" applyAlignment="1" applyProtection="1">
      <alignment horizontal="left" vertical="center" wrapText="1" indent="1"/>
    </xf>
    <xf numFmtId="0" fontId="38" fillId="2" borderId="1" xfId="0" applyNumberFormat="1" applyFont="1" applyFill="1" applyBorder="1" applyAlignment="1">
      <alignment horizontal="left" vertical="top"/>
    </xf>
    <xf numFmtId="0" fontId="37" fillId="2" borderId="1" xfId="1" applyFont="1" applyFill="1" applyBorder="1" applyAlignment="1" applyProtection="1">
      <alignment horizontal="left" vertical="center" wrapText="1"/>
    </xf>
    <xf numFmtId="4" fontId="38" fillId="2" borderId="1" xfId="0" applyNumberFormat="1" applyFont="1" applyFill="1" applyBorder="1" applyAlignment="1">
      <alignment horizontal="center" vertical="top"/>
    </xf>
    <xf numFmtId="4" fontId="38" fillId="2" borderId="42" xfId="0" applyNumberFormat="1" applyFont="1" applyFill="1" applyBorder="1" applyAlignment="1">
      <alignment horizontal="right" vertical="top"/>
    </xf>
    <xf numFmtId="4" fontId="38" fillId="2" borderId="0" xfId="0" applyNumberFormat="1" applyFont="1" applyFill="1" applyBorder="1" applyAlignment="1">
      <alignment horizontal="right" vertical="top"/>
    </xf>
    <xf numFmtId="49" fontId="38" fillId="2" borderId="1" xfId="0" applyNumberFormat="1" applyFont="1" applyFill="1" applyBorder="1" applyAlignment="1">
      <alignment horizontal="left" vertical="top"/>
    </xf>
    <xf numFmtId="0" fontId="16" fillId="2" borderId="0" xfId="1" applyFont="1" applyFill="1" applyAlignment="1" applyProtection="1">
      <alignment vertical="center"/>
    </xf>
    <xf numFmtId="3" fontId="21" fillId="2" borderId="1" xfId="1" applyNumberFormat="1" applyFont="1" applyFill="1" applyBorder="1" applyAlignment="1" applyProtection="1">
      <alignment horizontal="center" vertical="center" wrapText="1"/>
    </xf>
    <xf numFmtId="3" fontId="21" fillId="2" borderId="1" xfId="1" applyNumberFormat="1" applyFont="1" applyFill="1" applyBorder="1" applyAlignment="1" applyProtection="1">
      <alignment horizontal="right" vertical="center"/>
    </xf>
    <xf numFmtId="3" fontId="21" fillId="2" borderId="1" xfId="1" applyNumberFormat="1" applyFont="1" applyFill="1" applyBorder="1" applyAlignment="1" applyProtection="1">
      <alignment horizontal="right" vertical="center" wrapText="1"/>
    </xf>
    <xf numFmtId="3" fontId="16" fillId="2" borderId="1" xfId="1" applyNumberFormat="1" applyFont="1" applyFill="1" applyBorder="1" applyAlignment="1" applyProtection="1">
      <alignment horizontal="right" vertical="center" wrapText="1"/>
    </xf>
    <xf numFmtId="165" fontId="16" fillId="2" borderId="1" xfId="2" applyNumberFormat="1" applyFont="1" applyFill="1" applyBorder="1" applyAlignment="1" applyProtection="1">
      <alignment horizontal="right" vertical="center"/>
      <protection locked="0"/>
    </xf>
    <xf numFmtId="43" fontId="16" fillId="2" borderId="1" xfId="15" applyFont="1" applyFill="1" applyBorder="1" applyAlignment="1" applyProtection="1">
      <alignment horizontal="right" vertical="center"/>
      <protection locked="0"/>
    </xf>
    <xf numFmtId="4" fontId="16" fillId="2" borderId="1" xfId="2" applyNumberFormat="1" applyFont="1" applyFill="1" applyBorder="1" applyAlignment="1" applyProtection="1">
      <alignment horizontal="right" vertical="center"/>
      <protection locked="0"/>
    </xf>
    <xf numFmtId="0" fontId="16" fillId="2" borderId="1" xfId="2" applyFont="1" applyFill="1" applyBorder="1" applyAlignment="1" applyProtection="1">
      <alignment horizontal="right" vertical="top"/>
    </xf>
    <xf numFmtId="49" fontId="16" fillId="2" borderId="1" xfId="2" applyNumberFormat="1" applyFont="1" applyFill="1" applyBorder="1" applyAlignment="1" applyProtection="1">
      <alignment horizontal="right" vertical="center"/>
      <protection locked="0"/>
    </xf>
    <xf numFmtId="4" fontId="16" fillId="2" borderId="4" xfId="2" applyNumberFormat="1" applyFont="1" applyFill="1" applyBorder="1" applyAlignment="1" applyProtection="1">
      <alignment horizontal="right" vertical="center"/>
      <protection locked="0"/>
    </xf>
    <xf numFmtId="0" fontId="21" fillId="2" borderId="4" xfId="3" applyFont="1" applyFill="1" applyBorder="1" applyAlignment="1" applyProtection="1">
      <alignment horizontal="right"/>
    </xf>
    <xf numFmtId="0" fontId="16" fillId="2" borderId="4" xfId="3" applyFont="1" applyFill="1" applyBorder="1" applyAlignment="1" applyProtection="1">
      <alignment horizontal="right"/>
      <protection locked="0"/>
    </xf>
    <xf numFmtId="0" fontId="21" fillId="2" borderId="1" xfId="0" applyFont="1" applyFill="1" applyBorder="1" applyProtection="1"/>
    <xf numFmtId="0" fontId="16" fillId="2" borderId="0" xfId="3" applyFont="1" applyFill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5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0" fontId="16" fillId="2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0" borderId="0" xfId="0" applyFont="1" applyAlignment="1" applyProtection="1">
      <alignment horizontal="left" vertical="top" wrapText="1"/>
      <protection locked="0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5" xfId="10" applyNumberFormat="1" applyFont="1" applyFill="1" applyBorder="1" applyAlignment="1" applyProtection="1">
      <alignment horizontal="center" vertical="center"/>
    </xf>
    <xf numFmtId="14" fontId="20" fillId="2" borderId="35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21" fillId="2" borderId="1" xfId="1" applyNumberFormat="1" applyFont="1" applyFill="1" applyBorder="1" applyAlignment="1" applyProtection="1">
      <alignment horizontal="left" vertical="center" wrapText="1" indent="1"/>
    </xf>
    <xf numFmtId="1" fontId="25" fillId="0" borderId="1" xfId="2" applyNumberFormat="1" applyFont="1" applyFill="1" applyBorder="1" applyAlignment="1" applyProtection="1">
      <alignment vertical="top" wrapText="1"/>
      <protection locked="0"/>
    </xf>
    <xf numFmtId="0" fontId="15" fillId="2" borderId="0" xfId="0" applyFont="1" applyFill="1" applyAlignment="1">
      <alignment vertical="top"/>
    </xf>
    <xf numFmtId="1" fontId="25" fillId="0" borderId="1" xfId="2" applyNumberFormat="1" applyFont="1" applyFill="1" applyBorder="1" applyAlignment="1" applyProtection="1">
      <alignment horizontal="left" vertical="top" wrapText="1"/>
      <protection locked="0"/>
    </xf>
    <xf numFmtId="168" fontId="28" fillId="2" borderId="2" xfId="10" applyNumberFormat="1" applyFont="1" applyFill="1" applyBorder="1" applyAlignment="1" applyProtection="1">
      <alignment horizontal="left" vertical="center" wrapText="1"/>
      <protection locked="0"/>
    </xf>
    <xf numFmtId="0" fontId="21" fillId="0" borderId="1" xfId="1" applyFont="1" applyFill="1" applyBorder="1" applyAlignment="1" applyProtection="1">
      <alignment horizontal="center" vertical="center" wrapText="1"/>
    </xf>
    <xf numFmtId="14" fontId="16" fillId="0" borderId="0" xfId="1" applyNumberFormat="1" applyFont="1" applyFill="1" applyBorder="1" applyAlignment="1" applyProtection="1">
      <alignment horizontal="right" vertical="center"/>
    </xf>
    <xf numFmtId="1" fontId="23" fillId="0" borderId="6" xfId="2" applyNumberFormat="1" applyFont="1" applyFill="1" applyBorder="1" applyAlignment="1" applyProtection="1">
      <alignment horizontal="center" vertical="center" wrapText="1"/>
      <protection locked="0"/>
    </xf>
    <xf numFmtId="0" fontId="23" fillId="2" borderId="6" xfId="2" applyFont="1" applyFill="1" applyBorder="1" applyAlignment="1" applyProtection="1">
      <alignment horizontal="left" vertical="top" wrapText="1"/>
      <protection locked="0"/>
    </xf>
    <xf numFmtId="0" fontId="0" fillId="2" borderId="1" xfId="0" applyFill="1" applyBorder="1" applyAlignment="1">
      <alignment horizontal="center" vertical="center" wrapText="1"/>
    </xf>
    <xf numFmtId="1" fontId="23" fillId="2" borderId="6" xfId="2" applyNumberFormat="1" applyFont="1" applyFill="1" applyBorder="1" applyAlignment="1" applyProtection="1">
      <alignment horizontal="center" vertical="center" wrapText="1"/>
      <protection locked="0"/>
    </xf>
    <xf numFmtId="0" fontId="16" fillId="2" borderId="6" xfId="2" applyFont="1" applyFill="1" applyBorder="1" applyAlignment="1" applyProtection="1">
      <alignment horizontal="left" vertical="top" wrapText="1"/>
      <protection locked="0"/>
    </xf>
    <xf numFmtId="14" fontId="10" fillId="2" borderId="1" xfId="3" applyNumberFormat="1" applyFill="1" applyBorder="1" applyAlignment="1" applyProtection="1">
      <alignment horizontal="center" vertical="center" wrapText="1"/>
      <protection locked="0"/>
    </xf>
    <xf numFmtId="49" fontId="23" fillId="0" borderId="6" xfId="2" applyNumberFormat="1" applyFont="1" applyFill="1" applyBorder="1" applyAlignment="1" applyProtection="1">
      <alignment horizontal="left" vertical="top" wrapText="1"/>
      <protection locked="0"/>
    </xf>
    <xf numFmtId="14" fontId="16" fillId="0" borderId="2" xfId="1" applyNumberFormat="1" applyFont="1" applyFill="1" applyBorder="1" applyAlignment="1" applyProtection="1">
      <alignment horizontal="center" vertical="center" wrapText="1"/>
    </xf>
    <xf numFmtId="0" fontId="16" fillId="0" borderId="6" xfId="2" applyFont="1" applyFill="1" applyBorder="1" applyAlignment="1" applyProtection="1">
      <alignment horizontal="left" vertical="top" wrapText="1"/>
      <protection locked="0"/>
    </xf>
    <xf numFmtId="0" fontId="44" fillId="0" borderId="0" xfId="0" applyFont="1"/>
    <xf numFmtId="0" fontId="23" fillId="0" borderId="48" xfId="2" applyFont="1" applyFill="1" applyBorder="1" applyAlignment="1" applyProtection="1">
      <alignment horizontal="left" vertical="top" wrapText="1"/>
      <protection locked="0"/>
    </xf>
    <xf numFmtId="2" fontId="25" fillId="0" borderId="27" xfId="2" applyNumberFormat="1" applyFont="1" applyFill="1" applyBorder="1" applyAlignment="1" applyProtection="1">
      <alignment horizontal="left" vertical="top" wrapText="1"/>
    </xf>
  </cellXfs>
  <cellStyles count="16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  <cellStyle name="Финансовый" xfId="15" builtinId="3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171450</xdr:rowOff>
    </xdr:from>
    <xdr:to>
      <xdr:col>1</xdr:col>
      <xdr:colOff>1495425</xdr:colOff>
      <xdr:row>35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35</xdr:row>
      <xdr:rowOff>180975</xdr:rowOff>
    </xdr:from>
    <xdr:to>
      <xdr:col>2</xdr:col>
      <xdr:colOff>554556</xdr:colOff>
      <xdr:row>35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91</xdr:row>
      <xdr:rowOff>171450</xdr:rowOff>
    </xdr:from>
    <xdr:to>
      <xdr:col>2</xdr:col>
      <xdr:colOff>1495425</xdr:colOff>
      <xdr:row>91</xdr:row>
      <xdr:rowOff>171450</xdr:rowOff>
    </xdr:to>
    <xdr:cxnSp macro="">
      <xdr:nvCxnSpPr>
        <xdr:cNvPr id="3" name="Straight Connector 1"/>
        <xdr:cNvCxnSpPr/>
      </xdr:nvCxnSpPr>
      <xdr:spPr>
        <a:xfrm>
          <a:off x="1386840" y="3600831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171450</xdr:rowOff>
    </xdr:from>
    <xdr:to>
      <xdr:col>1</xdr:col>
      <xdr:colOff>1495425</xdr:colOff>
      <xdr:row>38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38</xdr:row>
      <xdr:rowOff>180975</xdr:rowOff>
    </xdr:from>
    <xdr:to>
      <xdr:col>6</xdr:col>
      <xdr:colOff>219075</xdr:colOff>
      <xdr:row>38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4" name="Straight Connector 1"/>
        <xdr:cNvCxnSpPr/>
      </xdr:nvCxnSpPr>
      <xdr:spPr>
        <a:xfrm>
          <a:off x="304800" y="25226010"/>
          <a:ext cx="124396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85</xdr:row>
      <xdr:rowOff>180975</xdr:rowOff>
    </xdr:from>
    <xdr:to>
      <xdr:col>6</xdr:col>
      <xdr:colOff>219075</xdr:colOff>
      <xdr:row>85</xdr:row>
      <xdr:rowOff>180975</xdr:rowOff>
    </xdr:to>
    <xdr:cxnSp macro="">
      <xdr:nvCxnSpPr>
        <xdr:cNvPr id="5" name="Straight Connector 2"/>
        <xdr:cNvCxnSpPr/>
      </xdr:nvCxnSpPr>
      <xdr:spPr>
        <a:xfrm>
          <a:off x="3962400" y="25227915"/>
          <a:ext cx="351091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52</xdr:row>
      <xdr:rowOff>171450</xdr:rowOff>
    </xdr:from>
    <xdr:to>
      <xdr:col>2</xdr:col>
      <xdr:colOff>1495425</xdr:colOff>
      <xdr:row>52</xdr:row>
      <xdr:rowOff>171450</xdr:rowOff>
    </xdr:to>
    <xdr:cxnSp macro="">
      <xdr:nvCxnSpPr>
        <xdr:cNvPr id="4" name="Straight Connector 1"/>
        <xdr:cNvCxnSpPr/>
      </xdr:nvCxnSpPr>
      <xdr:spPr>
        <a:xfrm>
          <a:off x="1409700" y="1506093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52</xdr:row>
      <xdr:rowOff>152400</xdr:rowOff>
    </xdr:from>
    <xdr:to>
      <xdr:col>7</xdr:col>
      <xdr:colOff>9525</xdr:colOff>
      <xdr:row>52</xdr:row>
      <xdr:rowOff>152400</xdr:rowOff>
    </xdr:to>
    <xdr:cxnSp macro="">
      <xdr:nvCxnSpPr>
        <xdr:cNvPr id="5" name="Straight Connector 2"/>
        <xdr:cNvCxnSpPr/>
      </xdr:nvCxnSpPr>
      <xdr:spPr>
        <a:xfrm>
          <a:off x="4655820" y="15041880"/>
          <a:ext cx="414718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68</xdr:row>
      <xdr:rowOff>171450</xdr:rowOff>
    </xdr:from>
    <xdr:to>
      <xdr:col>2</xdr:col>
      <xdr:colOff>1495425</xdr:colOff>
      <xdr:row>68</xdr:row>
      <xdr:rowOff>171450</xdr:rowOff>
    </xdr:to>
    <xdr:cxnSp macro="">
      <xdr:nvCxnSpPr>
        <xdr:cNvPr id="6" name="Straight Connector 1"/>
        <xdr:cNvCxnSpPr/>
      </xdr:nvCxnSpPr>
      <xdr:spPr>
        <a:xfrm>
          <a:off x="1478280" y="224218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68</xdr:row>
      <xdr:rowOff>152400</xdr:rowOff>
    </xdr:from>
    <xdr:to>
      <xdr:col>7</xdr:col>
      <xdr:colOff>9525</xdr:colOff>
      <xdr:row>68</xdr:row>
      <xdr:rowOff>152400</xdr:rowOff>
    </xdr:to>
    <xdr:cxnSp macro="">
      <xdr:nvCxnSpPr>
        <xdr:cNvPr id="7" name="Straight Connector 2"/>
        <xdr:cNvCxnSpPr/>
      </xdr:nvCxnSpPr>
      <xdr:spPr>
        <a:xfrm>
          <a:off x="4808220" y="22402800"/>
          <a:ext cx="420814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4316;&#4312;&#4315;&#4323;&#4328;&#4312;%20&#4306;&#4304;&#4307;&#4304;&#4321;&#4304;&#4306;&#4310;&#4304;&#4309;&#4316;&#4312;%20&#4304;&#4323;&#4307;&#4312;&#4322;&#4328;&#4312;%20saarchevno-periodis_deklaraciis_formebi%20-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9-19.07.2016%20finansur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4324;&#4312;&#4316;&#4304;&#4316;&#4321;&#4323;&#4320;&#4312;%20August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/>
      <sheetData sheetId="2"/>
      <sheetData sheetId="3"/>
      <sheetData sheetId="4"/>
      <sheetData sheetId="5"/>
      <sheetData sheetId="6">
        <row r="142">
          <cell r="K142">
            <v>293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3333333"/>
      <sheetName val="ფორმა 5.4333333333"/>
      <sheetName val="ფორმა 5.5555555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111111"/>
      <sheetName val="ფორმა N9.7.1"/>
      <sheetName val="Valid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zoomScaleNormal="100" zoomScaleSheetLayoutView="80" workbookViewId="0">
      <selection activeCell="C19" sqref="C19"/>
    </sheetView>
  </sheetViews>
  <sheetFormatPr defaultColWidth="9.109375" defaultRowHeight="14.4"/>
  <cols>
    <col min="1" max="1" width="6.33203125" style="276" bestFit="1" customWidth="1"/>
    <col min="2" max="2" width="13.109375" style="276" customWidth="1"/>
    <col min="3" max="3" width="17.88671875" style="276" customWidth="1"/>
    <col min="4" max="4" width="15.109375" style="276" customWidth="1"/>
    <col min="5" max="5" width="23.44140625" style="276" customWidth="1"/>
    <col min="6" max="6" width="19.109375" style="277" customWidth="1"/>
    <col min="7" max="7" width="22.33203125" style="277" customWidth="1"/>
    <col min="8" max="8" width="19.109375" style="277" customWidth="1"/>
    <col min="9" max="9" width="16.44140625" style="276" bestFit="1" customWidth="1"/>
    <col min="10" max="10" width="17.44140625" style="276" customWidth="1"/>
    <col min="11" max="11" width="13.109375" style="276" bestFit="1" customWidth="1"/>
    <col min="12" max="12" width="15.33203125" style="276" customWidth="1"/>
    <col min="13" max="16384" width="9.109375" style="276"/>
  </cols>
  <sheetData>
    <row r="1" spans="1:12" s="287" customFormat="1" ht="13.8">
      <c r="A1" s="352" t="s">
        <v>295</v>
      </c>
      <c r="B1" s="337"/>
      <c r="C1" s="337"/>
      <c r="D1" s="337"/>
      <c r="E1" s="338"/>
      <c r="F1" s="332"/>
      <c r="G1" s="338"/>
      <c r="H1" s="351"/>
      <c r="I1" s="337"/>
      <c r="J1" s="338"/>
      <c r="K1" s="338"/>
      <c r="L1" s="350" t="s">
        <v>97</v>
      </c>
    </row>
    <row r="2" spans="1:12" s="287" customFormat="1" ht="13.8">
      <c r="A2" s="349" t="s">
        <v>128</v>
      </c>
      <c r="B2" s="337"/>
      <c r="C2" s="337"/>
      <c r="D2" s="337"/>
      <c r="E2" s="338"/>
      <c r="F2" s="332"/>
      <c r="G2" s="338"/>
      <c r="H2" s="348"/>
      <c r="I2" s="337"/>
      <c r="J2" s="338"/>
      <c r="K2" s="347">
        <v>42571</v>
      </c>
      <c r="L2" s="382">
        <v>42591</v>
      </c>
    </row>
    <row r="3" spans="1:12" s="287" customFormat="1" ht="13.8">
      <c r="A3" s="346"/>
      <c r="B3" s="337"/>
      <c r="C3" s="345"/>
      <c r="D3" s="344"/>
      <c r="E3" s="338"/>
      <c r="F3" s="343"/>
      <c r="G3" s="338"/>
      <c r="H3" s="338"/>
      <c r="I3" s="332"/>
      <c r="J3" s="337"/>
      <c r="K3" s="337"/>
      <c r="L3" s="336"/>
    </row>
    <row r="4" spans="1:12" s="287" customFormat="1" ht="13.8">
      <c r="A4" s="375" t="s">
        <v>262</v>
      </c>
      <c r="B4" s="332"/>
      <c r="C4" s="332"/>
      <c r="D4" s="377" t="s">
        <v>478</v>
      </c>
      <c r="E4" s="367"/>
      <c r="F4" s="286"/>
      <c r="G4" s="279"/>
      <c r="H4" s="368"/>
      <c r="I4" s="367"/>
      <c r="J4" s="369"/>
      <c r="K4" s="279"/>
      <c r="L4" s="370"/>
    </row>
    <row r="5" spans="1:12" s="287" customFormat="1" thickBot="1">
      <c r="A5" s="342"/>
      <c r="B5" s="338"/>
      <c r="C5" s="341"/>
      <c r="D5" s="340"/>
      <c r="E5" s="338"/>
      <c r="F5" s="339"/>
      <c r="G5" s="339"/>
      <c r="H5" s="339"/>
      <c r="I5" s="338"/>
      <c r="J5" s="337"/>
      <c r="K5" s="337"/>
      <c r="L5" s="336"/>
    </row>
    <row r="6" spans="1:12" ht="15" thickBot="1">
      <c r="A6" s="335"/>
      <c r="B6" s="334"/>
      <c r="C6" s="333"/>
      <c r="D6" s="333"/>
      <c r="E6" s="333"/>
      <c r="F6" s="332"/>
      <c r="G6" s="332"/>
      <c r="H6" s="332"/>
      <c r="I6" s="509" t="s">
        <v>440</v>
      </c>
      <c r="J6" s="510"/>
      <c r="K6" s="511"/>
      <c r="L6" s="331"/>
    </row>
    <row r="7" spans="1:12" s="319" customFormat="1" ht="36.6" thickBot="1">
      <c r="A7" s="330" t="s">
        <v>64</v>
      </c>
      <c r="B7" s="329" t="s">
        <v>129</v>
      </c>
      <c r="C7" s="329" t="s">
        <v>439</v>
      </c>
      <c r="D7" s="328" t="s">
        <v>268</v>
      </c>
      <c r="E7" s="327" t="s">
        <v>438</v>
      </c>
      <c r="F7" s="326" t="s">
        <v>437</v>
      </c>
      <c r="G7" s="325" t="s">
        <v>216</v>
      </c>
      <c r="H7" s="324" t="s">
        <v>213</v>
      </c>
      <c r="I7" s="323" t="s">
        <v>436</v>
      </c>
      <c r="J7" s="322" t="s">
        <v>265</v>
      </c>
      <c r="K7" s="321" t="s">
        <v>217</v>
      </c>
      <c r="L7" s="320" t="s">
        <v>218</v>
      </c>
    </row>
    <row r="8" spans="1:12" s="313" customFormat="1" ht="15" thickBot="1">
      <c r="A8" s="317">
        <v>1</v>
      </c>
      <c r="B8" s="385">
        <v>2</v>
      </c>
      <c r="C8" s="318">
        <v>3</v>
      </c>
      <c r="D8" s="459">
        <v>4</v>
      </c>
      <c r="E8" s="461">
        <v>5</v>
      </c>
      <c r="F8" s="385">
        <v>6</v>
      </c>
      <c r="G8" s="459">
        <v>7</v>
      </c>
      <c r="H8" s="385">
        <v>8</v>
      </c>
      <c r="I8" s="317">
        <v>9</v>
      </c>
      <c r="J8" s="316">
        <v>10</v>
      </c>
      <c r="K8" s="315">
        <v>11</v>
      </c>
      <c r="L8" s="314">
        <v>12</v>
      </c>
    </row>
    <row r="9" spans="1:12" ht="24">
      <c r="A9" s="312">
        <v>1</v>
      </c>
      <c r="B9" s="458">
        <v>42571</v>
      </c>
      <c r="C9" s="306" t="s">
        <v>479</v>
      </c>
      <c r="D9" s="460">
        <v>800</v>
      </c>
      <c r="E9" s="462" t="s">
        <v>827</v>
      </c>
      <c r="F9" s="463" t="s">
        <v>832</v>
      </c>
      <c r="G9" s="463" t="s">
        <v>836</v>
      </c>
      <c r="H9" s="462" t="s">
        <v>483</v>
      </c>
      <c r="I9" s="464"/>
      <c r="J9" s="311"/>
      <c r="K9" s="310"/>
      <c r="L9" s="309"/>
    </row>
    <row r="10" spans="1:12" ht="24">
      <c r="A10" s="308">
        <v>2</v>
      </c>
      <c r="B10" s="458">
        <v>42571</v>
      </c>
      <c r="C10" s="306" t="s">
        <v>479</v>
      </c>
      <c r="D10" s="460">
        <v>2175</v>
      </c>
      <c r="E10" s="462" t="s">
        <v>828</v>
      </c>
      <c r="F10" s="463" t="s">
        <v>833</v>
      </c>
      <c r="G10" s="463" t="s">
        <v>837</v>
      </c>
      <c r="H10" s="462" t="s">
        <v>483</v>
      </c>
      <c r="I10" s="465"/>
      <c r="J10" s="301"/>
      <c r="K10" s="300"/>
      <c r="L10" s="299"/>
    </row>
    <row r="11" spans="1:12" ht="24">
      <c r="A11" s="308">
        <v>3</v>
      </c>
      <c r="B11" s="458">
        <v>42571</v>
      </c>
      <c r="C11" s="306" t="s">
        <v>479</v>
      </c>
      <c r="D11" s="460">
        <v>2175</v>
      </c>
      <c r="E11" s="462" t="s">
        <v>829</v>
      </c>
      <c r="F11" s="463" t="s">
        <v>773</v>
      </c>
      <c r="G11" s="463" t="s">
        <v>838</v>
      </c>
      <c r="H11" s="462" t="s">
        <v>483</v>
      </c>
      <c r="I11" s="465"/>
      <c r="J11" s="301"/>
      <c r="K11" s="300"/>
      <c r="L11" s="299"/>
    </row>
    <row r="12" spans="1:12" ht="24">
      <c r="A12" s="308">
        <v>4</v>
      </c>
      <c r="B12" s="458">
        <v>42581</v>
      </c>
      <c r="C12" s="306" t="s">
        <v>479</v>
      </c>
      <c r="D12" s="460">
        <v>60000</v>
      </c>
      <c r="E12" s="462" t="s">
        <v>830</v>
      </c>
      <c r="F12" s="463" t="s">
        <v>834</v>
      </c>
      <c r="G12" s="463" t="s">
        <v>839</v>
      </c>
      <c r="H12" s="462" t="s">
        <v>483</v>
      </c>
      <c r="I12" s="465"/>
      <c r="J12" s="301"/>
      <c r="K12" s="300"/>
      <c r="L12" s="299"/>
    </row>
    <row r="13" spans="1:12" ht="24">
      <c r="A13" s="308">
        <v>5</v>
      </c>
      <c r="B13" s="458">
        <v>42583</v>
      </c>
      <c r="C13" s="306" t="s">
        <v>479</v>
      </c>
      <c r="D13" s="460">
        <v>20000</v>
      </c>
      <c r="E13" s="462" t="s">
        <v>831</v>
      </c>
      <c r="F13" s="463" t="s">
        <v>835</v>
      </c>
      <c r="G13" s="463" t="s">
        <v>840</v>
      </c>
      <c r="H13" s="462" t="s">
        <v>483</v>
      </c>
      <c r="I13" s="465"/>
      <c r="J13" s="301"/>
      <c r="K13" s="300"/>
      <c r="L13" s="299"/>
    </row>
    <row r="14" spans="1:12" ht="24">
      <c r="A14" s="308">
        <v>6</v>
      </c>
      <c r="B14" s="458">
        <v>42583</v>
      </c>
      <c r="C14" s="306" t="s">
        <v>484</v>
      </c>
      <c r="D14" s="386">
        <v>550.6</v>
      </c>
      <c r="E14" s="466" t="s">
        <v>485</v>
      </c>
      <c r="F14" s="467" t="s">
        <v>486</v>
      </c>
      <c r="G14" s="388"/>
      <c r="H14" s="387"/>
      <c r="I14" s="302" t="s">
        <v>487</v>
      </c>
      <c r="J14" s="301"/>
      <c r="K14" s="300"/>
      <c r="L14" s="299"/>
    </row>
    <row r="15" spans="1:12">
      <c r="A15" s="308">
        <v>7</v>
      </c>
      <c r="B15" s="384"/>
      <c r="C15" s="306"/>
      <c r="D15" s="386"/>
      <c r="E15" s="387"/>
      <c r="F15" s="388"/>
      <c r="G15" s="388"/>
      <c r="H15" s="387"/>
      <c r="I15" s="302"/>
      <c r="J15" s="301"/>
      <c r="K15" s="300"/>
      <c r="L15" s="299"/>
    </row>
    <row r="16" spans="1:12">
      <c r="A16" s="308">
        <v>8</v>
      </c>
      <c r="B16" s="384"/>
      <c r="C16" s="306"/>
      <c r="D16" s="386"/>
      <c r="E16" s="387"/>
      <c r="F16" s="388"/>
      <c r="G16" s="388"/>
      <c r="H16" s="387"/>
      <c r="I16" s="302"/>
      <c r="J16" s="301"/>
      <c r="K16" s="300"/>
      <c r="L16" s="299"/>
    </row>
    <row r="17" spans="1:12">
      <c r="A17" s="308">
        <v>9</v>
      </c>
      <c r="B17" s="384"/>
      <c r="C17" s="306"/>
      <c r="D17" s="386"/>
      <c r="E17" s="387"/>
      <c r="F17" s="388"/>
      <c r="G17" s="388"/>
      <c r="H17" s="387"/>
      <c r="I17" s="302"/>
      <c r="J17" s="301"/>
      <c r="K17" s="300"/>
      <c r="L17" s="299"/>
    </row>
    <row r="18" spans="1:12">
      <c r="A18" s="308">
        <v>10</v>
      </c>
      <c r="B18" s="384"/>
      <c r="C18" s="306"/>
      <c r="D18" s="386"/>
      <c r="E18" s="387"/>
      <c r="F18" s="388"/>
      <c r="G18" s="388"/>
      <c r="H18" s="387"/>
      <c r="I18" s="302"/>
      <c r="J18" s="301"/>
      <c r="K18" s="300"/>
      <c r="L18" s="299"/>
    </row>
    <row r="19" spans="1:12">
      <c r="A19" s="308">
        <v>11</v>
      </c>
      <c r="B19" s="384"/>
      <c r="C19" s="306"/>
      <c r="D19" s="386"/>
      <c r="E19" s="387"/>
      <c r="F19" s="388"/>
      <c r="G19" s="388"/>
      <c r="H19" s="387"/>
      <c r="I19" s="302"/>
      <c r="J19" s="301"/>
      <c r="K19" s="300"/>
      <c r="L19" s="299"/>
    </row>
    <row r="20" spans="1:12">
      <c r="A20" s="308">
        <v>12</v>
      </c>
      <c r="B20" s="384"/>
      <c r="C20" s="306"/>
      <c r="D20" s="386"/>
      <c r="E20" s="387"/>
      <c r="F20" s="388"/>
      <c r="G20" s="388"/>
      <c r="H20" s="387"/>
      <c r="I20" s="302"/>
      <c r="J20" s="301"/>
      <c r="K20" s="300"/>
      <c r="L20" s="299"/>
    </row>
    <row r="21" spans="1:12">
      <c r="A21" s="308">
        <v>13</v>
      </c>
      <c r="B21" s="384"/>
      <c r="C21" s="306"/>
      <c r="D21" s="386"/>
      <c r="E21" s="387"/>
      <c r="F21" s="388"/>
      <c r="G21" s="388"/>
      <c r="H21" s="387"/>
      <c r="I21" s="302"/>
      <c r="J21" s="301"/>
      <c r="K21" s="300"/>
      <c r="L21" s="299"/>
    </row>
    <row r="22" spans="1:12">
      <c r="A22" s="308">
        <v>14</v>
      </c>
      <c r="B22" s="441"/>
      <c r="C22" s="306"/>
      <c r="D22" s="305"/>
      <c r="E22" s="304"/>
      <c r="F22" s="303"/>
      <c r="G22" s="303"/>
      <c r="H22" s="303"/>
      <c r="I22" s="302"/>
      <c r="J22" s="301"/>
      <c r="K22" s="300"/>
      <c r="L22" s="299"/>
    </row>
    <row r="23" spans="1:12">
      <c r="A23" s="308">
        <v>15</v>
      </c>
      <c r="B23" s="441"/>
      <c r="C23" s="306"/>
      <c r="D23" s="305"/>
      <c r="E23" s="304"/>
      <c r="F23" s="303"/>
      <c r="G23" s="303"/>
      <c r="H23" s="303"/>
      <c r="I23" s="302"/>
      <c r="J23" s="301"/>
      <c r="K23" s="300"/>
      <c r="L23" s="299"/>
    </row>
    <row r="24" spans="1:12">
      <c r="A24" s="308">
        <v>16</v>
      </c>
      <c r="B24" s="441"/>
      <c r="C24" s="306"/>
      <c r="D24" s="305"/>
      <c r="E24" s="304"/>
      <c r="F24" s="303"/>
      <c r="G24" s="303"/>
      <c r="H24" s="303"/>
      <c r="I24" s="302"/>
      <c r="J24" s="301"/>
      <c r="K24" s="300"/>
      <c r="L24" s="299"/>
    </row>
    <row r="25" spans="1:12">
      <c r="A25" s="308">
        <v>17</v>
      </c>
      <c r="B25" s="441"/>
      <c r="C25" s="306"/>
      <c r="D25" s="305"/>
      <c r="E25" s="304"/>
      <c r="F25" s="303"/>
      <c r="G25" s="303"/>
      <c r="H25" s="303"/>
      <c r="I25" s="302"/>
      <c r="J25" s="301"/>
      <c r="K25" s="300"/>
      <c r="L25" s="299"/>
    </row>
    <row r="26" spans="1:12">
      <c r="A26" s="308">
        <v>18</v>
      </c>
      <c r="B26" s="307"/>
      <c r="C26" s="306"/>
      <c r="D26" s="305"/>
      <c r="E26" s="304"/>
      <c r="F26" s="303"/>
      <c r="G26" s="303"/>
      <c r="H26" s="303"/>
      <c r="I26" s="302"/>
      <c r="J26" s="301"/>
      <c r="K26" s="300"/>
      <c r="L26" s="299"/>
    </row>
    <row r="27" spans="1:12">
      <c r="A27" s="308">
        <v>19</v>
      </c>
      <c r="B27" s="307"/>
      <c r="C27" s="306"/>
      <c r="D27" s="305"/>
      <c r="E27" s="304"/>
      <c r="F27" s="303"/>
      <c r="G27" s="303"/>
      <c r="H27" s="303"/>
      <c r="I27" s="302"/>
      <c r="J27" s="301"/>
      <c r="K27" s="300"/>
      <c r="L27" s="299"/>
    </row>
    <row r="28" spans="1:12" ht="15" thickBot="1">
      <c r="A28" s="298" t="s">
        <v>264</v>
      </c>
      <c r="B28" s="297"/>
      <c r="C28" s="296"/>
      <c r="D28" s="295"/>
      <c r="E28" s="294"/>
      <c r="F28" s="293"/>
      <c r="G28" s="293"/>
      <c r="H28" s="293"/>
      <c r="I28" s="292"/>
      <c r="J28" s="291"/>
      <c r="K28" s="290"/>
      <c r="L28" s="289"/>
    </row>
    <row r="29" spans="1:12">
      <c r="A29" s="279"/>
      <c r="B29" s="280"/>
      <c r="C29" s="279"/>
      <c r="D29" s="280"/>
      <c r="E29" s="279"/>
      <c r="F29" s="280"/>
      <c r="G29" s="279"/>
      <c r="H29" s="280"/>
      <c r="I29" s="279"/>
      <c r="J29" s="280"/>
      <c r="K29" s="279"/>
      <c r="L29" s="280"/>
    </row>
    <row r="30" spans="1:12">
      <c r="A30" s="279"/>
      <c r="B30" s="286"/>
      <c r="C30" s="279"/>
      <c r="D30" s="286"/>
      <c r="E30" s="279"/>
      <c r="F30" s="286"/>
      <c r="G30" s="279"/>
      <c r="H30" s="286"/>
      <c r="I30" s="279"/>
      <c r="J30" s="286"/>
      <c r="K30" s="279"/>
      <c r="L30" s="286"/>
    </row>
    <row r="31" spans="1:12" s="287" customFormat="1" ht="13.8">
      <c r="A31" s="508" t="s">
        <v>408</v>
      </c>
      <c r="B31" s="508"/>
      <c r="C31" s="508"/>
      <c r="D31" s="508"/>
      <c r="E31" s="508"/>
      <c r="F31" s="508"/>
      <c r="G31" s="508"/>
      <c r="H31" s="508"/>
      <c r="I31" s="508"/>
      <c r="J31" s="508"/>
      <c r="K31" s="508"/>
      <c r="L31" s="508"/>
    </row>
    <row r="32" spans="1:12" s="288" customFormat="1" ht="13.2">
      <c r="A32" s="508" t="s">
        <v>435</v>
      </c>
      <c r="B32" s="508"/>
      <c r="C32" s="508"/>
      <c r="D32" s="508"/>
      <c r="E32" s="508"/>
      <c r="F32" s="508"/>
      <c r="G32" s="508"/>
      <c r="H32" s="508"/>
      <c r="I32" s="508"/>
      <c r="J32" s="508"/>
      <c r="K32" s="508"/>
      <c r="L32" s="508"/>
    </row>
    <row r="33" spans="1:12" s="288" customFormat="1" ht="13.2">
      <c r="A33" s="508"/>
      <c r="B33" s="508"/>
      <c r="C33" s="508"/>
      <c r="D33" s="508"/>
      <c r="E33" s="508"/>
      <c r="F33" s="508"/>
      <c r="G33" s="508"/>
      <c r="H33" s="508"/>
      <c r="I33" s="508"/>
      <c r="J33" s="508"/>
      <c r="K33" s="508"/>
      <c r="L33" s="508"/>
    </row>
    <row r="34" spans="1:12" s="287" customFormat="1" ht="13.8">
      <c r="A34" s="508" t="s">
        <v>434</v>
      </c>
      <c r="B34" s="508"/>
      <c r="C34" s="508"/>
      <c r="D34" s="508"/>
      <c r="E34" s="508"/>
      <c r="F34" s="508"/>
      <c r="G34" s="508"/>
      <c r="H34" s="508"/>
      <c r="I34" s="508"/>
      <c r="J34" s="508"/>
      <c r="K34" s="508"/>
      <c r="L34" s="508"/>
    </row>
    <row r="35" spans="1:12" s="287" customFormat="1" ht="13.8">
      <c r="A35" s="508"/>
      <c r="B35" s="508"/>
      <c r="C35" s="508"/>
      <c r="D35" s="508"/>
      <c r="E35" s="508"/>
      <c r="F35" s="508"/>
      <c r="G35" s="508"/>
      <c r="H35" s="508"/>
      <c r="I35" s="508"/>
      <c r="J35" s="508"/>
      <c r="K35" s="508"/>
      <c r="L35" s="508"/>
    </row>
    <row r="36" spans="1:12" s="287" customFormat="1" ht="13.8">
      <c r="A36" s="508" t="s">
        <v>433</v>
      </c>
      <c r="B36" s="508"/>
      <c r="C36" s="508"/>
      <c r="D36" s="508"/>
      <c r="E36" s="508"/>
      <c r="F36" s="508"/>
      <c r="G36" s="508"/>
      <c r="H36" s="508"/>
      <c r="I36" s="508"/>
      <c r="J36" s="508"/>
      <c r="K36" s="508"/>
      <c r="L36" s="508"/>
    </row>
    <row r="37" spans="1:12" s="287" customFormat="1" ht="13.8">
      <c r="A37" s="279"/>
      <c r="B37" s="280"/>
      <c r="C37" s="279"/>
      <c r="D37" s="280"/>
      <c r="E37" s="279"/>
      <c r="F37" s="280"/>
      <c r="G37" s="279"/>
      <c r="H37" s="280"/>
      <c r="I37" s="279"/>
      <c r="J37" s="280"/>
      <c r="K37" s="279"/>
      <c r="L37" s="280"/>
    </row>
    <row r="38" spans="1:12" s="287" customFormat="1" ht="13.8">
      <c r="A38" s="279"/>
      <c r="B38" s="286"/>
      <c r="C38" s="279"/>
      <c r="D38" s="286"/>
      <c r="E38" s="279"/>
      <c r="F38" s="286"/>
      <c r="G38" s="279"/>
      <c r="H38" s="286"/>
      <c r="I38" s="279"/>
      <c r="J38" s="286"/>
      <c r="K38" s="279"/>
      <c r="L38" s="286"/>
    </row>
    <row r="39" spans="1:12" s="287" customFormat="1" ht="13.8">
      <c r="A39" s="279"/>
      <c r="B39" s="280"/>
      <c r="C39" s="279"/>
      <c r="D39" s="280"/>
      <c r="E39" s="279"/>
      <c r="F39" s="280"/>
      <c r="G39" s="279"/>
      <c r="H39" s="280"/>
      <c r="I39" s="279"/>
      <c r="J39" s="280"/>
      <c r="K39" s="279"/>
      <c r="L39" s="280"/>
    </row>
    <row r="40" spans="1:12">
      <c r="A40" s="279"/>
      <c r="B40" s="286"/>
      <c r="C40" s="279"/>
      <c r="D40" s="286"/>
      <c r="E40" s="279"/>
      <c r="F40" s="286"/>
      <c r="G40" s="279"/>
      <c r="H40" s="286"/>
      <c r="I40" s="279"/>
      <c r="J40" s="286"/>
      <c r="K40" s="279"/>
      <c r="L40" s="286"/>
    </row>
    <row r="41" spans="1:12" s="281" customFormat="1" ht="13.8">
      <c r="A41" s="514" t="s">
        <v>96</v>
      </c>
      <c r="B41" s="514"/>
      <c r="C41" s="280"/>
      <c r="D41" s="279"/>
      <c r="E41" s="280"/>
      <c r="F41" s="280"/>
      <c r="G41" s="279"/>
      <c r="H41" s="280"/>
      <c r="I41" s="280"/>
      <c r="J41" s="279"/>
      <c r="K41" s="280"/>
      <c r="L41" s="279"/>
    </row>
    <row r="42" spans="1:12" s="281" customFormat="1" ht="13.8">
      <c r="A42" s="280"/>
      <c r="B42" s="279"/>
      <c r="C42" s="284"/>
      <c r="D42" s="285"/>
      <c r="E42" s="284"/>
      <c r="F42" s="280"/>
      <c r="G42" s="279"/>
      <c r="H42" s="283"/>
      <c r="I42" s="280"/>
      <c r="J42" s="279"/>
      <c r="K42" s="280"/>
      <c r="L42" s="279"/>
    </row>
    <row r="43" spans="1:12" s="281" customFormat="1" ht="15" customHeight="1">
      <c r="A43" s="280"/>
      <c r="B43" s="279"/>
      <c r="C43" s="507" t="s">
        <v>256</v>
      </c>
      <c r="D43" s="507"/>
      <c r="E43" s="507"/>
      <c r="F43" s="280"/>
      <c r="G43" s="279"/>
      <c r="H43" s="512" t="s">
        <v>432</v>
      </c>
      <c r="I43" s="282"/>
      <c r="J43" s="279"/>
      <c r="K43" s="280"/>
      <c r="L43" s="279"/>
    </row>
    <row r="44" spans="1:12" s="281" customFormat="1" ht="13.8">
      <c r="A44" s="280"/>
      <c r="B44" s="279"/>
      <c r="C44" s="280"/>
      <c r="D44" s="279"/>
      <c r="E44" s="280"/>
      <c r="F44" s="280"/>
      <c r="G44" s="279"/>
      <c r="H44" s="513"/>
      <c r="I44" s="282"/>
      <c r="J44" s="279"/>
      <c r="K44" s="280"/>
      <c r="L44" s="279"/>
    </row>
    <row r="45" spans="1:12" s="278" customFormat="1" ht="13.8">
      <c r="A45" s="280"/>
      <c r="B45" s="279"/>
      <c r="C45" s="507" t="s">
        <v>127</v>
      </c>
      <c r="D45" s="507"/>
      <c r="E45" s="507"/>
      <c r="F45" s="280"/>
      <c r="G45" s="279"/>
      <c r="H45" s="280"/>
      <c r="I45" s="280"/>
      <c r="J45" s="279"/>
      <c r="K45" s="280"/>
      <c r="L45" s="279"/>
    </row>
    <row r="46" spans="1:12" s="278" customFormat="1">
      <c r="E46" s="276"/>
    </row>
    <row r="47" spans="1:12" s="278" customFormat="1">
      <c r="E47" s="276"/>
    </row>
    <row r="48" spans="1:12" s="278" customFormat="1">
      <c r="E48" s="276"/>
    </row>
    <row r="49" spans="5:5" s="278" customFormat="1">
      <c r="E49" s="276"/>
    </row>
    <row r="50" spans="5:5" s="278" customFormat="1" ht="13.8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13 F15:F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26"/>
  <sheetViews>
    <sheetView view="pageBreakPreview" zoomScale="70" zoomScaleSheetLayoutView="70" workbookViewId="0">
      <selection activeCell="J11" sqref="J11"/>
    </sheetView>
  </sheetViews>
  <sheetFormatPr defaultColWidth="9.109375" defaultRowHeight="13.2"/>
  <cols>
    <col min="1" max="1" width="5.44140625" style="182" customWidth="1"/>
    <col min="2" max="2" width="25.44140625" style="182" customWidth="1"/>
    <col min="3" max="3" width="23.6640625" style="182" customWidth="1"/>
    <col min="4" max="4" width="16.88671875" style="182" customWidth="1"/>
    <col min="5" max="5" width="36" style="182" customWidth="1"/>
    <col min="6" max="6" width="14.6640625" style="182" customWidth="1"/>
    <col min="7" max="7" width="13.6640625" style="182" customWidth="1"/>
    <col min="8" max="8" width="22.33203125" style="182" customWidth="1"/>
    <col min="9" max="9" width="18.5546875" style="182" bestFit="1" customWidth="1"/>
    <col min="10" max="10" width="16.6640625" style="182" customWidth="1"/>
    <col min="11" max="11" width="17.6640625" style="182" customWidth="1"/>
    <col min="12" max="12" width="12.88671875" style="182" customWidth="1"/>
    <col min="13" max="16384" width="9.109375" style="182"/>
  </cols>
  <sheetData>
    <row r="2" spans="1:12" ht="13.8">
      <c r="A2" s="520" t="s">
        <v>447</v>
      </c>
      <c r="B2" s="520"/>
      <c r="C2" s="520"/>
      <c r="D2" s="520"/>
      <c r="E2" s="504"/>
      <c r="F2" s="76"/>
      <c r="G2" s="76"/>
      <c r="H2" s="76"/>
      <c r="I2" s="76"/>
      <c r="J2" s="506"/>
      <c r="K2" s="505"/>
      <c r="L2" s="505" t="s">
        <v>97</v>
      </c>
    </row>
    <row r="3" spans="1:12" ht="13.8">
      <c r="A3" s="75" t="s">
        <v>128</v>
      </c>
      <c r="B3" s="73"/>
      <c r="C3" s="76"/>
      <c r="D3" s="76"/>
      <c r="E3" s="76"/>
      <c r="F3" s="76"/>
      <c r="G3" s="76"/>
      <c r="H3" s="76"/>
      <c r="I3" s="76"/>
      <c r="J3" s="506"/>
      <c r="K3" s="529" t="s">
        <v>1016</v>
      </c>
      <c r="L3" s="529"/>
    </row>
    <row r="4" spans="1:12" ht="13.8">
      <c r="A4" s="75"/>
      <c r="B4" s="75"/>
      <c r="C4" s="73"/>
      <c r="D4" s="73"/>
      <c r="E4" s="73"/>
      <c r="F4" s="73"/>
      <c r="G4" s="73"/>
      <c r="H4" s="73"/>
      <c r="I4" s="73"/>
      <c r="J4" s="506"/>
      <c r="K4" s="506"/>
      <c r="L4" s="506"/>
    </row>
    <row r="5" spans="1:12" ht="13.8">
      <c r="A5" s="76" t="s">
        <v>262</v>
      </c>
      <c r="B5" s="76"/>
      <c r="C5" s="76"/>
      <c r="D5" s="76"/>
      <c r="E5" s="76"/>
      <c r="F5" s="76"/>
      <c r="G5" s="76"/>
      <c r="H5" s="76"/>
      <c r="I5" s="76"/>
      <c r="J5" s="75"/>
      <c r="K5" s="75"/>
      <c r="L5" s="75"/>
    </row>
    <row r="6" spans="1:12" ht="13.8">
      <c r="A6" s="79">
        <f>'[5]ფორმა N1'!D4</f>
        <v>0</v>
      </c>
      <c r="B6" s="79" t="s">
        <v>1017</v>
      </c>
      <c r="C6" s="79"/>
      <c r="D6" s="79"/>
      <c r="E6" s="79"/>
      <c r="F6" s="79"/>
      <c r="G6" s="79"/>
      <c r="H6" s="79"/>
      <c r="I6" s="79"/>
      <c r="J6" s="80"/>
      <c r="K6" s="80"/>
    </row>
    <row r="7" spans="1:12" ht="13.8">
      <c r="A7" s="76"/>
      <c r="B7" s="76"/>
      <c r="C7" s="76"/>
      <c r="D7" s="76"/>
      <c r="E7" s="76"/>
      <c r="F7" s="76"/>
      <c r="G7" s="76"/>
      <c r="H7" s="76"/>
      <c r="I7" s="76"/>
      <c r="J7" s="75"/>
      <c r="K7" s="75"/>
      <c r="L7" s="75"/>
    </row>
    <row r="8" spans="1:12" ht="13.8">
      <c r="A8" s="502"/>
      <c r="B8" s="502"/>
      <c r="C8" s="502"/>
      <c r="D8" s="502"/>
      <c r="E8" s="502"/>
      <c r="F8" s="502"/>
      <c r="G8" s="502"/>
      <c r="H8" s="502"/>
      <c r="I8" s="502"/>
      <c r="J8" s="77"/>
      <c r="K8" s="77"/>
      <c r="L8" s="77"/>
    </row>
    <row r="9" spans="1:12" ht="41.4">
      <c r="A9" s="89" t="s">
        <v>64</v>
      </c>
      <c r="B9" s="89" t="s">
        <v>448</v>
      </c>
      <c r="C9" s="89" t="s">
        <v>449</v>
      </c>
      <c r="D9" s="89" t="s">
        <v>450</v>
      </c>
      <c r="E9" s="89" t="s">
        <v>451</v>
      </c>
      <c r="F9" s="89" t="s">
        <v>452</v>
      </c>
      <c r="G9" s="89" t="s">
        <v>453</v>
      </c>
      <c r="H9" s="89" t="s">
        <v>454</v>
      </c>
      <c r="I9" s="89" t="s">
        <v>455</v>
      </c>
      <c r="J9" s="89" t="s">
        <v>456</v>
      </c>
      <c r="K9" s="89" t="s">
        <v>457</v>
      </c>
      <c r="L9" s="89" t="s">
        <v>306</v>
      </c>
    </row>
    <row r="10" spans="1:12" ht="52.5" customHeight="1">
      <c r="A10" s="97">
        <v>1</v>
      </c>
      <c r="B10" s="535" t="s">
        <v>1018</v>
      </c>
      <c r="C10" s="86" t="s">
        <v>1019</v>
      </c>
      <c r="D10" s="86">
        <v>404404122</v>
      </c>
      <c r="E10" s="536" t="s">
        <v>1020</v>
      </c>
      <c r="F10" s="86">
        <v>10500</v>
      </c>
      <c r="G10" s="86"/>
      <c r="H10" s="86" t="s">
        <v>1021</v>
      </c>
      <c r="I10" s="86"/>
      <c r="J10" s="4"/>
      <c r="K10" s="530">
        <v>3622.5</v>
      </c>
      <c r="L10" s="86"/>
    </row>
    <row r="11" spans="1:12" ht="45.75" customHeight="1">
      <c r="A11" s="97">
        <v>2</v>
      </c>
      <c r="B11" s="535" t="s">
        <v>1018</v>
      </c>
      <c r="C11" s="86" t="s">
        <v>1019</v>
      </c>
      <c r="D11" s="86">
        <v>404404122</v>
      </c>
      <c r="E11" s="536" t="s">
        <v>1020</v>
      </c>
      <c r="F11" s="86">
        <v>600</v>
      </c>
      <c r="G11" s="86"/>
      <c r="H11" s="86" t="s">
        <v>1022</v>
      </c>
      <c r="I11" s="86"/>
      <c r="J11" s="4"/>
      <c r="K11" s="530">
        <v>10580</v>
      </c>
      <c r="L11" s="86"/>
    </row>
    <row r="12" spans="1:12" ht="13.8">
      <c r="A12" s="86" t="s">
        <v>264</v>
      </c>
      <c r="B12" s="355"/>
      <c r="C12" s="86"/>
      <c r="D12" s="86"/>
      <c r="E12" s="86"/>
      <c r="F12" s="86"/>
      <c r="G12" s="86"/>
      <c r="H12" s="86"/>
      <c r="I12" s="86"/>
      <c r="J12" s="4"/>
      <c r="K12" s="4"/>
      <c r="L12" s="86"/>
    </row>
    <row r="13" spans="1:12" ht="13.8">
      <c r="A13" s="86"/>
      <c r="B13" s="355"/>
      <c r="C13" s="98"/>
      <c r="D13" s="98"/>
      <c r="E13" s="98"/>
      <c r="F13" s="98"/>
      <c r="G13" s="86"/>
      <c r="H13" s="86"/>
      <c r="I13" s="86"/>
      <c r="J13" s="86" t="s">
        <v>458</v>
      </c>
      <c r="K13" s="85">
        <f>SUM(K10:K12)</f>
        <v>14202.5</v>
      </c>
      <c r="L13" s="86"/>
    </row>
    <row r="14" spans="1:12" ht="13.8">
      <c r="A14" s="220"/>
      <c r="B14" s="220"/>
      <c r="C14" s="220"/>
      <c r="D14" s="220"/>
      <c r="E14" s="220"/>
      <c r="F14" s="220"/>
      <c r="G14" s="220"/>
      <c r="H14" s="220"/>
      <c r="I14" s="220"/>
      <c r="J14" s="220"/>
      <c r="K14" s="181"/>
    </row>
    <row r="15" spans="1:12" ht="13.8">
      <c r="A15" s="221" t="s">
        <v>459</v>
      </c>
      <c r="B15" s="221"/>
      <c r="C15" s="220"/>
      <c r="D15" s="220"/>
      <c r="E15" s="220"/>
      <c r="F15" s="220"/>
      <c r="G15" s="220"/>
      <c r="H15" s="220"/>
      <c r="I15" s="220"/>
      <c r="J15" s="220"/>
      <c r="K15" s="181"/>
    </row>
    <row r="16" spans="1:12" ht="13.8">
      <c r="A16" s="221" t="s">
        <v>460</v>
      </c>
      <c r="B16" s="221"/>
      <c r="C16" s="220"/>
      <c r="D16" s="220"/>
      <c r="E16" s="220"/>
      <c r="F16" s="220"/>
      <c r="G16" s="220"/>
      <c r="H16" s="220"/>
      <c r="I16" s="220"/>
      <c r="J16" s="220"/>
      <c r="K16" s="181"/>
    </row>
    <row r="17" spans="1:11" ht="13.8">
      <c r="A17" s="212" t="s">
        <v>461</v>
      </c>
      <c r="B17" s="221"/>
      <c r="C17" s="181"/>
      <c r="D17" s="181"/>
      <c r="E17" s="181"/>
      <c r="F17" s="181"/>
      <c r="G17" s="181"/>
      <c r="H17" s="181"/>
      <c r="I17" s="181"/>
      <c r="J17" s="181"/>
      <c r="K17" s="181"/>
    </row>
    <row r="18" spans="1:11" ht="15" customHeight="1">
      <c r="A18" s="212" t="s">
        <v>462</v>
      </c>
      <c r="B18" s="221"/>
      <c r="C18" s="181"/>
      <c r="D18" s="181"/>
      <c r="E18" s="181"/>
      <c r="F18" s="181"/>
      <c r="G18" s="181"/>
      <c r="H18" s="181"/>
      <c r="I18" s="181"/>
      <c r="J18" s="181"/>
      <c r="K18" s="181"/>
    </row>
    <row r="19" spans="1:11" ht="15" customHeight="1">
      <c r="A19" s="521" t="s">
        <v>477</v>
      </c>
      <c r="B19" s="521"/>
      <c r="C19" s="521"/>
      <c r="D19" s="521"/>
      <c r="E19" s="521"/>
      <c r="F19" s="521"/>
      <c r="G19" s="521"/>
      <c r="H19" s="521"/>
      <c r="I19" s="521"/>
      <c r="J19" s="521"/>
      <c r="K19" s="521"/>
    </row>
    <row r="20" spans="1:11" ht="12.75" customHeight="1">
      <c r="A20" s="521"/>
      <c r="B20" s="521"/>
      <c r="C20" s="521"/>
      <c r="D20" s="521"/>
      <c r="E20" s="521"/>
      <c r="F20" s="521"/>
      <c r="G20" s="521"/>
      <c r="H20" s="521"/>
      <c r="I20" s="521"/>
      <c r="J20" s="521"/>
      <c r="K20" s="521"/>
    </row>
    <row r="21" spans="1:11" ht="13.8" customHeight="1">
      <c r="A21" s="378"/>
      <c r="B21" s="378"/>
      <c r="C21" s="378"/>
      <c r="D21" s="378"/>
      <c r="E21" s="378"/>
      <c r="F21" s="378"/>
      <c r="G21" s="378"/>
      <c r="H21" s="378"/>
      <c r="I21" s="378"/>
      <c r="J21" s="378"/>
      <c r="K21" s="378"/>
    </row>
    <row r="22" spans="1:11" ht="13.8">
      <c r="A22" s="522" t="s">
        <v>96</v>
      </c>
      <c r="B22" s="522"/>
      <c r="C22" s="356"/>
      <c r="D22" s="357"/>
      <c r="E22" s="357"/>
      <c r="F22" s="356"/>
      <c r="G22" s="356"/>
      <c r="H22" s="356"/>
      <c r="I22" s="356"/>
      <c r="J22" s="356"/>
      <c r="K22" s="181"/>
    </row>
    <row r="23" spans="1:11" ht="15" customHeight="1">
      <c r="A23" s="356"/>
      <c r="B23" s="357"/>
      <c r="C23" s="356"/>
      <c r="D23" s="357"/>
      <c r="E23" s="357"/>
      <c r="F23" s="356"/>
      <c r="G23" s="356"/>
      <c r="H23" s="356"/>
      <c r="I23" s="356"/>
      <c r="J23" s="358"/>
      <c r="K23" s="181"/>
    </row>
    <row r="24" spans="1:11" ht="13.8">
      <c r="A24" s="356"/>
      <c r="B24" s="357"/>
      <c r="C24" s="523" t="s">
        <v>256</v>
      </c>
      <c r="D24" s="523"/>
      <c r="E24" s="503"/>
      <c r="F24" s="359"/>
      <c r="G24" s="524" t="s">
        <v>463</v>
      </c>
      <c r="H24" s="524"/>
      <c r="I24" s="524"/>
      <c r="J24" s="360"/>
      <c r="K24" s="181"/>
    </row>
    <row r="25" spans="1:11" ht="13.8">
      <c r="A25" s="356"/>
      <c r="B25" s="357"/>
      <c r="C25" s="356"/>
      <c r="D25" s="357"/>
      <c r="E25" s="357"/>
      <c r="F25" s="356"/>
      <c r="G25" s="525"/>
      <c r="H25" s="525"/>
      <c r="I25" s="525"/>
      <c r="J25" s="360"/>
      <c r="K25" s="181"/>
    </row>
    <row r="26" spans="1:11" ht="13.8">
      <c r="A26" s="356"/>
      <c r="B26" s="357"/>
      <c r="C26" s="519" t="s">
        <v>127</v>
      </c>
      <c r="D26" s="519"/>
      <c r="E26" s="503"/>
      <c r="F26" s="359"/>
      <c r="G26" s="356"/>
      <c r="H26" s="356"/>
      <c r="I26" s="356"/>
      <c r="J26" s="356"/>
      <c r="K26" s="181"/>
    </row>
  </sheetData>
  <mergeCells count="7">
    <mergeCell ref="C26:D26"/>
    <mergeCell ref="A2:D2"/>
    <mergeCell ref="K3:L3"/>
    <mergeCell ref="A19:K20"/>
    <mergeCell ref="A22:B22"/>
    <mergeCell ref="C24:D24"/>
    <mergeCell ref="G24:I25"/>
  </mergeCells>
  <dataValidations count="1">
    <dataValidation type="list" allowBlank="1" showInputMessage="1" showErrorMessage="1" sqref="B10:B13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1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46" zoomScale="115" zoomScaleNormal="100" zoomScaleSheetLayoutView="115" workbookViewId="0">
      <selection activeCell="C11" sqref="C11"/>
    </sheetView>
  </sheetViews>
  <sheetFormatPr defaultColWidth="9.109375" defaultRowHeight="13.8"/>
  <cols>
    <col min="1" max="1" width="12.88671875" style="29" customWidth="1"/>
    <col min="2" max="2" width="65.5546875" style="28" customWidth="1"/>
    <col min="3" max="4" width="14.88671875" style="2" customWidth="1"/>
    <col min="5" max="5" width="0.88671875" style="2" customWidth="1"/>
    <col min="6" max="16384" width="9.109375" style="2"/>
  </cols>
  <sheetData>
    <row r="1" spans="1:5">
      <c r="A1" s="73" t="s">
        <v>212</v>
      </c>
      <c r="B1" s="119"/>
      <c r="C1" s="526" t="s">
        <v>186</v>
      </c>
      <c r="D1" s="526"/>
      <c r="E1" s="104"/>
    </row>
    <row r="2" spans="1:5">
      <c r="A2" s="75" t="s">
        <v>128</v>
      </c>
      <c r="B2" s="119"/>
      <c r="C2" s="347">
        <v>42571</v>
      </c>
      <c r="D2" s="382">
        <v>42591</v>
      </c>
      <c r="E2" s="104"/>
    </row>
    <row r="3" spans="1:5">
      <c r="A3" s="115"/>
      <c r="B3" s="119"/>
      <c r="C3" s="76"/>
      <c r="D3" s="76"/>
      <c r="E3" s="104"/>
    </row>
    <row r="4" spans="1: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07"/>
    </row>
    <row r="5" spans="1:5">
      <c r="A5" s="117" t="str">
        <f>'ფორმა N1'!D4</f>
        <v>პლატფორმა ახალი პოიტიკური მოძრაობა სახელმწიფო ხალხისთვის</v>
      </c>
      <c r="B5" s="118"/>
      <c r="C5" s="118"/>
      <c r="D5" s="57"/>
      <c r="E5" s="107"/>
    </row>
    <row r="6" spans="1:5">
      <c r="A6" s="76"/>
      <c r="B6" s="75"/>
      <c r="C6" s="75"/>
      <c r="D6" s="75"/>
      <c r="E6" s="107"/>
    </row>
    <row r="7" spans="1:5">
      <c r="A7" s="114"/>
      <c r="B7" s="120"/>
      <c r="C7" s="121"/>
      <c r="D7" s="121"/>
      <c r="E7" s="104"/>
    </row>
    <row r="8" spans="1:5" ht="41.4">
      <c r="A8" s="122" t="s">
        <v>101</v>
      </c>
      <c r="B8" s="122" t="s">
        <v>178</v>
      </c>
      <c r="C8" s="122" t="s">
        <v>291</v>
      </c>
      <c r="D8" s="122" t="s">
        <v>245</v>
      </c>
      <c r="E8" s="104"/>
    </row>
    <row r="9" spans="1:5">
      <c r="A9" s="47"/>
      <c r="B9" s="48"/>
      <c r="C9" s="156"/>
      <c r="D9" s="156"/>
      <c r="E9" s="104"/>
    </row>
    <row r="10" spans="1:5">
      <c r="A10" s="49" t="s">
        <v>179</v>
      </c>
      <c r="B10" s="50"/>
      <c r="C10" s="123">
        <f>SUM(C11,C34)</f>
        <v>375397.02999999997</v>
      </c>
      <c r="D10" s="123">
        <f>SUM(D11,D34)</f>
        <v>365237.56</v>
      </c>
      <c r="E10" s="104"/>
    </row>
    <row r="11" spans="1:5">
      <c r="A11" s="51" t="s">
        <v>180</v>
      </c>
      <c r="B11" s="52"/>
      <c r="C11" s="84">
        <f>SUM(C12:C32)</f>
        <v>6945.06</v>
      </c>
      <c r="D11" s="84">
        <f>SUM(D12:D32)</f>
        <v>1191.5899999999999</v>
      </c>
      <c r="E11" s="104"/>
    </row>
    <row r="12" spans="1:5">
      <c r="A12" s="55">
        <v>1110</v>
      </c>
      <c r="B12" s="54" t="s">
        <v>130</v>
      </c>
      <c r="C12" s="8"/>
      <c r="D12" s="8"/>
      <c r="E12" s="104"/>
    </row>
    <row r="13" spans="1:5">
      <c r="A13" s="55">
        <v>1120</v>
      </c>
      <c r="B13" s="54" t="s">
        <v>131</v>
      </c>
      <c r="C13" s="8"/>
      <c r="D13" s="8"/>
      <c r="E13" s="104"/>
    </row>
    <row r="14" spans="1:5">
      <c r="A14" s="55">
        <v>1211</v>
      </c>
      <c r="B14" s="54" t="s">
        <v>132</v>
      </c>
      <c r="C14" s="8">
        <v>6945.06</v>
      </c>
      <c r="D14" s="8">
        <v>18.97</v>
      </c>
      <c r="E14" s="104"/>
    </row>
    <row r="15" spans="1:5">
      <c r="A15" s="55">
        <v>1212</v>
      </c>
      <c r="B15" s="54" t="s">
        <v>133</v>
      </c>
      <c r="C15" s="8"/>
      <c r="D15" s="8"/>
      <c r="E15" s="104"/>
    </row>
    <row r="16" spans="1:5">
      <c r="A16" s="55">
        <v>1213</v>
      </c>
      <c r="B16" s="54" t="s">
        <v>134</v>
      </c>
      <c r="C16" s="8"/>
      <c r="D16" s="8"/>
      <c r="E16" s="104"/>
    </row>
    <row r="17" spans="1:5">
      <c r="A17" s="55">
        <v>1214</v>
      </c>
      <c r="B17" s="54" t="s">
        <v>135</v>
      </c>
      <c r="C17" s="8"/>
      <c r="D17" s="8"/>
      <c r="E17" s="104"/>
    </row>
    <row r="18" spans="1:5">
      <c r="A18" s="55">
        <v>1215</v>
      </c>
      <c r="B18" s="54" t="s">
        <v>136</v>
      </c>
      <c r="C18" s="8"/>
      <c r="D18" s="8"/>
      <c r="E18" s="104"/>
    </row>
    <row r="19" spans="1:5">
      <c r="A19" s="55">
        <v>1300</v>
      </c>
      <c r="B19" s="54" t="s">
        <v>137</v>
      </c>
      <c r="C19" s="8"/>
      <c r="D19" s="8"/>
      <c r="E19" s="104"/>
    </row>
    <row r="20" spans="1:5">
      <c r="A20" s="55">
        <v>1410</v>
      </c>
      <c r="B20" s="54" t="s">
        <v>138</v>
      </c>
      <c r="C20" s="8"/>
      <c r="D20" s="8"/>
      <c r="E20" s="104"/>
    </row>
    <row r="21" spans="1:5">
      <c r="A21" s="55">
        <v>1421</v>
      </c>
      <c r="B21" s="54" t="s">
        <v>139</v>
      </c>
      <c r="C21" s="8"/>
      <c r="D21" s="8"/>
      <c r="E21" s="104"/>
    </row>
    <row r="22" spans="1:5">
      <c r="A22" s="55">
        <v>1422</v>
      </c>
      <c r="B22" s="54" t="s">
        <v>140</v>
      </c>
      <c r="C22" s="8"/>
      <c r="D22" s="8"/>
      <c r="E22" s="104"/>
    </row>
    <row r="23" spans="1:5">
      <c r="A23" s="55">
        <v>1423</v>
      </c>
      <c r="B23" s="54" t="s">
        <v>141</v>
      </c>
      <c r="C23" s="8"/>
      <c r="D23" s="8"/>
      <c r="E23" s="104"/>
    </row>
    <row r="24" spans="1:5">
      <c r="A24" s="55">
        <v>1431</v>
      </c>
      <c r="B24" s="54" t="s">
        <v>142</v>
      </c>
      <c r="C24" s="8"/>
      <c r="D24" s="8"/>
      <c r="E24" s="104"/>
    </row>
    <row r="25" spans="1:5">
      <c r="A25" s="55">
        <v>1432</v>
      </c>
      <c r="B25" s="54" t="s">
        <v>143</v>
      </c>
      <c r="C25" s="8"/>
      <c r="D25" s="8"/>
      <c r="E25" s="104"/>
    </row>
    <row r="26" spans="1:5">
      <c r="A26" s="55">
        <v>1433</v>
      </c>
      <c r="B26" s="54" t="s">
        <v>144</v>
      </c>
      <c r="C26" s="8"/>
      <c r="D26" s="8"/>
      <c r="E26" s="104"/>
    </row>
    <row r="27" spans="1:5">
      <c r="A27" s="55">
        <v>1441</v>
      </c>
      <c r="B27" s="54" t="s">
        <v>145</v>
      </c>
      <c r="C27" s="8"/>
      <c r="D27" s="8"/>
      <c r="E27" s="104"/>
    </row>
    <row r="28" spans="1:5">
      <c r="A28" s="55">
        <v>1442</v>
      </c>
      <c r="B28" s="54" t="s">
        <v>146</v>
      </c>
      <c r="C28" s="8"/>
      <c r="D28" s="8">
        <v>1172.6199999999999</v>
      </c>
      <c r="E28" s="104"/>
    </row>
    <row r="29" spans="1:5">
      <c r="A29" s="55">
        <v>1443</v>
      </c>
      <c r="B29" s="54" t="s">
        <v>147</v>
      </c>
      <c r="C29" s="8"/>
      <c r="D29" s="8"/>
      <c r="E29" s="104"/>
    </row>
    <row r="30" spans="1:5">
      <c r="A30" s="55">
        <v>1444</v>
      </c>
      <c r="B30" s="54" t="s">
        <v>148</v>
      </c>
      <c r="C30" s="8"/>
      <c r="D30" s="8"/>
      <c r="E30" s="104"/>
    </row>
    <row r="31" spans="1:5">
      <c r="A31" s="55">
        <v>1445</v>
      </c>
      <c r="B31" s="54" t="s">
        <v>149</v>
      </c>
      <c r="C31" s="8"/>
      <c r="D31" s="8"/>
      <c r="E31" s="104"/>
    </row>
    <row r="32" spans="1:5">
      <c r="A32" s="55">
        <v>1446</v>
      </c>
      <c r="B32" s="54" t="s">
        <v>150</v>
      </c>
      <c r="C32" s="8"/>
      <c r="D32" s="8"/>
      <c r="E32" s="104"/>
    </row>
    <row r="33" spans="1:5">
      <c r="A33" s="30"/>
      <c r="E33" s="104"/>
    </row>
    <row r="34" spans="1:5">
      <c r="A34" s="56" t="s">
        <v>181</v>
      </c>
      <c r="B34" s="54"/>
      <c r="C34" s="84">
        <f>SUM(C35:C42)</f>
        <v>368451.97</v>
      </c>
      <c r="D34" s="84">
        <f>SUM(D35:D42)</f>
        <v>364045.97</v>
      </c>
      <c r="E34" s="104"/>
    </row>
    <row r="35" spans="1:5">
      <c r="A35" s="55">
        <v>2110</v>
      </c>
      <c r="B35" s="54" t="s">
        <v>89</v>
      </c>
      <c r="C35" s="8"/>
      <c r="D35" s="8"/>
      <c r="E35" s="104"/>
    </row>
    <row r="36" spans="1:5">
      <c r="A36" s="55">
        <v>2120</v>
      </c>
      <c r="B36" s="54" t="s">
        <v>151</v>
      </c>
      <c r="C36" s="8">
        <v>294367</v>
      </c>
      <c r="D36" s="8">
        <v>305826.96999999997</v>
      </c>
      <c r="E36" s="104"/>
    </row>
    <row r="37" spans="1:5">
      <c r="A37" s="55">
        <v>2130</v>
      </c>
      <c r="B37" s="54" t="s">
        <v>90</v>
      </c>
      <c r="C37" s="8"/>
      <c r="D37" s="8"/>
      <c r="E37" s="104"/>
    </row>
    <row r="38" spans="1:5">
      <c r="A38" s="55">
        <v>2140</v>
      </c>
      <c r="B38" s="54" t="s">
        <v>388</v>
      </c>
      <c r="C38" s="8"/>
      <c r="D38" s="8"/>
      <c r="E38" s="104"/>
    </row>
    <row r="39" spans="1:5">
      <c r="A39" s="55">
        <v>2150</v>
      </c>
      <c r="B39" s="54" t="s">
        <v>391</v>
      </c>
      <c r="C39" s="8"/>
      <c r="D39" s="8"/>
      <c r="E39" s="104"/>
    </row>
    <row r="40" spans="1:5">
      <c r="A40" s="55">
        <v>2220</v>
      </c>
      <c r="B40" s="54" t="s">
        <v>91</v>
      </c>
      <c r="C40" s="8">
        <v>74084.97</v>
      </c>
      <c r="D40" s="8">
        <v>58219</v>
      </c>
      <c r="E40" s="104"/>
    </row>
    <row r="41" spans="1:5">
      <c r="A41" s="55">
        <v>2300</v>
      </c>
      <c r="B41" s="54" t="s">
        <v>152</v>
      </c>
      <c r="C41" s="8"/>
      <c r="D41" s="8"/>
      <c r="E41" s="104"/>
    </row>
    <row r="42" spans="1:5">
      <c r="A42" s="55">
        <v>2400</v>
      </c>
      <c r="B42" s="54" t="s">
        <v>153</v>
      </c>
      <c r="C42" s="8"/>
      <c r="D42" s="8"/>
      <c r="E42" s="104"/>
    </row>
    <row r="43" spans="1:5">
      <c r="A43" s="31"/>
      <c r="E43" s="104"/>
    </row>
    <row r="44" spans="1:5">
      <c r="A44" s="53" t="s">
        <v>185</v>
      </c>
      <c r="B44" s="54"/>
      <c r="C44" s="84">
        <f>SUM(C45,C64)</f>
        <v>453890.27</v>
      </c>
      <c r="D44" s="84">
        <f>SUM(D45,D64)</f>
        <v>652672.79</v>
      </c>
      <c r="E44" s="104"/>
    </row>
    <row r="45" spans="1:5">
      <c r="A45" s="56" t="s">
        <v>182</v>
      </c>
      <c r="B45" s="54"/>
      <c r="C45" s="84">
        <f>SUM(C46:C61)</f>
        <v>453890.27</v>
      </c>
      <c r="D45" s="84">
        <f>SUM(D46:D61)</f>
        <v>652672.79</v>
      </c>
      <c r="E45" s="104"/>
    </row>
    <row r="46" spans="1:5">
      <c r="A46" s="55">
        <v>3100</v>
      </c>
      <c r="B46" s="54" t="s">
        <v>154</v>
      </c>
      <c r="C46" s="8"/>
      <c r="D46" s="8"/>
      <c r="E46" s="104"/>
    </row>
    <row r="47" spans="1:5">
      <c r="A47" s="55">
        <v>3210</v>
      </c>
      <c r="B47" s="54" t="s">
        <v>155</v>
      </c>
      <c r="C47" s="8">
        <v>427939.37</v>
      </c>
      <c r="D47" s="8">
        <v>592068.79</v>
      </c>
      <c r="E47" s="104"/>
    </row>
    <row r="48" spans="1:5">
      <c r="A48" s="55">
        <v>3221</v>
      </c>
      <c r="B48" s="54" t="s">
        <v>156</v>
      </c>
      <c r="C48" s="8"/>
      <c r="D48" s="8"/>
      <c r="E48" s="104"/>
    </row>
    <row r="49" spans="1:5">
      <c r="A49" s="55">
        <v>3222</v>
      </c>
      <c r="B49" s="54" t="s">
        <v>157</v>
      </c>
      <c r="C49" s="8">
        <v>25950.9</v>
      </c>
      <c r="D49" s="8">
        <v>25368</v>
      </c>
      <c r="E49" s="104"/>
    </row>
    <row r="50" spans="1:5">
      <c r="A50" s="55">
        <v>3223</v>
      </c>
      <c r="B50" s="54" t="s">
        <v>158</v>
      </c>
      <c r="C50" s="8"/>
      <c r="D50" s="8"/>
      <c r="E50" s="104"/>
    </row>
    <row r="51" spans="1:5">
      <c r="A51" s="55">
        <v>3224</v>
      </c>
      <c r="B51" s="54" t="s">
        <v>159</v>
      </c>
      <c r="C51" s="8"/>
      <c r="D51" s="8"/>
      <c r="E51" s="104"/>
    </row>
    <row r="52" spans="1:5">
      <c r="A52" s="55">
        <v>3231</v>
      </c>
      <c r="B52" s="54" t="s">
        <v>160</v>
      </c>
      <c r="C52" s="8"/>
      <c r="D52" s="8">
        <v>35236</v>
      </c>
      <c r="E52" s="104"/>
    </row>
    <row r="53" spans="1:5">
      <c r="A53" s="55">
        <v>3232</v>
      </c>
      <c r="B53" s="54" t="s">
        <v>161</v>
      </c>
      <c r="C53" s="8"/>
      <c r="D53" s="8"/>
      <c r="E53" s="104"/>
    </row>
    <row r="54" spans="1:5">
      <c r="A54" s="55">
        <v>3234</v>
      </c>
      <c r="B54" s="54" t="s">
        <v>162</v>
      </c>
      <c r="C54" s="8">
        <v>0</v>
      </c>
      <c r="D54" s="8"/>
      <c r="E54" s="104"/>
    </row>
    <row r="55" spans="1:5" ht="27.6">
      <c r="A55" s="55">
        <v>3236</v>
      </c>
      <c r="B55" s="54" t="s">
        <v>177</v>
      </c>
      <c r="C55" s="8"/>
      <c r="D55" s="8"/>
      <c r="E55" s="104"/>
    </row>
    <row r="56" spans="1:5" ht="41.4">
      <c r="A56" s="55">
        <v>3237</v>
      </c>
      <c r="B56" s="54" t="s">
        <v>163</v>
      </c>
      <c r="C56" s="8"/>
      <c r="D56" s="8"/>
      <c r="E56" s="104"/>
    </row>
    <row r="57" spans="1:5">
      <c r="A57" s="55">
        <v>3241</v>
      </c>
      <c r="B57" s="54" t="s">
        <v>164</v>
      </c>
      <c r="C57" s="8"/>
      <c r="D57" s="8"/>
      <c r="E57" s="104"/>
    </row>
    <row r="58" spans="1:5">
      <c r="A58" s="55">
        <v>3242</v>
      </c>
      <c r="B58" s="54" t="s">
        <v>165</v>
      </c>
      <c r="C58" s="8"/>
      <c r="D58" s="8"/>
      <c r="E58" s="104"/>
    </row>
    <row r="59" spans="1:5">
      <c r="A59" s="55">
        <v>3243</v>
      </c>
      <c r="B59" s="54" t="s">
        <v>166</v>
      </c>
      <c r="C59" s="8"/>
      <c r="D59" s="8"/>
      <c r="E59" s="104"/>
    </row>
    <row r="60" spans="1:5">
      <c r="A60" s="55">
        <v>3245</v>
      </c>
      <c r="B60" s="54" t="s">
        <v>167</v>
      </c>
      <c r="C60" s="8"/>
      <c r="D60" s="8"/>
      <c r="E60" s="104"/>
    </row>
    <row r="61" spans="1:5">
      <c r="A61" s="55">
        <v>3246</v>
      </c>
      <c r="B61" s="54" t="s">
        <v>168</v>
      </c>
      <c r="C61" s="8"/>
      <c r="D61" s="8"/>
      <c r="E61" s="104"/>
    </row>
    <row r="62" spans="1:5">
      <c r="A62" s="31"/>
      <c r="E62" s="104"/>
    </row>
    <row r="63" spans="1:5">
      <c r="A63" s="32"/>
      <c r="E63" s="104"/>
    </row>
    <row r="64" spans="1:5">
      <c r="A64" s="56" t="s">
        <v>183</v>
      </c>
      <c r="B64" s="54"/>
      <c r="C64" s="84">
        <f>SUM(C65:C67)</f>
        <v>0</v>
      </c>
      <c r="D64" s="84">
        <f>SUM(D65:D67)</f>
        <v>0</v>
      </c>
      <c r="E64" s="104"/>
    </row>
    <row r="65" spans="1:5">
      <c r="A65" s="55">
        <v>5100</v>
      </c>
      <c r="B65" s="54" t="s">
        <v>243</v>
      </c>
      <c r="C65" s="8"/>
      <c r="D65" s="8"/>
      <c r="E65" s="104"/>
    </row>
    <row r="66" spans="1:5">
      <c r="A66" s="55">
        <v>5220</v>
      </c>
      <c r="B66" s="54" t="s">
        <v>411</v>
      </c>
      <c r="C66" s="8"/>
      <c r="D66" s="8"/>
      <c r="E66" s="104"/>
    </row>
    <row r="67" spans="1:5">
      <c r="A67" s="55">
        <v>5230</v>
      </c>
      <c r="B67" s="54" t="s">
        <v>412</v>
      </c>
      <c r="C67" s="8"/>
      <c r="D67" s="8"/>
      <c r="E67" s="104"/>
    </row>
    <row r="68" spans="1:5">
      <c r="A68" s="31"/>
      <c r="E68" s="104"/>
    </row>
    <row r="69" spans="1:5">
      <c r="A69" s="2"/>
      <c r="E69" s="104"/>
    </row>
    <row r="70" spans="1:5">
      <c r="A70" s="53" t="s">
        <v>184</v>
      </c>
      <c r="B70" s="54"/>
      <c r="C70" s="8"/>
      <c r="D70" s="8"/>
      <c r="E70" s="104"/>
    </row>
    <row r="71" spans="1:5" ht="27.6">
      <c r="A71" s="55">
        <v>1</v>
      </c>
      <c r="B71" s="54" t="s">
        <v>169</v>
      </c>
      <c r="C71" s="8"/>
      <c r="D71" s="8"/>
      <c r="E71" s="104"/>
    </row>
    <row r="72" spans="1:5">
      <c r="A72" s="55">
        <v>2</v>
      </c>
      <c r="B72" s="54" t="s">
        <v>170</v>
      </c>
      <c r="C72" s="8"/>
      <c r="D72" s="8"/>
      <c r="E72" s="104"/>
    </row>
    <row r="73" spans="1:5">
      <c r="A73" s="55">
        <v>3</v>
      </c>
      <c r="B73" s="54" t="s">
        <v>171</v>
      </c>
      <c r="C73" s="8"/>
      <c r="D73" s="8"/>
      <c r="E73" s="104"/>
    </row>
    <row r="74" spans="1:5">
      <c r="A74" s="55">
        <v>4</v>
      </c>
      <c r="B74" s="54" t="s">
        <v>348</v>
      </c>
      <c r="C74" s="8"/>
      <c r="D74" s="8"/>
      <c r="E74" s="104"/>
    </row>
    <row r="75" spans="1:5">
      <c r="A75" s="55">
        <v>5</v>
      </c>
      <c r="B75" s="54" t="s">
        <v>172</v>
      </c>
      <c r="C75" s="8"/>
      <c r="D75" s="8"/>
      <c r="E75" s="104"/>
    </row>
    <row r="76" spans="1:5">
      <c r="A76" s="55">
        <v>6</v>
      </c>
      <c r="B76" s="54" t="s">
        <v>173</v>
      </c>
      <c r="C76" s="8"/>
      <c r="D76" s="8"/>
      <c r="E76" s="104"/>
    </row>
    <row r="77" spans="1:5">
      <c r="A77" s="55">
        <v>7</v>
      </c>
      <c r="B77" s="54" t="s">
        <v>174</v>
      </c>
      <c r="C77" s="8"/>
      <c r="D77" s="8"/>
      <c r="E77" s="104"/>
    </row>
    <row r="78" spans="1:5">
      <c r="A78" s="55">
        <v>8</v>
      </c>
      <c r="B78" s="54" t="s">
        <v>175</v>
      </c>
      <c r="C78" s="8"/>
      <c r="D78" s="8"/>
      <c r="E78" s="104"/>
    </row>
    <row r="79" spans="1:5">
      <c r="A79" s="55">
        <v>9</v>
      </c>
      <c r="B79" s="54" t="s">
        <v>176</v>
      </c>
      <c r="C79" s="8"/>
      <c r="D79" s="8"/>
      <c r="E79" s="104"/>
    </row>
    <row r="83" spans="1:9">
      <c r="A83" s="2"/>
      <c r="B83" s="2"/>
    </row>
    <row r="84" spans="1:9">
      <c r="A84" s="68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8" t="s">
        <v>419</v>
      </c>
      <c r="D87" s="12"/>
      <c r="E87"/>
      <c r="F87"/>
      <c r="G87"/>
      <c r="H87"/>
      <c r="I87"/>
    </row>
    <row r="88" spans="1:9">
      <c r="A88"/>
      <c r="B88" s="2" t="s">
        <v>420</v>
      </c>
      <c r="D88" s="12"/>
      <c r="E88"/>
      <c r="F88"/>
      <c r="G88"/>
      <c r="H88"/>
      <c r="I88"/>
    </row>
    <row r="89" spans="1:9" customFormat="1" ht="13.2">
      <c r="B89" s="64" t="s">
        <v>127</v>
      </c>
    </row>
    <row r="90" spans="1:9" customFormat="1" ht="13.2"/>
    <row r="91" spans="1:9" customFormat="1" ht="13.2"/>
    <row r="92" spans="1:9" customFormat="1" ht="13.2"/>
    <row r="93" spans="1:9" customFormat="1" ht="13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1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Normal="100" zoomScaleSheetLayoutView="100" workbookViewId="0">
      <selection activeCell="G11" sqref="G11"/>
    </sheetView>
  </sheetViews>
  <sheetFormatPr defaultColWidth="9.109375" defaultRowHeight="13.8"/>
  <cols>
    <col min="1" max="1" width="4.88671875" style="2" customWidth="1"/>
    <col min="2" max="2" width="31.44140625" style="2" customWidth="1"/>
    <col min="3" max="3" width="18.44140625" style="2" customWidth="1"/>
    <col min="4" max="4" width="8.44140625" style="2" customWidth="1"/>
    <col min="5" max="5" width="13.5546875" style="2" customWidth="1"/>
    <col min="6" max="6" width="12.44140625" style="2" customWidth="1"/>
    <col min="7" max="8" width="13.88671875" style="2" customWidth="1"/>
    <col min="9" max="9" width="13.6640625" style="2" customWidth="1"/>
    <col min="10" max="10" width="15" style="2" customWidth="1"/>
    <col min="11" max="11" width="0.88671875" style="2" customWidth="1"/>
    <col min="12" max="16384" width="9.109375" style="2"/>
  </cols>
  <sheetData>
    <row r="1" spans="1:11">
      <c r="A1" s="73" t="s">
        <v>425</v>
      </c>
      <c r="B1" s="75"/>
      <c r="C1" s="75"/>
      <c r="D1" s="75"/>
      <c r="E1" s="75"/>
      <c r="F1" s="75"/>
      <c r="G1" s="75"/>
      <c r="H1" s="75"/>
      <c r="I1" s="515" t="s">
        <v>97</v>
      </c>
      <c r="J1" s="515"/>
      <c r="K1" s="104"/>
    </row>
    <row r="2" spans="1:11">
      <c r="A2" s="75" t="s">
        <v>128</v>
      </c>
      <c r="B2" s="75"/>
      <c r="C2" s="75"/>
      <c r="D2" s="75"/>
      <c r="E2" s="75"/>
      <c r="F2" s="75"/>
      <c r="G2" s="75"/>
      <c r="H2" s="75"/>
      <c r="I2" s="347">
        <v>42571</v>
      </c>
      <c r="J2" s="382">
        <v>42591</v>
      </c>
      <c r="K2" s="104"/>
    </row>
    <row r="3" spans="1:11">
      <c r="A3" s="75"/>
      <c r="B3" s="75"/>
      <c r="C3" s="75"/>
      <c r="D3" s="75"/>
      <c r="E3" s="75"/>
      <c r="F3" s="75"/>
      <c r="G3" s="75"/>
      <c r="H3" s="75"/>
      <c r="I3" s="74"/>
      <c r="J3" s="74"/>
      <c r="K3" s="104"/>
    </row>
    <row r="4" spans="1:11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124"/>
      <c r="G4" s="75"/>
      <c r="H4" s="75"/>
      <c r="I4" s="75"/>
      <c r="J4" s="75"/>
      <c r="K4" s="104"/>
    </row>
    <row r="5" spans="1:11">
      <c r="A5" s="215" t="str">
        <f>'ფორმა N1'!D4</f>
        <v>პლატფორმა ახალი პოიტიკური მოძრაობა სახელმწიფო ხალხისთვის</v>
      </c>
      <c r="B5" s="373"/>
      <c r="C5" s="373"/>
      <c r="D5" s="373"/>
      <c r="E5" s="373"/>
      <c r="F5" s="374"/>
      <c r="G5" s="373"/>
      <c r="H5" s="373"/>
      <c r="I5" s="373"/>
      <c r="J5" s="373"/>
      <c r="K5" s="104"/>
    </row>
    <row r="6" spans="1:11">
      <c r="A6" s="76"/>
      <c r="B6" s="76"/>
      <c r="C6" s="75"/>
      <c r="D6" s="75"/>
      <c r="E6" s="75"/>
      <c r="F6" s="124"/>
      <c r="G6" s="75"/>
      <c r="H6" s="75"/>
      <c r="I6" s="75"/>
      <c r="J6" s="75"/>
      <c r="K6" s="104"/>
    </row>
    <row r="7" spans="1:11">
      <c r="A7" s="125"/>
      <c r="B7" s="121"/>
      <c r="C7" s="121"/>
      <c r="D7" s="121"/>
      <c r="E7" s="121"/>
      <c r="F7" s="121"/>
      <c r="G7" s="121"/>
      <c r="H7" s="121"/>
      <c r="I7" s="121"/>
      <c r="J7" s="121"/>
      <c r="K7" s="104"/>
    </row>
    <row r="8" spans="1:11" s="27" customFormat="1" ht="41.4">
      <c r="A8" s="127" t="s">
        <v>64</v>
      </c>
      <c r="B8" s="127" t="s">
        <v>99</v>
      </c>
      <c r="C8" s="128" t="s">
        <v>101</v>
      </c>
      <c r="D8" s="128" t="s">
        <v>263</v>
      </c>
      <c r="E8" s="128" t="s">
        <v>100</v>
      </c>
      <c r="F8" s="126" t="s">
        <v>244</v>
      </c>
      <c r="G8" s="126" t="s">
        <v>282</v>
      </c>
      <c r="H8" s="126" t="s">
        <v>283</v>
      </c>
      <c r="I8" s="126" t="s">
        <v>245</v>
      </c>
      <c r="J8" s="129" t="s">
        <v>102</v>
      </c>
      <c r="K8" s="104"/>
    </row>
    <row r="9" spans="1:11" s="27" customFormat="1">
      <c r="A9" s="157">
        <v>1</v>
      </c>
      <c r="B9" s="157">
        <v>2</v>
      </c>
      <c r="C9" s="158">
        <v>3</v>
      </c>
      <c r="D9" s="158">
        <v>4</v>
      </c>
      <c r="E9" s="158">
        <v>5</v>
      </c>
      <c r="F9" s="158">
        <v>6</v>
      </c>
      <c r="G9" s="158">
        <v>7</v>
      </c>
      <c r="H9" s="158">
        <v>8</v>
      </c>
      <c r="I9" s="158">
        <v>9</v>
      </c>
      <c r="J9" s="158">
        <v>10</v>
      </c>
      <c r="K9" s="104"/>
    </row>
    <row r="10" spans="1:11" s="27" customFormat="1" ht="27.6">
      <c r="A10" s="428">
        <v>1</v>
      </c>
      <c r="B10" s="429" t="s">
        <v>792</v>
      </c>
      <c r="C10" s="430" t="s">
        <v>793</v>
      </c>
      <c r="D10" s="431" t="s">
        <v>794</v>
      </c>
      <c r="E10" s="432">
        <v>42509</v>
      </c>
      <c r="F10" s="433">
        <v>6904.95</v>
      </c>
      <c r="G10" s="434">
        <v>88181</v>
      </c>
      <c r="H10" s="434">
        <v>95066.98</v>
      </c>
      <c r="I10" s="434">
        <f>F10+G10-H10</f>
        <v>18.970000000001164</v>
      </c>
      <c r="J10" s="434"/>
      <c r="K10" s="104"/>
    </row>
    <row r="11" spans="1:11" ht="27.6">
      <c r="A11" s="435">
        <v>2</v>
      </c>
      <c r="B11" s="436" t="s">
        <v>792</v>
      </c>
      <c r="C11" s="437" t="s">
        <v>795</v>
      </c>
      <c r="D11" s="438" t="s">
        <v>796</v>
      </c>
      <c r="E11" s="439">
        <v>42509</v>
      </c>
      <c r="F11" s="440">
        <v>0</v>
      </c>
      <c r="G11" s="265">
        <v>0</v>
      </c>
      <c r="H11" s="265">
        <v>0</v>
      </c>
      <c r="I11" s="265">
        <v>0</v>
      </c>
      <c r="J11" s="265"/>
    </row>
    <row r="12" spans="1:11">
      <c r="A12" s="103"/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1">
      <c r="A13" s="103"/>
      <c r="B13" s="103"/>
      <c r="C13" s="103"/>
      <c r="D13" s="103"/>
      <c r="E13" s="103"/>
      <c r="F13" s="103"/>
      <c r="G13" s="103"/>
      <c r="H13" s="103"/>
      <c r="I13" s="103"/>
      <c r="J13" s="103"/>
    </row>
    <row r="14" spans="1:11">
      <c r="A14" s="103"/>
      <c r="B14" s="103"/>
      <c r="C14" s="103"/>
      <c r="D14" s="103"/>
      <c r="E14" s="103"/>
      <c r="F14" s="103"/>
      <c r="G14" s="103"/>
      <c r="H14" s="103"/>
      <c r="I14" s="103"/>
      <c r="J14" s="103"/>
    </row>
    <row r="15" spans="1:11">
      <c r="A15" s="103"/>
      <c r="B15" s="225" t="s">
        <v>96</v>
      </c>
      <c r="C15" s="103"/>
      <c r="D15" s="103"/>
      <c r="E15" s="103"/>
      <c r="F15" s="226"/>
      <c r="G15" s="103"/>
      <c r="H15" s="103"/>
      <c r="I15" s="103"/>
      <c r="J15" s="103"/>
    </row>
    <row r="16" spans="1:11">
      <c r="A16" s="103"/>
      <c r="B16" s="103"/>
      <c r="C16" s="103"/>
      <c r="D16" s="103"/>
      <c r="E16" s="103"/>
      <c r="F16" s="100"/>
      <c r="G16" s="100"/>
      <c r="H16" s="100"/>
      <c r="I16" s="100"/>
      <c r="J16" s="100"/>
    </row>
    <row r="17" spans="1:10">
      <c r="A17" s="103"/>
      <c r="B17" s="103"/>
      <c r="C17" s="274"/>
      <c r="D17" s="103"/>
      <c r="E17" s="103"/>
      <c r="F17" s="274"/>
      <c r="G17" s="275"/>
      <c r="H17" s="275"/>
      <c r="I17" s="100"/>
      <c r="J17" s="100"/>
    </row>
    <row r="18" spans="1:10">
      <c r="A18" s="100"/>
      <c r="B18" s="103"/>
      <c r="C18" s="227" t="s">
        <v>256</v>
      </c>
      <c r="D18" s="227"/>
      <c r="E18" s="103"/>
      <c r="F18" s="103" t="s">
        <v>261</v>
      </c>
      <c r="G18" s="100"/>
      <c r="H18" s="100"/>
      <c r="I18" s="100"/>
      <c r="J18" s="100"/>
    </row>
    <row r="19" spans="1:10">
      <c r="A19" s="100"/>
      <c r="B19" s="103"/>
      <c r="C19" s="228" t="s">
        <v>127</v>
      </c>
      <c r="D19" s="103"/>
      <c r="E19" s="103"/>
      <c r="F19" s="103" t="s">
        <v>257</v>
      </c>
      <c r="G19" s="100"/>
      <c r="H19" s="100"/>
      <c r="I19" s="100"/>
      <c r="J19" s="100"/>
    </row>
    <row r="20" spans="1:10" customFormat="1">
      <c r="A20" s="100"/>
      <c r="B20" s="103"/>
      <c r="C20" s="103"/>
      <c r="D20" s="228"/>
      <c r="E20" s="100"/>
      <c r="F20" s="100"/>
      <c r="G20" s="100"/>
      <c r="H20" s="100"/>
      <c r="I20" s="100"/>
      <c r="J20" s="100"/>
    </row>
    <row r="21" spans="1:10" customFormat="1" ht="13.2">
      <c r="A21" s="100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customFormat="1" ht="13.2"/>
    <row r="23" spans="1:10" customFormat="1" ht="13.2"/>
    <row r="24" spans="1:10" customFormat="1" ht="13.2"/>
    <row r="25" spans="1:10" customFormat="1" ht="13.2"/>
  </sheetData>
  <mergeCells count="1">
    <mergeCell ref="I1:J1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ColWidth="9.109375" defaultRowHeight="13.8"/>
  <cols>
    <col min="1" max="1" width="12" style="181" customWidth="1"/>
    <col min="2" max="2" width="13.33203125" style="181" customWidth="1"/>
    <col min="3" max="3" width="21.44140625" style="181" customWidth="1"/>
    <col min="4" max="4" width="17.88671875" style="181" customWidth="1"/>
    <col min="5" max="5" width="12.6640625" style="181" customWidth="1"/>
    <col min="6" max="6" width="36.88671875" style="181" customWidth="1"/>
    <col min="7" max="7" width="22.33203125" style="181" customWidth="1"/>
    <col min="8" max="8" width="13.109375" style="181" customWidth="1"/>
    <col min="9" max="16384" width="9.109375" style="181"/>
  </cols>
  <sheetData>
    <row r="1" spans="1:8">
      <c r="A1" s="73" t="s">
        <v>351</v>
      </c>
      <c r="B1" s="75"/>
      <c r="C1" s="75"/>
      <c r="D1" s="75"/>
      <c r="E1" s="75"/>
      <c r="F1" s="75"/>
      <c r="G1" s="161" t="s">
        <v>97</v>
      </c>
      <c r="H1" s="162"/>
    </row>
    <row r="2" spans="1:8">
      <c r="A2" s="75" t="s">
        <v>128</v>
      </c>
      <c r="B2" s="75"/>
      <c r="C2" s="75"/>
      <c r="D2" s="75"/>
      <c r="E2" s="75"/>
      <c r="F2" s="75"/>
      <c r="G2" s="347">
        <v>42571</v>
      </c>
      <c r="H2" s="382">
        <v>42591</v>
      </c>
    </row>
    <row r="3" spans="1:8">
      <c r="A3" s="75"/>
      <c r="B3" s="75"/>
      <c r="C3" s="75"/>
      <c r="D3" s="75"/>
      <c r="E3" s="75"/>
      <c r="F3" s="75"/>
      <c r="G3" s="101"/>
      <c r="H3" s="162"/>
    </row>
    <row r="4" spans="1:8">
      <c r="A4" s="76" t="str">
        <f>'[4]ფორმა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103"/>
    </row>
    <row r="5" spans="1:8">
      <c r="A5" s="215" t="str">
        <f>'ფორმა N1'!D4</f>
        <v>პლატფორმა ახალი პოიტიკური მოძრაობა სახელმწიფო ხალხისთვის</v>
      </c>
      <c r="B5" s="215"/>
      <c r="C5" s="215"/>
      <c r="D5" s="215"/>
      <c r="E5" s="215"/>
      <c r="F5" s="215"/>
      <c r="G5" s="215"/>
      <c r="H5" s="103"/>
    </row>
    <row r="6" spans="1:8">
      <c r="A6" s="76"/>
      <c r="B6" s="75"/>
      <c r="C6" s="75"/>
      <c r="D6" s="75"/>
      <c r="E6" s="75"/>
      <c r="F6" s="75"/>
      <c r="G6" s="75"/>
      <c r="H6" s="103"/>
    </row>
    <row r="7" spans="1:8">
      <c r="A7" s="75"/>
      <c r="B7" s="75"/>
      <c r="C7" s="75"/>
      <c r="D7" s="75"/>
      <c r="E7" s="75"/>
      <c r="F7" s="75"/>
      <c r="G7" s="75"/>
      <c r="H7" s="104"/>
    </row>
    <row r="8" spans="1:8" ht="45.75" customHeight="1">
      <c r="A8" s="163" t="s">
        <v>301</v>
      </c>
      <c r="B8" s="163" t="s">
        <v>129</v>
      </c>
      <c r="C8" s="164" t="s">
        <v>349</v>
      </c>
      <c r="D8" s="164" t="s">
        <v>350</v>
      </c>
      <c r="E8" s="164" t="s">
        <v>263</v>
      </c>
      <c r="F8" s="163" t="s">
        <v>308</v>
      </c>
      <c r="G8" s="164" t="s">
        <v>302</v>
      </c>
      <c r="H8" s="104"/>
    </row>
    <row r="9" spans="1:8">
      <c r="A9" s="165" t="s">
        <v>303</v>
      </c>
      <c r="B9" s="166"/>
      <c r="C9" s="167"/>
      <c r="D9" s="168"/>
      <c r="E9" s="168"/>
      <c r="F9" s="168"/>
      <c r="G9" s="169"/>
      <c r="H9" s="104"/>
    </row>
    <row r="10" spans="1:8" ht="14.4">
      <c r="A10" s="166">
        <v>1</v>
      </c>
      <c r="B10" s="155"/>
      <c r="C10" s="170"/>
      <c r="D10" s="171"/>
      <c r="E10" s="171"/>
      <c r="F10" s="171"/>
      <c r="G10" s="172" t="str">
        <f>IF(ISBLANK(B10),"",G9+C10-D10)</f>
        <v/>
      </c>
      <c r="H10" s="104"/>
    </row>
    <row r="11" spans="1:8" ht="14.4">
      <c r="A11" s="166">
        <v>2</v>
      </c>
      <c r="B11" s="155"/>
      <c r="C11" s="170"/>
      <c r="D11" s="171"/>
      <c r="E11" s="171"/>
      <c r="F11" s="171"/>
      <c r="G11" s="172" t="str">
        <f t="shared" ref="G11:G38" si="0">IF(ISBLANK(B11),"",G10+C11-D11)</f>
        <v/>
      </c>
      <c r="H11" s="104"/>
    </row>
    <row r="12" spans="1:8" ht="14.4">
      <c r="A12" s="166">
        <v>3</v>
      </c>
      <c r="B12" s="155"/>
      <c r="C12" s="170"/>
      <c r="D12" s="171"/>
      <c r="E12" s="171"/>
      <c r="F12" s="171"/>
      <c r="G12" s="172" t="str">
        <f t="shared" si="0"/>
        <v/>
      </c>
      <c r="H12" s="104"/>
    </row>
    <row r="13" spans="1:8" ht="14.4">
      <c r="A13" s="166">
        <v>4</v>
      </c>
      <c r="B13" s="155"/>
      <c r="C13" s="170"/>
      <c r="D13" s="171"/>
      <c r="E13" s="171"/>
      <c r="F13" s="171"/>
      <c r="G13" s="172" t="str">
        <f t="shared" si="0"/>
        <v/>
      </c>
      <c r="H13" s="104"/>
    </row>
    <row r="14" spans="1:8" ht="14.4">
      <c r="A14" s="166">
        <v>5</v>
      </c>
      <c r="B14" s="155"/>
      <c r="C14" s="170"/>
      <c r="D14" s="171"/>
      <c r="E14" s="171"/>
      <c r="F14" s="171"/>
      <c r="G14" s="172" t="str">
        <f t="shared" si="0"/>
        <v/>
      </c>
      <c r="H14" s="104"/>
    </row>
    <row r="15" spans="1:8" ht="14.4">
      <c r="A15" s="166">
        <v>6</v>
      </c>
      <c r="B15" s="155"/>
      <c r="C15" s="170"/>
      <c r="D15" s="171"/>
      <c r="E15" s="171"/>
      <c r="F15" s="171"/>
      <c r="G15" s="172" t="str">
        <f t="shared" si="0"/>
        <v/>
      </c>
      <c r="H15" s="104"/>
    </row>
    <row r="16" spans="1:8" ht="14.4">
      <c r="A16" s="166">
        <v>7</v>
      </c>
      <c r="B16" s="155"/>
      <c r="C16" s="170"/>
      <c r="D16" s="171"/>
      <c r="E16" s="171"/>
      <c r="F16" s="171"/>
      <c r="G16" s="172" t="str">
        <f t="shared" si="0"/>
        <v/>
      </c>
      <c r="H16" s="104"/>
    </row>
    <row r="17" spans="1:8" ht="14.4">
      <c r="A17" s="166">
        <v>8</v>
      </c>
      <c r="B17" s="155"/>
      <c r="C17" s="170"/>
      <c r="D17" s="171"/>
      <c r="E17" s="171"/>
      <c r="F17" s="171"/>
      <c r="G17" s="172" t="str">
        <f t="shared" si="0"/>
        <v/>
      </c>
      <c r="H17" s="104"/>
    </row>
    <row r="18" spans="1:8" ht="14.4">
      <c r="A18" s="166">
        <v>9</v>
      </c>
      <c r="B18" s="155"/>
      <c r="C18" s="170"/>
      <c r="D18" s="171"/>
      <c r="E18" s="171"/>
      <c r="F18" s="171"/>
      <c r="G18" s="172" t="str">
        <f t="shared" si="0"/>
        <v/>
      </c>
      <c r="H18" s="104"/>
    </row>
    <row r="19" spans="1:8" ht="14.4">
      <c r="A19" s="166">
        <v>10</v>
      </c>
      <c r="B19" s="155"/>
      <c r="C19" s="170"/>
      <c r="D19" s="171"/>
      <c r="E19" s="171"/>
      <c r="F19" s="171"/>
      <c r="G19" s="172" t="str">
        <f t="shared" si="0"/>
        <v/>
      </c>
      <c r="H19" s="104"/>
    </row>
    <row r="20" spans="1:8" ht="14.4">
      <c r="A20" s="166">
        <v>11</v>
      </c>
      <c r="B20" s="155"/>
      <c r="C20" s="170"/>
      <c r="D20" s="171"/>
      <c r="E20" s="171"/>
      <c r="F20" s="171"/>
      <c r="G20" s="172" t="str">
        <f t="shared" si="0"/>
        <v/>
      </c>
      <c r="H20" s="104"/>
    </row>
    <row r="21" spans="1:8" ht="14.4">
      <c r="A21" s="166">
        <v>12</v>
      </c>
      <c r="B21" s="155"/>
      <c r="C21" s="170"/>
      <c r="D21" s="171"/>
      <c r="E21" s="171"/>
      <c r="F21" s="171"/>
      <c r="G21" s="172" t="str">
        <f t="shared" si="0"/>
        <v/>
      </c>
      <c r="H21" s="104"/>
    </row>
    <row r="22" spans="1:8" ht="14.4">
      <c r="A22" s="166">
        <v>13</v>
      </c>
      <c r="B22" s="155"/>
      <c r="C22" s="170"/>
      <c r="D22" s="171"/>
      <c r="E22" s="171"/>
      <c r="F22" s="171"/>
      <c r="G22" s="172" t="str">
        <f t="shared" si="0"/>
        <v/>
      </c>
      <c r="H22" s="104"/>
    </row>
    <row r="23" spans="1:8" ht="14.4">
      <c r="A23" s="166">
        <v>14</v>
      </c>
      <c r="B23" s="155"/>
      <c r="C23" s="170"/>
      <c r="D23" s="171"/>
      <c r="E23" s="171"/>
      <c r="F23" s="171"/>
      <c r="G23" s="172" t="str">
        <f t="shared" si="0"/>
        <v/>
      </c>
      <c r="H23" s="104"/>
    </row>
    <row r="24" spans="1:8" ht="14.4">
      <c r="A24" s="166">
        <v>15</v>
      </c>
      <c r="B24" s="155"/>
      <c r="C24" s="170"/>
      <c r="D24" s="171"/>
      <c r="E24" s="171"/>
      <c r="F24" s="171"/>
      <c r="G24" s="172" t="str">
        <f t="shared" si="0"/>
        <v/>
      </c>
      <c r="H24" s="104"/>
    </row>
    <row r="25" spans="1:8" ht="14.4">
      <c r="A25" s="166">
        <v>16</v>
      </c>
      <c r="B25" s="155"/>
      <c r="C25" s="170"/>
      <c r="D25" s="171"/>
      <c r="E25" s="171"/>
      <c r="F25" s="171"/>
      <c r="G25" s="172" t="str">
        <f t="shared" si="0"/>
        <v/>
      </c>
      <c r="H25" s="104"/>
    </row>
    <row r="26" spans="1:8" ht="14.4">
      <c r="A26" s="166">
        <v>17</v>
      </c>
      <c r="B26" s="155"/>
      <c r="C26" s="170"/>
      <c r="D26" s="171"/>
      <c r="E26" s="171"/>
      <c r="F26" s="171"/>
      <c r="G26" s="172" t="str">
        <f t="shared" si="0"/>
        <v/>
      </c>
      <c r="H26" s="104"/>
    </row>
    <row r="27" spans="1:8" ht="14.4">
      <c r="A27" s="166">
        <v>18</v>
      </c>
      <c r="B27" s="155"/>
      <c r="C27" s="170"/>
      <c r="D27" s="171"/>
      <c r="E27" s="171"/>
      <c r="F27" s="171"/>
      <c r="G27" s="172" t="str">
        <f t="shared" si="0"/>
        <v/>
      </c>
      <c r="H27" s="104"/>
    </row>
    <row r="28" spans="1:8" ht="14.4">
      <c r="A28" s="166">
        <v>19</v>
      </c>
      <c r="B28" s="155"/>
      <c r="C28" s="170"/>
      <c r="D28" s="171"/>
      <c r="E28" s="171"/>
      <c r="F28" s="171"/>
      <c r="G28" s="172" t="str">
        <f t="shared" si="0"/>
        <v/>
      </c>
      <c r="H28" s="104"/>
    </row>
    <row r="29" spans="1:8" ht="14.4">
      <c r="A29" s="166">
        <v>20</v>
      </c>
      <c r="B29" s="155"/>
      <c r="C29" s="170"/>
      <c r="D29" s="171"/>
      <c r="E29" s="171"/>
      <c r="F29" s="171"/>
      <c r="G29" s="172" t="str">
        <f t="shared" si="0"/>
        <v/>
      </c>
      <c r="H29" s="104"/>
    </row>
    <row r="30" spans="1:8" ht="14.4">
      <c r="A30" s="166">
        <v>21</v>
      </c>
      <c r="B30" s="155"/>
      <c r="C30" s="173"/>
      <c r="D30" s="174"/>
      <c r="E30" s="174"/>
      <c r="F30" s="174"/>
      <c r="G30" s="172" t="str">
        <f t="shared" si="0"/>
        <v/>
      </c>
      <c r="H30" s="104"/>
    </row>
    <row r="31" spans="1:8" ht="14.4">
      <c r="A31" s="166">
        <v>22</v>
      </c>
      <c r="B31" s="155"/>
      <c r="C31" s="173"/>
      <c r="D31" s="174"/>
      <c r="E31" s="174"/>
      <c r="F31" s="174"/>
      <c r="G31" s="172" t="str">
        <f t="shared" si="0"/>
        <v/>
      </c>
      <c r="H31" s="104"/>
    </row>
    <row r="32" spans="1:8" ht="14.4">
      <c r="A32" s="166">
        <v>23</v>
      </c>
      <c r="B32" s="155"/>
      <c r="C32" s="173"/>
      <c r="D32" s="174"/>
      <c r="E32" s="174"/>
      <c r="F32" s="174"/>
      <c r="G32" s="172" t="str">
        <f t="shared" si="0"/>
        <v/>
      </c>
      <c r="H32" s="104"/>
    </row>
    <row r="33" spans="1:10" ht="14.4">
      <c r="A33" s="166">
        <v>24</v>
      </c>
      <c r="B33" s="155"/>
      <c r="C33" s="173"/>
      <c r="D33" s="174"/>
      <c r="E33" s="174"/>
      <c r="F33" s="174"/>
      <c r="G33" s="172" t="str">
        <f t="shared" si="0"/>
        <v/>
      </c>
      <c r="H33" s="104"/>
    </row>
    <row r="34" spans="1:10" ht="14.4">
      <c r="A34" s="166">
        <v>25</v>
      </c>
      <c r="B34" s="155"/>
      <c r="C34" s="173"/>
      <c r="D34" s="174"/>
      <c r="E34" s="174"/>
      <c r="F34" s="174"/>
      <c r="G34" s="172" t="str">
        <f t="shared" si="0"/>
        <v/>
      </c>
      <c r="H34" s="104"/>
    </row>
    <row r="35" spans="1:10" ht="14.4">
      <c r="A35" s="166">
        <v>26</v>
      </c>
      <c r="B35" s="155"/>
      <c r="C35" s="173"/>
      <c r="D35" s="174"/>
      <c r="E35" s="174"/>
      <c r="F35" s="174"/>
      <c r="G35" s="172" t="str">
        <f t="shared" si="0"/>
        <v/>
      </c>
      <c r="H35" s="104"/>
    </row>
    <row r="36" spans="1:10" ht="14.4">
      <c r="A36" s="166">
        <v>27</v>
      </c>
      <c r="B36" s="155"/>
      <c r="C36" s="173"/>
      <c r="D36" s="174"/>
      <c r="E36" s="174"/>
      <c r="F36" s="174"/>
      <c r="G36" s="172" t="str">
        <f t="shared" si="0"/>
        <v/>
      </c>
      <c r="H36" s="104"/>
    </row>
    <row r="37" spans="1:10" ht="14.4">
      <c r="A37" s="166">
        <v>28</v>
      </c>
      <c r="B37" s="155"/>
      <c r="C37" s="173"/>
      <c r="D37" s="174"/>
      <c r="E37" s="174"/>
      <c r="F37" s="174"/>
      <c r="G37" s="172" t="str">
        <f t="shared" si="0"/>
        <v/>
      </c>
      <c r="H37" s="104"/>
    </row>
    <row r="38" spans="1:10" ht="14.4">
      <c r="A38" s="166">
        <v>29</v>
      </c>
      <c r="B38" s="155"/>
      <c r="C38" s="173"/>
      <c r="D38" s="174"/>
      <c r="E38" s="174"/>
      <c r="F38" s="174"/>
      <c r="G38" s="172" t="str">
        <f t="shared" si="0"/>
        <v/>
      </c>
      <c r="H38" s="104"/>
    </row>
    <row r="39" spans="1:10" ht="14.4">
      <c r="A39" s="166" t="s">
        <v>266</v>
      </c>
      <c r="B39" s="155"/>
      <c r="C39" s="173"/>
      <c r="D39" s="174"/>
      <c r="E39" s="174"/>
      <c r="F39" s="174"/>
      <c r="G39" s="172" t="str">
        <f>IF(ISBLANK(B39),"",#REF!+C39-D39)</f>
        <v/>
      </c>
      <c r="H39" s="104"/>
    </row>
    <row r="40" spans="1:10">
      <c r="A40" s="175" t="s">
        <v>304</v>
      </c>
      <c r="B40" s="176"/>
      <c r="C40" s="177"/>
      <c r="D40" s="178"/>
      <c r="E40" s="178"/>
      <c r="F40" s="179"/>
      <c r="G40" s="180" t="str">
        <f>G39</f>
        <v/>
      </c>
      <c r="H40" s="104"/>
    </row>
    <row r="44" spans="1:10">
      <c r="B44" s="183" t="s">
        <v>96</v>
      </c>
      <c r="F44" s="184"/>
    </row>
    <row r="45" spans="1:10">
      <c r="F45" s="182"/>
      <c r="G45" s="182"/>
      <c r="H45" s="182"/>
      <c r="I45" s="182"/>
      <c r="J45" s="182"/>
    </row>
    <row r="46" spans="1:10">
      <c r="C46" s="185"/>
      <c r="F46" s="185"/>
      <c r="G46" s="186"/>
      <c r="H46" s="182"/>
      <c r="I46" s="182"/>
      <c r="J46" s="182"/>
    </row>
    <row r="47" spans="1:10">
      <c r="A47" s="182"/>
      <c r="C47" s="187" t="s">
        <v>256</v>
      </c>
      <c r="F47" s="188" t="s">
        <v>261</v>
      </c>
      <c r="G47" s="186"/>
      <c r="H47" s="182"/>
      <c r="I47" s="182"/>
      <c r="J47" s="182"/>
    </row>
    <row r="48" spans="1:10">
      <c r="A48" s="182"/>
      <c r="C48" s="189" t="s">
        <v>127</v>
      </c>
      <c r="F48" s="181" t="s">
        <v>257</v>
      </c>
      <c r="G48" s="182"/>
      <c r="H48" s="182"/>
      <c r="I48" s="182"/>
      <c r="J48" s="182"/>
    </row>
    <row r="49" spans="2:2" s="182" customFormat="1">
      <c r="B49" s="181"/>
    </row>
    <row r="50" spans="2:2" s="182" customFormat="1" ht="13.2"/>
    <row r="51" spans="2:2" s="182" customFormat="1" ht="13.2"/>
    <row r="52" spans="2:2" s="182" customFormat="1" ht="13.2"/>
    <row r="53" spans="2:2" s="182" customFormat="1" ht="13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1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115" zoomScaleNormal="100" zoomScaleSheetLayoutView="115" workbookViewId="0">
      <selection activeCell="I17" sqref="I17"/>
    </sheetView>
  </sheetViews>
  <sheetFormatPr defaultColWidth="9.109375" defaultRowHeight="13.8"/>
  <cols>
    <col min="1" max="1" width="53.5546875" style="25" customWidth="1"/>
    <col min="2" max="2" width="10.6640625" style="25" customWidth="1"/>
    <col min="3" max="3" width="12.44140625" style="25" customWidth="1"/>
    <col min="4" max="4" width="10.44140625" style="25" customWidth="1"/>
    <col min="5" max="5" width="13.109375" style="25" customWidth="1"/>
    <col min="6" max="6" width="10.44140625" style="25" customWidth="1"/>
    <col min="7" max="8" width="10.5546875" style="25" customWidth="1"/>
    <col min="9" max="9" width="9.88671875" style="25" customWidth="1"/>
    <col min="10" max="10" width="12.6640625" style="25" customWidth="1"/>
    <col min="11" max="11" width="0.6640625" style="25" customWidth="1"/>
    <col min="12" max="16384" width="9.109375" style="25"/>
  </cols>
  <sheetData>
    <row r="1" spans="1:12" s="23" customFormat="1">
      <c r="A1" s="135" t="s">
        <v>292</v>
      </c>
      <c r="B1" s="136"/>
      <c r="C1" s="136"/>
      <c r="D1" s="136"/>
      <c r="E1" s="136"/>
      <c r="F1" s="77"/>
      <c r="G1" s="77"/>
      <c r="H1" s="77"/>
      <c r="I1" s="528" t="s">
        <v>97</v>
      </c>
      <c r="J1" s="528"/>
      <c r="K1" s="142"/>
    </row>
    <row r="2" spans="1:12" s="23" customFormat="1">
      <c r="A2" s="104" t="s">
        <v>128</v>
      </c>
      <c r="B2" s="136"/>
      <c r="C2" s="136"/>
      <c r="D2" s="136"/>
      <c r="E2" s="136"/>
      <c r="F2" s="137"/>
      <c r="G2" s="138"/>
      <c r="H2" s="138"/>
      <c r="I2" s="347">
        <v>42571</v>
      </c>
      <c r="J2" s="382">
        <v>42591</v>
      </c>
      <c r="K2" s="142"/>
    </row>
    <row r="3" spans="1:12" s="23" customFormat="1">
      <c r="A3" s="136"/>
      <c r="B3" s="136"/>
      <c r="C3" s="136"/>
      <c r="D3" s="136"/>
      <c r="E3" s="136"/>
      <c r="F3" s="137"/>
      <c r="G3" s="138"/>
      <c r="H3" s="138"/>
      <c r="I3" s="139"/>
      <c r="J3" s="74"/>
      <c r="K3" s="142"/>
    </row>
    <row r="4" spans="1:12" s="2" customFormat="1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6"/>
      <c r="G4" s="76"/>
      <c r="H4" s="76"/>
      <c r="I4" s="124"/>
      <c r="J4" s="75"/>
      <c r="K4" s="104"/>
      <c r="L4" s="23"/>
    </row>
    <row r="5" spans="1:12" s="2" customFormat="1">
      <c r="A5" s="117" t="str">
        <f>'ფორმა N1'!D4</f>
        <v>პლატფორმა ახალი პოიტიკური მოძრაობა სახელმწიფო ხალხისთვის</v>
      </c>
      <c r="B5" s="118"/>
      <c r="C5" s="118"/>
      <c r="D5" s="118"/>
      <c r="E5" s="118"/>
      <c r="F5" s="57"/>
      <c r="G5" s="57"/>
      <c r="H5" s="57"/>
      <c r="I5" s="130"/>
      <c r="J5" s="57"/>
      <c r="K5" s="104"/>
    </row>
    <row r="6" spans="1:12" s="23" customFormat="1" ht="15">
      <c r="A6" s="140"/>
      <c r="B6" s="141"/>
      <c r="C6" s="141"/>
      <c r="D6" s="136"/>
      <c r="E6" s="136"/>
      <c r="F6" s="136"/>
      <c r="G6" s="136"/>
      <c r="H6" s="136"/>
      <c r="I6" s="136"/>
      <c r="J6" s="136"/>
      <c r="K6" s="142"/>
    </row>
    <row r="7" spans="1:12" ht="55.2">
      <c r="A7" s="131"/>
      <c r="B7" s="527" t="s">
        <v>208</v>
      </c>
      <c r="C7" s="527"/>
      <c r="D7" s="527" t="s">
        <v>280</v>
      </c>
      <c r="E7" s="527"/>
      <c r="F7" s="527" t="s">
        <v>281</v>
      </c>
      <c r="G7" s="527"/>
      <c r="H7" s="154" t="s">
        <v>267</v>
      </c>
      <c r="I7" s="527" t="s">
        <v>211</v>
      </c>
      <c r="J7" s="527"/>
      <c r="K7" s="143"/>
    </row>
    <row r="8" spans="1:12">
      <c r="A8" s="132" t="s">
        <v>103</v>
      </c>
      <c r="B8" s="133" t="s">
        <v>210</v>
      </c>
      <c r="C8" s="134" t="s">
        <v>209</v>
      </c>
      <c r="D8" s="133" t="s">
        <v>210</v>
      </c>
      <c r="E8" s="134" t="s">
        <v>209</v>
      </c>
      <c r="F8" s="133" t="s">
        <v>210</v>
      </c>
      <c r="G8" s="134" t="s">
        <v>209</v>
      </c>
      <c r="H8" s="134" t="s">
        <v>209</v>
      </c>
      <c r="I8" s="133" t="s">
        <v>210</v>
      </c>
      <c r="J8" s="134" t="s">
        <v>209</v>
      </c>
      <c r="K8" s="143"/>
    </row>
    <row r="9" spans="1:12">
      <c r="A9" s="58" t="s">
        <v>104</v>
      </c>
      <c r="B9" s="81">
        <f>SUM(B10,B14,B17)</f>
        <v>5361.53</v>
      </c>
      <c r="C9" s="81">
        <f>SUM(C10,C14,C17)</f>
        <v>294367.56</v>
      </c>
      <c r="D9" s="81">
        <f t="shared" ref="D9:J9" si="0">SUM(D10,D14,D17)</f>
        <v>101</v>
      </c>
      <c r="E9" s="81">
        <f>SUM(E10,E14,E17)</f>
        <v>9480</v>
      </c>
      <c r="F9" s="81">
        <f t="shared" si="0"/>
        <v>0</v>
      </c>
      <c r="G9" s="81">
        <f>SUM(G10,G14,G17)</f>
        <v>0</v>
      </c>
      <c r="H9" s="81">
        <f>SUM(H10,H14,H17)</f>
        <v>0</v>
      </c>
      <c r="I9" s="81">
        <f>SUM(I10,I14,I17)</f>
        <v>5345.53</v>
      </c>
      <c r="J9" s="81">
        <f t="shared" si="0"/>
        <v>305826</v>
      </c>
      <c r="K9" s="143"/>
    </row>
    <row r="10" spans="1:12">
      <c r="A10" s="59" t="s">
        <v>105</v>
      </c>
      <c r="B10" s="131">
        <f>SUM(B11:B13)</f>
        <v>0</v>
      </c>
      <c r="C10" s="131">
        <f>SUM(C11:C13)</f>
        <v>0</v>
      </c>
      <c r="D10" s="131">
        <f t="shared" ref="D10:J10" si="1">SUM(D11:D13)</f>
        <v>0</v>
      </c>
      <c r="E10" s="131">
        <f>SUM(E11:E13)</f>
        <v>0</v>
      </c>
      <c r="F10" s="131">
        <f t="shared" si="1"/>
        <v>0</v>
      </c>
      <c r="G10" s="131">
        <f>SUM(G11:G13)</f>
        <v>0</v>
      </c>
      <c r="H10" s="131">
        <f>SUM(H11:H13)</f>
        <v>0</v>
      </c>
      <c r="I10" s="131">
        <f>SUM(I11:I13)</f>
        <v>0</v>
      </c>
      <c r="J10" s="131">
        <f t="shared" si="1"/>
        <v>0</v>
      </c>
      <c r="K10" s="143"/>
    </row>
    <row r="11" spans="1:12">
      <c r="A11" s="59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3"/>
    </row>
    <row r="12" spans="1:12">
      <c r="A12" s="59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3"/>
    </row>
    <row r="13" spans="1:12">
      <c r="A13" s="59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3"/>
    </row>
    <row r="14" spans="1:12">
      <c r="A14" s="59" t="s">
        <v>109</v>
      </c>
      <c r="B14" s="131">
        <f>SUM(B15:B16)</f>
        <v>5361.53</v>
      </c>
      <c r="C14" s="131">
        <f>SUM(C15:C16)</f>
        <v>294367.56</v>
      </c>
      <c r="D14" s="131">
        <f t="shared" ref="D14:J14" si="2">SUM(D15:D16)</f>
        <v>101</v>
      </c>
      <c r="E14" s="131">
        <f>SUM(E15:E16)</f>
        <v>9480</v>
      </c>
      <c r="F14" s="131">
        <f t="shared" si="2"/>
        <v>0</v>
      </c>
      <c r="G14" s="131">
        <f>SUM(G15:G16)</f>
        <v>0</v>
      </c>
      <c r="H14" s="131">
        <f>SUM(H15:H16)</f>
        <v>0</v>
      </c>
      <c r="I14" s="131">
        <f>SUM(I15:I16)</f>
        <v>5345.53</v>
      </c>
      <c r="J14" s="131">
        <f t="shared" si="2"/>
        <v>305826</v>
      </c>
      <c r="K14" s="143"/>
    </row>
    <row r="15" spans="1:12">
      <c r="A15" s="59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3"/>
    </row>
    <row r="16" spans="1:12">
      <c r="A16" s="59" t="s">
        <v>111</v>
      </c>
      <c r="B16" s="26">
        <v>5361.53</v>
      </c>
      <c r="C16" s="26">
        <v>294367.56</v>
      </c>
      <c r="D16" s="26">
        <v>101</v>
      </c>
      <c r="E16" s="26">
        <v>9480</v>
      </c>
      <c r="F16" s="26"/>
      <c r="G16" s="26"/>
      <c r="H16" s="26"/>
      <c r="I16" s="26">
        <v>5345.53</v>
      </c>
      <c r="J16" s="26">
        <v>305826</v>
      </c>
      <c r="K16" s="143"/>
    </row>
    <row r="17" spans="1:11">
      <c r="A17" s="59" t="s">
        <v>112</v>
      </c>
      <c r="B17" s="131">
        <f>SUM(B18:B19,B22,B23)</f>
        <v>0</v>
      </c>
      <c r="C17" s="131">
        <f>SUM(C18:C19,C22,C23)</f>
        <v>0</v>
      </c>
      <c r="D17" s="131">
        <f t="shared" ref="D17:J17" si="3">SUM(D18:D19,D22,D23)</f>
        <v>0</v>
      </c>
      <c r="E17" s="131">
        <f>SUM(E18:E19,E22,E23)</f>
        <v>0</v>
      </c>
      <c r="F17" s="131">
        <f t="shared" si="3"/>
        <v>0</v>
      </c>
      <c r="G17" s="131">
        <f>SUM(G18:G19,G22,G23)</f>
        <v>0</v>
      </c>
      <c r="H17" s="131">
        <f>SUM(H18:H19,H22,H23)</f>
        <v>0</v>
      </c>
      <c r="I17" s="131">
        <f>SUM(I18:I19,I22,I23)</f>
        <v>0</v>
      </c>
      <c r="J17" s="131">
        <f t="shared" si="3"/>
        <v>0</v>
      </c>
      <c r="K17" s="143"/>
    </row>
    <row r="18" spans="1:11">
      <c r="A18" s="59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3"/>
    </row>
    <row r="19" spans="1:11">
      <c r="A19" s="59" t="s">
        <v>114</v>
      </c>
      <c r="B19" s="131">
        <f>SUM(B20:B21)</f>
        <v>0</v>
      </c>
      <c r="C19" s="131">
        <f>SUM(C20:C21)</f>
        <v>0</v>
      </c>
      <c r="D19" s="131">
        <f t="shared" ref="D19:J19" si="4">SUM(D20:D21)</f>
        <v>0</v>
      </c>
      <c r="E19" s="131">
        <f>SUM(E20:E21)</f>
        <v>0</v>
      </c>
      <c r="F19" s="131">
        <f t="shared" si="4"/>
        <v>0</v>
      </c>
      <c r="G19" s="131">
        <f>SUM(G20:G21)</f>
        <v>0</v>
      </c>
      <c r="H19" s="131">
        <f>SUM(H20:H21)</f>
        <v>0</v>
      </c>
      <c r="I19" s="131">
        <f>SUM(I20:I21)</f>
        <v>0</v>
      </c>
      <c r="J19" s="131">
        <f t="shared" si="4"/>
        <v>0</v>
      </c>
      <c r="K19" s="143"/>
    </row>
    <row r="20" spans="1:11">
      <c r="A20" s="59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3"/>
    </row>
    <row r="21" spans="1:11">
      <c r="A21" s="59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3"/>
    </row>
    <row r="22" spans="1:11">
      <c r="A22" s="59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3"/>
    </row>
    <row r="23" spans="1:11">
      <c r="A23" s="59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3"/>
    </row>
    <row r="24" spans="1:11">
      <c r="A24" s="58" t="s">
        <v>119</v>
      </c>
      <c r="B24" s="81">
        <f>SUM(B25:B31)</f>
        <v>32877.839999999997</v>
      </c>
      <c r="C24" s="81">
        <f t="shared" ref="C24:J24" si="5">SUM(C25:C31)</f>
        <v>74039.97</v>
      </c>
      <c r="D24" s="81">
        <f t="shared" si="5"/>
        <v>15184</v>
      </c>
      <c r="E24" s="81">
        <f t="shared" si="5"/>
        <v>54904.5</v>
      </c>
      <c r="F24" s="81">
        <f t="shared" si="5"/>
        <v>26642.93</v>
      </c>
      <c r="G24" s="81">
        <f t="shared" si="5"/>
        <v>70815.97</v>
      </c>
      <c r="H24" s="81">
        <f t="shared" si="5"/>
        <v>0</v>
      </c>
      <c r="I24" s="81">
        <f t="shared" si="5"/>
        <v>21418.909999999996</v>
      </c>
      <c r="J24" s="81">
        <f t="shared" si="5"/>
        <v>58128.5</v>
      </c>
      <c r="K24" s="143"/>
    </row>
    <row r="25" spans="1:11">
      <c r="A25" s="59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3"/>
    </row>
    <row r="26" spans="1:11">
      <c r="A26" s="59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3"/>
    </row>
    <row r="27" spans="1:11">
      <c r="A27" s="59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3"/>
    </row>
    <row r="28" spans="1:11">
      <c r="A28" s="59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3"/>
    </row>
    <row r="29" spans="1:11">
      <c r="A29" s="59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3"/>
    </row>
    <row r="30" spans="1:11">
      <c r="A30" s="59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3"/>
    </row>
    <row r="31" spans="1:11">
      <c r="A31" s="59" t="s">
        <v>252</v>
      </c>
      <c r="B31" s="26">
        <v>32877.839999999997</v>
      </c>
      <c r="C31" s="26">
        <v>74039.97</v>
      </c>
      <c r="D31" s="26">
        <v>15184</v>
      </c>
      <c r="E31" s="26">
        <v>54904.5</v>
      </c>
      <c r="F31" s="26">
        <v>26642.93</v>
      </c>
      <c r="G31" s="26">
        <v>70815.97</v>
      </c>
      <c r="H31" s="26"/>
      <c r="I31" s="26">
        <f>B31+D31-F31</f>
        <v>21418.909999999996</v>
      </c>
      <c r="J31" s="26">
        <f>C31+E31-G31</f>
        <v>58128.5</v>
      </c>
      <c r="K31" s="143"/>
    </row>
    <row r="32" spans="1:11">
      <c r="A32" s="58" t="s">
        <v>120</v>
      </c>
      <c r="B32" s="81">
        <f>SUM(B33:B35)</f>
        <v>0</v>
      </c>
      <c r="C32" s="81">
        <f>SUM(C33:C35)</f>
        <v>0</v>
      </c>
      <c r="D32" s="81">
        <f t="shared" ref="D32:J32" si="6">SUM(D33:D35)</f>
        <v>0</v>
      </c>
      <c r="E32" s="81">
        <f>SUM(E33:E35)</f>
        <v>0</v>
      </c>
      <c r="F32" s="81">
        <f t="shared" si="6"/>
        <v>0</v>
      </c>
      <c r="G32" s="81">
        <f>SUM(G33:G35)</f>
        <v>0</v>
      </c>
      <c r="H32" s="81">
        <f>SUM(H33:H35)</f>
        <v>0</v>
      </c>
      <c r="I32" s="81">
        <f>SUM(I33:I35)</f>
        <v>0</v>
      </c>
      <c r="J32" s="81">
        <f t="shared" si="6"/>
        <v>0</v>
      </c>
      <c r="K32" s="143"/>
    </row>
    <row r="33" spans="1:11">
      <c r="A33" s="59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3"/>
    </row>
    <row r="34" spans="1:11">
      <c r="A34" s="59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3"/>
    </row>
    <row r="35" spans="1:11">
      <c r="A35" s="59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3"/>
    </row>
    <row r="36" spans="1:11">
      <c r="A36" s="58" t="s">
        <v>121</v>
      </c>
      <c r="B36" s="81">
        <f t="shared" ref="B36:J36" si="7">SUM(B37:B39,B42)</f>
        <v>0</v>
      </c>
      <c r="C36" s="81">
        <f t="shared" si="7"/>
        <v>0</v>
      </c>
      <c r="D36" s="81">
        <f t="shared" si="7"/>
        <v>0</v>
      </c>
      <c r="E36" s="81">
        <f t="shared" si="7"/>
        <v>0</v>
      </c>
      <c r="F36" s="81">
        <f t="shared" si="7"/>
        <v>0</v>
      </c>
      <c r="G36" s="81">
        <f t="shared" si="7"/>
        <v>0</v>
      </c>
      <c r="H36" s="81">
        <f t="shared" si="7"/>
        <v>0</v>
      </c>
      <c r="I36" s="81">
        <f t="shared" si="7"/>
        <v>0</v>
      </c>
      <c r="J36" s="81">
        <f t="shared" si="7"/>
        <v>0</v>
      </c>
      <c r="K36" s="143"/>
    </row>
    <row r="37" spans="1:11">
      <c r="A37" s="59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3"/>
    </row>
    <row r="38" spans="1:11">
      <c r="A38" s="59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3"/>
    </row>
    <row r="39" spans="1:11">
      <c r="A39" s="59" t="s">
        <v>124</v>
      </c>
      <c r="B39" s="131">
        <f t="shared" ref="B39:J39" si="8">SUM(B40:B41)</f>
        <v>0</v>
      </c>
      <c r="C39" s="131">
        <f t="shared" si="8"/>
        <v>0</v>
      </c>
      <c r="D39" s="131">
        <f t="shared" si="8"/>
        <v>0</v>
      </c>
      <c r="E39" s="131">
        <f t="shared" si="8"/>
        <v>0</v>
      </c>
      <c r="F39" s="131">
        <f t="shared" si="8"/>
        <v>0</v>
      </c>
      <c r="G39" s="131">
        <f t="shared" si="8"/>
        <v>0</v>
      </c>
      <c r="H39" s="131">
        <f t="shared" si="8"/>
        <v>0</v>
      </c>
      <c r="I39" s="131">
        <f t="shared" si="8"/>
        <v>0</v>
      </c>
      <c r="J39" s="131">
        <f t="shared" si="8"/>
        <v>0</v>
      </c>
      <c r="K39" s="143"/>
    </row>
    <row r="40" spans="1:11" ht="27.6">
      <c r="A40" s="59" t="s">
        <v>413</v>
      </c>
      <c r="B40" s="26"/>
      <c r="C40" s="26"/>
      <c r="D40" s="26"/>
      <c r="E40" s="26"/>
      <c r="F40" s="26"/>
      <c r="G40" s="26"/>
      <c r="H40" s="26"/>
      <c r="I40" s="26"/>
      <c r="J40" s="26"/>
      <c r="K40" s="143"/>
    </row>
    <row r="41" spans="1:11">
      <c r="A41" s="59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3"/>
    </row>
    <row r="42" spans="1:11">
      <c r="A42" s="59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3"/>
    </row>
    <row r="43" spans="1:11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ht="13.2"/>
    <row r="45" spans="1:11" s="23" customFormat="1">
      <c r="A45" s="25"/>
    </row>
    <row r="46" spans="1:11" s="2" customFormat="1">
      <c r="A46" s="70" t="s">
        <v>96</v>
      </c>
      <c r="D46" s="5"/>
    </row>
    <row r="47" spans="1:11" s="2" customFormat="1">
      <c r="D47"/>
      <c r="E47"/>
      <c r="F47"/>
      <c r="G47"/>
      <c r="I47"/>
    </row>
    <row r="48" spans="1:11" s="2" customFormat="1">
      <c r="B48" s="69"/>
      <c r="C48" s="69"/>
      <c r="F48" s="69"/>
      <c r="G48" s="72"/>
      <c r="H48" s="69"/>
      <c r="I48"/>
      <c r="J48"/>
    </row>
    <row r="49" spans="1:10" s="2" customFormat="1">
      <c r="B49" s="68" t="s">
        <v>256</v>
      </c>
      <c r="F49" s="12" t="s">
        <v>261</v>
      </c>
      <c r="G49" s="71"/>
      <c r="I49"/>
      <c r="J49"/>
    </row>
    <row r="50" spans="1:10" s="2" customFormat="1">
      <c r="B50" s="64" t="s">
        <v>127</v>
      </c>
      <c r="F50" s="2" t="s">
        <v>257</v>
      </c>
      <c r="G50"/>
      <c r="I50"/>
      <c r="J50"/>
    </row>
    <row r="51" spans="1:10" customFormat="1">
      <c r="A51" s="2"/>
      <c r="B51" s="25"/>
      <c r="H51" s="25"/>
    </row>
    <row r="52" spans="1:10" s="2" customFormat="1">
      <c r="A52" s="11"/>
      <c r="B52" s="11"/>
      <c r="C52" s="11"/>
    </row>
    <row r="53" spans="1:10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5">
    <mergeCell ref="B7:C7"/>
    <mergeCell ref="D7:E7"/>
    <mergeCell ref="F7:G7"/>
    <mergeCell ref="I7:J7"/>
    <mergeCell ref="I1:J1"/>
  </mergeCells>
  <pageMargins left="0.25" right="0.25" top="0.75" bottom="0.75" header="0.3" footer="0.3"/>
  <pageSetup paperSize="9" scale="67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ColWidth="9.109375" defaultRowHeight="13.8"/>
  <cols>
    <col min="1" max="1" width="4.6640625" style="25" customWidth="1"/>
    <col min="2" max="2" width="24.33203125" style="25" customWidth="1"/>
    <col min="3" max="3" width="25.33203125" style="25" customWidth="1"/>
    <col min="4" max="4" width="20" style="25" customWidth="1"/>
    <col min="5" max="5" width="14.109375" style="23" customWidth="1"/>
    <col min="6" max="6" width="23.6640625" style="23" customWidth="1"/>
    <col min="7" max="7" width="19" style="23" customWidth="1"/>
    <col min="8" max="8" width="28" style="23" customWidth="1"/>
    <col min="9" max="9" width="15.44140625" style="23" customWidth="1"/>
    <col min="10" max="10" width="9.88671875" style="62" customWidth="1"/>
    <col min="11" max="11" width="12.6640625" style="62" customWidth="1"/>
    <col min="12" max="12" width="9.109375" style="63"/>
    <col min="13" max="16384" width="9.109375" style="25"/>
  </cols>
  <sheetData>
    <row r="1" spans="1:12" s="23" customFormat="1">
      <c r="A1" s="135" t="s">
        <v>293</v>
      </c>
      <c r="B1" s="136"/>
      <c r="C1" s="136"/>
      <c r="D1" s="136"/>
      <c r="E1" s="136"/>
      <c r="F1" s="136"/>
      <c r="G1" s="142"/>
      <c r="H1" s="99" t="s">
        <v>186</v>
      </c>
      <c r="I1" s="142"/>
      <c r="J1" s="65"/>
      <c r="K1" s="65"/>
      <c r="L1" s="65"/>
    </row>
    <row r="2" spans="1:12" s="23" customFormat="1">
      <c r="A2" s="104" t="s">
        <v>128</v>
      </c>
      <c r="B2" s="136"/>
      <c r="C2" s="136"/>
      <c r="D2" s="136"/>
      <c r="E2" s="136"/>
      <c r="F2" s="136"/>
      <c r="G2" s="144"/>
      <c r="H2" s="347">
        <v>42571</v>
      </c>
      <c r="I2" s="382">
        <v>42591</v>
      </c>
      <c r="J2" s="65"/>
      <c r="K2" s="65"/>
      <c r="L2" s="65"/>
    </row>
    <row r="3" spans="1:12" s="23" customFormat="1">
      <c r="A3" s="136"/>
      <c r="B3" s="136"/>
      <c r="C3" s="136"/>
      <c r="D3" s="136"/>
      <c r="E3" s="136"/>
      <c r="F3" s="136"/>
      <c r="G3" s="144"/>
      <c r="H3" s="139"/>
      <c r="I3" s="144"/>
      <c r="J3" s="65"/>
      <c r="K3" s="65"/>
      <c r="L3" s="65"/>
    </row>
    <row r="4" spans="1:12" s="2" customFormat="1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36"/>
      <c r="F4" s="136"/>
      <c r="G4" s="136"/>
      <c r="H4" s="136"/>
      <c r="I4" s="142"/>
      <c r="J4" s="62"/>
      <c r="K4" s="62"/>
      <c r="L4" s="23"/>
    </row>
    <row r="5" spans="1:12" s="2" customFormat="1">
      <c r="A5" s="117" t="str">
        <f>'ფორმა N1'!D4</f>
        <v>პლატფორმა ახალი პოიტიკური მოძრაობა სახელმწიფო ხალხისთვის</v>
      </c>
      <c r="B5" s="118"/>
      <c r="C5" s="118"/>
      <c r="D5" s="118"/>
      <c r="E5" s="146"/>
      <c r="F5" s="147"/>
      <c r="G5" s="147"/>
      <c r="H5" s="147"/>
      <c r="I5" s="142"/>
      <c r="J5" s="62"/>
      <c r="K5" s="62"/>
      <c r="L5" s="12"/>
    </row>
    <row r="6" spans="1:12" s="23" customFormat="1" ht="15">
      <c r="A6" s="140"/>
      <c r="B6" s="141"/>
      <c r="C6" s="141"/>
      <c r="D6" s="141"/>
      <c r="E6" s="136"/>
      <c r="F6" s="136"/>
      <c r="G6" s="136"/>
      <c r="H6" s="136"/>
      <c r="I6" s="142"/>
      <c r="J6" s="62"/>
      <c r="K6" s="62"/>
      <c r="L6" s="62"/>
    </row>
    <row r="7" spans="1:12" ht="27.6">
      <c r="A7" s="132" t="s">
        <v>64</v>
      </c>
      <c r="B7" s="132" t="s">
        <v>360</v>
      </c>
      <c r="C7" s="134" t="s">
        <v>361</v>
      </c>
      <c r="D7" s="134" t="s">
        <v>223</v>
      </c>
      <c r="E7" s="134" t="s">
        <v>228</v>
      </c>
      <c r="F7" s="134" t="s">
        <v>229</v>
      </c>
      <c r="G7" s="134" t="s">
        <v>230</v>
      </c>
      <c r="H7" s="134" t="s">
        <v>231</v>
      </c>
      <c r="I7" s="142"/>
    </row>
    <row r="8" spans="1:12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4">
        <v>8</v>
      </c>
      <c r="I8" s="142"/>
    </row>
    <row r="9" spans="1:12" ht="14.4">
      <c r="A9" s="66">
        <v>1</v>
      </c>
      <c r="B9" s="26"/>
      <c r="C9" s="26"/>
      <c r="D9" s="26"/>
      <c r="E9" s="26"/>
      <c r="F9" s="26"/>
      <c r="G9" s="155"/>
      <c r="H9" s="26"/>
      <c r="I9" s="142"/>
    </row>
    <row r="10" spans="1:12" ht="14.4">
      <c r="A10" s="66">
        <v>2</v>
      </c>
      <c r="B10" s="26"/>
      <c r="C10" s="26"/>
      <c r="D10" s="26"/>
      <c r="E10" s="26"/>
      <c r="F10" s="26"/>
      <c r="G10" s="155"/>
      <c r="H10" s="26"/>
      <c r="I10" s="142"/>
    </row>
    <row r="11" spans="1:12" ht="14.4">
      <c r="A11" s="66">
        <v>3</v>
      </c>
      <c r="B11" s="26"/>
      <c r="C11" s="26"/>
      <c r="D11" s="26"/>
      <c r="E11" s="26"/>
      <c r="F11" s="26"/>
      <c r="G11" s="155"/>
      <c r="H11" s="26"/>
      <c r="I11" s="142"/>
    </row>
    <row r="12" spans="1:12" ht="14.4">
      <c r="A12" s="66">
        <v>4</v>
      </c>
      <c r="B12" s="26"/>
      <c r="C12" s="26"/>
      <c r="D12" s="26"/>
      <c r="E12" s="26"/>
      <c r="F12" s="26"/>
      <c r="G12" s="155"/>
      <c r="H12" s="26"/>
      <c r="I12" s="142"/>
    </row>
    <row r="13" spans="1:12" ht="14.4">
      <c r="A13" s="66">
        <v>5</v>
      </c>
      <c r="B13" s="26"/>
      <c r="C13" s="26"/>
      <c r="D13" s="26"/>
      <c r="E13" s="26"/>
      <c r="F13" s="26"/>
      <c r="G13" s="155"/>
      <c r="H13" s="26"/>
      <c r="I13" s="142"/>
    </row>
    <row r="14" spans="1:12" ht="14.4">
      <c r="A14" s="66">
        <v>6</v>
      </c>
      <c r="B14" s="26"/>
      <c r="C14" s="26"/>
      <c r="D14" s="26"/>
      <c r="E14" s="26"/>
      <c r="F14" s="26"/>
      <c r="G14" s="155"/>
      <c r="H14" s="26"/>
      <c r="I14" s="142"/>
    </row>
    <row r="15" spans="1:12" s="23" customFormat="1" ht="14.4">
      <c r="A15" s="66">
        <v>7</v>
      </c>
      <c r="B15" s="26"/>
      <c r="C15" s="26"/>
      <c r="D15" s="26"/>
      <c r="E15" s="26"/>
      <c r="F15" s="26"/>
      <c r="G15" s="155"/>
      <c r="H15" s="26"/>
      <c r="I15" s="142"/>
      <c r="J15" s="62"/>
      <c r="K15" s="62"/>
      <c r="L15" s="62"/>
    </row>
    <row r="16" spans="1:12" s="23" customFormat="1" ht="14.4">
      <c r="A16" s="66">
        <v>8</v>
      </c>
      <c r="B16" s="26"/>
      <c r="C16" s="26"/>
      <c r="D16" s="26"/>
      <c r="E16" s="26"/>
      <c r="F16" s="26"/>
      <c r="G16" s="155"/>
      <c r="H16" s="26"/>
      <c r="I16" s="142"/>
      <c r="J16" s="62"/>
      <c r="K16" s="62"/>
      <c r="L16" s="62"/>
    </row>
    <row r="17" spans="1:12" s="23" customFormat="1" ht="14.4">
      <c r="A17" s="66">
        <v>9</v>
      </c>
      <c r="B17" s="26"/>
      <c r="C17" s="26"/>
      <c r="D17" s="26"/>
      <c r="E17" s="26"/>
      <c r="F17" s="26"/>
      <c r="G17" s="155"/>
      <c r="H17" s="26"/>
      <c r="I17" s="142"/>
      <c r="J17" s="62"/>
      <c r="K17" s="62"/>
      <c r="L17" s="62"/>
    </row>
    <row r="18" spans="1:12" s="23" customFormat="1" ht="14.4">
      <c r="A18" s="66">
        <v>10</v>
      </c>
      <c r="B18" s="26"/>
      <c r="C18" s="26"/>
      <c r="D18" s="26"/>
      <c r="E18" s="26"/>
      <c r="F18" s="26"/>
      <c r="G18" s="155"/>
      <c r="H18" s="26"/>
      <c r="I18" s="142"/>
      <c r="J18" s="62"/>
      <c r="K18" s="62"/>
      <c r="L18" s="62"/>
    </row>
    <row r="19" spans="1:12" s="23" customFormat="1" ht="14.4">
      <c r="A19" s="66">
        <v>11</v>
      </c>
      <c r="B19" s="26"/>
      <c r="C19" s="26"/>
      <c r="D19" s="26"/>
      <c r="E19" s="26"/>
      <c r="F19" s="26"/>
      <c r="G19" s="155"/>
      <c r="H19" s="26"/>
      <c r="I19" s="142"/>
      <c r="J19" s="62"/>
      <c r="K19" s="62"/>
      <c r="L19" s="62"/>
    </row>
    <row r="20" spans="1:12" s="23" customFormat="1" ht="14.4">
      <c r="A20" s="66">
        <v>12</v>
      </c>
      <c r="B20" s="26"/>
      <c r="C20" s="26"/>
      <c r="D20" s="26"/>
      <c r="E20" s="26"/>
      <c r="F20" s="26"/>
      <c r="G20" s="155"/>
      <c r="H20" s="26"/>
      <c r="I20" s="142"/>
      <c r="J20" s="62"/>
      <c r="K20" s="62"/>
      <c r="L20" s="62"/>
    </row>
    <row r="21" spans="1:12" s="23" customFormat="1" ht="14.4">
      <c r="A21" s="66">
        <v>13</v>
      </c>
      <c r="B21" s="26"/>
      <c r="C21" s="26"/>
      <c r="D21" s="26"/>
      <c r="E21" s="26"/>
      <c r="F21" s="26"/>
      <c r="G21" s="155"/>
      <c r="H21" s="26"/>
      <c r="I21" s="142"/>
      <c r="J21" s="62"/>
      <c r="K21" s="62"/>
      <c r="L21" s="62"/>
    </row>
    <row r="22" spans="1:12" s="23" customFormat="1" ht="14.4">
      <c r="A22" s="66">
        <v>14</v>
      </c>
      <c r="B22" s="26"/>
      <c r="C22" s="26"/>
      <c r="D22" s="26"/>
      <c r="E22" s="26"/>
      <c r="F22" s="26"/>
      <c r="G22" s="155"/>
      <c r="H22" s="26"/>
      <c r="I22" s="142"/>
      <c r="J22" s="62"/>
      <c r="K22" s="62"/>
      <c r="L22" s="62"/>
    </row>
    <row r="23" spans="1:12" s="23" customFormat="1" ht="14.4">
      <c r="A23" s="66">
        <v>15</v>
      </c>
      <c r="B23" s="26"/>
      <c r="C23" s="26"/>
      <c r="D23" s="26"/>
      <c r="E23" s="26"/>
      <c r="F23" s="26"/>
      <c r="G23" s="155"/>
      <c r="H23" s="26"/>
      <c r="I23" s="142"/>
      <c r="J23" s="62"/>
      <c r="K23" s="62"/>
      <c r="L23" s="62"/>
    </row>
    <row r="24" spans="1:12" s="23" customFormat="1" ht="14.4">
      <c r="A24" s="66">
        <v>16</v>
      </c>
      <c r="B24" s="26"/>
      <c r="C24" s="26"/>
      <c r="D24" s="26"/>
      <c r="E24" s="26"/>
      <c r="F24" s="26"/>
      <c r="G24" s="155"/>
      <c r="H24" s="26"/>
      <c r="I24" s="142"/>
      <c r="J24" s="62"/>
      <c r="K24" s="62"/>
      <c r="L24" s="62"/>
    </row>
    <row r="25" spans="1:12" s="23" customFormat="1" ht="14.4">
      <c r="A25" s="66">
        <v>17</v>
      </c>
      <c r="B25" s="26"/>
      <c r="C25" s="26"/>
      <c r="D25" s="26"/>
      <c r="E25" s="26"/>
      <c r="F25" s="26"/>
      <c r="G25" s="155"/>
      <c r="H25" s="26"/>
      <c r="I25" s="142"/>
      <c r="J25" s="62"/>
      <c r="K25" s="62"/>
      <c r="L25" s="62"/>
    </row>
    <row r="26" spans="1:12" s="23" customFormat="1" ht="14.4">
      <c r="A26" s="66">
        <v>18</v>
      </c>
      <c r="B26" s="26"/>
      <c r="C26" s="26"/>
      <c r="D26" s="26"/>
      <c r="E26" s="26"/>
      <c r="F26" s="26"/>
      <c r="G26" s="155"/>
      <c r="H26" s="26"/>
      <c r="I26" s="142"/>
      <c r="J26" s="62"/>
      <c r="K26" s="62"/>
      <c r="L26" s="62"/>
    </row>
    <row r="27" spans="1:12" s="23" customFormat="1" ht="14.4">
      <c r="A27" s="66" t="s">
        <v>266</v>
      </c>
      <c r="B27" s="26"/>
      <c r="C27" s="26"/>
      <c r="D27" s="26"/>
      <c r="E27" s="26"/>
      <c r="F27" s="26"/>
      <c r="G27" s="155"/>
      <c r="H27" s="26"/>
      <c r="I27" s="142"/>
      <c r="J27" s="62"/>
      <c r="K27" s="62"/>
      <c r="L27" s="62"/>
    </row>
    <row r="28" spans="1:12" s="23" customFormat="1" ht="13.2">
      <c r="J28" s="62"/>
      <c r="K28" s="62"/>
      <c r="L28" s="62"/>
    </row>
    <row r="29" spans="1:12" s="23" customFormat="1" ht="13.2"/>
    <row r="30" spans="1:12" s="23" customFormat="1">
      <c r="A30" s="25"/>
    </row>
    <row r="31" spans="1:12" s="2" customFormat="1">
      <c r="B31" s="70" t="s">
        <v>96</v>
      </c>
      <c r="E31" s="5"/>
    </row>
    <row r="32" spans="1:12" s="2" customFormat="1">
      <c r="C32" s="69"/>
      <c r="E32" s="69"/>
      <c r="F32" s="72"/>
      <c r="G32"/>
      <c r="H32"/>
      <c r="I32"/>
    </row>
    <row r="33" spans="1:9" s="2" customFormat="1">
      <c r="A33"/>
      <c r="C33" s="68" t="s">
        <v>256</v>
      </c>
      <c r="E33" s="12" t="s">
        <v>261</v>
      </c>
      <c r="F33" s="71"/>
      <c r="G33"/>
      <c r="H33"/>
      <c r="I33"/>
    </row>
    <row r="34" spans="1:9" s="2" customFormat="1">
      <c r="A34"/>
      <c r="C34" s="64" t="s">
        <v>127</v>
      </c>
      <c r="E34" s="2" t="s">
        <v>257</v>
      </c>
      <c r="F34"/>
      <c r="G34"/>
      <c r="H34"/>
      <c r="I34"/>
    </row>
    <row r="35" spans="1:9" customFormat="1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84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ColWidth="9.109375" defaultRowHeight="13.8"/>
  <cols>
    <col min="1" max="1" width="4.6640625" style="25" customWidth="1"/>
    <col min="2" max="2" width="23.33203125" style="25" customWidth="1"/>
    <col min="3" max="4" width="17.6640625" style="25" customWidth="1"/>
    <col min="5" max="6" width="14.109375" style="23" customWidth="1"/>
    <col min="7" max="7" width="20.44140625" style="23" customWidth="1"/>
    <col min="8" max="8" width="23.6640625" style="23" customWidth="1"/>
    <col min="9" max="9" width="21.44140625" style="23" customWidth="1"/>
    <col min="10" max="10" width="13.5546875" style="63" customWidth="1"/>
    <col min="11" max="16384" width="9.109375" style="25"/>
  </cols>
  <sheetData>
    <row r="1" spans="1:12" s="23" customFormat="1">
      <c r="A1" s="135" t="s">
        <v>294</v>
      </c>
      <c r="B1" s="136"/>
      <c r="C1" s="136"/>
      <c r="D1" s="136"/>
      <c r="E1" s="136"/>
      <c r="F1" s="136"/>
      <c r="G1" s="136"/>
      <c r="H1" s="142"/>
      <c r="I1" s="366" t="s">
        <v>186</v>
      </c>
      <c r="J1" s="149"/>
    </row>
    <row r="2" spans="1:12" s="23" customFormat="1">
      <c r="A2" s="104" t="s">
        <v>128</v>
      </c>
      <c r="B2" s="136"/>
      <c r="C2" s="136"/>
      <c r="D2" s="136"/>
      <c r="E2" s="136"/>
      <c r="F2" s="136"/>
      <c r="G2" s="136"/>
      <c r="H2" s="142"/>
      <c r="I2" s="347">
        <v>42571</v>
      </c>
      <c r="J2" s="382">
        <v>42591</v>
      </c>
    </row>
    <row r="3" spans="1:12" s="23" customFormat="1">
      <c r="A3" s="136"/>
      <c r="B3" s="136"/>
      <c r="C3" s="136"/>
      <c r="D3" s="136"/>
      <c r="E3" s="136"/>
      <c r="F3" s="136"/>
      <c r="G3" s="136"/>
      <c r="H3" s="139"/>
      <c r="I3" s="139"/>
      <c r="J3" s="149"/>
    </row>
    <row r="4" spans="1:12" s="2" customFormat="1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5"/>
      <c r="F4" s="136"/>
      <c r="G4" s="136"/>
      <c r="H4" s="136"/>
      <c r="I4" s="145"/>
      <c r="J4" s="103"/>
      <c r="L4" s="23"/>
    </row>
    <row r="5" spans="1:12" s="2" customFormat="1">
      <c r="A5" s="117" t="str">
        <f>'ფორმა N1'!D4</f>
        <v>პლატფორმა ახალი პოიტიკური მოძრაობა სახელმწიფო ხალხისთვის</v>
      </c>
      <c r="B5" s="118"/>
      <c r="C5" s="118"/>
      <c r="D5" s="118"/>
      <c r="E5" s="146"/>
      <c r="F5" s="147"/>
      <c r="G5" s="147"/>
      <c r="H5" s="147"/>
      <c r="I5" s="146"/>
      <c r="J5" s="103"/>
    </row>
    <row r="6" spans="1:12" s="23" customFormat="1" ht="15">
      <c r="A6" s="140"/>
      <c r="B6" s="141"/>
      <c r="C6" s="141"/>
      <c r="D6" s="141"/>
      <c r="E6" s="136"/>
      <c r="F6" s="136"/>
      <c r="G6" s="136"/>
      <c r="H6" s="136"/>
      <c r="I6" s="136"/>
      <c r="J6" s="144"/>
    </row>
    <row r="7" spans="1:12" ht="27.6">
      <c r="A7" s="148" t="s">
        <v>64</v>
      </c>
      <c r="B7" s="132" t="s">
        <v>236</v>
      </c>
      <c r="C7" s="134" t="s">
        <v>232</v>
      </c>
      <c r="D7" s="134" t="s">
        <v>233</v>
      </c>
      <c r="E7" s="134" t="s">
        <v>234</v>
      </c>
      <c r="F7" s="134" t="s">
        <v>235</v>
      </c>
      <c r="G7" s="134" t="s">
        <v>229</v>
      </c>
      <c r="H7" s="134" t="s">
        <v>230</v>
      </c>
      <c r="I7" s="134" t="s">
        <v>231</v>
      </c>
      <c r="J7" s="150"/>
    </row>
    <row r="8" spans="1:12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4">
        <v>9</v>
      </c>
      <c r="J8" s="150"/>
    </row>
    <row r="9" spans="1:12" ht="14.4">
      <c r="A9" s="66">
        <v>1</v>
      </c>
      <c r="B9" s="26"/>
      <c r="C9" s="26"/>
      <c r="D9" s="26"/>
      <c r="E9" s="26"/>
      <c r="F9" s="26"/>
      <c r="G9" s="26"/>
      <c r="H9" s="155"/>
      <c r="I9" s="26"/>
      <c r="J9" s="150"/>
    </row>
    <row r="10" spans="1:12" ht="14.4">
      <c r="A10" s="66">
        <v>2</v>
      </c>
      <c r="B10" s="26"/>
      <c r="C10" s="26"/>
      <c r="D10" s="26"/>
      <c r="E10" s="26"/>
      <c r="F10" s="26"/>
      <c r="G10" s="26"/>
      <c r="H10" s="155"/>
      <c r="I10" s="26"/>
      <c r="J10" s="150"/>
    </row>
    <row r="11" spans="1:12" ht="14.4">
      <c r="A11" s="66">
        <v>3</v>
      </c>
      <c r="B11" s="26"/>
      <c r="C11" s="26"/>
      <c r="D11" s="26"/>
      <c r="E11" s="26"/>
      <c r="F11" s="26"/>
      <c r="G11" s="26"/>
      <c r="H11" s="155"/>
      <c r="I11" s="26"/>
      <c r="J11" s="150"/>
    </row>
    <row r="12" spans="1:12" ht="14.4">
      <c r="A12" s="66">
        <v>4</v>
      </c>
      <c r="B12" s="26"/>
      <c r="C12" s="26"/>
      <c r="D12" s="26"/>
      <c r="E12" s="26"/>
      <c r="F12" s="26"/>
      <c r="G12" s="26"/>
      <c r="H12" s="155"/>
      <c r="I12" s="26"/>
      <c r="J12" s="150"/>
    </row>
    <row r="13" spans="1:12" ht="14.4">
      <c r="A13" s="66">
        <v>5</v>
      </c>
      <c r="B13" s="26"/>
      <c r="C13" s="26"/>
      <c r="D13" s="26"/>
      <c r="E13" s="26"/>
      <c r="F13" s="26"/>
      <c r="G13" s="26"/>
      <c r="H13" s="155"/>
      <c r="I13" s="26"/>
      <c r="J13" s="150"/>
    </row>
    <row r="14" spans="1:12" ht="14.4">
      <c r="A14" s="66">
        <v>6</v>
      </c>
      <c r="B14" s="26"/>
      <c r="C14" s="26"/>
      <c r="D14" s="26"/>
      <c r="E14" s="26"/>
      <c r="F14" s="26"/>
      <c r="G14" s="26"/>
      <c r="H14" s="155"/>
      <c r="I14" s="26"/>
      <c r="J14" s="150"/>
    </row>
    <row r="15" spans="1:12" s="23" customFormat="1" ht="14.4">
      <c r="A15" s="66">
        <v>7</v>
      </c>
      <c r="B15" s="26"/>
      <c r="C15" s="26"/>
      <c r="D15" s="26"/>
      <c r="E15" s="26"/>
      <c r="F15" s="26"/>
      <c r="G15" s="26"/>
      <c r="H15" s="155"/>
      <c r="I15" s="26"/>
      <c r="J15" s="144"/>
    </row>
    <row r="16" spans="1:12" s="23" customFormat="1" ht="14.4">
      <c r="A16" s="66">
        <v>8</v>
      </c>
      <c r="B16" s="26"/>
      <c r="C16" s="26"/>
      <c r="D16" s="26"/>
      <c r="E16" s="26"/>
      <c r="F16" s="26"/>
      <c r="G16" s="26"/>
      <c r="H16" s="155"/>
      <c r="I16" s="26"/>
      <c r="J16" s="144"/>
    </row>
    <row r="17" spans="1:10" s="23" customFormat="1" ht="14.4">
      <c r="A17" s="66">
        <v>9</v>
      </c>
      <c r="B17" s="26"/>
      <c r="C17" s="26"/>
      <c r="D17" s="26"/>
      <c r="E17" s="26"/>
      <c r="F17" s="26"/>
      <c r="G17" s="26"/>
      <c r="H17" s="155"/>
      <c r="I17" s="26"/>
      <c r="J17" s="144"/>
    </row>
    <row r="18" spans="1:10" s="23" customFormat="1" ht="14.4">
      <c r="A18" s="66">
        <v>10</v>
      </c>
      <c r="B18" s="26"/>
      <c r="C18" s="26"/>
      <c r="D18" s="26"/>
      <c r="E18" s="26"/>
      <c r="F18" s="26"/>
      <c r="G18" s="26"/>
      <c r="H18" s="155"/>
      <c r="I18" s="26"/>
      <c r="J18" s="144"/>
    </row>
    <row r="19" spans="1:10" s="23" customFormat="1" ht="14.4">
      <c r="A19" s="66">
        <v>11</v>
      </c>
      <c r="B19" s="26"/>
      <c r="C19" s="26"/>
      <c r="D19" s="26"/>
      <c r="E19" s="26"/>
      <c r="F19" s="26"/>
      <c r="G19" s="26"/>
      <c r="H19" s="155"/>
      <c r="I19" s="26"/>
      <c r="J19" s="144"/>
    </row>
    <row r="20" spans="1:10" s="23" customFormat="1" ht="14.4">
      <c r="A20" s="66">
        <v>12</v>
      </c>
      <c r="B20" s="26"/>
      <c r="C20" s="26"/>
      <c r="D20" s="26"/>
      <c r="E20" s="26"/>
      <c r="F20" s="26"/>
      <c r="G20" s="26"/>
      <c r="H20" s="155"/>
      <c r="I20" s="26"/>
      <c r="J20" s="144"/>
    </row>
    <row r="21" spans="1:10" s="23" customFormat="1" ht="14.4">
      <c r="A21" s="66">
        <v>13</v>
      </c>
      <c r="B21" s="26"/>
      <c r="C21" s="26"/>
      <c r="D21" s="26"/>
      <c r="E21" s="26"/>
      <c r="F21" s="26"/>
      <c r="G21" s="26"/>
      <c r="H21" s="155"/>
      <c r="I21" s="26"/>
      <c r="J21" s="144"/>
    </row>
    <row r="22" spans="1:10" s="23" customFormat="1" ht="14.4">
      <c r="A22" s="66">
        <v>14</v>
      </c>
      <c r="B22" s="26"/>
      <c r="C22" s="26"/>
      <c r="D22" s="26"/>
      <c r="E22" s="26"/>
      <c r="F22" s="26"/>
      <c r="G22" s="26"/>
      <c r="H22" s="155"/>
      <c r="I22" s="26"/>
      <c r="J22" s="144"/>
    </row>
    <row r="23" spans="1:10" s="23" customFormat="1" ht="14.4">
      <c r="A23" s="66">
        <v>15</v>
      </c>
      <c r="B23" s="26"/>
      <c r="C23" s="26"/>
      <c r="D23" s="26"/>
      <c r="E23" s="26"/>
      <c r="F23" s="26"/>
      <c r="G23" s="26"/>
      <c r="H23" s="155"/>
      <c r="I23" s="26"/>
      <c r="J23" s="144"/>
    </row>
    <row r="24" spans="1:10" s="23" customFormat="1" ht="14.4">
      <c r="A24" s="66">
        <v>16</v>
      </c>
      <c r="B24" s="26"/>
      <c r="C24" s="26"/>
      <c r="D24" s="26"/>
      <c r="E24" s="26"/>
      <c r="F24" s="26"/>
      <c r="G24" s="26"/>
      <c r="H24" s="155"/>
      <c r="I24" s="26"/>
      <c r="J24" s="144"/>
    </row>
    <row r="25" spans="1:10" s="23" customFormat="1" ht="14.4">
      <c r="A25" s="66">
        <v>17</v>
      </c>
      <c r="B25" s="26"/>
      <c r="C25" s="26"/>
      <c r="D25" s="26"/>
      <c r="E25" s="26"/>
      <c r="F25" s="26"/>
      <c r="G25" s="26"/>
      <c r="H25" s="155"/>
      <c r="I25" s="26"/>
      <c r="J25" s="144"/>
    </row>
    <row r="26" spans="1:10" s="23" customFormat="1" ht="14.4">
      <c r="A26" s="66">
        <v>18</v>
      </c>
      <c r="B26" s="26"/>
      <c r="C26" s="26"/>
      <c r="D26" s="26"/>
      <c r="E26" s="26"/>
      <c r="F26" s="26"/>
      <c r="G26" s="26"/>
      <c r="H26" s="155"/>
      <c r="I26" s="26"/>
      <c r="J26" s="144"/>
    </row>
    <row r="27" spans="1:10" s="23" customFormat="1" ht="14.4">
      <c r="A27" s="66" t="s">
        <v>266</v>
      </c>
      <c r="B27" s="26"/>
      <c r="C27" s="26"/>
      <c r="D27" s="26"/>
      <c r="E27" s="26"/>
      <c r="F27" s="26"/>
      <c r="G27" s="26"/>
      <c r="H27" s="155"/>
      <c r="I27" s="26"/>
      <c r="J27" s="144"/>
    </row>
    <row r="28" spans="1:10" s="23" customFormat="1" ht="13.2">
      <c r="J28" s="62"/>
    </row>
    <row r="29" spans="1:10" s="23" customFormat="1" ht="13.2"/>
    <row r="30" spans="1:10" s="23" customFormat="1">
      <c r="A30" s="25"/>
    </row>
    <row r="31" spans="1:10" s="2" customFormat="1">
      <c r="B31" s="70" t="s">
        <v>96</v>
      </c>
      <c r="E31" s="5"/>
    </row>
    <row r="32" spans="1:10" s="2" customFormat="1">
      <c r="C32" s="69"/>
      <c r="E32" s="69"/>
      <c r="F32" s="72"/>
      <c r="G32" s="72"/>
      <c r="H32"/>
      <c r="I32"/>
    </row>
    <row r="33" spans="1:10" s="2" customFormat="1">
      <c r="A33"/>
      <c r="C33" s="68" t="s">
        <v>256</v>
      </c>
      <c r="E33" s="12" t="s">
        <v>261</v>
      </c>
      <c r="F33" s="71"/>
      <c r="G33"/>
      <c r="H33"/>
      <c r="I33"/>
    </row>
    <row r="34" spans="1:10" s="2" customFormat="1">
      <c r="A34"/>
      <c r="C34" s="64" t="s">
        <v>127</v>
      </c>
      <c r="E34" s="2" t="s">
        <v>257</v>
      </c>
      <c r="F34"/>
      <c r="G34"/>
      <c r="H34"/>
      <c r="I34"/>
    </row>
    <row r="35" spans="1:10" customFormat="1">
      <c r="B35" s="2"/>
      <c r="C35" s="25"/>
    </row>
    <row r="36" spans="1:10" customFormat="1" ht="13.2"/>
    <row r="37" spans="1:10" s="23" customFormat="1" ht="13.2">
      <c r="J37" s="62"/>
    </row>
    <row r="38" spans="1:10" s="23" customFormat="1" ht="13.2">
      <c r="J38" s="62"/>
    </row>
    <row r="39" spans="1:10" s="23" customFormat="1" ht="13.2">
      <c r="J39" s="62"/>
    </row>
    <row r="40" spans="1:10" s="23" customFormat="1" ht="13.2">
      <c r="J40" s="62"/>
    </row>
    <row r="41" spans="1:10" s="23" customFormat="1" ht="13.2">
      <c r="J41" s="62"/>
    </row>
    <row r="42" spans="1:10" s="23" customFormat="1" ht="13.2">
      <c r="J42" s="62"/>
    </row>
    <row r="43" spans="1:10" s="23" customFormat="1" ht="13.2">
      <c r="J43" s="62"/>
    </row>
    <row r="44" spans="1:10" s="23" customFormat="1" ht="13.2">
      <c r="J44" s="62"/>
    </row>
    <row r="45" spans="1:10" s="23" customFormat="1" ht="13.2">
      <c r="J45" s="62"/>
    </row>
    <row r="46" spans="1:10" s="23" customFormat="1" ht="13.2">
      <c r="J46" s="62"/>
    </row>
    <row r="47" spans="1:10" s="23" customFormat="1" ht="13.2">
      <c r="J47" s="62"/>
    </row>
    <row r="48" spans="1:10" s="23" customFormat="1" ht="13.2">
      <c r="J48" s="62"/>
    </row>
    <row r="49" spans="10:10" s="23" customFormat="1" ht="13.2">
      <c r="J49" s="62"/>
    </row>
    <row r="50" spans="10:10" s="23" customFormat="1" ht="13.2">
      <c r="J50" s="62"/>
    </row>
    <row r="51" spans="10:10" s="23" customFormat="1" ht="13.2">
      <c r="J51" s="62"/>
    </row>
    <row r="52" spans="10:10" s="23" customFormat="1" ht="13.2">
      <c r="J52" s="62"/>
    </row>
    <row r="53" spans="10:10" s="23" customFormat="1" ht="13.2">
      <c r="J53" s="62"/>
    </row>
    <row r="54" spans="10:10" s="23" customFormat="1" ht="13.2">
      <c r="J54" s="62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86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Normal="100" zoomScaleSheetLayoutView="80" workbookViewId="0">
      <selection activeCell="J40" sqref="J40"/>
    </sheetView>
  </sheetViews>
  <sheetFormatPr defaultColWidth="9.109375" defaultRowHeight="13.2"/>
  <cols>
    <col min="1" max="1" width="4.88671875" style="209" customWidth="1"/>
    <col min="2" max="2" width="37.44140625" style="209" customWidth="1"/>
    <col min="3" max="3" width="21.5546875" style="209" customWidth="1"/>
    <col min="4" max="4" width="20" style="209" customWidth="1"/>
    <col min="5" max="5" width="18.6640625" style="209" customWidth="1"/>
    <col min="6" max="6" width="24.109375" style="209" customWidth="1"/>
    <col min="7" max="7" width="27.109375" style="209" customWidth="1"/>
    <col min="8" max="8" width="11.88671875" style="209" customWidth="1"/>
    <col min="9" max="16384" width="9.109375" style="209"/>
  </cols>
  <sheetData>
    <row r="1" spans="1:8" s="193" customFormat="1" ht="13.8">
      <c r="A1" s="190" t="s">
        <v>314</v>
      </c>
      <c r="B1" s="191"/>
      <c r="C1" s="191"/>
      <c r="D1" s="191"/>
      <c r="E1" s="191"/>
      <c r="F1" s="77"/>
      <c r="G1" s="77" t="s">
        <v>97</v>
      </c>
      <c r="H1" s="194"/>
    </row>
    <row r="2" spans="1:8" s="193" customFormat="1" ht="13.8">
      <c r="A2" s="194" t="s">
        <v>305</v>
      </c>
      <c r="B2" s="191"/>
      <c r="C2" s="191"/>
      <c r="D2" s="191"/>
      <c r="E2" s="192"/>
      <c r="F2" s="192"/>
      <c r="G2" s="347">
        <v>42571</v>
      </c>
      <c r="H2" s="382">
        <v>42591</v>
      </c>
    </row>
    <row r="3" spans="1:8" s="193" customFormat="1">
      <c r="A3" s="194"/>
      <c r="B3" s="191"/>
      <c r="C3" s="191"/>
      <c r="D3" s="191"/>
      <c r="E3" s="192"/>
      <c r="F3" s="192"/>
      <c r="G3" s="192"/>
      <c r="H3" s="194"/>
    </row>
    <row r="4" spans="1:8" s="193" customFormat="1" ht="13.8">
      <c r="A4" s="113" t="s">
        <v>262</v>
      </c>
      <c r="B4" s="191"/>
      <c r="C4" s="191"/>
      <c r="D4" s="191"/>
      <c r="E4" s="195"/>
      <c r="F4" s="195"/>
      <c r="G4" s="192"/>
      <c r="H4" s="194"/>
    </row>
    <row r="5" spans="1:8" s="193" customFormat="1">
      <c r="A5" s="196" t="str">
        <f>'ფორმა N1'!D4</f>
        <v>პლატფორმა ახალი პოიტიკური მოძრაობა სახელმწიფო ხალხისთვის</v>
      </c>
      <c r="B5" s="196"/>
      <c r="C5" s="196"/>
      <c r="D5" s="196"/>
      <c r="E5" s="196"/>
      <c r="F5" s="196"/>
      <c r="G5" s="197"/>
      <c r="H5" s="194"/>
    </row>
    <row r="6" spans="1:8" s="210" customFormat="1">
      <c r="A6" s="198"/>
      <c r="B6" s="198"/>
      <c r="C6" s="198"/>
      <c r="D6" s="198"/>
      <c r="E6" s="198"/>
      <c r="F6" s="198"/>
      <c r="G6" s="198"/>
      <c r="H6" s="195"/>
    </row>
    <row r="7" spans="1:8" s="193" customFormat="1" ht="52.8">
      <c r="A7" s="224" t="s">
        <v>64</v>
      </c>
      <c r="B7" s="201" t="s">
        <v>309</v>
      </c>
      <c r="C7" s="201" t="s">
        <v>310</v>
      </c>
      <c r="D7" s="201" t="s">
        <v>311</v>
      </c>
      <c r="E7" s="201" t="s">
        <v>312</v>
      </c>
      <c r="F7" s="201" t="s">
        <v>313</v>
      </c>
      <c r="G7" s="201" t="s">
        <v>306</v>
      </c>
      <c r="H7" s="194"/>
    </row>
    <row r="8" spans="1:8" s="193" customFormat="1">
      <c r="A8" s="199">
        <v>1</v>
      </c>
      <c r="B8" s="200">
        <v>2</v>
      </c>
      <c r="C8" s="200">
        <v>3</v>
      </c>
      <c r="D8" s="200">
        <v>4</v>
      </c>
      <c r="E8" s="201">
        <v>5</v>
      </c>
      <c r="F8" s="201">
        <v>6</v>
      </c>
      <c r="G8" s="201">
        <v>7</v>
      </c>
      <c r="H8" s="194"/>
    </row>
    <row r="9" spans="1:8" s="193" customFormat="1">
      <c r="A9" s="211">
        <v>1</v>
      </c>
      <c r="B9" s="202"/>
      <c r="C9" s="202"/>
      <c r="D9" s="203"/>
      <c r="E9" s="202"/>
      <c r="F9" s="202"/>
      <c r="G9" s="202"/>
      <c r="H9" s="194"/>
    </row>
    <row r="10" spans="1:8" s="193" customFormat="1">
      <c r="A10" s="211">
        <v>2</v>
      </c>
      <c r="B10" s="202"/>
      <c r="C10" s="202"/>
      <c r="D10" s="203"/>
      <c r="E10" s="202"/>
      <c r="F10" s="202"/>
      <c r="G10" s="202"/>
      <c r="H10" s="194"/>
    </row>
    <row r="11" spans="1:8" s="193" customFormat="1">
      <c r="A11" s="211">
        <v>3</v>
      </c>
      <c r="B11" s="202"/>
      <c r="C11" s="202"/>
      <c r="D11" s="203"/>
      <c r="E11" s="202"/>
      <c r="F11" s="202"/>
      <c r="G11" s="202"/>
      <c r="H11" s="194"/>
    </row>
    <row r="12" spans="1:8" s="193" customFormat="1">
      <c r="A12" s="211">
        <v>4</v>
      </c>
      <c r="B12" s="202"/>
      <c r="C12" s="202"/>
      <c r="D12" s="203"/>
      <c r="E12" s="202"/>
      <c r="F12" s="202"/>
      <c r="G12" s="202"/>
      <c r="H12" s="194"/>
    </row>
    <row r="13" spans="1:8" s="193" customFormat="1">
      <c r="A13" s="211">
        <v>5</v>
      </c>
      <c r="B13" s="202"/>
      <c r="C13" s="202"/>
      <c r="D13" s="203"/>
      <c r="E13" s="202"/>
      <c r="F13" s="202"/>
      <c r="G13" s="202"/>
      <c r="H13" s="194"/>
    </row>
    <row r="14" spans="1:8" s="193" customFormat="1">
      <c r="A14" s="211">
        <v>6</v>
      </c>
      <c r="B14" s="202"/>
      <c r="C14" s="202"/>
      <c r="D14" s="203"/>
      <c r="E14" s="202"/>
      <c r="F14" s="202"/>
      <c r="G14" s="202"/>
      <c r="H14" s="194"/>
    </row>
    <row r="15" spans="1:8" s="193" customFormat="1">
      <c r="A15" s="211">
        <v>7</v>
      </c>
      <c r="B15" s="202"/>
      <c r="C15" s="202"/>
      <c r="D15" s="203"/>
      <c r="E15" s="202"/>
      <c r="F15" s="202"/>
      <c r="G15" s="202"/>
      <c r="H15" s="194"/>
    </row>
    <row r="16" spans="1:8" s="193" customFormat="1">
      <c r="A16" s="211">
        <v>8</v>
      </c>
      <c r="B16" s="202"/>
      <c r="C16" s="202"/>
      <c r="D16" s="203"/>
      <c r="E16" s="202"/>
      <c r="F16" s="202"/>
      <c r="G16" s="202"/>
      <c r="H16" s="194"/>
    </row>
    <row r="17" spans="1:11" s="193" customFormat="1">
      <c r="A17" s="211">
        <v>9</v>
      </c>
      <c r="B17" s="202"/>
      <c r="C17" s="202"/>
      <c r="D17" s="203"/>
      <c r="E17" s="202"/>
      <c r="F17" s="202"/>
      <c r="G17" s="202"/>
      <c r="H17" s="194"/>
    </row>
    <row r="18" spans="1:11" s="193" customFormat="1">
      <c r="A18" s="211">
        <v>10</v>
      </c>
      <c r="B18" s="202"/>
      <c r="C18" s="202"/>
      <c r="D18" s="203"/>
      <c r="E18" s="202"/>
      <c r="F18" s="202"/>
      <c r="G18" s="202"/>
      <c r="H18" s="194"/>
    </row>
    <row r="19" spans="1:11" s="193" customFormat="1">
      <c r="A19" s="211" t="s">
        <v>264</v>
      </c>
      <c r="B19" s="202"/>
      <c r="C19" s="202"/>
      <c r="D19" s="203"/>
      <c r="E19" s="202"/>
      <c r="F19" s="202"/>
      <c r="G19" s="202"/>
      <c r="H19" s="194"/>
    </row>
    <row r="22" spans="1:11" s="193" customFormat="1"/>
    <row r="23" spans="1:11" s="193" customFormat="1"/>
    <row r="24" spans="1:11" s="21" customFormat="1" ht="13.8">
      <c r="B24" s="204" t="s">
        <v>96</v>
      </c>
      <c r="C24" s="204"/>
    </row>
    <row r="25" spans="1:11" s="21" customFormat="1" ht="13.8">
      <c r="B25" s="204"/>
      <c r="C25" s="204"/>
    </row>
    <row r="26" spans="1:11" s="21" customFormat="1" ht="13.8">
      <c r="C26" s="206"/>
      <c r="F26" s="206"/>
      <c r="G26" s="206"/>
      <c r="H26" s="205"/>
    </row>
    <row r="27" spans="1:11" s="21" customFormat="1" ht="13.8">
      <c r="C27" s="207" t="s">
        <v>256</v>
      </c>
      <c r="F27" s="204" t="s">
        <v>307</v>
      </c>
      <c r="J27" s="205"/>
      <c r="K27" s="205"/>
    </row>
    <row r="28" spans="1:11" s="21" customFormat="1" ht="13.8">
      <c r="C28" s="207" t="s">
        <v>127</v>
      </c>
      <c r="F28" s="208" t="s">
        <v>257</v>
      </c>
      <c r="J28" s="205"/>
      <c r="K28" s="205"/>
    </row>
    <row r="29" spans="1:11" s="193" customFormat="1" ht="13.8">
      <c r="C29" s="207"/>
      <c r="J29" s="210"/>
      <c r="K29" s="21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0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1"/>
  <sheetViews>
    <sheetView view="pageBreakPreview" zoomScale="80" zoomScaleNormal="80" zoomScaleSheetLayoutView="80" workbookViewId="0">
      <selection activeCell="A8" sqref="A8:A11"/>
    </sheetView>
  </sheetViews>
  <sheetFormatPr defaultRowHeight="13.2"/>
  <cols>
    <col min="2" max="2" width="20.6640625" customWidth="1"/>
    <col min="3" max="3" width="11.5546875" customWidth="1"/>
    <col min="4" max="4" width="19.109375" customWidth="1"/>
    <col min="5" max="5" width="27.88671875" customWidth="1"/>
    <col min="6" max="6" width="20.44140625" customWidth="1"/>
    <col min="7" max="7" width="19.109375" customWidth="1"/>
    <col min="8" max="8" width="22.109375" customWidth="1"/>
    <col min="9" max="9" width="21.44140625" customWidth="1"/>
    <col min="10" max="10" width="20.33203125" customWidth="1"/>
    <col min="11" max="11" width="24.5546875" customWidth="1"/>
    <col min="12" max="12" width="12" customWidth="1"/>
  </cols>
  <sheetData>
    <row r="1" spans="1:12" ht="13.8">
      <c r="A1" s="135" t="s">
        <v>427</v>
      </c>
      <c r="B1" s="136"/>
      <c r="C1" s="136"/>
      <c r="D1" s="136"/>
      <c r="E1" s="136"/>
      <c r="F1" s="136"/>
      <c r="G1" s="136"/>
      <c r="H1" s="136"/>
      <c r="I1" s="136"/>
      <c r="J1" s="136"/>
      <c r="K1" s="77" t="s">
        <v>97</v>
      </c>
    </row>
    <row r="2" spans="1:12" ht="13.8">
      <c r="A2" s="104" t="s">
        <v>128</v>
      </c>
      <c r="B2" s="136"/>
      <c r="C2" s="136"/>
      <c r="D2" s="136"/>
      <c r="E2" s="136"/>
      <c r="F2" s="136"/>
      <c r="G2" s="136"/>
      <c r="H2" s="136"/>
      <c r="I2" s="136"/>
      <c r="J2" s="136"/>
      <c r="K2" s="347">
        <v>42571</v>
      </c>
      <c r="L2" s="382">
        <v>42591</v>
      </c>
    </row>
    <row r="3" spans="1:12" ht="13.8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</row>
    <row r="4" spans="1:12" ht="13.8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5"/>
      <c r="F4" s="136"/>
      <c r="G4" s="136"/>
      <c r="H4" s="136"/>
      <c r="I4" s="136"/>
      <c r="J4" s="136"/>
      <c r="K4" s="145"/>
    </row>
    <row r="5" spans="1:12" s="182" customFormat="1" ht="13.8">
      <c r="A5" s="215" t="str">
        <f>'ფორმა N1'!D4</f>
        <v>პლატფორმა ახალი პოიტიკური მოძრაობა სახელმწიფო ხალხისთვის</v>
      </c>
      <c r="B5" s="79"/>
      <c r="C5" s="79"/>
      <c r="D5" s="79"/>
      <c r="E5" s="216"/>
      <c r="F5" s="217"/>
      <c r="G5" s="217"/>
      <c r="H5" s="217"/>
      <c r="I5" s="217"/>
      <c r="J5" s="217"/>
      <c r="K5" s="216"/>
    </row>
    <row r="6" spans="1:12" ht="55.2">
      <c r="A6" s="148" t="s">
        <v>64</v>
      </c>
      <c r="B6" s="134" t="s">
        <v>362</v>
      </c>
      <c r="C6" s="134" t="s">
        <v>363</v>
      </c>
      <c r="D6" s="134" t="s">
        <v>365</v>
      </c>
      <c r="E6" s="134" t="s">
        <v>364</v>
      </c>
      <c r="F6" s="412" t="s">
        <v>373</v>
      </c>
      <c r="G6" s="413" t="s">
        <v>374</v>
      </c>
      <c r="H6" s="134" t="s">
        <v>368</v>
      </c>
      <c r="I6" s="134" t="s">
        <v>369</v>
      </c>
      <c r="J6" s="134" t="s">
        <v>380</v>
      </c>
      <c r="K6" s="134" t="s">
        <v>370</v>
      </c>
    </row>
    <row r="7" spans="1:12" ht="13.8">
      <c r="A7" s="132">
        <v>1</v>
      </c>
      <c r="B7" s="132">
        <v>2</v>
      </c>
      <c r="C7" s="134">
        <v>3</v>
      </c>
      <c r="D7" s="132">
        <v>4</v>
      </c>
      <c r="E7" s="134">
        <v>5</v>
      </c>
      <c r="F7" s="414">
        <v>6</v>
      </c>
      <c r="G7" s="413">
        <v>7</v>
      </c>
      <c r="H7" s="132">
        <v>8</v>
      </c>
      <c r="I7" s="134">
        <v>9</v>
      </c>
      <c r="J7" s="132">
        <v>10</v>
      </c>
      <c r="K7" s="134">
        <v>11</v>
      </c>
    </row>
    <row r="8" spans="1:12" ht="27.6">
      <c r="A8" s="132">
        <v>1</v>
      </c>
      <c r="B8" s="26" t="s">
        <v>776</v>
      </c>
      <c r="C8" s="26" t="s">
        <v>777</v>
      </c>
      <c r="D8" s="415" t="s">
        <v>778</v>
      </c>
      <c r="E8" s="26">
        <v>1202.8</v>
      </c>
      <c r="F8" s="416">
        <v>48557.31</v>
      </c>
      <c r="G8" s="417"/>
      <c r="H8" s="214"/>
      <c r="I8" s="214"/>
      <c r="J8" s="418">
        <v>202283135</v>
      </c>
      <c r="K8" s="66" t="s">
        <v>779</v>
      </c>
    </row>
    <row r="9" spans="1:12" ht="27.6">
      <c r="A9" s="132">
        <v>2</v>
      </c>
      <c r="B9" s="26" t="s">
        <v>776</v>
      </c>
      <c r="C9" s="26" t="s">
        <v>777</v>
      </c>
      <c r="D9" s="415" t="s">
        <v>780</v>
      </c>
      <c r="E9" s="26">
        <v>82.9</v>
      </c>
      <c r="F9" s="416">
        <v>2037.8</v>
      </c>
      <c r="G9" s="417"/>
      <c r="H9" s="214"/>
      <c r="I9" s="214"/>
      <c r="J9" s="418">
        <v>202283135</v>
      </c>
      <c r="K9" s="66" t="s">
        <v>779</v>
      </c>
    </row>
    <row r="10" spans="1:12" ht="27.6">
      <c r="A10" s="132">
        <v>3</v>
      </c>
      <c r="B10" s="422" t="s">
        <v>782</v>
      </c>
      <c r="C10" s="419" t="s">
        <v>777</v>
      </c>
      <c r="D10" s="422" t="s">
        <v>783</v>
      </c>
      <c r="E10" s="379">
        <v>401</v>
      </c>
      <c r="F10" s="423">
        <v>12400</v>
      </c>
      <c r="G10" s="424"/>
      <c r="H10" s="425"/>
      <c r="I10" s="426"/>
      <c r="J10" s="418">
        <v>202283135</v>
      </c>
      <c r="K10" s="66" t="s">
        <v>779</v>
      </c>
    </row>
    <row r="11" spans="1:12" ht="27.6">
      <c r="A11" s="132">
        <v>4</v>
      </c>
      <c r="B11" s="422" t="s">
        <v>784</v>
      </c>
      <c r="C11" s="419" t="s">
        <v>777</v>
      </c>
      <c r="D11" s="415" t="s">
        <v>781</v>
      </c>
      <c r="E11" s="379">
        <v>200</v>
      </c>
      <c r="F11" s="423">
        <v>800</v>
      </c>
      <c r="G11" s="424"/>
      <c r="H11" s="425"/>
      <c r="I11" s="426"/>
      <c r="J11" s="427">
        <v>206028485</v>
      </c>
      <c r="K11" s="134" t="s">
        <v>785</v>
      </c>
    </row>
  </sheetData>
  <pageMargins left="0.7" right="0.7" top="0.75" bottom="0.75" header="0.3" footer="0.3"/>
  <pageSetup scale="54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E9" sqref="E9:E11"/>
    </sheetView>
  </sheetViews>
  <sheetFormatPr defaultColWidth="9.109375" defaultRowHeight="13.2"/>
  <cols>
    <col min="1" max="1" width="6.88671875" style="182" customWidth="1"/>
    <col min="2" max="2" width="21.109375" style="182" customWidth="1"/>
    <col min="3" max="3" width="21.5546875" style="182" customWidth="1"/>
    <col min="4" max="4" width="19.109375" style="182" customWidth="1"/>
    <col min="5" max="5" width="15.109375" style="182" customWidth="1"/>
    <col min="6" max="6" width="20.88671875" style="182" customWidth="1"/>
    <col min="7" max="7" width="23.88671875" style="182" customWidth="1"/>
    <col min="8" max="8" width="19" style="182" customWidth="1"/>
    <col min="9" max="9" width="21.109375" style="182" customWidth="1"/>
    <col min="10" max="10" width="17" style="182" customWidth="1"/>
    <col min="11" max="11" width="21.5546875" style="182" customWidth="1"/>
    <col min="12" max="12" width="24.44140625" style="182" customWidth="1"/>
    <col min="13" max="16384" width="9.109375" style="182"/>
  </cols>
  <sheetData>
    <row r="1" spans="1:13" customFormat="1" ht="13.8">
      <c r="A1" s="135" t="s">
        <v>428</v>
      </c>
      <c r="B1" s="135"/>
      <c r="C1" s="136"/>
      <c r="D1" s="136"/>
      <c r="E1" s="136"/>
      <c r="F1" s="136"/>
      <c r="G1" s="136"/>
      <c r="H1" s="136"/>
      <c r="I1" s="136"/>
      <c r="J1" s="136"/>
      <c r="K1" s="142"/>
      <c r="L1" s="77" t="s">
        <v>97</v>
      </c>
    </row>
    <row r="2" spans="1:13" customFormat="1" ht="13.8">
      <c r="A2" s="104" t="s">
        <v>128</v>
      </c>
      <c r="B2" s="104"/>
      <c r="C2" s="136"/>
      <c r="D2" s="136"/>
      <c r="E2" s="136"/>
      <c r="F2" s="136"/>
      <c r="G2" s="136"/>
      <c r="H2" s="136"/>
      <c r="I2" s="136"/>
      <c r="J2" s="136"/>
      <c r="K2" s="347">
        <v>42571</v>
      </c>
      <c r="L2" s="382">
        <v>42591</v>
      </c>
    </row>
    <row r="3" spans="1:13" customFormat="1" ht="13.8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  <c r="L3" s="139"/>
      <c r="M3" s="182"/>
    </row>
    <row r="4" spans="1:13" customFormat="1" ht="13.8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6"/>
      <c r="F4" s="145"/>
      <c r="G4" s="136"/>
      <c r="H4" s="136"/>
      <c r="I4" s="136"/>
      <c r="J4" s="136"/>
      <c r="K4" s="136"/>
      <c r="L4" s="136"/>
    </row>
    <row r="5" spans="1:13" ht="13.8">
      <c r="A5" s="215" t="str">
        <f>'ფორმა N1'!D4</f>
        <v>პლატფორმა ახალი პოიტიკური მოძრაობა სახელმწიფო ხალხისთვის</v>
      </c>
      <c r="B5" s="215"/>
      <c r="C5" s="79"/>
      <c r="D5" s="79"/>
      <c r="E5" s="79"/>
      <c r="F5" s="216"/>
      <c r="G5" s="217"/>
      <c r="H5" s="217"/>
      <c r="I5" s="217"/>
      <c r="J5" s="217"/>
      <c r="K5" s="217"/>
      <c r="L5" s="216"/>
    </row>
    <row r="6" spans="1:13" customFormat="1" ht="15">
      <c r="A6" s="140"/>
      <c r="B6" s="140"/>
      <c r="C6" s="141"/>
      <c r="D6" s="141"/>
      <c r="E6" s="141"/>
      <c r="F6" s="136"/>
      <c r="G6" s="136"/>
      <c r="H6" s="136"/>
      <c r="I6" s="136"/>
      <c r="J6" s="136"/>
      <c r="K6" s="136"/>
      <c r="L6" s="136"/>
    </row>
    <row r="7" spans="1:13" customFormat="1" ht="55.2">
      <c r="A7" s="148" t="s">
        <v>64</v>
      </c>
      <c r="B7" s="132" t="s">
        <v>236</v>
      </c>
      <c r="C7" s="134" t="s">
        <v>232</v>
      </c>
      <c r="D7" s="134" t="s">
        <v>233</v>
      </c>
      <c r="E7" s="134" t="s">
        <v>336</v>
      </c>
      <c r="F7" s="134" t="s">
        <v>235</v>
      </c>
      <c r="G7" s="134" t="s">
        <v>372</v>
      </c>
      <c r="H7" s="134" t="s">
        <v>374</v>
      </c>
      <c r="I7" s="134" t="s">
        <v>368</v>
      </c>
      <c r="J7" s="134" t="s">
        <v>369</v>
      </c>
      <c r="K7" s="134" t="s">
        <v>380</v>
      </c>
      <c r="L7" s="134" t="s">
        <v>370</v>
      </c>
    </row>
    <row r="8" spans="1:13" customFormat="1" ht="13.8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2">
        <v>9</v>
      </c>
      <c r="J8" s="132">
        <v>10</v>
      </c>
      <c r="K8" s="134">
        <v>11</v>
      </c>
      <c r="L8" s="134">
        <v>12</v>
      </c>
    </row>
    <row r="9" spans="1:13" customFormat="1" ht="13.8">
      <c r="A9" s="66">
        <v>1</v>
      </c>
      <c r="B9" s="66" t="s">
        <v>851</v>
      </c>
      <c r="C9" s="26" t="s">
        <v>848</v>
      </c>
      <c r="D9" s="26" t="s">
        <v>849</v>
      </c>
      <c r="E9" s="26">
        <v>2014</v>
      </c>
      <c r="F9" s="26" t="s">
        <v>853</v>
      </c>
      <c r="G9" s="26">
        <v>4000</v>
      </c>
      <c r="H9" s="26"/>
      <c r="I9" s="214"/>
      <c r="J9" s="214"/>
      <c r="K9" s="214">
        <v>405026216</v>
      </c>
      <c r="L9" s="26" t="s">
        <v>850</v>
      </c>
    </row>
    <row r="10" spans="1:13" customFormat="1" ht="13.8">
      <c r="A10" s="66">
        <v>2</v>
      </c>
      <c r="B10" s="66" t="s">
        <v>851</v>
      </c>
      <c r="C10" s="26" t="s">
        <v>848</v>
      </c>
      <c r="D10" s="26" t="s">
        <v>852</v>
      </c>
      <c r="E10" s="26">
        <v>2014</v>
      </c>
      <c r="F10" s="26" t="s">
        <v>857</v>
      </c>
      <c r="G10" s="26">
        <v>4000</v>
      </c>
      <c r="H10" s="26"/>
      <c r="I10" s="214"/>
      <c r="J10" s="214"/>
      <c r="K10" s="214">
        <v>405026216</v>
      </c>
      <c r="L10" s="26" t="s">
        <v>850</v>
      </c>
    </row>
    <row r="11" spans="1:13" customFormat="1" ht="13.8">
      <c r="A11" s="66">
        <v>3</v>
      </c>
      <c r="B11" s="66" t="s">
        <v>847</v>
      </c>
      <c r="C11" s="26" t="s">
        <v>854</v>
      </c>
      <c r="D11" s="26" t="s">
        <v>855</v>
      </c>
      <c r="E11" s="26">
        <v>2015</v>
      </c>
      <c r="F11" s="26" t="s">
        <v>856</v>
      </c>
      <c r="G11" s="26">
        <v>8450</v>
      </c>
      <c r="H11" s="26"/>
      <c r="I11" s="214"/>
      <c r="J11" s="214"/>
      <c r="K11" s="214">
        <v>405026216</v>
      </c>
      <c r="L11" s="26" t="s">
        <v>850</v>
      </c>
    </row>
    <row r="12" spans="1:13" customFormat="1" ht="13.8">
      <c r="A12" s="66">
        <v>4</v>
      </c>
      <c r="B12" s="66"/>
      <c r="C12" s="26"/>
      <c r="D12" s="26"/>
      <c r="E12" s="26"/>
      <c r="F12" s="26"/>
      <c r="G12" s="26"/>
      <c r="H12" s="26"/>
      <c r="I12" s="214"/>
      <c r="J12" s="214"/>
      <c r="K12" s="214"/>
      <c r="L12" s="26"/>
    </row>
    <row r="13" spans="1:13" customFormat="1" ht="13.8">
      <c r="A13" s="66">
        <v>5</v>
      </c>
      <c r="B13" s="66"/>
      <c r="C13" s="26"/>
      <c r="D13" s="26"/>
      <c r="E13" s="26"/>
      <c r="F13" s="26"/>
      <c r="G13" s="26"/>
      <c r="H13" s="26"/>
      <c r="I13" s="214"/>
      <c r="J13" s="214"/>
      <c r="K13" s="214"/>
      <c r="L13" s="26"/>
    </row>
    <row r="14" spans="1:13" customFormat="1" ht="13.8">
      <c r="A14" s="66">
        <v>6</v>
      </c>
      <c r="B14" s="66"/>
      <c r="C14" s="26"/>
      <c r="D14" s="26"/>
      <c r="E14" s="26"/>
      <c r="F14" s="26"/>
      <c r="G14" s="26"/>
      <c r="H14" s="26"/>
      <c r="I14" s="214"/>
      <c r="J14" s="214"/>
      <c r="K14" s="214"/>
      <c r="L14" s="26"/>
    </row>
    <row r="15" spans="1:13" customFormat="1" ht="13.8">
      <c r="A15" s="66">
        <v>7</v>
      </c>
      <c r="B15" s="66"/>
      <c r="C15" s="26"/>
      <c r="D15" s="26"/>
      <c r="E15" s="26"/>
      <c r="F15" s="26"/>
      <c r="G15" s="26"/>
      <c r="H15" s="26"/>
      <c r="I15" s="214"/>
      <c r="J15" s="214"/>
      <c r="K15" s="214"/>
      <c r="L15" s="26"/>
    </row>
    <row r="16" spans="1:13" customFormat="1" ht="13.8">
      <c r="A16" s="66">
        <v>8</v>
      </c>
      <c r="B16" s="66"/>
      <c r="C16" s="26"/>
      <c r="D16" s="26"/>
      <c r="E16" s="26"/>
      <c r="F16" s="26"/>
      <c r="G16" s="26"/>
      <c r="H16" s="26"/>
      <c r="I16" s="214"/>
      <c r="J16" s="214"/>
      <c r="K16" s="214"/>
      <c r="L16" s="26"/>
    </row>
    <row r="17" spans="1:12" customFormat="1" ht="13.8">
      <c r="A17" s="66">
        <v>9</v>
      </c>
      <c r="B17" s="66"/>
      <c r="C17" s="26"/>
      <c r="D17" s="26"/>
      <c r="E17" s="26"/>
      <c r="F17" s="26"/>
      <c r="G17" s="26"/>
      <c r="H17" s="26"/>
      <c r="I17" s="214"/>
      <c r="J17" s="214"/>
      <c r="K17" s="214"/>
      <c r="L17" s="26"/>
    </row>
    <row r="18" spans="1:12" customFormat="1" ht="13.8">
      <c r="A18" s="66">
        <v>10</v>
      </c>
      <c r="B18" s="66"/>
      <c r="C18" s="26"/>
      <c r="D18" s="26"/>
      <c r="E18" s="26"/>
      <c r="F18" s="26"/>
      <c r="G18" s="26"/>
      <c r="H18" s="26"/>
      <c r="I18" s="214"/>
      <c r="J18" s="214"/>
      <c r="K18" s="214"/>
      <c r="L18" s="26"/>
    </row>
    <row r="19" spans="1:12" customFormat="1" ht="13.8">
      <c r="A19" s="66">
        <v>11</v>
      </c>
      <c r="B19" s="66"/>
      <c r="C19" s="26"/>
      <c r="D19" s="26"/>
      <c r="E19" s="26"/>
      <c r="F19" s="26"/>
      <c r="G19" s="26"/>
      <c r="H19" s="26"/>
      <c r="I19" s="214"/>
      <c r="J19" s="214"/>
      <c r="K19" s="214"/>
      <c r="L19" s="26"/>
    </row>
    <row r="20" spans="1:12" customFormat="1" ht="13.8">
      <c r="A20" s="66">
        <v>12</v>
      </c>
      <c r="B20" s="66"/>
      <c r="C20" s="26"/>
      <c r="D20" s="26"/>
      <c r="E20" s="26"/>
      <c r="F20" s="26"/>
      <c r="G20" s="26"/>
      <c r="H20" s="26"/>
      <c r="I20" s="214"/>
      <c r="J20" s="214"/>
      <c r="K20" s="214"/>
      <c r="L20" s="26"/>
    </row>
    <row r="21" spans="1:12" customFormat="1" ht="13.8">
      <c r="A21" s="66">
        <v>13</v>
      </c>
      <c r="B21" s="66"/>
      <c r="C21" s="26"/>
      <c r="D21" s="26"/>
      <c r="E21" s="26"/>
      <c r="F21" s="26"/>
      <c r="G21" s="26"/>
      <c r="H21" s="26"/>
      <c r="I21" s="214"/>
      <c r="J21" s="214"/>
      <c r="K21" s="214"/>
      <c r="L21" s="26"/>
    </row>
    <row r="22" spans="1:12" customFormat="1" ht="13.8">
      <c r="A22" s="66">
        <v>14</v>
      </c>
      <c r="B22" s="66"/>
      <c r="C22" s="26"/>
      <c r="D22" s="26"/>
      <c r="E22" s="26"/>
      <c r="F22" s="26"/>
      <c r="G22" s="26"/>
      <c r="H22" s="26"/>
      <c r="I22" s="214"/>
      <c r="J22" s="214"/>
      <c r="K22" s="214"/>
      <c r="L22" s="26"/>
    </row>
    <row r="23" spans="1:12" customFormat="1" ht="13.8">
      <c r="A23" s="66">
        <v>15</v>
      </c>
      <c r="B23" s="66"/>
      <c r="C23" s="26"/>
      <c r="D23" s="26"/>
      <c r="E23" s="26"/>
      <c r="F23" s="26"/>
      <c r="G23" s="26"/>
      <c r="H23" s="26"/>
      <c r="I23" s="214"/>
      <c r="J23" s="214"/>
      <c r="K23" s="214"/>
      <c r="L23" s="26"/>
    </row>
    <row r="24" spans="1:12" customFormat="1" ht="13.8">
      <c r="A24" s="66">
        <v>16</v>
      </c>
      <c r="B24" s="66"/>
      <c r="C24" s="26"/>
      <c r="D24" s="26"/>
      <c r="E24" s="26"/>
      <c r="F24" s="26"/>
      <c r="G24" s="26"/>
      <c r="H24" s="26"/>
      <c r="I24" s="214"/>
      <c r="J24" s="214"/>
      <c r="K24" s="214"/>
      <c r="L24" s="26"/>
    </row>
    <row r="25" spans="1:12" customFormat="1" ht="13.8">
      <c r="A25" s="66">
        <v>17</v>
      </c>
      <c r="B25" s="66"/>
      <c r="C25" s="26"/>
      <c r="D25" s="26"/>
      <c r="E25" s="26"/>
      <c r="F25" s="26"/>
      <c r="G25" s="26"/>
      <c r="H25" s="26"/>
      <c r="I25" s="214"/>
      <c r="J25" s="214"/>
      <c r="K25" s="214"/>
      <c r="L25" s="26"/>
    </row>
    <row r="26" spans="1:12" customFormat="1" ht="13.8">
      <c r="A26" s="66">
        <v>18</v>
      </c>
      <c r="B26" s="66"/>
      <c r="C26" s="26"/>
      <c r="D26" s="26"/>
      <c r="E26" s="26"/>
      <c r="F26" s="26"/>
      <c r="G26" s="26"/>
      <c r="H26" s="26"/>
      <c r="I26" s="214"/>
      <c r="J26" s="214"/>
      <c r="K26" s="214"/>
      <c r="L26" s="26"/>
    </row>
    <row r="27" spans="1:12" customFormat="1" ht="13.8">
      <c r="A27" s="66" t="s">
        <v>266</v>
      </c>
      <c r="B27" s="66"/>
      <c r="C27" s="26"/>
      <c r="D27" s="26"/>
      <c r="E27" s="26"/>
      <c r="F27" s="26"/>
      <c r="G27" s="26"/>
      <c r="H27" s="26"/>
      <c r="I27" s="214"/>
      <c r="J27" s="214"/>
      <c r="K27" s="214"/>
      <c r="L27" s="26"/>
    </row>
    <row r="28" spans="1:1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</row>
    <row r="29" spans="1:1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</row>
    <row r="30" spans="1:12" ht="13.8">
      <c r="A30" s="219"/>
      <c r="B30" s="219"/>
      <c r="C30" s="218"/>
      <c r="D30" s="218"/>
      <c r="E30" s="218"/>
      <c r="F30" s="218"/>
      <c r="G30" s="218"/>
      <c r="H30" s="218"/>
      <c r="I30" s="218"/>
      <c r="J30" s="218"/>
      <c r="K30" s="218"/>
      <c r="L30" s="218"/>
    </row>
    <row r="31" spans="1:12" ht="13.8">
      <c r="A31" s="181"/>
      <c r="B31" s="181"/>
      <c r="C31" s="183" t="s">
        <v>96</v>
      </c>
      <c r="D31" s="181"/>
      <c r="E31" s="181"/>
      <c r="F31" s="184"/>
      <c r="G31" s="181"/>
      <c r="H31" s="181"/>
      <c r="I31" s="181"/>
      <c r="J31" s="181"/>
      <c r="K31" s="181"/>
      <c r="L31" s="181"/>
    </row>
    <row r="32" spans="1:12" ht="13.8">
      <c r="A32" s="181"/>
      <c r="B32" s="181"/>
      <c r="C32" s="181"/>
      <c r="D32" s="185"/>
      <c r="E32" s="181"/>
      <c r="G32" s="185"/>
      <c r="H32" s="223"/>
    </row>
    <row r="33" spans="3:7" ht="13.8">
      <c r="C33" s="181"/>
      <c r="D33" s="187" t="s">
        <v>256</v>
      </c>
      <c r="E33" s="181"/>
      <c r="G33" s="188" t="s">
        <v>261</v>
      </c>
    </row>
    <row r="34" spans="3:7" ht="13.8">
      <c r="C34" s="181"/>
      <c r="D34" s="189" t="s">
        <v>127</v>
      </c>
      <c r="E34" s="181"/>
      <c r="G34" s="181" t="s">
        <v>257</v>
      </c>
    </row>
    <row r="35" spans="3:7" ht="13.8">
      <c r="C35" s="181"/>
      <c r="D35" s="189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topLeftCell="A4" zoomScale="80" zoomScaleNormal="100" zoomScaleSheetLayoutView="80" workbookViewId="0">
      <selection activeCell="B38" sqref="B38"/>
    </sheetView>
  </sheetViews>
  <sheetFormatPr defaultColWidth="9.109375" defaultRowHeight="13.8"/>
  <cols>
    <col min="1" max="1" width="16.33203125" style="2" customWidth="1"/>
    <col min="2" max="2" width="80" style="2" customWidth="1"/>
    <col min="3" max="3" width="16.109375" style="2" customWidth="1"/>
    <col min="4" max="4" width="14.6640625" style="2" customWidth="1"/>
    <col min="5" max="5" width="0.6640625" style="5" customWidth="1"/>
    <col min="6" max="6" width="9.109375" style="2"/>
    <col min="7" max="7" width="15.88671875" style="2" bestFit="1" customWidth="1"/>
    <col min="8" max="16384" width="9.109375" style="2"/>
  </cols>
  <sheetData>
    <row r="1" spans="1:7">
      <c r="A1" s="73" t="s">
        <v>289</v>
      </c>
      <c r="B1" s="75"/>
      <c r="C1" s="515" t="s">
        <v>97</v>
      </c>
      <c r="D1" s="515"/>
      <c r="E1" s="107"/>
    </row>
    <row r="2" spans="1:7">
      <c r="A2" s="75" t="s">
        <v>128</v>
      </c>
      <c r="B2" s="75"/>
      <c r="C2" s="347">
        <v>42571</v>
      </c>
      <c r="D2" s="382">
        <v>42591</v>
      </c>
      <c r="E2" s="107"/>
    </row>
    <row r="3" spans="1:7">
      <c r="A3" s="73"/>
      <c r="B3" s="75"/>
      <c r="C3" s="74"/>
      <c r="D3" s="74"/>
      <c r="E3" s="107"/>
    </row>
    <row r="4" spans="1:7">
      <c r="A4" s="76" t="s">
        <v>262</v>
      </c>
      <c r="B4" s="101"/>
      <c r="C4" s="102"/>
      <c r="D4" s="75"/>
      <c r="E4" s="107"/>
    </row>
    <row r="5" spans="1:7">
      <c r="A5" s="376" t="str">
        <f>'ფორმა N1'!D4</f>
        <v>პლატფორმა ახალი პოიტიკური მოძრაობა სახელმწიფო ხალხისთვის</v>
      </c>
      <c r="B5" s="12"/>
      <c r="C5" s="12"/>
      <c r="E5" s="107"/>
    </row>
    <row r="6" spans="1:7">
      <c r="A6" s="103"/>
      <c r="B6" s="103"/>
      <c r="C6" s="103"/>
      <c r="D6" s="104"/>
      <c r="E6" s="107"/>
    </row>
    <row r="7" spans="1:7">
      <c r="A7" s="75"/>
      <c r="B7" s="75"/>
      <c r="C7" s="75"/>
      <c r="D7" s="75"/>
      <c r="E7" s="107"/>
    </row>
    <row r="8" spans="1:7" s="6" customFormat="1" ht="39" customHeight="1">
      <c r="A8" s="105" t="s">
        <v>64</v>
      </c>
      <c r="B8" s="78" t="s">
        <v>237</v>
      </c>
      <c r="C8" s="78" t="s">
        <v>66</v>
      </c>
      <c r="D8" s="78" t="s">
        <v>67</v>
      </c>
      <c r="E8" s="107"/>
    </row>
    <row r="9" spans="1:7" s="7" customFormat="1" ht="16.5" customHeight="1">
      <c r="A9" s="232">
        <v>1</v>
      </c>
      <c r="B9" s="232" t="s">
        <v>65</v>
      </c>
      <c r="C9" s="84">
        <v>85700.6</v>
      </c>
      <c r="D9" s="84">
        <v>85150</v>
      </c>
      <c r="E9" s="107"/>
    </row>
    <row r="10" spans="1:7" s="7" customFormat="1" ht="16.5" customHeight="1">
      <c r="A10" s="86">
        <v>1.1000000000000001</v>
      </c>
      <c r="B10" s="86" t="s">
        <v>69</v>
      </c>
      <c r="C10" s="84">
        <f>SUM(C11,C12,C16,C19,C25,C26)</f>
        <v>85700.6</v>
      </c>
      <c r="D10" s="84">
        <v>85150</v>
      </c>
      <c r="E10" s="107"/>
    </row>
    <row r="11" spans="1:7" s="9" customFormat="1" ht="16.5" customHeight="1">
      <c r="A11" s="87" t="s">
        <v>30</v>
      </c>
      <c r="B11" s="87" t="s">
        <v>68</v>
      </c>
      <c r="C11" s="8"/>
      <c r="D11" s="8"/>
      <c r="E11" s="107"/>
    </row>
    <row r="12" spans="1:7" s="10" customFormat="1" ht="16.5" customHeight="1">
      <c r="A12" s="87" t="s">
        <v>31</v>
      </c>
      <c r="B12" s="87" t="s">
        <v>296</v>
      </c>
      <c r="C12" s="106">
        <v>85150</v>
      </c>
      <c r="D12" s="106">
        <v>85150</v>
      </c>
      <c r="E12" s="107"/>
      <c r="G12" s="67"/>
    </row>
    <row r="13" spans="1:7" s="3" customFormat="1" ht="16.5" customHeight="1">
      <c r="A13" s="96" t="s">
        <v>70</v>
      </c>
      <c r="B13" s="96" t="s">
        <v>299</v>
      </c>
      <c r="C13" s="8">
        <v>85150</v>
      </c>
      <c r="D13" s="8">
        <v>85150</v>
      </c>
      <c r="E13" s="107"/>
    </row>
    <row r="14" spans="1:7" s="3" customFormat="1" ht="16.5" customHeight="1">
      <c r="A14" s="96" t="s">
        <v>472</v>
      </c>
      <c r="B14" s="96" t="s">
        <v>471</v>
      </c>
      <c r="C14" s="8"/>
      <c r="D14" s="8"/>
      <c r="E14" s="107"/>
    </row>
    <row r="15" spans="1:7" s="3" customFormat="1" ht="16.5" customHeight="1">
      <c r="A15" s="96" t="s">
        <v>473</v>
      </c>
      <c r="B15" s="96" t="s">
        <v>86</v>
      </c>
      <c r="C15" s="8"/>
      <c r="D15" s="8"/>
      <c r="E15" s="107"/>
    </row>
    <row r="16" spans="1:7" s="3" customFormat="1" ht="16.5" customHeight="1">
      <c r="A16" s="87" t="s">
        <v>71</v>
      </c>
      <c r="B16" s="87" t="s">
        <v>72</v>
      </c>
      <c r="C16" s="106">
        <f>SUM(C17:C18)</f>
        <v>0</v>
      </c>
      <c r="D16" s="106">
        <f>SUM(D17:D18)</f>
        <v>0</v>
      </c>
      <c r="E16" s="107"/>
    </row>
    <row r="17" spans="1:5" s="3" customFormat="1" ht="16.5" customHeight="1">
      <c r="A17" s="96" t="s">
        <v>73</v>
      </c>
      <c r="B17" s="96" t="s">
        <v>75</v>
      </c>
      <c r="C17" s="8"/>
      <c r="D17" s="8"/>
      <c r="E17" s="107"/>
    </row>
    <row r="18" spans="1:5" s="3" customFormat="1" ht="27.6">
      <c r="A18" s="96" t="s">
        <v>74</v>
      </c>
      <c r="B18" s="96" t="s">
        <v>98</v>
      </c>
      <c r="C18" s="8"/>
      <c r="D18" s="8"/>
      <c r="E18" s="107"/>
    </row>
    <row r="19" spans="1:5" s="3" customFormat="1" ht="16.5" customHeight="1">
      <c r="A19" s="87" t="s">
        <v>76</v>
      </c>
      <c r="B19" s="87" t="s">
        <v>393</v>
      </c>
      <c r="C19" s="106">
        <f>SUM(C20:C23)</f>
        <v>0</v>
      </c>
      <c r="D19" s="106">
        <f>SUM(D20:D23)</f>
        <v>0</v>
      </c>
      <c r="E19" s="107"/>
    </row>
    <row r="20" spans="1:5" s="3" customFormat="1" ht="16.5" customHeight="1">
      <c r="A20" s="96" t="s">
        <v>77</v>
      </c>
      <c r="B20" s="96" t="s">
        <v>78</v>
      </c>
      <c r="C20" s="8"/>
      <c r="D20" s="8"/>
      <c r="E20" s="107"/>
    </row>
    <row r="21" spans="1:5" s="3" customFormat="1" ht="27.6">
      <c r="A21" s="96" t="s">
        <v>81</v>
      </c>
      <c r="B21" s="96" t="s">
        <v>79</v>
      </c>
      <c r="C21" s="8"/>
      <c r="D21" s="8"/>
      <c r="E21" s="107"/>
    </row>
    <row r="22" spans="1:5" s="3" customFormat="1" ht="16.5" customHeight="1">
      <c r="A22" s="96" t="s">
        <v>82</v>
      </c>
      <c r="B22" s="96" t="s">
        <v>80</v>
      </c>
      <c r="C22" s="8"/>
      <c r="D22" s="8"/>
      <c r="E22" s="107"/>
    </row>
    <row r="23" spans="1:5" s="3" customFormat="1" ht="16.5" customHeight="1">
      <c r="A23" s="96" t="s">
        <v>83</v>
      </c>
      <c r="B23" s="96" t="s">
        <v>417</v>
      </c>
      <c r="C23" s="8"/>
      <c r="D23" s="8"/>
      <c r="E23" s="107"/>
    </row>
    <row r="24" spans="1:5" s="3" customFormat="1" ht="16.5" customHeight="1">
      <c r="A24" s="87" t="s">
        <v>84</v>
      </c>
      <c r="B24" s="87" t="s">
        <v>418</v>
      </c>
      <c r="C24" s="265"/>
      <c r="D24" s="8"/>
      <c r="E24" s="107"/>
    </row>
    <row r="25" spans="1:5" s="3" customFormat="1">
      <c r="A25" s="87" t="s">
        <v>239</v>
      </c>
      <c r="B25" s="87" t="s">
        <v>424</v>
      </c>
      <c r="C25" s="8"/>
      <c r="D25" s="8"/>
      <c r="E25" s="107"/>
    </row>
    <row r="26" spans="1:5" ht="16.5" customHeight="1">
      <c r="A26" s="86">
        <v>1.2</v>
      </c>
      <c r="B26" s="86" t="s">
        <v>85</v>
      </c>
      <c r="C26" s="84">
        <v>550.6</v>
      </c>
      <c r="D26" s="84">
        <f>SUM(D27,D35)</f>
        <v>0</v>
      </c>
      <c r="E26" s="107"/>
    </row>
    <row r="27" spans="1:5" ht="16.5" customHeight="1">
      <c r="A27" s="87" t="s">
        <v>32</v>
      </c>
      <c r="B27" s="87" t="s">
        <v>299</v>
      </c>
      <c r="C27" s="106">
        <v>550.6</v>
      </c>
      <c r="D27" s="106">
        <f>SUM(D28:D30)</f>
        <v>0</v>
      </c>
      <c r="E27" s="107"/>
    </row>
    <row r="28" spans="1:5">
      <c r="A28" s="240" t="s">
        <v>87</v>
      </c>
      <c r="B28" s="240" t="s">
        <v>297</v>
      </c>
      <c r="C28" s="8"/>
      <c r="D28" s="8"/>
      <c r="E28" s="107"/>
    </row>
    <row r="29" spans="1:5">
      <c r="A29" s="240" t="s">
        <v>88</v>
      </c>
      <c r="B29" s="240" t="s">
        <v>300</v>
      </c>
      <c r="C29" s="8"/>
      <c r="D29" s="8"/>
      <c r="E29" s="107"/>
    </row>
    <row r="30" spans="1:5">
      <c r="A30" s="240" t="s">
        <v>426</v>
      </c>
      <c r="B30" s="240" t="s">
        <v>298</v>
      </c>
      <c r="C30" s="8">
        <v>550.6</v>
      </c>
      <c r="D30" s="8"/>
      <c r="E30" s="107"/>
    </row>
    <row r="31" spans="1:5">
      <c r="A31" s="87" t="s">
        <v>33</v>
      </c>
      <c r="B31" s="87" t="s">
        <v>471</v>
      </c>
      <c r="C31" s="106">
        <f>SUM(C32:C34)</f>
        <v>0</v>
      </c>
      <c r="D31" s="106">
        <f>SUM(D32:D34)</f>
        <v>0</v>
      </c>
      <c r="E31" s="107"/>
    </row>
    <row r="32" spans="1:5">
      <c r="A32" s="240" t="s">
        <v>12</v>
      </c>
      <c r="B32" s="240" t="s">
        <v>474</v>
      </c>
      <c r="C32" s="8"/>
      <c r="D32" s="8"/>
      <c r="E32" s="107"/>
    </row>
    <row r="33" spans="1:9">
      <c r="A33" s="240" t="s">
        <v>13</v>
      </c>
      <c r="B33" s="240" t="s">
        <v>475</v>
      </c>
      <c r="C33" s="8"/>
      <c r="D33" s="8"/>
      <c r="E33" s="107"/>
    </row>
    <row r="34" spans="1:9">
      <c r="A34" s="240" t="s">
        <v>269</v>
      </c>
      <c r="B34" s="240" t="s">
        <v>476</v>
      </c>
      <c r="C34" s="8"/>
      <c r="D34" s="8"/>
      <c r="E34" s="107"/>
    </row>
    <row r="35" spans="1:9">
      <c r="A35" s="87" t="s">
        <v>34</v>
      </c>
      <c r="B35" s="253" t="s">
        <v>423</v>
      </c>
      <c r="C35" s="8"/>
      <c r="D35" s="8"/>
      <c r="E35" s="107"/>
    </row>
    <row r="36" spans="1:9">
      <c r="D36" s="27"/>
      <c r="E36" s="108"/>
      <c r="F36" s="27"/>
    </row>
    <row r="37" spans="1:9">
      <c r="A37" s="1"/>
      <c r="D37" s="27"/>
      <c r="E37" s="108"/>
      <c r="F37" s="27"/>
    </row>
    <row r="38" spans="1:9">
      <c r="D38" s="27"/>
      <c r="E38" s="108"/>
      <c r="F38" s="27"/>
    </row>
    <row r="39" spans="1:9">
      <c r="D39" s="27"/>
      <c r="E39" s="108"/>
      <c r="F39" s="27"/>
    </row>
    <row r="40" spans="1:9">
      <c r="A40" s="68" t="s">
        <v>96</v>
      </c>
      <c r="D40" s="27"/>
      <c r="E40" s="108"/>
      <c r="F40" s="27"/>
    </row>
    <row r="41" spans="1:9">
      <c r="D41" s="27"/>
      <c r="E41" s="109"/>
      <c r="F41" s="109"/>
      <c r="G41"/>
      <c r="H41"/>
      <c r="I41"/>
    </row>
    <row r="42" spans="1:9">
      <c r="D42" s="110"/>
      <c r="E42" s="109"/>
      <c r="F42" s="109"/>
      <c r="G42"/>
      <c r="H42"/>
      <c r="I42"/>
    </row>
    <row r="43" spans="1:9">
      <c r="A43"/>
      <c r="B43" s="68" t="s">
        <v>259</v>
      </c>
      <c r="D43" s="110"/>
      <c r="E43" s="109"/>
      <c r="F43" s="109"/>
      <c r="G43"/>
      <c r="H43"/>
      <c r="I43"/>
    </row>
    <row r="44" spans="1:9">
      <c r="A44"/>
      <c r="B44" s="2" t="s">
        <v>258</v>
      </c>
      <c r="D44" s="110"/>
      <c r="E44" s="109"/>
      <c r="F44" s="109"/>
      <c r="G44"/>
      <c r="H44"/>
      <c r="I44"/>
    </row>
    <row r="45" spans="1:9" customFormat="1" ht="13.2">
      <c r="B45" s="64" t="s">
        <v>127</v>
      </c>
      <c r="D45" s="109"/>
      <c r="E45" s="109"/>
      <c r="F45" s="109"/>
    </row>
    <row r="46" spans="1:9">
      <c r="D46" s="27"/>
      <c r="E46" s="108"/>
      <c r="F46" s="27"/>
    </row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H2" sqref="H2:I2"/>
    </sheetView>
  </sheetViews>
  <sheetFormatPr defaultColWidth="9.109375" defaultRowHeight="13.2"/>
  <cols>
    <col min="1" max="1" width="11.6640625" style="182" customWidth="1"/>
    <col min="2" max="2" width="21.5546875" style="182" customWidth="1"/>
    <col min="3" max="3" width="19.109375" style="182" customWidth="1"/>
    <col min="4" max="4" width="23.6640625" style="182" customWidth="1"/>
    <col min="5" max="6" width="16.5546875" style="182" bestFit="1" customWidth="1"/>
    <col min="7" max="7" width="17" style="182" customWidth="1"/>
    <col min="8" max="8" width="19" style="182" customWidth="1"/>
    <col min="9" max="9" width="24.44140625" style="182" customWidth="1"/>
    <col min="10" max="16384" width="9.109375" style="182"/>
  </cols>
  <sheetData>
    <row r="1" spans="1:13" customFormat="1" ht="13.8">
      <c r="A1" s="135" t="s">
        <v>429</v>
      </c>
      <c r="B1" s="136"/>
      <c r="C1" s="136"/>
      <c r="D1" s="136"/>
      <c r="E1" s="136"/>
      <c r="F1" s="136"/>
      <c r="G1" s="136"/>
      <c r="H1" s="142"/>
      <c r="I1" s="77" t="s">
        <v>97</v>
      </c>
    </row>
    <row r="2" spans="1:13" customFormat="1" ht="13.8">
      <c r="A2" s="104" t="s">
        <v>128</v>
      </c>
      <c r="B2" s="136"/>
      <c r="C2" s="136"/>
      <c r="D2" s="136"/>
      <c r="E2" s="136"/>
      <c r="F2" s="136"/>
      <c r="G2" s="136"/>
      <c r="H2" s="347">
        <v>42571</v>
      </c>
      <c r="I2" s="382">
        <v>42591</v>
      </c>
    </row>
    <row r="3" spans="1:13" customFormat="1" ht="13.8">
      <c r="A3" s="136"/>
      <c r="B3" s="136"/>
      <c r="C3" s="136"/>
      <c r="D3" s="136"/>
      <c r="E3" s="136"/>
      <c r="F3" s="136"/>
      <c r="G3" s="136"/>
      <c r="H3" s="139"/>
      <c r="I3" s="139"/>
      <c r="M3" s="182"/>
    </row>
    <row r="4" spans="1:13" customFormat="1" ht="13.8">
      <c r="A4" s="75" t="str">
        <f>'ფორმა N2'!A4</f>
        <v>ანგარიშვალდებული პირის დასახელება:</v>
      </c>
      <c r="B4" s="75"/>
      <c r="C4" s="75"/>
      <c r="D4" s="136"/>
      <c r="E4" s="136"/>
      <c r="F4" s="136"/>
      <c r="G4" s="136"/>
      <c r="H4" s="136"/>
      <c r="I4" s="145"/>
    </row>
    <row r="5" spans="1:13" ht="13.8">
      <c r="A5" s="215" t="str">
        <f>'ფორმა N1'!D4</f>
        <v>პლატფორმა ახალი პოიტიკური მოძრაობა სახელმწიფო ხალხისთვის</v>
      </c>
      <c r="B5" s="79"/>
      <c r="C5" s="79"/>
      <c r="D5" s="217"/>
      <c r="E5" s="217"/>
      <c r="F5" s="217"/>
      <c r="G5" s="217"/>
      <c r="H5" s="217"/>
      <c r="I5" s="216"/>
    </row>
    <row r="6" spans="1:13" customFormat="1" ht="15">
      <c r="A6" s="140"/>
      <c r="B6" s="141"/>
      <c r="C6" s="141"/>
      <c r="D6" s="136"/>
      <c r="E6" s="136"/>
      <c r="F6" s="136"/>
      <c r="G6" s="136"/>
      <c r="H6" s="136"/>
      <c r="I6" s="136"/>
    </row>
    <row r="7" spans="1:13" customFormat="1" ht="55.2">
      <c r="A7" s="148" t="s">
        <v>64</v>
      </c>
      <c r="B7" s="134" t="s">
        <v>366</v>
      </c>
      <c r="C7" s="134" t="s">
        <v>367</v>
      </c>
      <c r="D7" s="134" t="s">
        <v>372</v>
      </c>
      <c r="E7" s="134" t="s">
        <v>374</v>
      </c>
      <c r="F7" s="134" t="s">
        <v>368</v>
      </c>
      <c r="G7" s="134" t="s">
        <v>369</v>
      </c>
      <c r="H7" s="134" t="s">
        <v>380</v>
      </c>
      <c r="I7" s="134" t="s">
        <v>370</v>
      </c>
    </row>
    <row r="8" spans="1:13" customFormat="1" ht="13.8">
      <c r="A8" s="132">
        <v>1</v>
      </c>
      <c r="B8" s="132">
        <v>2</v>
      </c>
      <c r="C8" s="134">
        <v>3</v>
      </c>
      <c r="D8" s="132">
        <v>6</v>
      </c>
      <c r="E8" s="134">
        <v>7</v>
      </c>
      <c r="F8" s="132">
        <v>8</v>
      </c>
      <c r="G8" s="132">
        <v>9</v>
      </c>
      <c r="H8" s="132">
        <v>10</v>
      </c>
      <c r="I8" s="134">
        <v>11</v>
      </c>
    </row>
    <row r="9" spans="1:13" customFormat="1" ht="41.4">
      <c r="A9" s="66">
        <v>1</v>
      </c>
      <c r="B9" s="26" t="s">
        <v>786</v>
      </c>
      <c r="C9" s="26" t="s">
        <v>787</v>
      </c>
      <c r="D9" s="26">
        <v>15000</v>
      </c>
      <c r="E9" s="26"/>
      <c r="F9" s="214"/>
      <c r="G9" s="214"/>
      <c r="H9" s="214">
        <v>405123174</v>
      </c>
      <c r="I9" s="26" t="s">
        <v>788</v>
      </c>
    </row>
    <row r="10" spans="1:13" customFormat="1" ht="32.4" customHeight="1">
      <c r="A10" s="66">
        <v>2</v>
      </c>
      <c r="B10" s="26" t="s">
        <v>797</v>
      </c>
      <c r="C10" s="26" t="s">
        <v>798</v>
      </c>
      <c r="D10" s="26">
        <v>1000</v>
      </c>
      <c r="E10" s="420"/>
      <c r="F10" s="26"/>
      <c r="G10" s="26"/>
      <c r="H10" s="442" t="s">
        <v>799</v>
      </c>
      <c r="I10" s="26" t="s">
        <v>800</v>
      </c>
    </row>
    <row r="11" spans="1:13" customFormat="1" ht="13.8">
      <c r="A11" s="66">
        <v>3</v>
      </c>
      <c r="B11" s="26" t="s">
        <v>789</v>
      </c>
      <c r="C11" s="26" t="s">
        <v>790</v>
      </c>
      <c r="D11" s="26">
        <v>15</v>
      </c>
      <c r="E11" s="26"/>
      <c r="F11" s="214"/>
      <c r="G11" s="214"/>
      <c r="H11" s="457">
        <v>205288099</v>
      </c>
      <c r="I11" s="26" t="s">
        <v>791</v>
      </c>
    </row>
    <row r="12" spans="1:13" customFormat="1" ht="13.8">
      <c r="A12" s="66">
        <v>4</v>
      </c>
      <c r="B12" s="26"/>
      <c r="C12" s="26"/>
      <c r="D12" s="26"/>
      <c r="E12" s="26"/>
      <c r="F12" s="26"/>
      <c r="G12" s="26"/>
      <c r="H12" s="26"/>
      <c r="I12" s="26"/>
    </row>
    <row r="13" spans="1:13" customFormat="1" ht="13.8">
      <c r="A13" s="66">
        <v>5</v>
      </c>
      <c r="B13" s="26"/>
      <c r="C13" s="26"/>
      <c r="D13" s="26"/>
      <c r="E13" s="26"/>
      <c r="F13" s="26"/>
      <c r="G13" s="26"/>
      <c r="H13" s="26"/>
      <c r="I13" s="26"/>
    </row>
    <row r="14" spans="1:13" customFormat="1" ht="13.8">
      <c r="A14" s="66">
        <v>6</v>
      </c>
      <c r="B14" s="26"/>
      <c r="C14" s="26"/>
      <c r="D14" s="26"/>
      <c r="E14" s="26"/>
      <c r="F14" s="214"/>
      <c r="G14" s="214"/>
      <c r="H14" s="214"/>
      <c r="I14" s="26"/>
    </row>
    <row r="15" spans="1:13" customFormat="1" ht="13.8">
      <c r="A15" s="66">
        <v>7</v>
      </c>
      <c r="B15" s="26"/>
      <c r="C15" s="26"/>
      <c r="D15" s="26"/>
      <c r="E15" s="26"/>
      <c r="F15" s="214"/>
      <c r="G15" s="214"/>
      <c r="H15" s="214"/>
      <c r="I15" s="26"/>
    </row>
    <row r="16" spans="1:13" customFormat="1" ht="13.8">
      <c r="A16" s="66">
        <v>8</v>
      </c>
      <c r="B16" s="26"/>
      <c r="C16" s="26"/>
      <c r="D16" s="26"/>
      <c r="E16" s="26"/>
      <c r="F16" s="214"/>
      <c r="G16" s="214"/>
      <c r="H16" s="214"/>
      <c r="I16" s="26"/>
    </row>
    <row r="17" spans="1:9" customFormat="1" ht="13.8">
      <c r="A17" s="66">
        <v>9</v>
      </c>
      <c r="B17" s="26"/>
      <c r="C17" s="26"/>
      <c r="D17" s="26"/>
      <c r="E17" s="26"/>
      <c r="F17" s="214"/>
      <c r="G17" s="214"/>
      <c r="H17" s="214"/>
      <c r="I17" s="26"/>
    </row>
    <row r="18" spans="1:9" customFormat="1" ht="13.8">
      <c r="A18" s="66">
        <v>10</v>
      </c>
      <c r="B18" s="26"/>
      <c r="C18" s="26"/>
      <c r="D18" s="26"/>
      <c r="E18" s="26"/>
      <c r="F18" s="214"/>
      <c r="G18" s="214"/>
      <c r="H18" s="214"/>
      <c r="I18" s="26"/>
    </row>
    <row r="19" spans="1:9" customFormat="1" ht="13.8">
      <c r="A19" s="66">
        <v>11</v>
      </c>
      <c r="B19" s="26"/>
      <c r="C19" s="26"/>
      <c r="D19" s="26"/>
      <c r="E19" s="26"/>
      <c r="F19" s="214"/>
      <c r="G19" s="214"/>
      <c r="H19" s="214"/>
      <c r="I19" s="26"/>
    </row>
    <row r="20" spans="1:9" customFormat="1" ht="13.8">
      <c r="A20" s="66">
        <v>12</v>
      </c>
      <c r="B20" s="26"/>
      <c r="C20" s="26"/>
      <c r="D20" s="26"/>
      <c r="E20" s="26"/>
      <c r="F20" s="214"/>
      <c r="G20" s="214"/>
      <c r="H20" s="214"/>
      <c r="I20" s="26"/>
    </row>
    <row r="21" spans="1:9" customFormat="1" ht="13.8">
      <c r="A21" s="66">
        <v>13</v>
      </c>
      <c r="B21" s="26"/>
      <c r="C21" s="26"/>
      <c r="D21" s="26"/>
      <c r="E21" s="26"/>
      <c r="F21" s="214"/>
      <c r="G21" s="214"/>
      <c r="H21" s="214"/>
      <c r="I21" s="26"/>
    </row>
    <row r="22" spans="1:9" customFormat="1" ht="13.8">
      <c r="A22" s="66">
        <v>14</v>
      </c>
      <c r="B22" s="26"/>
      <c r="C22" s="26"/>
      <c r="D22" s="26"/>
      <c r="E22" s="26"/>
      <c r="F22" s="214"/>
      <c r="G22" s="214"/>
      <c r="H22" s="214"/>
      <c r="I22" s="26"/>
    </row>
    <row r="23" spans="1:9" customFormat="1" ht="13.8">
      <c r="A23" s="66">
        <v>15</v>
      </c>
      <c r="B23" s="26"/>
      <c r="C23" s="26"/>
      <c r="D23" s="26"/>
      <c r="E23" s="26"/>
      <c r="F23" s="214"/>
      <c r="G23" s="214"/>
      <c r="H23" s="214"/>
      <c r="I23" s="26"/>
    </row>
    <row r="24" spans="1:9" customFormat="1" ht="13.8">
      <c r="A24" s="66">
        <v>16</v>
      </c>
      <c r="B24" s="26"/>
      <c r="C24" s="26"/>
      <c r="D24" s="26"/>
      <c r="E24" s="26"/>
      <c r="F24" s="214"/>
      <c r="G24" s="214"/>
      <c r="H24" s="214"/>
      <c r="I24" s="26"/>
    </row>
    <row r="25" spans="1:9" customFormat="1" ht="13.8">
      <c r="A25" s="66">
        <v>17</v>
      </c>
      <c r="B25" s="26"/>
      <c r="C25" s="26"/>
      <c r="D25" s="26"/>
      <c r="E25" s="26"/>
      <c r="F25" s="214"/>
      <c r="G25" s="214"/>
      <c r="H25" s="214"/>
      <c r="I25" s="26"/>
    </row>
    <row r="26" spans="1:9" customFormat="1" ht="13.8">
      <c r="A26" s="66">
        <v>18</v>
      </c>
      <c r="B26" s="26"/>
      <c r="C26" s="26"/>
      <c r="D26" s="26"/>
      <c r="E26" s="26"/>
      <c r="F26" s="214"/>
      <c r="G26" s="214"/>
      <c r="H26" s="214"/>
      <c r="I26" s="26"/>
    </row>
    <row r="27" spans="1:9" customFormat="1" ht="13.8">
      <c r="A27" s="66" t="s">
        <v>266</v>
      </c>
      <c r="B27" s="26"/>
      <c r="C27" s="26"/>
      <c r="D27" s="26"/>
      <c r="E27" s="26"/>
      <c r="F27" s="214"/>
      <c r="G27" s="214"/>
      <c r="H27" s="214"/>
      <c r="I27" s="26"/>
    </row>
    <row r="28" spans="1:9">
      <c r="A28" s="218"/>
      <c r="B28" s="218"/>
      <c r="C28" s="218"/>
      <c r="D28" s="218"/>
      <c r="E28" s="218"/>
      <c r="F28" s="218"/>
      <c r="G28" s="218"/>
      <c r="H28" s="218"/>
      <c r="I28" s="218"/>
    </row>
    <row r="29" spans="1:9">
      <c r="A29" s="218"/>
      <c r="B29" s="218"/>
      <c r="C29" s="218"/>
      <c r="D29" s="218"/>
      <c r="E29" s="218"/>
      <c r="F29" s="218"/>
      <c r="G29" s="218"/>
      <c r="H29" s="218"/>
      <c r="I29" s="218"/>
    </row>
    <row r="30" spans="1:9" ht="13.8">
      <c r="A30" s="219"/>
      <c r="B30" s="218"/>
      <c r="C30" s="218"/>
      <c r="D30" s="218"/>
      <c r="E30" s="218"/>
      <c r="F30" s="218"/>
      <c r="G30" s="218"/>
      <c r="H30" s="218"/>
      <c r="I30" s="218"/>
    </row>
    <row r="31" spans="1:9" ht="13.8">
      <c r="A31" s="181"/>
      <c r="B31" s="183" t="s">
        <v>96</v>
      </c>
      <c r="C31" s="181"/>
      <c r="D31" s="181"/>
      <c r="E31" s="184"/>
      <c r="F31" s="181"/>
      <c r="G31" s="181"/>
      <c r="H31" s="181"/>
      <c r="I31" s="181"/>
    </row>
    <row r="32" spans="1:9" ht="13.8">
      <c r="A32" s="181"/>
      <c r="B32" s="181"/>
      <c r="C32" s="185"/>
      <c r="D32" s="181"/>
      <c r="F32" s="185"/>
      <c r="G32" s="223"/>
    </row>
    <row r="33" spans="2:6" ht="13.8">
      <c r="B33" s="181"/>
      <c r="C33" s="187" t="s">
        <v>256</v>
      </c>
      <c r="D33" s="181"/>
      <c r="F33" s="188" t="s">
        <v>261</v>
      </c>
    </row>
    <row r="34" spans="2:6" ht="13.8">
      <c r="B34" s="181"/>
      <c r="C34" s="189" t="s">
        <v>127</v>
      </c>
      <c r="D34" s="181"/>
      <c r="F34" s="181" t="s">
        <v>257</v>
      </c>
    </row>
    <row r="35" spans="2:6" ht="13.8">
      <c r="B35" s="181"/>
      <c r="C35" s="189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79"/>
  <sheetViews>
    <sheetView view="pageBreakPreview" zoomScale="80" zoomScaleNormal="100" zoomScaleSheetLayoutView="80" workbookViewId="0">
      <selection activeCell="H13" sqref="H13"/>
    </sheetView>
  </sheetViews>
  <sheetFormatPr defaultColWidth="9.109375" defaultRowHeight="13.8"/>
  <cols>
    <col min="1" max="1" width="7.109375" style="181" customWidth="1"/>
    <col min="2" max="2" width="15.6640625" style="181" customWidth="1"/>
    <col min="3" max="3" width="30" style="181" customWidth="1"/>
    <col min="4" max="4" width="25.5546875" style="181" customWidth="1"/>
    <col min="5" max="5" width="31.109375" style="181" customWidth="1"/>
    <col min="6" max="6" width="20" style="181" customWidth="1"/>
    <col min="7" max="7" width="29.33203125" style="181" customWidth="1"/>
    <col min="8" max="8" width="20.5546875" style="181" customWidth="1"/>
    <col min="9" max="9" width="30.88671875" style="181" customWidth="1"/>
    <col min="10" max="10" width="0.5546875" style="181" customWidth="1"/>
    <col min="11" max="16384" width="9.109375" style="181"/>
  </cols>
  <sheetData>
    <row r="1" spans="1:10">
      <c r="A1" s="73" t="s">
        <v>381</v>
      </c>
      <c r="B1" s="75"/>
      <c r="C1" s="75"/>
      <c r="D1" s="75"/>
      <c r="E1" s="75"/>
      <c r="F1" s="75"/>
      <c r="G1" s="75"/>
      <c r="H1" s="75"/>
      <c r="I1" s="505" t="s">
        <v>186</v>
      </c>
      <c r="J1" s="162"/>
    </row>
    <row r="2" spans="1:10">
      <c r="A2" s="75" t="s">
        <v>128</v>
      </c>
      <c r="B2" s="75"/>
      <c r="C2" s="75"/>
      <c r="D2" s="75"/>
      <c r="E2" s="75"/>
      <c r="F2" s="75"/>
      <c r="G2" s="75"/>
      <c r="H2" s="75"/>
      <c r="I2" s="537" t="s">
        <v>867</v>
      </c>
      <c r="J2" s="162"/>
    </row>
    <row r="3" spans="1:10">
      <c r="A3" s="75"/>
      <c r="B3" s="75"/>
      <c r="C3" s="75"/>
      <c r="D3" s="75"/>
      <c r="E3" s="75"/>
      <c r="F3" s="75"/>
      <c r="G3" s="75"/>
      <c r="H3" s="75"/>
      <c r="I3" s="101"/>
      <c r="J3" s="162"/>
    </row>
    <row r="4" spans="1:10">
      <c r="A4" s="76" t="str">
        <f>'[4]ფორმა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75"/>
      <c r="I4" s="75"/>
      <c r="J4" s="103"/>
    </row>
    <row r="5" spans="1:10">
      <c r="A5" s="215">
        <f>'[5]ფორმა N1'!D4</f>
        <v>0</v>
      </c>
      <c r="B5" s="215" t="s">
        <v>1023</v>
      </c>
      <c r="C5" s="215"/>
      <c r="D5" s="215"/>
      <c r="E5" s="215"/>
      <c r="F5" s="215"/>
      <c r="G5" s="215"/>
      <c r="H5" s="215"/>
      <c r="I5" s="215"/>
      <c r="J5" s="188"/>
    </row>
    <row r="6" spans="1:10">
      <c r="A6" s="76"/>
      <c r="B6" s="75"/>
      <c r="C6" s="75"/>
      <c r="D6" s="75"/>
      <c r="E6" s="75"/>
      <c r="F6" s="75"/>
      <c r="G6" s="75"/>
      <c r="H6" s="75"/>
      <c r="I6" s="75"/>
      <c r="J6" s="103"/>
    </row>
    <row r="7" spans="1:10">
      <c r="A7" s="75"/>
      <c r="B7" s="75"/>
      <c r="C7" s="75"/>
      <c r="D7" s="75"/>
      <c r="E7" s="75"/>
      <c r="F7" s="75"/>
      <c r="G7" s="75"/>
      <c r="H7" s="75"/>
      <c r="I7" s="75"/>
      <c r="J7" s="104"/>
    </row>
    <row r="8" spans="1:10" ht="63.75" customHeight="1">
      <c r="A8" s="163" t="s">
        <v>64</v>
      </c>
      <c r="B8" s="371" t="s">
        <v>358</v>
      </c>
      <c r="C8" s="372" t="s">
        <v>414</v>
      </c>
      <c r="D8" s="372" t="s">
        <v>415</v>
      </c>
      <c r="E8" s="372" t="s">
        <v>359</v>
      </c>
      <c r="F8" s="372" t="s">
        <v>377</v>
      </c>
      <c r="G8" s="372" t="s">
        <v>378</v>
      </c>
      <c r="H8" s="372" t="s">
        <v>416</v>
      </c>
      <c r="I8" s="164" t="s">
        <v>379</v>
      </c>
      <c r="J8" s="104"/>
    </row>
    <row r="9" spans="1:10" ht="55.2">
      <c r="A9" s="166">
        <v>1</v>
      </c>
      <c r="B9" s="456" t="s">
        <v>1024</v>
      </c>
      <c r="C9" s="538" t="s">
        <v>1025</v>
      </c>
      <c r="D9" s="171">
        <v>404404122</v>
      </c>
      <c r="E9" s="170" t="s">
        <v>1026</v>
      </c>
      <c r="F9" s="170">
        <v>165097.45000000001</v>
      </c>
      <c r="G9" s="170">
        <v>55272.4</v>
      </c>
      <c r="H9" s="170"/>
      <c r="I9" s="539">
        <v>220369.85</v>
      </c>
      <c r="J9" s="104"/>
    </row>
    <row r="10" spans="1:10">
      <c r="A10" s="166">
        <v>2</v>
      </c>
      <c r="B10" s="456" t="s">
        <v>1027</v>
      </c>
      <c r="C10" s="538" t="s">
        <v>1028</v>
      </c>
      <c r="D10" s="171">
        <v>405071078</v>
      </c>
      <c r="E10" s="170" t="s">
        <v>1029</v>
      </c>
      <c r="F10" s="170">
        <v>27915</v>
      </c>
      <c r="G10" s="170"/>
      <c r="H10" s="170"/>
      <c r="I10" s="539">
        <v>27915</v>
      </c>
      <c r="J10" s="104"/>
    </row>
    <row r="11" spans="1:10" ht="39.6">
      <c r="A11" s="166">
        <v>3</v>
      </c>
      <c r="B11" s="456" t="s">
        <v>1030</v>
      </c>
      <c r="C11" s="538" t="s">
        <v>1031</v>
      </c>
      <c r="D11" s="171">
        <v>202283135</v>
      </c>
      <c r="E11" s="170" t="s">
        <v>1032</v>
      </c>
      <c r="F11" s="170">
        <v>58811.13</v>
      </c>
      <c r="G11" s="170">
        <v>65776.58</v>
      </c>
      <c r="H11" s="170"/>
      <c r="I11" s="539">
        <v>124587.71</v>
      </c>
      <c r="J11" s="104"/>
    </row>
    <row r="12" spans="1:10">
      <c r="A12" s="166">
        <v>4</v>
      </c>
      <c r="B12" s="456" t="s">
        <v>1033</v>
      </c>
      <c r="C12" s="538" t="s">
        <v>1034</v>
      </c>
      <c r="D12" s="171">
        <v>211323735</v>
      </c>
      <c r="E12" s="170" t="s">
        <v>1035</v>
      </c>
      <c r="F12" s="170">
        <v>500</v>
      </c>
      <c r="G12" s="170"/>
      <c r="H12" s="170"/>
      <c r="I12" s="539">
        <v>500</v>
      </c>
      <c r="J12" s="104"/>
    </row>
    <row r="13" spans="1:10" ht="27.6">
      <c r="A13" s="166">
        <v>5</v>
      </c>
      <c r="B13" s="456" t="s">
        <v>1036</v>
      </c>
      <c r="C13" s="538" t="s">
        <v>1037</v>
      </c>
      <c r="D13" s="171">
        <v>405145203</v>
      </c>
      <c r="E13" s="170" t="s">
        <v>1038</v>
      </c>
      <c r="F13" s="170">
        <v>16850</v>
      </c>
      <c r="G13" s="170"/>
      <c r="H13" s="170">
        <v>5000</v>
      </c>
      <c r="I13" s="539">
        <v>11850</v>
      </c>
      <c r="J13" s="104"/>
    </row>
    <row r="14" spans="1:10">
      <c r="A14" s="166">
        <v>6</v>
      </c>
      <c r="B14" s="456" t="s">
        <v>1039</v>
      </c>
      <c r="C14" s="538" t="s">
        <v>1040</v>
      </c>
      <c r="D14" s="171">
        <v>406108590</v>
      </c>
      <c r="E14" s="170" t="s">
        <v>1041</v>
      </c>
      <c r="F14" s="170">
        <v>8500</v>
      </c>
      <c r="G14" s="170"/>
      <c r="H14" s="170"/>
      <c r="I14" s="539">
        <v>8500</v>
      </c>
      <c r="J14" s="104"/>
    </row>
    <row r="15" spans="1:10">
      <c r="A15" s="166">
        <v>7</v>
      </c>
      <c r="B15" s="540" t="s">
        <v>1039</v>
      </c>
      <c r="C15" s="541" t="s">
        <v>1042</v>
      </c>
      <c r="D15" s="455">
        <v>205166210</v>
      </c>
      <c r="E15" s="539" t="s">
        <v>1043</v>
      </c>
      <c r="F15" s="539"/>
      <c r="G15" s="539">
        <v>25</v>
      </c>
      <c r="H15" s="539"/>
      <c r="I15" s="539">
        <v>25</v>
      </c>
      <c r="J15" s="104"/>
    </row>
    <row r="16" spans="1:10" ht="27.6">
      <c r="A16" s="166">
        <v>8</v>
      </c>
      <c r="B16" s="456" t="s">
        <v>1044</v>
      </c>
      <c r="C16" s="538" t="s">
        <v>1045</v>
      </c>
      <c r="D16" s="171">
        <v>205150655</v>
      </c>
      <c r="E16" s="170" t="s">
        <v>1046</v>
      </c>
      <c r="F16" s="170">
        <v>403</v>
      </c>
      <c r="G16" s="170">
        <v>235</v>
      </c>
      <c r="H16" s="170"/>
      <c r="I16" s="539">
        <v>638</v>
      </c>
      <c r="J16" s="104"/>
    </row>
    <row r="17" spans="1:10" ht="27.6">
      <c r="A17" s="166">
        <v>9</v>
      </c>
      <c r="B17" s="456" t="s">
        <v>1047</v>
      </c>
      <c r="C17" s="538" t="s">
        <v>1048</v>
      </c>
      <c r="D17" s="171">
        <v>405123174</v>
      </c>
      <c r="E17" s="542" t="s">
        <v>1049</v>
      </c>
      <c r="F17" s="170">
        <v>18017</v>
      </c>
      <c r="G17" s="170">
        <v>15000</v>
      </c>
      <c r="H17" s="170"/>
      <c r="I17" s="539">
        <v>33017</v>
      </c>
      <c r="J17" s="104"/>
    </row>
    <row r="18" spans="1:10">
      <c r="A18" s="166">
        <v>10</v>
      </c>
      <c r="B18" s="456" t="s">
        <v>1050</v>
      </c>
      <c r="C18" s="538" t="s">
        <v>1051</v>
      </c>
      <c r="D18" s="171">
        <v>405152560</v>
      </c>
      <c r="E18" s="170" t="s">
        <v>1052</v>
      </c>
      <c r="F18" s="170">
        <v>6870</v>
      </c>
      <c r="G18" s="170">
        <v>2154</v>
      </c>
      <c r="H18" s="170"/>
      <c r="I18" s="539">
        <v>9024</v>
      </c>
      <c r="J18" s="104"/>
    </row>
    <row r="19" spans="1:10">
      <c r="A19" s="166">
        <v>11</v>
      </c>
      <c r="B19" s="456" t="s">
        <v>1036</v>
      </c>
      <c r="C19" s="538" t="s">
        <v>1053</v>
      </c>
      <c r="D19" s="171">
        <v>419991021</v>
      </c>
      <c r="E19" s="181" t="s">
        <v>1054</v>
      </c>
      <c r="F19" s="170"/>
      <c r="G19" s="170">
        <v>695</v>
      </c>
      <c r="H19" s="170"/>
      <c r="I19" s="539">
        <v>695</v>
      </c>
      <c r="J19" s="104"/>
    </row>
    <row r="20" spans="1:10" ht="27.6">
      <c r="A20" s="166">
        <v>12</v>
      </c>
      <c r="B20" s="456" t="s">
        <v>1055</v>
      </c>
      <c r="C20" s="538" t="s">
        <v>1056</v>
      </c>
      <c r="D20" s="171">
        <v>406123760</v>
      </c>
      <c r="E20" s="170" t="s">
        <v>1057</v>
      </c>
      <c r="F20" s="170">
        <v>7454</v>
      </c>
      <c r="G20" s="170"/>
      <c r="H20" s="170"/>
      <c r="I20" s="539">
        <v>7454</v>
      </c>
      <c r="J20" s="104"/>
    </row>
    <row r="21" spans="1:10" ht="27.6">
      <c r="A21" s="166">
        <v>13</v>
      </c>
      <c r="B21" s="456" t="s">
        <v>1039</v>
      </c>
      <c r="C21" s="538" t="s">
        <v>1058</v>
      </c>
      <c r="D21" s="171">
        <v>406054683</v>
      </c>
      <c r="E21" s="170" t="s">
        <v>1059</v>
      </c>
      <c r="F21" s="170">
        <v>34978.5</v>
      </c>
      <c r="G21" s="170">
        <v>3460</v>
      </c>
      <c r="H21" s="170">
        <v>5000</v>
      </c>
      <c r="I21" s="539">
        <v>33438.5</v>
      </c>
      <c r="J21" s="104"/>
    </row>
    <row r="22" spans="1:10">
      <c r="A22" s="166">
        <v>14</v>
      </c>
      <c r="B22" s="456" t="s">
        <v>1027</v>
      </c>
      <c r="C22" s="538" t="s">
        <v>1060</v>
      </c>
      <c r="D22" s="171">
        <v>405138202</v>
      </c>
      <c r="E22" s="170" t="s">
        <v>1052</v>
      </c>
      <c r="F22" s="170">
        <v>5900</v>
      </c>
      <c r="G22" s="170">
        <v>2003</v>
      </c>
      <c r="H22" s="170">
        <v>1200</v>
      </c>
      <c r="I22" s="539">
        <v>6703</v>
      </c>
      <c r="J22" s="104"/>
    </row>
    <row r="23" spans="1:10">
      <c r="A23" s="166">
        <v>15</v>
      </c>
      <c r="B23" s="456" t="s">
        <v>1039</v>
      </c>
      <c r="C23" s="538" t="s">
        <v>1061</v>
      </c>
      <c r="D23" s="171">
        <v>404947215</v>
      </c>
      <c r="E23" s="170" t="s">
        <v>1054</v>
      </c>
      <c r="F23" s="170">
        <v>19080.39</v>
      </c>
      <c r="G23" s="170">
        <v>6779.71</v>
      </c>
      <c r="H23" s="170">
        <v>5000</v>
      </c>
      <c r="I23" s="539">
        <v>20860.099999999999</v>
      </c>
      <c r="J23" s="104"/>
    </row>
    <row r="24" spans="1:10">
      <c r="A24" s="166">
        <v>16</v>
      </c>
      <c r="B24" s="456" t="s">
        <v>1039</v>
      </c>
      <c r="C24" s="538" t="s">
        <v>1062</v>
      </c>
      <c r="D24" s="171">
        <v>406116028</v>
      </c>
      <c r="E24" s="170" t="s">
        <v>1063</v>
      </c>
      <c r="F24" s="170">
        <v>280</v>
      </c>
      <c r="G24" s="170">
        <v>1020.5</v>
      </c>
      <c r="H24" s="170">
        <v>700</v>
      </c>
      <c r="I24" s="539">
        <v>600.5</v>
      </c>
      <c r="J24" s="104"/>
    </row>
    <row r="25" spans="1:10">
      <c r="A25" s="166">
        <v>17</v>
      </c>
      <c r="B25" s="456" t="s">
        <v>1064</v>
      </c>
      <c r="C25" s="538" t="s">
        <v>1065</v>
      </c>
      <c r="D25" s="171"/>
      <c r="E25" s="170" t="s">
        <v>1066</v>
      </c>
      <c r="F25" s="170">
        <v>12600</v>
      </c>
      <c r="G25" s="170"/>
      <c r="H25" s="170"/>
      <c r="I25" s="539">
        <v>12600</v>
      </c>
      <c r="J25" s="104"/>
    </row>
    <row r="26" spans="1:10">
      <c r="A26" s="166">
        <v>18</v>
      </c>
      <c r="B26" s="456" t="s">
        <v>1039</v>
      </c>
      <c r="C26" s="538" t="s">
        <v>1067</v>
      </c>
      <c r="D26" s="171">
        <v>205235618</v>
      </c>
      <c r="E26" s="170" t="s">
        <v>1054</v>
      </c>
      <c r="F26" s="170">
        <v>1097.2</v>
      </c>
      <c r="G26" s="170"/>
      <c r="H26" s="170"/>
      <c r="I26" s="539">
        <v>1097.2</v>
      </c>
      <c r="J26" s="104"/>
    </row>
    <row r="27" spans="1:10" ht="55.2">
      <c r="A27" s="166">
        <v>19</v>
      </c>
      <c r="B27" s="456" t="s">
        <v>1055</v>
      </c>
      <c r="C27" s="538" t="s">
        <v>1068</v>
      </c>
      <c r="D27" s="171">
        <v>205042130</v>
      </c>
      <c r="E27" s="170" t="s">
        <v>1069</v>
      </c>
      <c r="F27" s="170">
        <v>200</v>
      </c>
      <c r="G27" s="170">
        <v>200</v>
      </c>
      <c r="H27" s="170"/>
      <c r="I27" s="539">
        <v>400</v>
      </c>
      <c r="J27" s="104"/>
    </row>
    <row r="28" spans="1:10">
      <c r="A28" s="166">
        <v>20</v>
      </c>
      <c r="B28" s="456" t="s">
        <v>1033</v>
      </c>
      <c r="C28" s="538" t="s">
        <v>1070</v>
      </c>
      <c r="D28" s="171">
        <v>400056265</v>
      </c>
      <c r="E28" s="170" t="s">
        <v>1035</v>
      </c>
      <c r="F28" s="170"/>
      <c r="G28" s="170">
        <v>660</v>
      </c>
      <c r="H28" s="170">
        <v>160</v>
      </c>
      <c r="I28" s="539">
        <v>500</v>
      </c>
      <c r="J28" s="104"/>
    </row>
    <row r="29" spans="1:10">
      <c r="A29" s="166">
        <v>21</v>
      </c>
      <c r="B29" s="456" t="s">
        <v>1033</v>
      </c>
      <c r="C29" s="538" t="s">
        <v>1071</v>
      </c>
      <c r="D29" s="171">
        <v>205075014</v>
      </c>
      <c r="E29" s="170" t="s">
        <v>1035</v>
      </c>
      <c r="F29" s="170">
        <v>885</v>
      </c>
      <c r="G29" s="170">
        <v>885</v>
      </c>
      <c r="H29" s="170"/>
      <c r="I29" s="539">
        <v>1770</v>
      </c>
      <c r="J29" s="104"/>
    </row>
    <row r="30" spans="1:10" ht="27.6">
      <c r="A30" s="166">
        <v>22</v>
      </c>
      <c r="B30" s="456" t="s">
        <v>1072</v>
      </c>
      <c r="C30" s="538" t="s">
        <v>1073</v>
      </c>
      <c r="D30" s="171">
        <v>404865151</v>
      </c>
      <c r="E30" s="170" t="s">
        <v>1074</v>
      </c>
      <c r="F30" s="170">
        <v>200</v>
      </c>
      <c r="G30" s="170"/>
      <c r="H30" s="170"/>
      <c r="I30" s="539">
        <v>200</v>
      </c>
      <c r="J30" s="104"/>
    </row>
    <row r="31" spans="1:10">
      <c r="A31" s="166">
        <v>23</v>
      </c>
      <c r="B31" s="456" t="s">
        <v>1075</v>
      </c>
      <c r="C31" s="538" t="s">
        <v>1076</v>
      </c>
      <c r="D31" s="171">
        <v>412709957</v>
      </c>
      <c r="E31" s="173" t="s">
        <v>1077</v>
      </c>
      <c r="F31" s="170">
        <v>1750</v>
      </c>
      <c r="G31" s="170"/>
      <c r="H31" s="170"/>
      <c r="I31" s="539">
        <v>1750</v>
      </c>
      <c r="J31" s="104"/>
    </row>
    <row r="32" spans="1:10" ht="27.6">
      <c r="A32" s="166">
        <v>24</v>
      </c>
      <c r="B32" s="456" t="s">
        <v>1078</v>
      </c>
      <c r="C32" s="538" t="s">
        <v>1079</v>
      </c>
      <c r="D32" s="171">
        <v>404502739</v>
      </c>
      <c r="E32" s="170" t="s">
        <v>1080</v>
      </c>
      <c r="F32" s="170"/>
      <c r="G32" s="170">
        <v>17541.400000000001</v>
      </c>
      <c r="H32" s="170">
        <v>10000</v>
      </c>
      <c r="I32" s="539">
        <v>7541.4</v>
      </c>
      <c r="J32" s="104"/>
    </row>
    <row r="33" spans="1:10">
      <c r="A33" s="166">
        <v>25</v>
      </c>
      <c r="B33" s="543" t="s">
        <v>1081</v>
      </c>
      <c r="C33" s="538" t="s">
        <v>1082</v>
      </c>
      <c r="D33" s="171">
        <v>205286199</v>
      </c>
      <c r="E33" s="170" t="s">
        <v>1083</v>
      </c>
      <c r="F33" s="170"/>
      <c r="G33" s="170">
        <v>2200</v>
      </c>
      <c r="H33" s="170"/>
      <c r="I33" s="539">
        <v>2200</v>
      </c>
      <c r="J33" s="104"/>
    </row>
    <row r="34" spans="1:10" ht="41.4">
      <c r="A34" s="166">
        <v>26</v>
      </c>
      <c r="B34" s="456" t="s">
        <v>1039</v>
      </c>
      <c r="C34" s="538" t="s">
        <v>1084</v>
      </c>
      <c r="D34" s="171">
        <v>406044301</v>
      </c>
      <c r="E34" s="173" t="s">
        <v>1085</v>
      </c>
      <c r="F34" s="170">
        <v>135</v>
      </c>
      <c r="G34" s="170">
        <v>1065</v>
      </c>
      <c r="H34" s="170"/>
      <c r="I34" s="539">
        <v>1200</v>
      </c>
      <c r="J34" s="104"/>
    </row>
    <row r="35" spans="1:10">
      <c r="A35" s="166">
        <v>27</v>
      </c>
      <c r="B35" s="456" t="s">
        <v>1039</v>
      </c>
      <c r="C35" s="538" t="s">
        <v>1086</v>
      </c>
      <c r="D35" s="171">
        <v>404437784</v>
      </c>
      <c r="E35" s="170" t="s">
        <v>1029</v>
      </c>
      <c r="F35" s="170">
        <v>5418</v>
      </c>
      <c r="G35" s="170"/>
      <c r="H35" s="170"/>
      <c r="I35" s="539">
        <v>5418</v>
      </c>
      <c r="J35" s="104"/>
    </row>
    <row r="36" spans="1:10">
      <c r="A36" s="166">
        <v>28</v>
      </c>
      <c r="B36" s="543" t="s">
        <v>1087</v>
      </c>
      <c r="C36" s="538" t="s">
        <v>1088</v>
      </c>
      <c r="D36" s="171">
        <v>205232728</v>
      </c>
      <c r="E36" s="170"/>
      <c r="F36" s="170"/>
      <c r="G36" s="170"/>
      <c r="H36" s="170"/>
      <c r="I36" s="539">
        <v>3572.7</v>
      </c>
      <c r="J36" s="104"/>
    </row>
    <row r="37" spans="1:10" ht="27.6">
      <c r="A37" s="166">
        <v>29</v>
      </c>
      <c r="B37" s="456" t="s">
        <v>1089</v>
      </c>
      <c r="C37" s="538" t="s">
        <v>1090</v>
      </c>
      <c r="D37" s="171">
        <v>205253704</v>
      </c>
      <c r="E37" s="173" t="s">
        <v>1091</v>
      </c>
      <c r="F37" s="170">
        <v>2275</v>
      </c>
      <c r="G37" s="170"/>
      <c r="H37" s="170"/>
      <c r="I37" s="539">
        <v>2275</v>
      </c>
      <c r="J37" s="104"/>
    </row>
    <row r="38" spans="1:10">
      <c r="A38" s="166">
        <v>30</v>
      </c>
      <c r="B38" s="543" t="s">
        <v>1039</v>
      </c>
      <c r="C38" s="538" t="s">
        <v>1092</v>
      </c>
      <c r="D38" s="171">
        <v>204885810</v>
      </c>
      <c r="E38" s="170" t="s">
        <v>1093</v>
      </c>
      <c r="F38" s="170"/>
      <c r="G38" s="170">
        <v>35</v>
      </c>
      <c r="H38" s="170"/>
      <c r="I38" s="539">
        <v>35</v>
      </c>
      <c r="J38" s="104"/>
    </row>
    <row r="39" spans="1:10" ht="27.6">
      <c r="A39" s="166">
        <v>31</v>
      </c>
      <c r="B39" s="456" t="s">
        <v>1027</v>
      </c>
      <c r="C39" s="538" t="s">
        <v>1094</v>
      </c>
      <c r="D39" s="171"/>
      <c r="E39" s="170" t="s">
        <v>1095</v>
      </c>
      <c r="F39" s="170">
        <v>10565.55</v>
      </c>
      <c r="G39" s="170"/>
      <c r="H39" s="170"/>
      <c r="I39" s="539">
        <v>10565.55</v>
      </c>
      <c r="J39" s="104"/>
    </row>
    <row r="40" spans="1:10" ht="41.4">
      <c r="A40" s="166">
        <v>32</v>
      </c>
      <c r="B40" s="543" t="s">
        <v>1096</v>
      </c>
      <c r="C40" s="538" t="s">
        <v>1097</v>
      </c>
      <c r="D40" s="171">
        <v>203842333</v>
      </c>
      <c r="E40" s="170" t="s">
        <v>1098</v>
      </c>
      <c r="F40" s="170"/>
      <c r="G40" s="170">
        <v>1097.4000000000001</v>
      </c>
      <c r="H40" s="170"/>
      <c r="I40" s="539">
        <v>1097.4000000000001</v>
      </c>
      <c r="J40" s="104"/>
    </row>
    <row r="41" spans="1:10" ht="55.2">
      <c r="A41" s="166">
        <v>33</v>
      </c>
      <c r="B41" s="456" t="s">
        <v>1099</v>
      </c>
      <c r="C41" s="538" t="s">
        <v>1100</v>
      </c>
      <c r="D41" s="171">
        <v>404437720</v>
      </c>
      <c r="E41" s="170" t="s">
        <v>1101</v>
      </c>
      <c r="F41" s="170">
        <v>11222.4</v>
      </c>
      <c r="G41" s="170">
        <v>18889.439999999999</v>
      </c>
      <c r="H41" s="170">
        <v>15500</v>
      </c>
      <c r="I41" s="539">
        <v>14611.84</v>
      </c>
      <c r="J41" s="104"/>
    </row>
    <row r="42" spans="1:10">
      <c r="A42" s="166">
        <v>34</v>
      </c>
      <c r="B42" s="456" t="s">
        <v>1102</v>
      </c>
      <c r="C42" s="538" t="s">
        <v>1103</v>
      </c>
      <c r="D42" s="171">
        <v>400144214</v>
      </c>
      <c r="E42" s="170" t="s">
        <v>1029</v>
      </c>
      <c r="F42" s="170">
        <v>1300</v>
      </c>
      <c r="G42" s="170">
        <v>2570</v>
      </c>
      <c r="H42" s="170">
        <v>1300</v>
      </c>
      <c r="I42" s="539">
        <v>2570</v>
      </c>
      <c r="J42" s="104"/>
    </row>
    <row r="43" spans="1:10">
      <c r="A43" s="166">
        <v>35</v>
      </c>
      <c r="B43" s="456" t="s">
        <v>1075</v>
      </c>
      <c r="C43" s="538" t="s">
        <v>1104</v>
      </c>
      <c r="D43" s="171">
        <v>204513847</v>
      </c>
      <c r="E43" s="170" t="s">
        <v>1105</v>
      </c>
      <c r="G43" s="170">
        <v>1240</v>
      </c>
      <c r="H43" s="170"/>
      <c r="I43" s="539">
        <v>1240</v>
      </c>
      <c r="J43" s="104"/>
    </row>
    <row r="44" spans="1:10">
      <c r="A44" s="166">
        <v>36</v>
      </c>
      <c r="B44" s="456" t="s">
        <v>1106</v>
      </c>
      <c r="C44" s="538" t="s">
        <v>1107</v>
      </c>
      <c r="D44" s="171">
        <v>445397589</v>
      </c>
      <c r="E44" s="170" t="s">
        <v>1029</v>
      </c>
      <c r="F44" s="170">
        <v>300</v>
      </c>
      <c r="G44" s="170"/>
      <c r="H44" s="170"/>
      <c r="I44" s="539">
        <v>300</v>
      </c>
      <c r="J44" s="104"/>
    </row>
    <row r="45" spans="1:10">
      <c r="A45" s="166">
        <v>37</v>
      </c>
      <c r="B45" s="456" t="s">
        <v>1108</v>
      </c>
      <c r="C45" s="538" t="s">
        <v>1109</v>
      </c>
      <c r="D45" s="171">
        <v>202177205</v>
      </c>
      <c r="E45" s="170" t="s">
        <v>1029</v>
      </c>
      <c r="F45" s="170">
        <v>800</v>
      </c>
      <c r="G45" s="170"/>
      <c r="H45" s="170"/>
      <c r="I45" s="539">
        <v>800</v>
      </c>
      <c r="J45" s="104"/>
    </row>
    <row r="46" spans="1:10">
      <c r="A46" s="166">
        <v>38</v>
      </c>
      <c r="B46" s="456" t="s">
        <v>1110</v>
      </c>
      <c r="C46" s="538" t="s">
        <v>1111</v>
      </c>
      <c r="D46" s="171">
        <v>404954484</v>
      </c>
      <c r="E46" s="170" t="s">
        <v>1112</v>
      </c>
      <c r="F46" s="170"/>
      <c r="G46" s="170">
        <v>1476</v>
      </c>
      <c r="H46" s="170">
        <v>1107</v>
      </c>
      <c r="I46" s="539">
        <v>369</v>
      </c>
      <c r="J46" s="104"/>
    </row>
    <row r="47" spans="1:10" ht="41.4">
      <c r="A47" s="166">
        <v>39</v>
      </c>
      <c r="B47" s="456" t="s">
        <v>1113</v>
      </c>
      <c r="C47" s="538" t="s">
        <v>1114</v>
      </c>
      <c r="D47" s="171">
        <v>204991606</v>
      </c>
      <c r="E47" s="170" t="s">
        <v>1115</v>
      </c>
      <c r="F47" s="170"/>
      <c r="G47" s="170">
        <v>440</v>
      </c>
      <c r="H47" s="170"/>
      <c r="I47" s="539">
        <v>440</v>
      </c>
      <c r="J47" s="104"/>
    </row>
    <row r="48" spans="1:10" ht="27.6">
      <c r="A48" s="166">
        <v>40</v>
      </c>
      <c r="B48" s="456" t="s">
        <v>1108</v>
      </c>
      <c r="C48" s="538" t="s">
        <v>1116</v>
      </c>
      <c r="D48" s="544" t="s">
        <v>871</v>
      </c>
      <c r="E48" s="170" t="s">
        <v>1117</v>
      </c>
      <c r="F48" s="170">
        <v>3100</v>
      </c>
      <c r="G48" s="170"/>
      <c r="H48" s="170"/>
      <c r="I48" s="539">
        <v>3100</v>
      </c>
      <c r="J48" s="104"/>
    </row>
    <row r="49" spans="1:10">
      <c r="A49" s="166">
        <v>41</v>
      </c>
      <c r="B49" s="456" t="s">
        <v>1078</v>
      </c>
      <c r="C49" s="538" t="s">
        <v>1118</v>
      </c>
      <c r="D49" s="544">
        <v>37804160481</v>
      </c>
      <c r="E49" s="170" t="s">
        <v>957</v>
      </c>
      <c r="F49" s="170">
        <v>4300</v>
      </c>
      <c r="G49" s="170"/>
      <c r="H49" s="170"/>
      <c r="I49" s="539">
        <v>4300</v>
      </c>
      <c r="J49" s="104"/>
    </row>
    <row r="50" spans="1:10" ht="27.6">
      <c r="A50" s="166">
        <v>42</v>
      </c>
      <c r="B50" s="545" t="s">
        <v>1089</v>
      </c>
      <c r="C50" s="538" t="s">
        <v>1119</v>
      </c>
      <c r="D50" s="544" t="s">
        <v>999</v>
      </c>
      <c r="E50" s="170" t="s">
        <v>1120</v>
      </c>
      <c r="F50" s="170">
        <v>4650</v>
      </c>
      <c r="G50" s="170"/>
      <c r="H50" s="546">
        <v>4000</v>
      </c>
      <c r="I50" s="539">
        <v>650</v>
      </c>
      <c r="J50" s="104"/>
    </row>
    <row r="51" spans="1:10">
      <c r="A51" s="166">
        <v>43</v>
      </c>
      <c r="B51" s="456" t="s">
        <v>1121</v>
      </c>
      <c r="C51" s="538" t="s">
        <v>1122</v>
      </c>
      <c r="D51" s="544" t="s">
        <v>897</v>
      </c>
      <c r="E51" s="170" t="s">
        <v>1123</v>
      </c>
      <c r="F51" s="170">
        <v>100</v>
      </c>
      <c r="G51" s="170"/>
      <c r="H51" s="170"/>
      <c r="I51" s="539">
        <v>100</v>
      </c>
      <c r="J51" s="104"/>
    </row>
    <row r="52" spans="1:10">
      <c r="A52" s="166">
        <v>44</v>
      </c>
      <c r="B52" s="203" t="s">
        <v>1096</v>
      </c>
      <c r="C52" s="538" t="s">
        <v>1124</v>
      </c>
      <c r="D52" s="544" t="s">
        <v>822</v>
      </c>
      <c r="E52" s="170" t="s">
        <v>1125</v>
      </c>
      <c r="F52" s="170"/>
      <c r="G52" s="547">
        <v>3534.94</v>
      </c>
      <c r="H52" s="170"/>
      <c r="I52" s="539">
        <v>3534.94</v>
      </c>
      <c r="J52" s="104"/>
    </row>
    <row r="53" spans="1:10">
      <c r="A53" s="166">
        <v>45</v>
      </c>
      <c r="B53" s="203" t="s">
        <v>1126</v>
      </c>
      <c r="C53" s="171" t="s">
        <v>1127</v>
      </c>
      <c r="D53" s="544" t="s">
        <v>1128</v>
      </c>
      <c r="E53" s="170" t="s">
        <v>1054</v>
      </c>
      <c r="F53" s="170"/>
      <c r="G53" s="170">
        <v>1653.1</v>
      </c>
      <c r="H53" s="170"/>
      <c r="I53" s="539">
        <v>1653.1</v>
      </c>
      <c r="J53" s="104"/>
    </row>
    <row r="54" spans="1:10">
      <c r="A54" s="166">
        <v>46</v>
      </c>
      <c r="B54" s="203"/>
      <c r="C54" s="171"/>
      <c r="D54" s="544"/>
      <c r="E54" s="170"/>
      <c r="F54" s="170"/>
      <c r="G54" s="170"/>
      <c r="H54" s="170"/>
      <c r="I54" s="170"/>
      <c r="J54" s="104"/>
    </row>
    <row r="55" spans="1:10">
      <c r="A55" s="166" t="s">
        <v>266</v>
      </c>
      <c r="B55" s="203"/>
      <c r="C55" s="174"/>
      <c r="D55" s="174"/>
      <c r="E55" s="173"/>
      <c r="F55" s="173"/>
      <c r="G55" s="548"/>
      <c r="H55" s="273" t="s">
        <v>407</v>
      </c>
      <c r="I55" s="549">
        <f>SUM(I9:I54)</f>
        <v>592068.78999999992</v>
      </c>
      <c r="J55" s="104"/>
    </row>
    <row r="56" spans="1:10">
      <c r="J56" s="104"/>
    </row>
    <row r="57" spans="1:10">
      <c r="A57" s="181" t="s">
        <v>430</v>
      </c>
      <c r="J57" s="104"/>
    </row>
    <row r="58" spans="1:10">
      <c r="J58" s="104"/>
    </row>
    <row r="59" spans="1:10">
      <c r="B59" s="183" t="s">
        <v>96</v>
      </c>
      <c r="F59" s="184"/>
      <c r="J59" s="104"/>
    </row>
    <row r="60" spans="1:10">
      <c r="F60" s="182"/>
      <c r="I60" s="182"/>
      <c r="J60" s="104"/>
    </row>
    <row r="61" spans="1:10">
      <c r="C61" s="185"/>
      <c r="F61" s="185"/>
      <c r="G61" s="185"/>
      <c r="H61" s="188"/>
      <c r="I61" s="186"/>
      <c r="J61" s="104"/>
    </row>
    <row r="62" spans="1:10">
      <c r="A62" s="182"/>
      <c r="C62" s="187" t="s">
        <v>256</v>
      </c>
      <c r="F62" s="188" t="s">
        <v>261</v>
      </c>
      <c r="G62" s="187"/>
      <c r="H62" s="187"/>
      <c r="I62" s="186"/>
      <c r="J62" s="104"/>
    </row>
    <row r="63" spans="1:10">
      <c r="A63" s="182"/>
      <c r="C63" s="189" t="s">
        <v>127</v>
      </c>
      <c r="F63" s="181" t="s">
        <v>257</v>
      </c>
      <c r="I63" s="182"/>
      <c r="J63" s="104"/>
    </row>
    <row r="64" spans="1:10">
      <c r="A64" s="182"/>
      <c r="C64" s="189"/>
      <c r="D64" s="182"/>
      <c r="E64" s="182"/>
      <c r="F64" s="182"/>
      <c r="G64" s="189"/>
      <c r="H64" s="189"/>
      <c r="I64" s="182"/>
      <c r="J64" s="104"/>
    </row>
    <row r="65" spans="1:12">
      <c r="A65" s="182"/>
      <c r="B65" s="182"/>
      <c r="C65" s="182"/>
      <c r="D65" s="182"/>
      <c r="E65" s="182"/>
      <c r="F65" s="182"/>
      <c r="G65" s="182"/>
      <c r="H65" s="182"/>
      <c r="I65" s="182"/>
      <c r="J65" s="104"/>
    </row>
    <row r="66" spans="1:12">
      <c r="A66" s="182"/>
      <c r="B66" s="182"/>
      <c r="C66" s="182"/>
      <c r="D66" s="182"/>
      <c r="E66" s="182"/>
      <c r="F66" s="182"/>
      <c r="G66" s="182"/>
      <c r="H66" s="182"/>
      <c r="I66" s="182"/>
      <c r="J66" s="104"/>
    </row>
    <row r="67" spans="1:12">
      <c r="A67" s="182"/>
      <c r="B67" s="182"/>
      <c r="C67" s="182"/>
      <c r="D67" s="182"/>
      <c r="E67" s="182"/>
      <c r="F67" s="182"/>
      <c r="G67" s="182"/>
      <c r="H67" s="182"/>
      <c r="I67" s="182"/>
    </row>
    <row r="68" spans="1:12">
      <c r="A68" s="182"/>
      <c r="B68" s="182"/>
      <c r="C68" s="182"/>
      <c r="D68" s="182"/>
      <c r="E68" s="182"/>
      <c r="F68" s="182"/>
      <c r="G68" s="182"/>
      <c r="H68" s="182"/>
      <c r="I68" s="182"/>
    </row>
    <row r="71" spans="1:12">
      <c r="J71" s="182"/>
      <c r="K71" s="182"/>
      <c r="L71" s="182"/>
    </row>
    <row r="72" spans="1:12">
      <c r="J72" s="182"/>
      <c r="K72" s="182"/>
      <c r="L72" s="182"/>
    </row>
    <row r="73" spans="1:12">
      <c r="J73" s="182"/>
      <c r="K73" s="182"/>
      <c r="L73" s="182"/>
    </row>
    <row r="74" spans="1:12">
      <c r="J74" s="182"/>
      <c r="K74" s="182"/>
      <c r="L74" s="182"/>
    </row>
    <row r="75" spans="1:12" s="182" customFormat="1">
      <c r="A75" s="181"/>
      <c r="B75" s="181"/>
      <c r="C75" s="181"/>
      <c r="D75" s="181"/>
      <c r="E75" s="181"/>
      <c r="F75" s="181"/>
      <c r="G75" s="181"/>
      <c r="H75" s="181"/>
      <c r="I75" s="181"/>
    </row>
    <row r="76" spans="1:12" s="182" customFormat="1">
      <c r="A76" s="181"/>
      <c r="B76" s="181"/>
      <c r="C76" s="181"/>
      <c r="D76" s="181"/>
      <c r="E76" s="181"/>
      <c r="F76" s="181"/>
      <c r="G76" s="181"/>
      <c r="H76" s="181"/>
      <c r="I76" s="181"/>
    </row>
    <row r="77" spans="1:12" s="182" customFormat="1">
      <c r="A77" s="181"/>
      <c r="B77" s="181"/>
      <c r="C77" s="181"/>
      <c r="D77" s="181"/>
      <c r="E77" s="181"/>
      <c r="F77" s="181"/>
      <c r="G77" s="181"/>
      <c r="H77" s="181"/>
      <c r="I77" s="181"/>
    </row>
    <row r="78" spans="1:12" s="182" customFormat="1">
      <c r="A78" s="181"/>
      <c r="B78" s="181"/>
      <c r="C78" s="181"/>
      <c r="D78" s="181"/>
      <c r="E78" s="181"/>
      <c r="F78" s="181"/>
      <c r="G78" s="181"/>
      <c r="H78" s="181"/>
      <c r="I78" s="181"/>
    </row>
    <row r="79" spans="1:12" s="182" customFormat="1">
      <c r="A79" s="181"/>
      <c r="B79" s="181"/>
      <c r="C79" s="181"/>
      <c r="D79" s="181"/>
      <c r="E79" s="181"/>
      <c r="F79" s="181"/>
      <c r="G79" s="181"/>
      <c r="H79" s="181"/>
      <c r="I79" s="181"/>
    </row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55"/>
  </dataValidations>
  <printOptions gridLines="1"/>
  <pageMargins left="0.7" right="0.7" top="0.75" bottom="0.75" header="0.3" footer="0.3"/>
  <pageSetup scale="59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tabSelected="1" view="pageBreakPreview" zoomScale="70" zoomScaleNormal="100" zoomScaleSheetLayoutView="70" workbookViewId="0">
      <selection activeCell="M3" sqref="M3"/>
    </sheetView>
  </sheetViews>
  <sheetFormatPr defaultColWidth="9.109375" defaultRowHeight="13.2"/>
  <cols>
    <col min="1" max="1" width="2.6640625" style="193" customWidth="1"/>
    <col min="2" max="2" width="9" style="193" customWidth="1"/>
    <col min="3" max="3" width="23.44140625" style="193" customWidth="1"/>
    <col min="4" max="4" width="13.33203125" style="193" customWidth="1"/>
    <col min="5" max="5" width="9.5546875" style="193" customWidth="1"/>
    <col min="6" max="6" width="11.5546875" style="193" customWidth="1"/>
    <col min="7" max="7" width="12.33203125" style="193" customWidth="1"/>
    <col min="8" max="8" width="15.33203125" style="193" customWidth="1"/>
    <col min="9" max="9" width="17.5546875" style="193" customWidth="1"/>
    <col min="10" max="11" width="12.44140625" style="193" customWidth="1"/>
    <col min="12" max="12" width="23.5546875" style="193" customWidth="1"/>
    <col min="13" max="13" width="18.5546875" style="193" customWidth="1"/>
    <col min="14" max="14" width="0.88671875" style="193" customWidth="1"/>
    <col min="15" max="16384" width="9.109375" style="193"/>
  </cols>
  <sheetData>
    <row r="1" spans="1:14" ht="15">
      <c r="A1" s="190" t="s">
        <v>431</v>
      </c>
      <c r="B1" s="191"/>
      <c r="C1" s="191"/>
      <c r="D1" s="191"/>
      <c r="E1" s="191"/>
      <c r="F1" s="191"/>
      <c r="G1" s="191"/>
      <c r="H1" s="191"/>
      <c r="I1" s="194"/>
      <c r="J1" s="254"/>
      <c r="K1" s="254"/>
      <c r="L1" s="254"/>
      <c r="M1" s="254" t="s">
        <v>396</v>
      </c>
      <c r="N1" s="194"/>
    </row>
    <row r="2" spans="1:14" ht="13.8">
      <c r="A2" s="194" t="s">
        <v>305</v>
      </c>
      <c r="B2" s="191"/>
      <c r="C2" s="191"/>
      <c r="D2" s="192"/>
      <c r="E2" s="192"/>
      <c r="F2" s="192"/>
      <c r="G2" s="192"/>
      <c r="H2" s="192"/>
      <c r="I2" s="191"/>
      <c r="J2" s="191"/>
      <c r="K2" s="191"/>
      <c r="L2" s="191"/>
      <c r="M2" s="383">
        <v>42594</v>
      </c>
      <c r="N2" s="194"/>
    </row>
    <row r="3" spans="1:14">
      <c r="A3" s="194"/>
      <c r="B3" s="191"/>
      <c r="C3" s="191"/>
      <c r="D3" s="192"/>
      <c r="E3" s="192"/>
      <c r="F3" s="192"/>
      <c r="G3" s="192"/>
      <c r="H3" s="192"/>
      <c r="I3" s="191"/>
      <c r="J3" s="191"/>
      <c r="K3" s="191"/>
      <c r="L3" s="191"/>
      <c r="M3" s="191"/>
      <c r="N3" s="194"/>
    </row>
    <row r="4" spans="1:14" ht="13.8">
      <c r="A4" s="113" t="s">
        <v>262</v>
      </c>
      <c r="B4" s="191"/>
      <c r="C4" s="191"/>
      <c r="D4" s="195"/>
      <c r="E4" s="255"/>
      <c r="F4" s="195"/>
      <c r="G4" s="192"/>
      <c r="H4" s="192"/>
      <c r="I4" s="192"/>
      <c r="J4" s="192"/>
      <c r="K4" s="192"/>
      <c r="L4" s="191"/>
      <c r="M4" s="192"/>
      <c r="N4" s="194"/>
    </row>
    <row r="5" spans="1:14">
      <c r="A5" s="196" t="str">
        <f>'ფორმა N1'!D4</f>
        <v>პლატფორმა ახალი პოიტიკური მოძრაობა სახელმწიფო ხალხისთვის</v>
      </c>
      <c r="B5" s="196"/>
      <c r="C5" s="196"/>
      <c r="D5" s="196"/>
      <c r="E5" s="197"/>
      <c r="F5" s="197"/>
      <c r="G5" s="197"/>
      <c r="H5" s="197"/>
      <c r="I5" s="197"/>
      <c r="J5" s="197"/>
      <c r="K5" s="197"/>
      <c r="L5" s="197"/>
      <c r="M5" s="197"/>
      <c r="N5" s="194"/>
    </row>
    <row r="6" spans="1:14" ht="13.8" thickBot="1">
      <c r="A6" s="256"/>
      <c r="B6" s="256"/>
      <c r="C6" s="256"/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194"/>
    </row>
    <row r="7" spans="1:14" ht="52.8">
      <c r="A7" s="257" t="s">
        <v>64</v>
      </c>
      <c r="B7" s="258" t="s">
        <v>397</v>
      </c>
      <c r="C7" s="258" t="s">
        <v>398</v>
      </c>
      <c r="D7" s="259" t="s">
        <v>399</v>
      </c>
      <c r="E7" s="259" t="s">
        <v>263</v>
      </c>
      <c r="F7" s="259" t="s">
        <v>400</v>
      </c>
      <c r="G7" s="259" t="s">
        <v>401</v>
      </c>
      <c r="H7" s="258" t="s">
        <v>402</v>
      </c>
      <c r="I7" s="260" t="s">
        <v>403</v>
      </c>
      <c r="J7" s="260" t="s">
        <v>404</v>
      </c>
      <c r="K7" s="261" t="s">
        <v>405</v>
      </c>
      <c r="L7" s="261" t="s">
        <v>406</v>
      </c>
      <c r="M7" s="259" t="s">
        <v>396</v>
      </c>
      <c r="N7" s="194"/>
    </row>
    <row r="8" spans="1:14">
      <c r="A8" s="199">
        <v>1</v>
      </c>
      <c r="B8" s="200">
        <v>2</v>
      </c>
      <c r="C8" s="200">
        <v>3</v>
      </c>
      <c r="D8" s="201">
        <v>4</v>
      </c>
      <c r="E8" s="201">
        <v>5</v>
      </c>
      <c r="F8" s="201">
        <v>6</v>
      </c>
      <c r="G8" s="201">
        <v>7</v>
      </c>
      <c r="H8" s="201">
        <v>8</v>
      </c>
      <c r="I8" s="201">
        <v>9</v>
      </c>
      <c r="J8" s="201">
        <v>10</v>
      </c>
      <c r="K8" s="201">
        <v>11</v>
      </c>
      <c r="L8" s="201">
        <v>12</v>
      </c>
      <c r="M8" s="201">
        <v>13</v>
      </c>
      <c r="N8" s="194"/>
    </row>
    <row r="9" spans="1:14" ht="14.4">
      <c r="A9" s="202">
        <v>1</v>
      </c>
      <c r="B9" s="203"/>
      <c r="C9" s="262"/>
      <c r="D9" s="202"/>
      <c r="E9" s="202"/>
      <c r="F9" s="202"/>
      <c r="G9" s="202"/>
      <c r="H9" s="202"/>
      <c r="I9" s="202"/>
      <c r="J9" s="202"/>
      <c r="K9" s="202"/>
      <c r="L9" s="202"/>
      <c r="M9" s="263" t="str">
        <f t="shared" ref="M9:M33" si="0">IF(ISBLANK(B9),"",$M$2)</f>
        <v/>
      </c>
      <c r="N9" s="194"/>
    </row>
    <row r="10" spans="1:14" ht="14.4">
      <c r="A10" s="202">
        <v>2</v>
      </c>
      <c r="B10" s="203"/>
      <c r="C10" s="262"/>
      <c r="D10" s="202"/>
      <c r="E10" s="202"/>
      <c r="F10" s="202"/>
      <c r="G10" s="202"/>
      <c r="H10" s="202"/>
      <c r="I10" s="202"/>
      <c r="J10" s="202"/>
      <c r="K10" s="202"/>
      <c r="L10" s="202"/>
      <c r="M10" s="263" t="str">
        <f t="shared" si="0"/>
        <v/>
      </c>
      <c r="N10" s="194"/>
    </row>
    <row r="11" spans="1:14" ht="14.4">
      <c r="A11" s="202">
        <v>3</v>
      </c>
      <c r="B11" s="203"/>
      <c r="C11" s="262"/>
      <c r="D11" s="202"/>
      <c r="E11" s="202"/>
      <c r="F11" s="202"/>
      <c r="G11" s="202"/>
      <c r="H11" s="202"/>
      <c r="I11" s="202"/>
      <c r="J11" s="202"/>
      <c r="K11" s="202"/>
      <c r="L11" s="202"/>
      <c r="M11" s="263" t="str">
        <f t="shared" si="0"/>
        <v/>
      </c>
      <c r="N11" s="194"/>
    </row>
    <row r="12" spans="1:14" ht="14.4">
      <c r="A12" s="202">
        <v>4</v>
      </c>
      <c r="B12" s="203"/>
      <c r="C12" s="262"/>
      <c r="D12" s="202"/>
      <c r="E12" s="202"/>
      <c r="F12" s="202"/>
      <c r="G12" s="202"/>
      <c r="H12" s="202"/>
      <c r="I12" s="202"/>
      <c r="J12" s="202"/>
      <c r="K12" s="202"/>
      <c r="L12" s="202"/>
      <c r="M12" s="263" t="str">
        <f t="shared" si="0"/>
        <v/>
      </c>
      <c r="N12" s="194"/>
    </row>
    <row r="13" spans="1:14" ht="14.4">
      <c r="A13" s="202">
        <v>5</v>
      </c>
      <c r="B13" s="203"/>
      <c r="C13" s="262"/>
      <c r="D13" s="202"/>
      <c r="E13" s="202"/>
      <c r="F13" s="202"/>
      <c r="G13" s="202"/>
      <c r="H13" s="202"/>
      <c r="I13" s="202"/>
      <c r="J13" s="202"/>
      <c r="K13" s="202"/>
      <c r="L13" s="202"/>
      <c r="M13" s="263" t="str">
        <f t="shared" si="0"/>
        <v/>
      </c>
      <c r="N13" s="194"/>
    </row>
    <row r="14" spans="1:14" ht="14.4">
      <c r="A14" s="202">
        <v>6</v>
      </c>
      <c r="B14" s="203"/>
      <c r="C14" s="262"/>
      <c r="D14" s="202"/>
      <c r="E14" s="202"/>
      <c r="F14" s="202"/>
      <c r="G14" s="202"/>
      <c r="H14" s="202"/>
      <c r="I14" s="202"/>
      <c r="J14" s="202"/>
      <c r="K14" s="202"/>
      <c r="L14" s="202"/>
      <c r="M14" s="263" t="str">
        <f t="shared" si="0"/>
        <v/>
      </c>
      <c r="N14" s="194"/>
    </row>
    <row r="15" spans="1:14" ht="14.4">
      <c r="A15" s="202">
        <v>7</v>
      </c>
      <c r="B15" s="203"/>
      <c r="C15" s="262"/>
      <c r="D15" s="202"/>
      <c r="E15" s="202"/>
      <c r="F15" s="202"/>
      <c r="G15" s="202"/>
      <c r="H15" s="202"/>
      <c r="I15" s="202"/>
      <c r="J15" s="202"/>
      <c r="K15" s="202"/>
      <c r="L15" s="202"/>
      <c r="M15" s="263" t="str">
        <f t="shared" si="0"/>
        <v/>
      </c>
      <c r="N15" s="194"/>
    </row>
    <row r="16" spans="1:14" ht="14.4">
      <c r="A16" s="202">
        <v>8</v>
      </c>
      <c r="B16" s="203"/>
      <c r="C16" s="262"/>
      <c r="D16" s="202"/>
      <c r="E16" s="202"/>
      <c r="F16" s="202"/>
      <c r="G16" s="202"/>
      <c r="H16" s="202"/>
      <c r="I16" s="202"/>
      <c r="J16" s="202"/>
      <c r="K16" s="202"/>
      <c r="L16" s="202"/>
      <c r="M16" s="263" t="str">
        <f t="shared" si="0"/>
        <v/>
      </c>
      <c r="N16" s="194"/>
    </row>
    <row r="17" spans="1:14" ht="14.4">
      <c r="A17" s="202">
        <v>9</v>
      </c>
      <c r="B17" s="203"/>
      <c r="C17" s="262"/>
      <c r="D17" s="202"/>
      <c r="E17" s="202"/>
      <c r="F17" s="202"/>
      <c r="G17" s="202"/>
      <c r="H17" s="202"/>
      <c r="I17" s="202"/>
      <c r="J17" s="202"/>
      <c r="K17" s="202"/>
      <c r="L17" s="202"/>
      <c r="M17" s="263" t="str">
        <f t="shared" si="0"/>
        <v/>
      </c>
      <c r="N17" s="194"/>
    </row>
    <row r="18" spans="1:14" ht="14.4">
      <c r="A18" s="202">
        <v>10</v>
      </c>
      <c r="B18" s="203"/>
      <c r="C18" s="262"/>
      <c r="D18" s="202"/>
      <c r="E18" s="202"/>
      <c r="F18" s="202"/>
      <c r="G18" s="202"/>
      <c r="H18" s="202"/>
      <c r="I18" s="202"/>
      <c r="J18" s="202"/>
      <c r="K18" s="202"/>
      <c r="L18" s="202"/>
      <c r="M18" s="263" t="str">
        <f t="shared" si="0"/>
        <v/>
      </c>
      <c r="N18" s="194"/>
    </row>
    <row r="19" spans="1:14" ht="14.4">
      <c r="A19" s="202">
        <v>11</v>
      </c>
      <c r="B19" s="203"/>
      <c r="C19" s="262"/>
      <c r="D19" s="202"/>
      <c r="E19" s="202"/>
      <c r="F19" s="202"/>
      <c r="G19" s="202"/>
      <c r="H19" s="202"/>
      <c r="I19" s="202"/>
      <c r="J19" s="202"/>
      <c r="K19" s="202"/>
      <c r="L19" s="202"/>
      <c r="M19" s="263" t="str">
        <f t="shared" si="0"/>
        <v/>
      </c>
      <c r="N19" s="194"/>
    </row>
    <row r="20" spans="1:14" ht="14.4">
      <c r="A20" s="202">
        <v>12</v>
      </c>
      <c r="B20" s="203"/>
      <c r="C20" s="262"/>
      <c r="D20" s="202"/>
      <c r="E20" s="202"/>
      <c r="F20" s="202"/>
      <c r="G20" s="202"/>
      <c r="H20" s="202"/>
      <c r="I20" s="202"/>
      <c r="J20" s="202"/>
      <c r="K20" s="202"/>
      <c r="L20" s="202"/>
      <c r="M20" s="263" t="str">
        <f t="shared" si="0"/>
        <v/>
      </c>
      <c r="N20" s="194"/>
    </row>
    <row r="21" spans="1:14" ht="14.4">
      <c r="A21" s="202">
        <v>13</v>
      </c>
      <c r="B21" s="203"/>
      <c r="C21" s="262"/>
      <c r="D21" s="202"/>
      <c r="E21" s="202"/>
      <c r="F21" s="202"/>
      <c r="G21" s="202"/>
      <c r="H21" s="202"/>
      <c r="I21" s="202"/>
      <c r="J21" s="202"/>
      <c r="K21" s="202"/>
      <c r="L21" s="202"/>
      <c r="M21" s="263" t="str">
        <f t="shared" si="0"/>
        <v/>
      </c>
      <c r="N21" s="194"/>
    </row>
    <row r="22" spans="1:14" ht="14.4">
      <c r="A22" s="202">
        <v>14</v>
      </c>
      <c r="B22" s="203"/>
      <c r="C22" s="262"/>
      <c r="D22" s="202"/>
      <c r="E22" s="202"/>
      <c r="F22" s="202"/>
      <c r="G22" s="202"/>
      <c r="H22" s="202"/>
      <c r="I22" s="202"/>
      <c r="J22" s="202"/>
      <c r="K22" s="202"/>
      <c r="L22" s="202"/>
      <c r="M22" s="263" t="str">
        <f t="shared" si="0"/>
        <v/>
      </c>
      <c r="N22" s="194"/>
    </row>
    <row r="23" spans="1:14" ht="14.4">
      <c r="A23" s="202">
        <v>15</v>
      </c>
      <c r="B23" s="203"/>
      <c r="C23" s="262"/>
      <c r="D23" s="202"/>
      <c r="E23" s="202"/>
      <c r="F23" s="202"/>
      <c r="G23" s="202"/>
      <c r="H23" s="202"/>
      <c r="I23" s="202"/>
      <c r="J23" s="202"/>
      <c r="K23" s="202"/>
      <c r="L23" s="202"/>
      <c r="M23" s="263" t="str">
        <f t="shared" si="0"/>
        <v/>
      </c>
      <c r="N23" s="194"/>
    </row>
    <row r="24" spans="1:14" ht="14.4">
      <c r="A24" s="202">
        <v>16</v>
      </c>
      <c r="B24" s="203"/>
      <c r="C24" s="262"/>
      <c r="D24" s="202"/>
      <c r="E24" s="202"/>
      <c r="F24" s="202"/>
      <c r="G24" s="202"/>
      <c r="H24" s="202"/>
      <c r="I24" s="202"/>
      <c r="J24" s="202"/>
      <c r="K24" s="202"/>
      <c r="L24" s="202"/>
      <c r="M24" s="263" t="str">
        <f t="shared" si="0"/>
        <v/>
      </c>
      <c r="N24" s="194"/>
    </row>
    <row r="25" spans="1:14" ht="14.4">
      <c r="A25" s="202">
        <v>17</v>
      </c>
      <c r="B25" s="203"/>
      <c r="C25" s="262"/>
      <c r="D25" s="202"/>
      <c r="E25" s="202"/>
      <c r="F25" s="202"/>
      <c r="G25" s="202"/>
      <c r="H25" s="202"/>
      <c r="I25" s="202"/>
      <c r="J25" s="202"/>
      <c r="K25" s="202"/>
      <c r="L25" s="202"/>
      <c r="M25" s="263" t="str">
        <f t="shared" si="0"/>
        <v/>
      </c>
      <c r="N25" s="194"/>
    </row>
    <row r="26" spans="1:14" ht="14.4">
      <c r="A26" s="202">
        <v>18</v>
      </c>
      <c r="B26" s="203"/>
      <c r="C26" s="262"/>
      <c r="D26" s="202"/>
      <c r="E26" s="202"/>
      <c r="F26" s="202"/>
      <c r="G26" s="202"/>
      <c r="H26" s="202"/>
      <c r="I26" s="202"/>
      <c r="J26" s="202"/>
      <c r="K26" s="202"/>
      <c r="L26" s="202"/>
      <c r="M26" s="263" t="str">
        <f t="shared" si="0"/>
        <v/>
      </c>
      <c r="N26" s="194"/>
    </row>
    <row r="27" spans="1:14" ht="14.4">
      <c r="A27" s="202">
        <v>19</v>
      </c>
      <c r="B27" s="203"/>
      <c r="C27" s="262"/>
      <c r="D27" s="202"/>
      <c r="E27" s="202"/>
      <c r="F27" s="202"/>
      <c r="G27" s="202"/>
      <c r="H27" s="202"/>
      <c r="I27" s="202"/>
      <c r="J27" s="202"/>
      <c r="K27" s="202"/>
      <c r="L27" s="202"/>
      <c r="M27" s="263" t="str">
        <f t="shared" si="0"/>
        <v/>
      </c>
      <c r="N27" s="194"/>
    </row>
    <row r="28" spans="1:14" ht="14.4">
      <c r="A28" s="202">
        <v>20</v>
      </c>
      <c r="B28" s="203"/>
      <c r="C28" s="262"/>
      <c r="D28" s="202"/>
      <c r="E28" s="202"/>
      <c r="F28" s="202"/>
      <c r="G28" s="202"/>
      <c r="H28" s="202"/>
      <c r="I28" s="202"/>
      <c r="J28" s="202"/>
      <c r="K28" s="202"/>
      <c r="L28" s="202"/>
      <c r="M28" s="263" t="str">
        <f t="shared" si="0"/>
        <v/>
      </c>
      <c r="N28" s="194"/>
    </row>
    <row r="29" spans="1:14" ht="14.4">
      <c r="A29" s="202">
        <v>21</v>
      </c>
      <c r="B29" s="203"/>
      <c r="C29" s="262"/>
      <c r="D29" s="202"/>
      <c r="E29" s="202"/>
      <c r="F29" s="202"/>
      <c r="G29" s="202"/>
      <c r="H29" s="202"/>
      <c r="I29" s="202"/>
      <c r="J29" s="202"/>
      <c r="K29" s="202"/>
      <c r="L29" s="202"/>
      <c r="M29" s="263" t="str">
        <f t="shared" si="0"/>
        <v/>
      </c>
      <c r="N29" s="194"/>
    </row>
    <row r="30" spans="1:14" ht="14.4">
      <c r="A30" s="202">
        <v>22</v>
      </c>
      <c r="B30" s="203"/>
      <c r="C30" s="262"/>
      <c r="D30" s="202"/>
      <c r="E30" s="202"/>
      <c r="F30" s="202"/>
      <c r="G30" s="202"/>
      <c r="H30" s="202"/>
      <c r="I30" s="202"/>
      <c r="J30" s="202"/>
      <c r="K30" s="202"/>
      <c r="L30" s="202"/>
      <c r="M30" s="263" t="str">
        <f t="shared" si="0"/>
        <v/>
      </c>
      <c r="N30" s="194"/>
    </row>
    <row r="31" spans="1:14" ht="14.4">
      <c r="A31" s="202">
        <v>23</v>
      </c>
      <c r="B31" s="203"/>
      <c r="C31" s="262"/>
      <c r="D31" s="202"/>
      <c r="E31" s="202"/>
      <c r="F31" s="202"/>
      <c r="G31" s="202"/>
      <c r="H31" s="202"/>
      <c r="I31" s="202"/>
      <c r="J31" s="202"/>
      <c r="K31" s="202"/>
      <c r="L31" s="202"/>
      <c r="M31" s="263" t="str">
        <f t="shared" si="0"/>
        <v/>
      </c>
      <c r="N31" s="194"/>
    </row>
    <row r="32" spans="1:14" ht="14.4">
      <c r="A32" s="202">
        <v>24</v>
      </c>
      <c r="B32" s="203"/>
      <c r="C32" s="262"/>
      <c r="D32" s="202"/>
      <c r="E32" s="202"/>
      <c r="F32" s="202"/>
      <c r="G32" s="202"/>
      <c r="H32" s="202"/>
      <c r="I32" s="202"/>
      <c r="J32" s="202"/>
      <c r="K32" s="202"/>
      <c r="L32" s="202"/>
      <c r="M32" s="263" t="str">
        <f t="shared" si="0"/>
        <v/>
      </c>
      <c r="N32" s="194"/>
    </row>
    <row r="33" spans="1:14" ht="14.4">
      <c r="A33" s="264" t="s">
        <v>266</v>
      </c>
      <c r="B33" s="203"/>
      <c r="C33" s="262"/>
      <c r="D33" s="202"/>
      <c r="E33" s="202"/>
      <c r="F33" s="202"/>
      <c r="G33" s="202"/>
      <c r="H33" s="202"/>
      <c r="I33" s="202"/>
      <c r="J33" s="202"/>
      <c r="K33" s="202"/>
      <c r="L33" s="202"/>
      <c r="M33" s="263" t="str">
        <f t="shared" si="0"/>
        <v/>
      </c>
      <c r="N33" s="194"/>
    </row>
    <row r="34" spans="1:14" s="209" customFormat="1"/>
    <row r="37" spans="1:14" s="21" customFormat="1" ht="13.8">
      <c r="B37" s="204" t="s">
        <v>96</v>
      </c>
    </row>
    <row r="38" spans="1:14" s="21" customFormat="1" ht="13.8">
      <c r="B38" s="204"/>
    </row>
    <row r="39" spans="1:14" s="21" customFormat="1" ht="13.8">
      <c r="C39" s="206"/>
      <c r="D39" s="205"/>
      <c r="E39" s="205"/>
      <c r="H39" s="206"/>
      <c r="I39" s="206"/>
      <c r="J39" s="205"/>
      <c r="K39" s="205"/>
      <c r="L39" s="205"/>
    </row>
    <row r="40" spans="1:14" s="21" customFormat="1" ht="13.8">
      <c r="C40" s="207" t="s">
        <v>256</v>
      </c>
      <c r="D40" s="205"/>
      <c r="E40" s="205"/>
      <c r="H40" s="204" t="s">
        <v>307</v>
      </c>
      <c r="M40" s="205"/>
    </row>
    <row r="41" spans="1:14" s="21" customFormat="1" ht="13.8">
      <c r="C41" s="207" t="s">
        <v>127</v>
      </c>
      <c r="D41" s="205"/>
      <c r="E41" s="205"/>
      <c r="H41" s="208" t="s">
        <v>257</v>
      </c>
      <c r="M41" s="205"/>
    </row>
    <row r="42" spans="1:14" ht="13.8">
      <c r="C42" s="207"/>
      <c r="F42" s="208"/>
      <c r="J42" s="210"/>
      <c r="K42" s="210"/>
      <c r="L42" s="210"/>
      <c r="M42" s="210"/>
    </row>
    <row r="43" spans="1:14" ht="13.8">
      <c r="C43" s="20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3.2"/>
  <cols>
    <col min="3" max="3" width="74.554687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3.8">
      <c r="A2" s="60">
        <v>40907</v>
      </c>
      <c r="C2" t="s">
        <v>188</v>
      </c>
      <c r="E2" t="s">
        <v>219</v>
      </c>
      <c r="G2" s="61" t="s">
        <v>225</v>
      </c>
    </row>
    <row r="3" spans="1:7" ht="13.8">
      <c r="A3" s="60">
        <v>40908</v>
      </c>
      <c r="C3" t="s">
        <v>189</v>
      </c>
      <c r="E3" t="s">
        <v>220</v>
      </c>
      <c r="G3" s="61" t="s">
        <v>226</v>
      </c>
    </row>
    <row r="4" spans="1:7" ht="13.8">
      <c r="A4" s="60">
        <v>40909</v>
      </c>
      <c r="C4" t="s">
        <v>190</v>
      </c>
      <c r="E4" t="s">
        <v>221</v>
      </c>
      <c r="G4" s="61" t="s">
        <v>227</v>
      </c>
    </row>
    <row r="5" spans="1:7">
      <c r="A5" s="60">
        <v>40910</v>
      </c>
      <c r="C5" t="s">
        <v>191</v>
      </c>
      <c r="E5" t="s">
        <v>222</v>
      </c>
    </row>
    <row r="6" spans="1:7">
      <c r="A6" s="60">
        <v>40911</v>
      </c>
      <c r="C6" t="s">
        <v>192</v>
      </c>
    </row>
    <row r="7" spans="1:7">
      <c r="A7" s="60">
        <v>40912</v>
      </c>
      <c r="C7" t="s">
        <v>193</v>
      </c>
    </row>
    <row r="8" spans="1:7">
      <c r="A8" s="60">
        <v>40913</v>
      </c>
      <c r="C8" t="s">
        <v>194</v>
      </c>
    </row>
    <row r="9" spans="1:7">
      <c r="A9" s="60">
        <v>40914</v>
      </c>
      <c r="C9" t="s">
        <v>195</v>
      </c>
    </row>
    <row r="10" spans="1:7">
      <c r="A10" s="60">
        <v>40915</v>
      </c>
      <c r="C10" t="s">
        <v>196</v>
      </c>
    </row>
    <row r="11" spans="1:7">
      <c r="A11" s="60">
        <v>40916</v>
      </c>
      <c r="C11" t="s">
        <v>197</v>
      </c>
    </row>
    <row r="12" spans="1:7">
      <c r="A12" s="60">
        <v>40917</v>
      </c>
      <c r="C12" t="s">
        <v>198</v>
      </c>
    </row>
    <row r="13" spans="1:7">
      <c r="A13" s="60">
        <v>40918</v>
      </c>
      <c r="C13" t="s">
        <v>199</v>
      </c>
    </row>
    <row r="14" spans="1:7">
      <c r="A14" s="60">
        <v>40919</v>
      </c>
      <c r="C14" t="s">
        <v>200</v>
      </c>
    </row>
    <row r="15" spans="1:7">
      <c r="A15" s="60">
        <v>40920</v>
      </c>
      <c r="C15" t="s">
        <v>201</v>
      </c>
    </row>
    <row r="16" spans="1:7">
      <c r="A16" s="60">
        <v>40921</v>
      </c>
      <c r="C16" t="s">
        <v>202</v>
      </c>
    </row>
    <row r="17" spans="1:3">
      <c r="A17" s="60">
        <v>40922</v>
      </c>
      <c r="C17" t="s">
        <v>203</v>
      </c>
    </row>
    <row r="18" spans="1:3">
      <c r="A18" s="60">
        <v>40923</v>
      </c>
      <c r="C18" t="s">
        <v>204</v>
      </c>
    </row>
    <row r="19" spans="1:3">
      <c r="A19" s="60">
        <v>40924</v>
      </c>
      <c r="C19" t="s">
        <v>205</v>
      </c>
    </row>
    <row r="20" spans="1:3">
      <c r="A20" s="60">
        <v>40925</v>
      </c>
      <c r="C20" t="s">
        <v>206</v>
      </c>
    </row>
    <row r="21" spans="1:3">
      <c r="A21" s="60">
        <v>40926</v>
      </c>
    </row>
    <row r="22" spans="1:3">
      <c r="A22" s="60">
        <v>40927</v>
      </c>
    </row>
    <row r="23" spans="1:3">
      <c r="A23" s="60">
        <v>40928</v>
      </c>
    </row>
    <row r="24" spans="1:3">
      <c r="A24" s="60">
        <v>40929</v>
      </c>
    </row>
    <row r="25" spans="1:3">
      <c r="A25" s="60">
        <v>40930</v>
      </c>
    </row>
    <row r="26" spans="1:3">
      <c r="A26" s="60">
        <v>40931</v>
      </c>
    </row>
    <row r="27" spans="1:3">
      <c r="A27" s="60">
        <v>40932</v>
      </c>
    </row>
    <row r="28" spans="1:3">
      <c r="A28" s="60">
        <v>40933</v>
      </c>
    </row>
    <row r="29" spans="1:3">
      <c r="A29" s="60">
        <v>40934</v>
      </c>
    </row>
    <row r="30" spans="1:3">
      <c r="A30" s="60">
        <v>40935</v>
      </c>
    </row>
    <row r="31" spans="1:3">
      <c r="A31" s="60">
        <v>40936</v>
      </c>
    </row>
    <row r="32" spans="1:3">
      <c r="A32" s="60">
        <v>40937</v>
      </c>
    </row>
    <row r="33" spans="1:1">
      <c r="A33" s="60">
        <v>40938</v>
      </c>
    </row>
    <row r="34" spans="1:1">
      <c r="A34" s="60">
        <v>40939</v>
      </c>
    </row>
    <row r="35" spans="1:1">
      <c r="A35" s="60">
        <v>40941</v>
      </c>
    </row>
    <row r="36" spans="1:1">
      <c r="A36" s="60">
        <v>40942</v>
      </c>
    </row>
    <row r="37" spans="1:1">
      <c r="A37" s="60">
        <v>40943</v>
      </c>
    </row>
    <row r="38" spans="1:1">
      <c r="A38" s="60">
        <v>40944</v>
      </c>
    </row>
    <row r="39" spans="1:1">
      <c r="A39" s="60">
        <v>40945</v>
      </c>
    </row>
    <row r="40" spans="1:1">
      <c r="A40" s="60">
        <v>40946</v>
      </c>
    </row>
    <row r="41" spans="1:1">
      <c r="A41" s="60">
        <v>40947</v>
      </c>
    </row>
    <row r="42" spans="1:1">
      <c r="A42" s="60">
        <v>40948</v>
      </c>
    </row>
    <row r="43" spans="1:1">
      <c r="A43" s="60">
        <v>40949</v>
      </c>
    </row>
    <row r="44" spans="1:1">
      <c r="A44" s="60">
        <v>40950</v>
      </c>
    </row>
    <row r="45" spans="1:1">
      <c r="A45" s="60">
        <v>40951</v>
      </c>
    </row>
    <row r="46" spans="1:1">
      <c r="A46" s="60">
        <v>40952</v>
      </c>
    </row>
    <row r="47" spans="1:1">
      <c r="A47" s="60">
        <v>40953</v>
      </c>
    </row>
    <row r="48" spans="1:1">
      <c r="A48" s="60">
        <v>40954</v>
      </c>
    </row>
    <row r="49" spans="1:1">
      <c r="A49" s="60">
        <v>40955</v>
      </c>
    </row>
    <row r="50" spans="1:1">
      <c r="A50" s="60">
        <v>40956</v>
      </c>
    </row>
    <row r="51" spans="1:1">
      <c r="A51" s="60">
        <v>40957</v>
      </c>
    </row>
    <row r="52" spans="1:1">
      <c r="A52" s="60">
        <v>40958</v>
      </c>
    </row>
    <row r="53" spans="1:1">
      <c r="A53" s="60">
        <v>40959</v>
      </c>
    </row>
    <row r="54" spans="1:1">
      <c r="A54" s="60">
        <v>40960</v>
      </c>
    </row>
    <row r="55" spans="1:1">
      <c r="A55" s="60">
        <v>40961</v>
      </c>
    </row>
    <row r="56" spans="1:1">
      <c r="A56" s="60">
        <v>40962</v>
      </c>
    </row>
    <row r="57" spans="1:1">
      <c r="A57" s="60">
        <v>40963</v>
      </c>
    </row>
    <row r="58" spans="1:1">
      <c r="A58" s="60">
        <v>40964</v>
      </c>
    </row>
    <row r="59" spans="1:1">
      <c r="A59" s="60">
        <v>40965</v>
      </c>
    </row>
    <row r="60" spans="1:1">
      <c r="A60" s="60">
        <v>40966</v>
      </c>
    </row>
    <row r="61" spans="1:1">
      <c r="A61" s="60">
        <v>40967</v>
      </c>
    </row>
    <row r="62" spans="1:1">
      <c r="A62" s="60">
        <v>40968</v>
      </c>
    </row>
    <row r="63" spans="1:1">
      <c r="A63" s="60">
        <v>40969</v>
      </c>
    </row>
    <row r="64" spans="1:1">
      <c r="A64" s="60">
        <v>40970</v>
      </c>
    </row>
    <row r="65" spans="1:1">
      <c r="A65" s="60">
        <v>40971</v>
      </c>
    </row>
    <row r="66" spans="1:1">
      <c r="A66" s="60">
        <v>40972</v>
      </c>
    </row>
    <row r="67" spans="1:1">
      <c r="A67" s="60">
        <v>40973</v>
      </c>
    </row>
    <row r="68" spans="1:1">
      <c r="A68" s="60">
        <v>40974</v>
      </c>
    </row>
    <row r="69" spans="1:1">
      <c r="A69" s="60">
        <v>40975</v>
      </c>
    </row>
    <row r="70" spans="1:1">
      <c r="A70" s="60">
        <v>40976</v>
      </c>
    </row>
    <row r="71" spans="1:1">
      <c r="A71" s="60">
        <v>40977</v>
      </c>
    </row>
    <row r="72" spans="1:1">
      <c r="A72" s="60">
        <v>40978</v>
      </c>
    </row>
    <row r="73" spans="1:1">
      <c r="A73" s="60">
        <v>40979</v>
      </c>
    </row>
    <row r="74" spans="1:1">
      <c r="A74" s="60">
        <v>40980</v>
      </c>
    </row>
    <row r="75" spans="1:1">
      <c r="A75" s="60">
        <v>40981</v>
      </c>
    </row>
    <row r="76" spans="1:1">
      <c r="A76" s="60">
        <v>40982</v>
      </c>
    </row>
    <row r="77" spans="1:1">
      <c r="A77" s="60">
        <v>40983</v>
      </c>
    </row>
    <row r="78" spans="1:1">
      <c r="A78" s="60">
        <v>40984</v>
      </c>
    </row>
    <row r="79" spans="1:1">
      <c r="A79" s="60">
        <v>40985</v>
      </c>
    </row>
    <row r="80" spans="1:1">
      <c r="A80" s="60">
        <v>40986</v>
      </c>
    </row>
    <row r="81" spans="1:1">
      <c r="A81" s="60">
        <v>40987</v>
      </c>
    </row>
    <row r="82" spans="1:1">
      <c r="A82" s="60">
        <v>40988</v>
      </c>
    </row>
    <row r="83" spans="1:1">
      <c r="A83" s="60">
        <v>40989</v>
      </c>
    </row>
    <row r="84" spans="1:1">
      <c r="A84" s="60">
        <v>40990</v>
      </c>
    </row>
    <row r="85" spans="1:1">
      <c r="A85" s="60">
        <v>40991</v>
      </c>
    </row>
    <row r="86" spans="1:1">
      <c r="A86" s="60">
        <v>40992</v>
      </c>
    </row>
    <row r="87" spans="1:1">
      <c r="A87" s="60">
        <v>40993</v>
      </c>
    </row>
    <row r="88" spans="1:1">
      <c r="A88" s="60">
        <v>40994</v>
      </c>
    </row>
    <row r="89" spans="1:1">
      <c r="A89" s="60">
        <v>40995</v>
      </c>
    </row>
    <row r="90" spans="1:1">
      <c r="A90" s="60">
        <v>40996</v>
      </c>
    </row>
    <row r="91" spans="1:1">
      <c r="A91" s="60">
        <v>40997</v>
      </c>
    </row>
    <row r="92" spans="1:1">
      <c r="A92" s="60">
        <v>40998</v>
      </c>
    </row>
    <row r="93" spans="1:1">
      <c r="A93" s="60">
        <v>40999</v>
      </c>
    </row>
    <row r="94" spans="1:1">
      <c r="A94" s="60">
        <v>41000</v>
      </c>
    </row>
    <row r="95" spans="1:1">
      <c r="A95" s="60">
        <v>41001</v>
      </c>
    </row>
    <row r="96" spans="1:1">
      <c r="A96" s="60">
        <v>41002</v>
      </c>
    </row>
    <row r="97" spans="1:1">
      <c r="A97" s="60">
        <v>41003</v>
      </c>
    </row>
    <row r="98" spans="1:1">
      <c r="A98" s="60">
        <v>41004</v>
      </c>
    </row>
    <row r="99" spans="1:1">
      <c r="A99" s="60">
        <v>41005</v>
      </c>
    </row>
    <row r="100" spans="1:1">
      <c r="A100" s="60">
        <v>41006</v>
      </c>
    </row>
    <row r="101" spans="1:1">
      <c r="A101" s="60">
        <v>41007</v>
      </c>
    </row>
    <row r="102" spans="1:1">
      <c r="A102" s="60">
        <v>41008</v>
      </c>
    </row>
    <row r="103" spans="1:1">
      <c r="A103" s="60">
        <v>41009</v>
      </c>
    </row>
    <row r="104" spans="1:1">
      <c r="A104" s="60">
        <v>41010</v>
      </c>
    </row>
    <row r="105" spans="1:1">
      <c r="A105" s="60">
        <v>41011</v>
      </c>
    </row>
    <row r="106" spans="1:1">
      <c r="A106" s="60">
        <v>41012</v>
      </c>
    </row>
    <row r="107" spans="1:1">
      <c r="A107" s="60">
        <v>41013</v>
      </c>
    </row>
    <row r="108" spans="1:1">
      <c r="A108" s="60">
        <v>41014</v>
      </c>
    </row>
    <row r="109" spans="1:1">
      <c r="A109" s="60">
        <v>41015</v>
      </c>
    </row>
    <row r="110" spans="1:1">
      <c r="A110" s="60">
        <v>41016</v>
      </c>
    </row>
    <row r="111" spans="1:1">
      <c r="A111" s="60">
        <v>41017</v>
      </c>
    </row>
    <row r="112" spans="1:1">
      <c r="A112" s="60">
        <v>41018</v>
      </c>
    </row>
    <row r="113" spans="1:1">
      <c r="A113" s="60">
        <v>41019</v>
      </c>
    </row>
    <row r="114" spans="1:1">
      <c r="A114" s="60">
        <v>41020</v>
      </c>
    </row>
    <row r="115" spans="1:1">
      <c r="A115" s="60">
        <v>41021</v>
      </c>
    </row>
    <row r="116" spans="1:1">
      <c r="A116" s="60">
        <v>41022</v>
      </c>
    </row>
    <row r="117" spans="1:1">
      <c r="A117" s="60">
        <v>41023</v>
      </c>
    </row>
    <row r="118" spans="1:1">
      <c r="A118" s="60">
        <v>41024</v>
      </c>
    </row>
    <row r="119" spans="1:1">
      <c r="A119" s="60">
        <v>41025</v>
      </c>
    </row>
    <row r="120" spans="1:1">
      <c r="A120" s="60">
        <v>41026</v>
      </c>
    </row>
    <row r="121" spans="1:1">
      <c r="A121" s="60">
        <v>41027</v>
      </c>
    </row>
    <row r="122" spans="1:1">
      <c r="A122" s="60">
        <v>41028</v>
      </c>
    </row>
    <row r="123" spans="1:1">
      <c r="A123" s="60">
        <v>41029</v>
      </c>
    </row>
    <row r="124" spans="1:1">
      <c r="A124" s="60">
        <v>41030</v>
      </c>
    </row>
    <row r="125" spans="1:1">
      <c r="A125" s="60">
        <v>41031</v>
      </c>
    </row>
    <row r="126" spans="1:1">
      <c r="A126" s="60">
        <v>41032</v>
      </c>
    </row>
    <row r="127" spans="1:1">
      <c r="A127" s="60">
        <v>41033</v>
      </c>
    </row>
    <row r="128" spans="1:1">
      <c r="A128" s="60">
        <v>41034</v>
      </c>
    </row>
    <row r="129" spans="1:1">
      <c r="A129" s="60">
        <v>41035</v>
      </c>
    </row>
    <row r="130" spans="1:1">
      <c r="A130" s="60">
        <v>41036</v>
      </c>
    </row>
    <row r="131" spans="1:1">
      <c r="A131" s="60">
        <v>41037</v>
      </c>
    </row>
    <row r="132" spans="1:1">
      <c r="A132" s="60">
        <v>41038</v>
      </c>
    </row>
    <row r="133" spans="1:1">
      <c r="A133" s="60">
        <v>41039</v>
      </c>
    </row>
    <row r="134" spans="1:1">
      <c r="A134" s="60">
        <v>41040</v>
      </c>
    </row>
    <row r="135" spans="1:1">
      <c r="A135" s="60">
        <v>41041</v>
      </c>
    </row>
    <row r="136" spans="1:1">
      <c r="A136" s="60">
        <v>41042</v>
      </c>
    </row>
    <row r="137" spans="1:1">
      <c r="A137" s="60">
        <v>41043</v>
      </c>
    </row>
    <row r="138" spans="1:1">
      <c r="A138" s="60">
        <v>41044</v>
      </c>
    </row>
    <row r="139" spans="1:1">
      <c r="A139" s="60">
        <v>41045</v>
      </c>
    </row>
    <row r="140" spans="1:1">
      <c r="A140" s="60">
        <v>41046</v>
      </c>
    </row>
    <row r="141" spans="1:1">
      <c r="A141" s="60">
        <v>41047</v>
      </c>
    </row>
    <row r="142" spans="1:1">
      <c r="A142" s="60">
        <v>41048</v>
      </c>
    </row>
    <row r="143" spans="1:1">
      <c r="A143" s="60">
        <v>41049</v>
      </c>
    </row>
    <row r="144" spans="1:1">
      <c r="A144" s="60">
        <v>41050</v>
      </c>
    </row>
    <row r="145" spans="1:1">
      <c r="A145" s="60">
        <v>41051</v>
      </c>
    </row>
    <row r="146" spans="1:1">
      <c r="A146" s="60">
        <v>41052</v>
      </c>
    </row>
    <row r="147" spans="1:1">
      <c r="A147" s="60">
        <v>41053</v>
      </c>
    </row>
    <row r="148" spans="1:1">
      <c r="A148" s="60">
        <v>41054</v>
      </c>
    </row>
    <row r="149" spans="1:1">
      <c r="A149" s="60">
        <v>41055</v>
      </c>
    </row>
    <row r="150" spans="1:1">
      <c r="A150" s="60">
        <v>41056</v>
      </c>
    </row>
    <row r="151" spans="1:1">
      <c r="A151" s="60">
        <v>41057</v>
      </c>
    </row>
    <row r="152" spans="1:1">
      <c r="A152" s="60">
        <v>41058</v>
      </c>
    </row>
    <row r="153" spans="1:1">
      <c r="A153" s="60">
        <v>41059</v>
      </c>
    </row>
    <row r="154" spans="1:1">
      <c r="A154" s="60">
        <v>41060</v>
      </c>
    </row>
    <row r="155" spans="1:1">
      <c r="A155" s="60">
        <v>41061</v>
      </c>
    </row>
    <row r="156" spans="1:1">
      <c r="A156" s="60">
        <v>41062</v>
      </c>
    </row>
    <row r="157" spans="1:1">
      <c r="A157" s="60">
        <v>41063</v>
      </c>
    </row>
    <row r="158" spans="1:1">
      <c r="A158" s="60">
        <v>41064</v>
      </c>
    </row>
    <row r="159" spans="1:1">
      <c r="A159" s="60">
        <v>41065</v>
      </c>
    </row>
    <row r="160" spans="1:1">
      <c r="A160" s="60">
        <v>41066</v>
      </c>
    </row>
    <row r="161" spans="1:1">
      <c r="A161" s="60">
        <v>41067</v>
      </c>
    </row>
    <row r="162" spans="1:1">
      <c r="A162" s="60">
        <v>41068</v>
      </c>
    </row>
    <row r="163" spans="1:1">
      <c r="A163" s="60">
        <v>41069</v>
      </c>
    </row>
    <row r="164" spans="1:1">
      <c r="A164" s="60">
        <v>41070</v>
      </c>
    </row>
    <row r="165" spans="1:1">
      <c r="A165" s="60">
        <v>41071</v>
      </c>
    </row>
    <row r="166" spans="1:1">
      <c r="A166" s="60">
        <v>41072</v>
      </c>
    </row>
    <row r="167" spans="1:1">
      <c r="A167" s="60">
        <v>41073</v>
      </c>
    </row>
    <row r="168" spans="1:1">
      <c r="A168" s="60">
        <v>41074</v>
      </c>
    </row>
    <row r="169" spans="1:1">
      <c r="A169" s="60">
        <v>41075</v>
      </c>
    </row>
    <row r="170" spans="1:1">
      <c r="A170" s="60">
        <v>41076</v>
      </c>
    </row>
    <row r="171" spans="1:1">
      <c r="A171" s="60">
        <v>41077</v>
      </c>
    </row>
    <row r="172" spans="1:1">
      <c r="A172" s="60">
        <v>41078</v>
      </c>
    </row>
    <row r="173" spans="1:1">
      <c r="A173" s="60">
        <v>41079</v>
      </c>
    </row>
    <row r="174" spans="1:1">
      <c r="A174" s="60">
        <v>41080</v>
      </c>
    </row>
    <row r="175" spans="1:1">
      <c r="A175" s="60">
        <v>41081</v>
      </c>
    </row>
    <row r="176" spans="1:1">
      <c r="A176" s="60">
        <v>41082</v>
      </c>
    </row>
    <row r="177" spans="1:1">
      <c r="A177" s="60">
        <v>41083</v>
      </c>
    </row>
    <row r="178" spans="1:1">
      <c r="A178" s="60">
        <v>41084</v>
      </c>
    </row>
    <row r="179" spans="1:1">
      <c r="A179" s="60">
        <v>41085</v>
      </c>
    </row>
    <row r="180" spans="1:1">
      <c r="A180" s="60">
        <v>41086</v>
      </c>
    </row>
    <row r="181" spans="1:1">
      <c r="A181" s="60">
        <v>41087</v>
      </c>
    </row>
    <row r="182" spans="1:1">
      <c r="A182" s="60">
        <v>41088</v>
      </c>
    </row>
    <row r="183" spans="1:1">
      <c r="A183" s="60">
        <v>41089</v>
      </c>
    </row>
    <row r="184" spans="1:1">
      <c r="A184" s="60">
        <v>41090</v>
      </c>
    </row>
    <row r="185" spans="1:1">
      <c r="A185" s="60">
        <v>41091</v>
      </c>
    </row>
    <row r="186" spans="1:1">
      <c r="A186" s="60">
        <v>41092</v>
      </c>
    </row>
    <row r="187" spans="1:1">
      <c r="A187" s="60">
        <v>41093</v>
      </c>
    </row>
    <row r="188" spans="1:1">
      <c r="A188" s="60">
        <v>41094</v>
      </c>
    </row>
    <row r="189" spans="1:1">
      <c r="A189" s="60">
        <v>41095</v>
      </c>
    </row>
    <row r="190" spans="1:1">
      <c r="A190" s="60">
        <v>41096</v>
      </c>
    </row>
    <row r="191" spans="1:1">
      <c r="A191" s="60">
        <v>41097</v>
      </c>
    </row>
    <row r="192" spans="1:1">
      <c r="A192" s="60">
        <v>41098</v>
      </c>
    </row>
    <row r="193" spans="1:1">
      <c r="A193" s="60">
        <v>41099</v>
      </c>
    </row>
    <row r="194" spans="1:1">
      <c r="A194" s="60">
        <v>41100</v>
      </c>
    </row>
    <row r="195" spans="1:1">
      <c r="A195" s="60">
        <v>41101</v>
      </c>
    </row>
    <row r="196" spans="1:1">
      <c r="A196" s="60">
        <v>41102</v>
      </c>
    </row>
    <row r="197" spans="1:1">
      <c r="A197" s="60">
        <v>41103</v>
      </c>
    </row>
    <row r="198" spans="1:1">
      <c r="A198" s="60">
        <v>41104</v>
      </c>
    </row>
    <row r="199" spans="1:1">
      <c r="A199" s="60">
        <v>41105</v>
      </c>
    </row>
    <row r="200" spans="1:1">
      <c r="A200" s="60">
        <v>41106</v>
      </c>
    </row>
    <row r="201" spans="1:1">
      <c r="A201" s="60">
        <v>41107</v>
      </c>
    </row>
    <row r="202" spans="1:1">
      <c r="A202" s="60">
        <v>41108</v>
      </c>
    </row>
    <row r="203" spans="1:1">
      <c r="A203" s="60">
        <v>41109</v>
      </c>
    </row>
    <row r="204" spans="1:1">
      <c r="A204" s="60">
        <v>41110</v>
      </c>
    </row>
    <row r="205" spans="1:1">
      <c r="A205" s="60">
        <v>41111</v>
      </c>
    </row>
    <row r="206" spans="1:1">
      <c r="A206" s="60">
        <v>41112</v>
      </c>
    </row>
    <row r="207" spans="1:1">
      <c r="A207" s="60">
        <v>41113</v>
      </c>
    </row>
    <row r="208" spans="1:1">
      <c r="A208" s="60">
        <v>41114</v>
      </c>
    </row>
    <row r="209" spans="1:1">
      <c r="A209" s="60">
        <v>41115</v>
      </c>
    </row>
    <row r="210" spans="1:1">
      <c r="A210" s="60">
        <v>41116</v>
      </c>
    </row>
    <row r="211" spans="1:1">
      <c r="A211" s="60">
        <v>41117</v>
      </c>
    </row>
    <row r="212" spans="1:1">
      <c r="A212" s="60">
        <v>41118</v>
      </c>
    </row>
    <row r="213" spans="1:1">
      <c r="A213" s="60">
        <v>41119</v>
      </c>
    </row>
    <row r="214" spans="1:1">
      <c r="A214" s="60">
        <v>41120</v>
      </c>
    </row>
    <row r="215" spans="1:1">
      <c r="A215" s="60">
        <v>41121</v>
      </c>
    </row>
    <row r="216" spans="1:1">
      <c r="A216" s="60">
        <v>41122</v>
      </c>
    </row>
    <row r="217" spans="1:1">
      <c r="A217" s="60">
        <v>41123</v>
      </c>
    </row>
    <row r="218" spans="1:1">
      <c r="A218" s="60">
        <v>41124</v>
      </c>
    </row>
    <row r="219" spans="1:1">
      <c r="A219" s="60">
        <v>41125</v>
      </c>
    </row>
    <row r="220" spans="1:1">
      <c r="A220" s="60">
        <v>41126</v>
      </c>
    </row>
    <row r="221" spans="1:1">
      <c r="A221" s="60">
        <v>41127</v>
      </c>
    </row>
    <row r="222" spans="1:1">
      <c r="A222" s="60">
        <v>41128</v>
      </c>
    </row>
    <row r="223" spans="1:1">
      <c r="A223" s="60">
        <v>41129</v>
      </c>
    </row>
    <row r="224" spans="1:1">
      <c r="A224" s="60">
        <v>41130</v>
      </c>
    </row>
    <row r="225" spans="1:1">
      <c r="A225" s="60">
        <v>41131</v>
      </c>
    </row>
    <row r="226" spans="1:1">
      <c r="A226" s="60">
        <v>41132</v>
      </c>
    </row>
    <row r="227" spans="1:1">
      <c r="A227" s="60">
        <v>41133</v>
      </c>
    </row>
    <row r="228" spans="1:1">
      <c r="A228" s="60">
        <v>41134</v>
      </c>
    </row>
    <row r="229" spans="1:1">
      <c r="A229" s="60">
        <v>41135</v>
      </c>
    </row>
    <row r="230" spans="1:1">
      <c r="A230" s="60">
        <v>41136</v>
      </c>
    </row>
    <row r="231" spans="1:1">
      <c r="A231" s="60">
        <v>41137</v>
      </c>
    </row>
    <row r="232" spans="1:1">
      <c r="A232" s="60">
        <v>41138</v>
      </c>
    </row>
    <row r="233" spans="1:1">
      <c r="A233" s="60">
        <v>41139</v>
      </c>
    </row>
    <row r="234" spans="1:1">
      <c r="A234" s="60">
        <v>41140</v>
      </c>
    </row>
    <row r="235" spans="1:1">
      <c r="A235" s="60">
        <v>41141</v>
      </c>
    </row>
    <row r="236" spans="1:1">
      <c r="A236" s="60">
        <v>41142</v>
      </c>
    </row>
    <row r="237" spans="1:1">
      <c r="A237" s="60">
        <v>41143</v>
      </c>
    </row>
    <row r="238" spans="1:1">
      <c r="A238" s="60">
        <v>41144</v>
      </c>
    </row>
    <row r="239" spans="1:1">
      <c r="A239" s="60">
        <v>41145</v>
      </c>
    </row>
    <row r="240" spans="1:1">
      <c r="A240" s="60">
        <v>41146</v>
      </c>
    </row>
    <row r="241" spans="1:1">
      <c r="A241" s="60">
        <v>41147</v>
      </c>
    </row>
    <row r="242" spans="1:1">
      <c r="A242" s="60">
        <v>41148</v>
      </c>
    </row>
    <row r="243" spans="1:1">
      <c r="A243" s="60">
        <v>41149</v>
      </c>
    </row>
    <row r="244" spans="1:1">
      <c r="A244" s="60">
        <v>41150</v>
      </c>
    </row>
    <row r="245" spans="1:1">
      <c r="A245" s="60">
        <v>41151</v>
      </c>
    </row>
    <row r="246" spans="1:1">
      <c r="A246" s="60">
        <v>41152</v>
      </c>
    </row>
    <row r="247" spans="1:1">
      <c r="A247" s="60">
        <v>41153</v>
      </c>
    </row>
    <row r="248" spans="1:1">
      <c r="A248" s="60">
        <v>41154</v>
      </c>
    </row>
    <row r="249" spans="1:1">
      <c r="A249" s="60">
        <v>41155</v>
      </c>
    </row>
    <row r="250" spans="1:1">
      <c r="A250" s="60">
        <v>41156</v>
      </c>
    </row>
    <row r="251" spans="1:1">
      <c r="A251" s="60">
        <v>41157</v>
      </c>
    </row>
    <row r="252" spans="1:1">
      <c r="A252" s="60">
        <v>41158</v>
      </c>
    </row>
    <row r="253" spans="1:1">
      <c r="A253" s="60">
        <v>41159</v>
      </c>
    </row>
    <row r="254" spans="1:1">
      <c r="A254" s="60">
        <v>41160</v>
      </c>
    </row>
    <row r="255" spans="1:1">
      <c r="A255" s="60">
        <v>41161</v>
      </c>
    </row>
    <row r="256" spans="1:1">
      <c r="A256" s="60">
        <v>41162</v>
      </c>
    </row>
    <row r="257" spans="1:1">
      <c r="A257" s="60">
        <v>41163</v>
      </c>
    </row>
    <row r="258" spans="1:1">
      <c r="A258" s="60">
        <v>41164</v>
      </c>
    </row>
    <row r="259" spans="1:1">
      <c r="A259" s="60">
        <v>41165</v>
      </c>
    </row>
    <row r="260" spans="1:1">
      <c r="A260" s="60">
        <v>41166</v>
      </c>
    </row>
    <row r="261" spans="1:1">
      <c r="A261" s="60">
        <v>41167</v>
      </c>
    </row>
    <row r="262" spans="1:1">
      <c r="A262" s="60">
        <v>41168</v>
      </c>
    </row>
    <row r="263" spans="1:1">
      <c r="A263" s="60">
        <v>41169</v>
      </c>
    </row>
    <row r="264" spans="1:1">
      <c r="A264" s="60">
        <v>41170</v>
      </c>
    </row>
    <row r="265" spans="1:1">
      <c r="A265" s="60">
        <v>41171</v>
      </c>
    </row>
    <row r="266" spans="1:1">
      <c r="A266" s="60">
        <v>41172</v>
      </c>
    </row>
    <row r="267" spans="1:1">
      <c r="A267" s="60">
        <v>41173</v>
      </c>
    </row>
    <row r="268" spans="1:1">
      <c r="A268" s="60">
        <v>41174</v>
      </c>
    </row>
    <row r="269" spans="1:1">
      <c r="A269" s="60">
        <v>41175</v>
      </c>
    </row>
    <row r="270" spans="1:1">
      <c r="A270" s="60">
        <v>41176</v>
      </c>
    </row>
    <row r="271" spans="1:1">
      <c r="A271" s="60">
        <v>41177</v>
      </c>
    </row>
    <row r="272" spans="1:1">
      <c r="A272" s="60">
        <v>41178</v>
      </c>
    </row>
    <row r="273" spans="1:1">
      <c r="A273" s="60">
        <v>41179</v>
      </c>
    </row>
    <row r="274" spans="1:1">
      <c r="A274" s="60">
        <v>41180</v>
      </c>
    </row>
    <row r="275" spans="1:1">
      <c r="A275" s="60">
        <v>41181</v>
      </c>
    </row>
    <row r="276" spans="1:1">
      <c r="A276" s="60">
        <v>41182</v>
      </c>
    </row>
    <row r="277" spans="1:1">
      <c r="A277" s="60">
        <v>41183</v>
      </c>
    </row>
    <row r="278" spans="1:1">
      <c r="A278" s="60">
        <v>41184</v>
      </c>
    </row>
    <row r="279" spans="1:1">
      <c r="A279" s="60">
        <v>41185</v>
      </c>
    </row>
    <row r="280" spans="1:1">
      <c r="A280" s="60">
        <v>41186</v>
      </c>
    </row>
    <row r="281" spans="1:1">
      <c r="A281" s="60">
        <v>41187</v>
      </c>
    </row>
    <row r="282" spans="1:1">
      <c r="A282" s="60">
        <v>41188</v>
      </c>
    </row>
    <row r="283" spans="1:1">
      <c r="A283" s="60">
        <v>41189</v>
      </c>
    </row>
    <row r="284" spans="1:1">
      <c r="A284" s="60">
        <v>41190</v>
      </c>
    </row>
    <row r="285" spans="1:1">
      <c r="A285" s="60">
        <v>41191</v>
      </c>
    </row>
    <row r="286" spans="1:1">
      <c r="A286" s="60">
        <v>41192</v>
      </c>
    </row>
    <row r="287" spans="1:1">
      <c r="A287" s="60">
        <v>41193</v>
      </c>
    </row>
    <row r="288" spans="1:1">
      <c r="A288" s="60">
        <v>41194</v>
      </c>
    </row>
    <row r="289" spans="1:1">
      <c r="A289" s="60">
        <v>41195</v>
      </c>
    </row>
    <row r="290" spans="1:1">
      <c r="A290" s="60">
        <v>41196</v>
      </c>
    </row>
    <row r="291" spans="1:1">
      <c r="A291" s="60">
        <v>41197</v>
      </c>
    </row>
    <row r="292" spans="1:1">
      <c r="A292" s="60">
        <v>41198</v>
      </c>
    </row>
    <row r="293" spans="1:1">
      <c r="A293" s="60">
        <v>41199</v>
      </c>
    </row>
    <row r="294" spans="1:1">
      <c r="A294" s="60">
        <v>41200</v>
      </c>
    </row>
    <row r="295" spans="1:1">
      <c r="A295" s="60">
        <v>41201</v>
      </c>
    </row>
    <row r="296" spans="1:1">
      <c r="A296" s="60">
        <v>41202</v>
      </c>
    </row>
    <row r="297" spans="1:1">
      <c r="A297" s="60">
        <v>41203</v>
      </c>
    </row>
    <row r="298" spans="1:1">
      <c r="A298" s="60">
        <v>41204</v>
      </c>
    </row>
    <row r="299" spans="1:1">
      <c r="A299" s="60">
        <v>41205</v>
      </c>
    </row>
    <row r="300" spans="1:1">
      <c r="A300" s="60">
        <v>41206</v>
      </c>
    </row>
    <row r="301" spans="1:1">
      <c r="A301" s="60">
        <v>41207</v>
      </c>
    </row>
    <row r="302" spans="1:1">
      <c r="A302" s="60">
        <v>41208</v>
      </c>
    </row>
    <row r="303" spans="1:1">
      <c r="A303" s="60">
        <v>41209</v>
      </c>
    </row>
    <row r="304" spans="1:1">
      <c r="A304" s="60">
        <v>41210</v>
      </c>
    </row>
    <row r="305" spans="1:1">
      <c r="A305" s="60">
        <v>41211</v>
      </c>
    </row>
    <row r="306" spans="1:1">
      <c r="A306" s="60">
        <v>41212</v>
      </c>
    </row>
    <row r="307" spans="1:1">
      <c r="A307" s="60">
        <v>41213</v>
      </c>
    </row>
    <row r="308" spans="1:1">
      <c r="A308" s="60">
        <v>41214</v>
      </c>
    </row>
    <row r="309" spans="1:1">
      <c r="A309" s="60">
        <v>41215</v>
      </c>
    </row>
    <row r="310" spans="1:1">
      <c r="A310" s="60">
        <v>41216</v>
      </c>
    </row>
    <row r="311" spans="1:1">
      <c r="A311" s="60">
        <v>41217</v>
      </c>
    </row>
    <row r="312" spans="1:1">
      <c r="A312" s="60">
        <v>41218</v>
      </c>
    </row>
    <row r="313" spans="1:1">
      <c r="A313" s="60">
        <v>41219</v>
      </c>
    </row>
    <row r="314" spans="1:1">
      <c r="A314" s="60">
        <v>41220</v>
      </c>
    </row>
    <row r="315" spans="1:1">
      <c r="A315" s="60">
        <v>41221</v>
      </c>
    </row>
    <row r="316" spans="1:1">
      <c r="A316" s="60">
        <v>41222</v>
      </c>
    </row>
    <row r="317" spans="1:1">
      <c r="A317" s="60">
        <v>41223</v>
      </c>
    </row>
    <row r="318" spans="1:1">
      <c r="A318" s="60">
        <v>41224</v>
      </c>
    </row>
    <row r="319" spans="1:1">
      <c r="A319" s="60">
        <v>41225</v>
      </c>
    </row>
    <row r="320" spans="1:1">
      <c r="A320" s="60">
        <v>41226</v>
      </c>
    </row>
    <row r="321" spans="1:1">
      <c r="A321" s="60">
        <v>41227</v>
      </c>
    </row>
    <row r="322" spans="1:1">
      <c r="A322" s="60">
        <v>41228</v>
      </c>
    </row>
    <row r="323" spans="1:1">
      <c r="A323" s="60">
        <v>41229</v>
      </c>
    </row>
    <row r="324" spans="1:1">
      <c r="A324" s="60">
        <v>41230</v>
      </c>
    </row>
    <row r="325" spans="1:1">
      <c r="A325" s="60">
        <v>41231</v>
      </c>
    </row>
    <row r="326" spans="1:1">
      <c r="A326" s="60">
        <v>41232</v>
      </c>
    </row>
    <row r="327" spans="1:1">
      <c r="A327" s="60">
        <v>41233</v>
      </c>
    </row>
    <row r="328" spans="1:1">
      <c r="A328" s="60">
        <v>41234</v>
      </c>
    </row>
    <row r="329" spans="1:1">
      <c r="A329" s="60">
        <v>41235</v>
      </c>
    </row>
    <row r="330" spans="1:1">
      <c r="A330" s="60">
        <v>41236</v>
      </c>
    </row>
    <row r="331" spans="1:1">
      <c r="A331" s="60">
        <v>41237</v>
      </c>
    </row>
    <row r="332" spans="1:1">
      <c r="A332" s="60">
        <v>41238</v>
      </c>
    </row>
    <row r="333" spans="1:1">
      <c r="A333" s="60">
        <v>41239</v>
      </c>
    </row>
    <row r="334" spans="1:1">
      <c r="A334" s="60">
        <v>41240</v>
      </c>
    </row>
    <row r="335" spans="1:1">
      <c r="A335" s="60">
        <v>41241</v>
      </c>
    </row>
    <row r="336" spans="1:1">
      <c r="A336" s="60">
        <v>41242</v>
      </c>
    </row>
    <row r="337" spans="1:1">
      <c r="A337" s="60">
        <v>41243</v>
      </c>
    </row>
    <row r="338" spans="1:1">
      <c r="A338" s="60">
        <v>41244</v>
      </c>
    </row>
    <row r="339" spans="1:1">
      <c r="A339" s="60">
        <v>41245</v>
      </c>
    </row>
    <row r="340" spans="1:1">
      <c r="A340" s="60">
        <v>41246</v>
      </c>
    </row>
    <row r="341" spans="1:1">
      <c r="A341" s="60">
        <v>41247</v>
      </c>
    </row>
    <row r="342" spans="1:1">
      <c r="A342" s="60">
        <v>41248</v>
      </c>
    </row>
    <row r="343" spans="1:1">
      <c r="A343" s="60">
        <v>41249</v>
      </c>
    </row>
    <row r="344" spans="1:1">
      <c r="A344" s="60">
        <v>41250</v>
      </c>
    </row>
    <row r="345" spans="1:1">
      <c r="A345" s="60">
        <v>41251</v>
      </c>
    </row>
    <row r="346" spans="1:1">
      <c r="A346" s="60">
        <v>41252</v>
      </c>
    </row>
    <row r="347" spans="1:1">
      <c r="A347" s="60">
        <v>41253</v>
      </c>
    </row>
    <row r="348" spans="1:1">
      <c r="A348" s="60">
        <v>41254</v>
      </c>
    </row>
    <row r="349" spans="1:1">
      <c r="A349" s="60">
        <v>41255</v>
      </c>
    </row>
    <row r="350" spans="1:1">
      <c r="A350" s="60">
        <v>41256</v>
      </c>
    </row>
    <row r="351" spans="1:1">
      <c r="A351" s="60">
        <v>41257</v>
      </c>
    </row>
    <row r="352" spans="1:1">
      <c r="A352" s="60">
        <v>41258</v>
      </c>
    </row>
    <row r="353" spans="1:1">
      <c r="A353" s="60">
        <v>41259</v>
      </c>
    </row>
    <row r="354" spans="1:1">
      <c r="A354" s="60">
        <v>41260</v>
      </c>
    </row>
    <row r="355" spans="1:1">
      <c r="A355" s="60">
        <v>41261</v>
      </c>
    </row>
    <row r="356" spans="1:1">
      <c r="A356" s="60">
        <v>41262</v>
      </c>
    </row>
    <row r="357" spans="1:1">
      <c r="A357" s="60">
        <v>41263</v>
      </c>
    </row>
    <row r="358" spans="1:1">
      <c r="A358" s="60">
        <v>41264</v>
      </c>
    </row>
    <row r="359" spans="1:1">
      <c r="A359" s="60">
        <v>41265</v>
      </c>
    </row>
    <row r="360" spans="1:1">
      <c r="A360" s="60">
        <v>41266</v>
      </c>
    </row>
    <row r="361" spans="1:1">
      <c r="A361" s="60">
        <v>41267</v>
      </c>
    </row>
    <row r="362" spans="1:1">
      <c r="A362" s="60">
        <v>41268</v>
      </c>
    </row>
    <row r="363" spans="1:1">
      <c r="A363" s="60">
        <v>41269</v>
      </c>
    </row>
    <row r="364" spans="1:1">
      <c r="A364" s="60">
        <v>41270</v>
      </c>
    </row>
    <row r="365" spans="1:1">
      <c r="A365" s="60">
        <v>41271</v>
      </c>
    </row>
    <row r="366" spans="1:1">
      <c r="A366" s="60">
        <v>41272</v>
      </c>
    </row>
    <row r="367" spans="1:1">
      <c r="A367" s="60">
        <v>41273</v>
      </c>
    </row>
    <row r="368" spans="1:1">
      <c r="A368" s="60">
        <v>41274</v>
      </c>
    </row>
    <row r="369" spans="1:1">
      <c r="A369" s="60">
        <v>41275</v>
      </c>
    </row>
    <row r="370" spans="1:1">
      <c r="A370" s="60">
        <v>41276</v>
      </c>
    </row>
    <row r="371" spans="1:1">
      <c r="A371" s="60">
        <v>41277</v>
      </c>
    </row>
    <row r="372" spans="1:1">
      <c r="A372" s="60">
        <v>41278</v>
      </c>
    </row>
    <row r="373" spans="1:1">
      <c r="A373" s="60">
        <v>41279</v>
      </c>
    </row>
    <row r="374" spans="1:1">
      <c r="A374" s="60">
        <v>41280</v>
      </c>
    </row>
    <row r="375" spans="1:1">
      <c r="A375" s="60">
        <v>41281</v>
      </c>
    </row>
    <row r="376" spans="1:1">
      <c r="A376" s="60">
        <v>41282</v>
      </c>
    </row>
    <row r="377" spans="1:1">
      <c r="A377" s="60">
        <v>41283</v>
      </c>
    </row>
    <row r="378" spans="1:1">
      <c r="A378" s="60">
        <v>41284</v>
      </c>
    </row>
    <row r="379" spans="1:1">
      <c r="A379" s="60">
        <v>41285</v>
      </c>
    </row>
    <row r="380" spans="1:1">
      <c r="A380" s="60">
        <v>41286</v>
      </c>
    </row>
    <row r="381" spans="1:1">
      <c r="A381" s="60">
        <v>41287</v>
      </c>
    </row>
    <row r="382" spans="1:1">
      <c r="A382" s="60">
        <v>41288</v>
      </c>
    </row>
    <row r="383" spans="1:1">
      <c r="A383" s="60">
        <v>41289</v>
      </c>
    </row>
    <row r="384" spans="1:1">
      <c r="A384" s="60">
        <v>41290</v>
      </c>
    </row>
    <row r="385" spans="1:1">
      <c r="A385" s="60">
        <v>41291</v>
      </c>
    </row>
    <row r="386" spans="1:1">
      <c r="A386" s="60">
        <v>41292</v>
      </c>
    </row>
    <row r="387" spans="1:1">
      <c r="A387" s="60">
        <v>41293</v>
      </c>
    </row>
    <row r="388" spans="1:1">
      <c r="A388" s="60">
        <v>41294</v>
      </c>
    </row>
    <row r="389" spans="1:1">
      <c r="A389" s="60">
        <v>41295</v>
      </c>
    </row>
    <row r="390" spans="1:1">
      <c r="A390" s="60">
        <v>41296</v>
      </c>
    </row>
    <row r="391" spans="1:1">
      <c r="A391" s="60">
        <v>41297</v>
      </c>
    </row>
    <row r="392" spans="1:1">
      <c r="A392" s="60">
        <v>41298</v>
      </c>
    </row>
    <row r="393" spans="1:1">
      <c r="A393" s="60">
        <v>41299</v>
      </c>
    </row>
    <row r="394" spans="1:1">
      <c r="A394" s="60">
        <v>41300</v>
      </c>
    </row>
    <row r="395" spans="1:1">
      <c r="A395" s="60">
        <v>41301</v>
      </c>
    </row>
    <row r="396" spans="1:1">
      <c r="A396" s="60">
        <v>41302</v>
      </c>
    </row>
    <row r="397" spans="1:1">
      <c r="A397" s="60">
        <v>41303</v>
      </c>
    </row>
    <row r="398" spans="1:1">
      <c r="A398" s="60">
        <v>41304</v>
      </c>
    </row>
    <row r="399" spans="1:1">
      <c r="A399" s="60">
        <v>41305</v>
      </c>
    </row>
    <row r="400" spans="1:1">
      <c r="A400" s="60">
        <v>41306</v>
      </c>
    </row>
    <row r="401" spans="1:1">
      <c r="A401" s="60">
        <v>41307</v>
      </c>
    </row>
    <row r="402" spans="1:1">
      <c r="A402" s="60">
        <v>41308</v>
      </c>
    </row>
    <row r="403" spans="1:1">
      <c r="A403" s="60">
        <v>41309</v>
      </c>
    </row>
    <row r="404" spans="1:1">
      <c r="A404" s="60">
        <v>41310</v>
      </c>
    </row>
    <row r="405" spans="1:1">
      <c r="A405" s="60">
        <v>41311</v>
      </c>
    </row>
    <row r="406" spans="1:1">
      <c r="A406" s="60">
        <v>41312</v>
      </c>
    </row>
    <row r="407" spans="1:1">
      <c r="A407" s="60">
        <v>41313</v>
      </c>
    </row>
    <row r="408" spans="1:1">
      <c r="A408" s="60">
        <v>41314</v>
      </c>
    </row>
    <row r="409" spans="1:1">
      <c r="A409" s="60">
        <v>41315</v>
      </c>
    </row>
    <row r="410" spans="1:1">
      <c r="A410" s="60">
        <v>41316</v>
      </c>
    </row>
    <row r="411" spans="1:1">
      <c r="A411" s="60">
        <v>41317</v>
      </c>
    </row>
    <row r="412" spans="1:1">
      <c r="A412" s="60">
        <v>41318</v>
      </c>
    </row>
    <row r="413" spans="1:1">
      <c r="A413" s="60">
        <v>41319</v>
      </c>
    </row>
    <row r="414" spans="1:1">
      <c r="A414" s="60">
        <v>41320</v>
      </c>
    </row>
    <row r="415" spans="1:1">
      <c r="A415" s="60">
        <v>41321</v>
      </c>
    </row>
    <row r="416" spans="1:1">
      <c r="A416" s="60">
        <v>41322</v>
      </c>
    </row>
    <row r="417" spans="1:1">
      <c r="A417" s="60">
        <v>41323</v>
      </c>
    </row>
    <row r="418" spans="1:1">
      <c r="A418" s="60">
        <v>41324</v>
      </c>
    </row>
    <row r="419" spans="1:1">
      <c r="A419" s="60">
        <v>41325</v>
      </c>
    </row>
    <row r="420" spans="1:1">
      <c r="A420" s="60">
        <v>41326</v>
      </c>
    </row>
    <row r="421" spans="1:1">
      <c r="A421" s="60">
        <v>41327</v>
      </c>
    </row>
    <row r="422" spans="1:1">
      <c r="A422" s="60">
        <v>41328</v>
      </c>
    </row>
    <row r="423" spans="1:1">
      <c r="A423" s="60">
        <v>41329</v>
      </c>
    </row>
    <row r="424" spans="1:1">
      <c r="A424" s="60">
        <v>41330</v>
      </c>
    </row>
    <row r="425" spans="1:1">
      <c r="A425" s="60">
        <v>41331</v>
      </c>
    </row>
    <row r="426" spans="1:1">
      <c r="A426" s="60">
        <v>41332</v>
      </c>
    </row>
    <row r="427" spans="1:1">
      <c r="A427" s="60">
        <v>41333</v>
      </c>
    </row>
    <row r="428" spans="1:1">
      <c r="A428" s="60">
        <v>41334</v>
      </c>
    </row>
    <row r="429" spans="1:1">
      <c r="A429" s="60">
        <v>41335</v>
      </c>
    </row>
    <row r="430" spans="1:1">
      <c r="A430" s="60">
        <v>41336</v>
      </c>
    </row>
    <row r="431" spans="1:1">
      <c r="A431" s="60">
        <v>41337</v>
      </c>
    </row>
    <row r="432" spans="1:1">
      <c r="A432" s="60">
        <v>41338</v>
      </c>
    </row>
    <row r="433" spans="1:1">
      <c r="A433" s="60">
        <v>41339</v>
      </c>
    </row>
    <row r="434" spans="1:1">
      <c r="A434" s="60">
        <v>41340</v>
      </c>
    </row>
    <row r="435" spans="1:1">
      <c r="A435" s="60">
        <v>41341</v>
      </c>
    </row>
    <row r="436" spans="1:1">
      <c r="A436" s="60">
        <v>41342</v>
      </c>
    </row>
    <row r="437" spans="1:1">
      <c r="A437" s="60">
        <v>41343</v>
      </c>
    </row>
    <row r="438" spans="1:1">
      <c r="A438" s="60">
        <v>41344</v>
      </c>
    </row>
    <row r="439" spans="1:1">
      <c r="A439" s="60">
        <v>41345</v>
      </c>
    </row>
    <row r="440" spans="1:1">
      <c r="A440" s="60">
        <v>41346</v>
      </c>
    </row>
    <row r="441" spans="1:1">
      <c r="A441" s="60">
        <v>41347</v>
      </c>
    </row>
    <row r="442" spans="1:1">
      <c r="A442" s="60">
        <v>41348</v>
      </c>
    </row>
    <row r="443" spans="1:1">
      <c r="A443" s="60">
        <v>41349</v>
      </c>
    </row>
    <row r="444" spans="1:1">
      <c r="A444" s="60">
        <v>41350</v>
      </c>
    </row>
    <row r="445" spans="1:1">
      <c r="A445" s="60">
        <v>41351</v>
      </c>
    </row>
    <row r="446" spans="1:1">
      <c r="A446" s="60">
        <v>41352</v>
      </c>
    </row>
    <row r="447" spans="1:1">
      <c r="A447" s="60">
        <v>41353</v>
      </c>
    </row>
    <row r="448" spans="1:1">
      <c r="A448" s="60">
        <v>41354</v>
      </c>
    </row>
    <row r="449" spans="1:1">
      <c r="A449" s="60">
        <v>41355</v>
      </c>
    </row>
    <row r="450" spans="1:1">
      <c r="A450" s="60">
        <v>41356</v>
      </c>
    </row>
    <row r="451" spans="1:1">
      <c r="A451" s="60">
        <v>41357</v>
      </c>
    </row>
    <row r="452" spans="1:1">
      <c r="A452" s="60">
        <v>41358</v>
      </c>
    </row>
    <row r="453" spans="1:1">
      <c r="A453" s="60">
        <v>41359</v>
      </c>
    </row>
    <row r="454" spans="1:1">
      <c r="A454" s="60">
        <v>41360</v>
      </c>
    </row>
    <row r="455" spans="1:1">
      <c r="A455" s="60">
        <v>41361</v>
      </c>
    </row>
    <row r="456" spans="1:1">
      <c r="A456" s="60">
        <v>41362</v>
      </c>
    </row>
    <row r="457" spans="1:1">
      <c r="A457" s="60">
        <v>41363</v>
      </c>
    </row>
    <row r="458" spans="1:1">
      <c r="A458" s="60">
        <v>41364</v>
      </c>
    </row>
    <row r="459" spans="1:1">
      <c r="A459" s="60">
        <v>41365</v>
      </c>
    </row>
    <row r="460" spans="1:1">
      <c r="A460" s="60">
        <v>41366</v>
      </c>
    </row>
    <row r="461" spans="1:1">
      <c r="A461" s="60">
        <v>41367</v>
      </c>
    </row>
    <row r="462" spans="1:1">
      <c r="A462" s="60">
        <v>41368</v>
      </c>
    </row>
    <row r="463" spans="1:1">
      <c r="A463" s="60">
        <v>41369</v>
      </c>
    </row>
    <row r="464" spans="1:1">
      <c r="A464" s="60">
        <v>41370</v>
      </c>
    </row>
    <row r="465" spans="1:1">
      <c r="A465" s="60">
        <v>41371</v>
      </c>
    </row>
    <row r="466" spans="1:1">
      <c r="A466" s="60">
        <v>41372</v>
      </c>
    </row>
    <row r="467" spans="1:1">
      <c r="A467" s="60">
        <v>41373</v>
      </c>
    </row>
    <row r="468" spans="1:1">
      <c r="A468" s="60">
        <v>41374</v>
      </c>
    </row>
    <row r="469" spans="1:1">
      <c r="A469" s="60">
        <v>41375</v>
      </c>
    </row>
    <row r="470" spans="1:1">
      <c r="A470" s="60">
        <v>41376</v>
      </c>
    </row>
    <row r="471" spans="1:1">
      <c r="A471" s="60">
        <v>41377</v>
      </c>
    </row>
    <row r="472" spans="1:1">
      <c r="A472" s="60">
        <v>41378</v>
      </c>
    </row>
    <row r="473" spans="1:1">
      <c r="A473" s="60">
        <v>41379</v>
      </c>
    </row>
    <row r="474" spans="1:1">
      <c r="A474" s="60">
        <v>41380</v>
      </c>
    </row>
    <row r="475" spans="1:1">
      <c r="A475" s="60">
        <v>41381</v>
      </c>
    </row>
    <row r="476" spans="1:1">
      <c r="A476" s="60">
        <v>41382</v>
      </c>
    </row>
    <row r="477" spans="1:1">
      <c r="A477" s="60">
        <v>41383</v>
      </c>
    </row>
    <row r="478" spans="1:1">
      <c r="A478" s="60">
        <v>41384</v>
      </c>
    </row>
    <row r="479" spans="1:1">
      <c r="A479" s="60">
        <v>41385</v>
      </c>
    </row>
    <row r="480" spans="1:1">
      <c r="A480" s="60">
        <v>41386</v>
      </c>
    </row>
    <row r="481" spans="1:1">
      <c r="A481" s="60">
        <v>41387</v>
      </c>
    </row>
    <row r="482" spans="1:1">
      <c r="A482" s="60">
        <v>41388</v>
      </c>
    </row>
    <row r="483" spans="1:1">
      <c r="A483" s="60">
        <v>41389</v>
      </c>
    </row>
    <row r="484" spans="1:1">
      <c r="A484" s="60">
        <v>41390</v>
      </c>
    </row>
    <row r="485" spans="1:1">
      <c r="A485" s="60">
        <v>41391</v>
      </c>
    </row>
    <row r="486" spans="1:1">
      <c r="A486" s="60">
        <v>41392</v>
      </c>
    </row>
    <row r="487" spans="1:1">
      <c r="A487" s="60">
        <v>41393</v>
      </c>
    </row>
    <row r="488" spans="1:1">
      <c r="A488" s="60">
        <v>41394</v>
      </c>
    </row>
    <row r="489" spans="1:1">
      <c r="A489" s="60">
        <v>41395</v>
      </c>
    </row>
    <row r="490" spans="1:1">
      <c r="A490" s="60">
        <v>41396</v>
      </c>
    </row>
    <row r="491" spans="1:1">
      <c r="A491" s="60">
        <v>41397</v>
      </c>
    </row>
    <row r="492" spans="1:1">
      <c r="A492" s="60">
        <v>41398</v>
      </c>
    </row>
    <row r="493" spans="1:1">
      <c r="A493" s="60">
        <v>41399</v>
      </c>
    </row>
    <row r="494" spans="1:1">
      <c r="A494" s="60">
        <v>41400</v>
      </c>
    </row>
    <row r="495" spans="1:1">
      <c r="A495" s="60">
        <v>41401</v>
      </c>
    </row>
    <row r="496" spans="1:1">
      <c r="A496" s="60">
        <v>41402</v>
      </c>
    </row>
    <row r="497" spans="1:1">
      <c r="A497" s="60">
        <v>41403</v>
      </c>
    </row>
    <row r="498" spans="1:1">
      <c r="A498" s="60">
        <v>41404</v>
      </c>
    </row>
    <row r="499" spans="1:1">
      <c r="A499" s="60">
        <v>41405</v>
      </c>
    </row>
    <row r="500" spans="1:1">
      <c r="A500" s="60">
        <v>41406</v>
      </c>
    </row>
    <row r="501" spans="1:1">
      <c r="A501" s="60">
        <v>41407</v>
      </c>
    </row>
    <row r="502" spans="1:1">
      <c r="A502" s="60">
        <v>41408</v>
      </c>
    </row>
    <row r="503" spans="1:1">
      <c r="A503" s="60">
        <v>41409</v>
      </c>
    </row>
    <row r="504" spans="1:1">
      <c r="A504" s="60">
        <v>41410</v>
      </c>
    </row>
    <row r="505" spans="1:1">
      <c r="A505" s="60">
        <v>41411</v>
      </c>
    </row>
    <row r="506" spans="1:1">
      <c r="A506" s="60">
        <v>41412</v>
      </c>
    </row>
    <row r="507" spans="1:1">
      <c r="A507" s="60">
        <v>41413</v>
      </c>
    </row>
    <row r="508" spans="1:1">
      <c r="A508" s="60">
        <v>41414</v>
      </c>
    </row>
    <row r="509" spans="1:1">
      <c r="A509" s="60">
        <v>41415</v>
      </c>
    </row>
    <row r="510" spans="1:1">
      <c r="A510" s="60">
        <v>41416</v>
      </c>
    </row>
    <row r="511" spans="1:1">
      <c r="A511" s="60">
        <v>41417</v>
      </c>
    </row>
    <row r="512" spans="1:1">
      <c r="A512" s="60">
        <v>41418</v>
      </c>
    </row>
    <row r="513" spans="1:1">
      <c r="A513" s="60">
        <v>41419</v>
      </c>
    </row>
    <row r="514" spans="1:1">
      <c r="A514" s="60">
        <v>41420</v>
      </c>
    </row>
    <row r="515" spans="1:1">
      <c r="A515" s="60">
        <v>41421</v>
      </c>
    </row>
    <row r="516" spans="1:1">
      <c r="A516" s="60">
        <v>41422</v>
      </c>
    </row>
    <row r="517" spans="1:1">
      <c r="A517" s="60">
        <v>41423</v>
      </c>
    </row>
    <row r="518" spans="1:1">
      <c r="A518" s="60">
        <v>41424</v>
      </c>
    </row>
    <row r="519" spans="1:1">
      <c r="A519" s="60">
        <v>41425</v>
      </c>
    </row>
    <row r="520" spans="1:1">
      <c r="A520" s="60">
        <v>41426</v>
      </c>
    </row>
    <row r="521" spans="1:1">
      <c r="A521" s="60">
        <v>41427</v>
      </c>
    </row>
    <row r="522" spans="1:1">
      <c r="A522" s="60">
        <v>41428</v>
      </c>
    </row>
    <row r="523" spans="1:1">
      <c r="A523" s="60">
        <v>41429</v>
      </c>
    </row>
    <row r="524" spans="1:1">
      <c r="A524" s="60">
        <v>41430</v>
      </c>
    </row>
    <row r="525" spans="1:1">
      <c r="A525" s="60">
        <v>41431</v>
      </c>
    </row>
    <row r="526" spans="1:1">
      <c r="A526" s="60">
        <v>41432</v>
      </c>
    </row>
    <row r="527" spans="1:1">
      <c r="A527" s="60">
        <v>41433</v>
      </c>
    </row>
    <row r="528" spans="1:1">
      <c r="A528" s="60">
        <v>41434</v>
      </c>
    </row>
    <row r="529" spans="1:1">
      <c r="A529" s="60">
        <v>41435</v>
      </c>
    </row>
    <row r="530" spans="1:1">
      <c r="A530" s="60">
        <v>41436</v>
      </c>
    </row>
    <row r="531" spans="1:1">
      <c r="A531" s="60">
        <v>41437</v>
      </c>
    </row>
    <row r="532" spans="1:1">
      <c r="A532" s="60">
        <v>41438</v>
      </c>
    </row>
    <row r="533" spans="1:1">
      <c r="A533" s="60">
        <v>41439</v>
      </c>
    </row>
    <row r="534" spans="1:1">
      <c r="A534" s="60">
        <v>41440</v>
      </c>
    </row>
    <row r="535" spans="1:1">
      <c r="A535" s="60">
        <v>41441</v>
      </c>
    </row>
    <row r="536" spans="1:1">
      <c r="A536" s="60">
        <v>41442</v>
      </c>
    </row>
    <row r="537" spans="1:1">
      <c r="A537" s="60">
        <v>41443</v>
      </c>
    </row>
    <row r="538" spans="1:1">
      <c r="A538" s="60">
        <v>41444</v>
      </c>
    </row>
    <row r="539" spans="1:1">
      <c r="A539" s="60">
        <v>41445</v>
      </c>
    </row>
    <row r="540" spans="1:1">
      <c r="A540" s="60">
        <v>41446</v>
      </c>
    </row>
    <row r="541" spans="1:1">
      <c r="A541" s="60">
        <v>41447</v>
      </c>
    </row>
    <row r="542" spans="1:1">
      <c r="A542" s="60">
        <v>41448</v>
      </c>
    </row>
    <row r="543" spans="1:1">
      <c r="A543" s="60">
        <v>41449</v>
      </c>
    </row>
    <row r="544" spans="1:1">
      <c r="A544" s="60">
        <v>41450</v>
      </c>
    </row>
    <row r="545" spans="1:1">
      <c r="A545" s="60">
        <v>41451</v>
      </c>
    </row>
    <row r="546" spans="1:1">
      <c r="A546" s="60">
        <v>41452</v>
      </c>
    </row>
    <row r="547" spans="1:1">
      <c r="A547" s="60">
        <v>41453</v>
      </c>
    </row>
    <row r="548" spans="1:1">
      <c r="A548" s="60">
        <v>41454</v>
      </c>
    </row>
    <row r="549" spans="1:1">
      <c r="A549" s="60">
        <v>41455</v>
      </c>
    </row>
    <row r="550" spans="1:1">
      <c r="A550" s="60">
        <v>41456</v>
      </c>
    </row>
    <row r="551" spans="1:1">
      <c r="A551" s="60">
        <v>41457</v>
      </c>
    </row>
    <row r="552" spans="1:1">
      <c r="A552" s="60">
        <v>41458</v>
      </c>
    </row>
    <row r="553" spans="1:1">
      <c r="A553" s="60">
        <v>41459</v>
      </c>
    </row>
    <row r="554" spans="1:1">
      <c r="A554" s="60">
        <v>41460</v>
      </c>
    </row>
    <row r="555" spans="1:1">
      <c r="A555" s="60">
        <v>41461</v>
      </c>
    </row>
    <row r="556" spans="1:1">
      <c r="A556" s="60">
        <v>41462</v>
      </c>
    </row>
    <row r="557" spans="1:1">
      <c r="A557" s="60">
        <v>41463</v>
      </c>
    </row>
    <row r="558" spans="1:1">
      <c r="A558" s="60">
        <v>41464</v>
      </c>
    </row>
    <row r="559" spans="1:1">
      <c r="A559" s="60">
        <v>41465</v>
      </c>
    </row>
    <row r="560" spans="1:1">
      <c r="A560" s="60">
        <v>41466</v>
      </c>
    </row>
    <row r="561" spans="1:1">
      <c r="A561" s="60">
        <v>41467</v>
      </c>
    </row>
    <row r="562" spans="1:1">
      <c r="A562" s="60">
        <v>41468</v>
      </c>
    </row>
    <row r="563" spans="1:1">
      <c r="A563" s="60">
        <v>41469</v>
      </c>
    </row>
    <row r="564" spans="1:1">
      <c r="A564" s="60">
        <v>41470</v>
      </c>
    </row>
    <row r="565" spans="1:1">
      <c r="A565" s="60">
        <v>41471</v>
      </c>
    </row>
    <row r="566" spans="1:1">
      <c r="A566" s="60">
        <v>41472</v>
      </c>
    </row>
    <row r="567" spans="1:1">
      <c r="A567" s="60">
        <v>41473</v>
      </c>
    </row>
    <row r="568" spans="1:1">
      <c r="A568" s="60">
        <v>41474</v>
      </c>
    </row>
    <row r="569" spans="1:1">
      <c r="A569" s="60">
        <v>41475</v>
      </c>
    </row>
    <row r="570" spans="1:1">
      <c r="A570" s="60">
        <v>41476</v>
      </c>
    </row>
    <row r="571" spans="1:1">
      <c r="A571" s="60">
        <v>41477</v>
      </c>
    </row>
    <row r="572" spans="1:1">
      <c r="A572" s="60">
        <v>41478</v>
      </c>
    </row>
    <row r="573" spans="1:1">
      <c r="A573" s="60">
        <v>41479</v>
      </c>
    </row>
    <row r="574" spans="1:1">
      <c r="A574" s="60">
        <v>41480</v>
      </c>
    </row>
    <row r="575" spans="1:1">
      <c r="A575" s="60">
        <v>41481</v>
      </c>
    </row>
    <row r="576" spans="1:1">
      <c r="A576" s="60">
        <v>41482</v>
      </c>
    </row>
    <row r="577" spans="1:1">
      <c r="A577" s="60">
        <v>41483</v>
      </c>
    </row>
    <row r="578" spans="1:1">
      <c r="A578" s="60">
        <v>41484</v>
      </c>
    </row>
    <row r="579" spans="1:1">
      <c r="A579" s="60">
        <v>41485</v>
      </c>
    </row>
    <row r="580" spans="1:1">
      <c r="A580" s="60">
        <v>41486</v>
      </c>
    </row>
    <row r="581" spans="1:1">
      <c r="A581" s="60">
        <v>41487</v>
      </c>
    </row>
    <row r="582" spans="1:1">
      <c r="A582" s="60">
        <v>41488</v>
      </c>
    </row>
    <row r="583" spans="1:1">
      <c r="A583" s="60">
        <v>41489</v>
      </c>
    </row>
    <row r="584" spans="1:1">
      <c r="A584" s="60">
        <v>41490</v>
      </c>
    </row>
    <row r="585" spans="1:1">
      <c r="A585" s="60">
        <v>41491</v>
      </c>
    </row>
    <row r="586" spans="1:1">
      <c r="A586" s="60">
        <v>41492</v>
      </c>
    </row>
    <row r="587" spans="1:1">
      <c r="A587" s="60">
        <v>41493</v>
      </c>
    </row>
    <row r="588" spans="1:1">
      <c r="A588" s="60">
        <v>41494</v>
      </c>
    </row>
    <row r="589" spans="1:1">
      <c r="A589" s="60">
        <v>41495</v>
      </c>
    </row>
    <row r="590" spans="1:1">
      <c r="A590" s="60">
        <v>41496</v>
      </c>
    </row>
    <row r="591" spans="1:1">
      <c r="A591" s="60">
        <v>41497</v>
      </c>
    </row>
    <row r="592" spans="1:1">
      <c r="A592" s="60">
        <v>41498</v>
      </c>
    </row>
    <row r="593" spans="1:1">
      <c r="A593" s="60">
        <v>41499</v>
      </c>
    </row>
    <row r="594" spans="1:1">
      <c r="A594" s="60">
        <v>41500</v>
      </c>
    </row>
    <row r="595" spans="1:1">
      <c r="A595" s="60">
        <v>41501</v>
      </c>
    </row>
    <row r="596" spans="1:1">
      <c r="A596" s="60">
        <v>41502</v>
      </c>
    </row>
    <row r="597" spans="1:1">
      <c r="A597" s="60">
        <v>41503</v>
      </c>
    </row>
    <row r="598" spans="1:1">
      <c r="A598" s="60">
        <v>41504</v>
      </c>
    </row>
    <row r="599" spans="1:1">
      <c r="A599" s="60">
        <v>41505</v>
      </c>
    </row>
    <row r="600" spans="1:1">
      <c r="A600" s="60">
        <v>41506</v>
      </c>
    </row>
    <row r="601" spans="1:1">
      <c r="A601" s="60">
        <v>41507</v>
      </c>
    </row>
    <row r="602" spans="1:1">
      <c r="A602" s="60">
        <v>41508</v>
      </c>
    </row>
    <row r="603" spans="1:1">
      <c r="A603" s="60">
        <v>41509</v>
      </c>
    </row>
    <row r="604" spans="1:1">
      <c r="A604" s="60">
        <v>41510</v>
      </c>
    </row>
    <row r="605" spans="1:1">
      <c r="A605" s="60">
        <v>41511</v>
      </c>
    </row>
    <row r="606" spans="1:1">
      <c r="A606" s="60">
        <v>41512</v>
      </c>
    </row>
    <row r="607" spans="1:1">
      <c r="A607" s="60">
        <v>41513</v>
      </c>
    </row>
    <row r="608" spans="1:1">
      <c r="A608" s="60">
        <v>41514</v>
      </c>
    </row>
    <row r="609" spans="1:1">
      <c r="A609" s="60">
        <v>41515</v>
      </c>
    </row>
    <row r="610" spans="1:1">
      <c r="A610" s="60">
        <v>41516</v>
      </c>
    </row>
    <row r="611" spans="1:1">
      <c r="A611" s="60">
        <v>41517</v>
      </c>
    </row>
    <row r="612" spans="1:1">
      <c r="A612" s="60">
        <v>41518</v>
      </c>
    </row>
    <row r="613" spans="1:1">
      <c r="A613" s="60">
        <v>41519</v>
      </c>
    </row>
    <row r="614" spans="1:1">
      <c r="A614" s="60">
        <v>41520</v>
      </c>
    </row>
    <row r="615" spans="1:1">
      <c r="A615" s="60">
        <v>41521</v>
      </c>
    </row>
    <row r="616" spans="1:1">
      <c r="A616" s="60">
        <v>41522</v>
      </c>
    </row>
    <row r="617" spans="1:1">
      <c r="A617" s="60">
        <v>41523</v>
      </c>
    </row>
    <row r="618" spans="1:1">
      <c r="A618" s="60">
        <v>41524</v>
      </c>
    </row>
    <row r="619" spans="1:1">
      <c r="A619" s="60">
        <v>41525</v>
      </c>
    </row>
    <row r="620" spans="1:1">
      <c r="A620" s="60">
        <v>41526</v>
      </c>
    </row>
    <row r="621" spans="1:1">
      <c r="A621" s="60">
        <v>41527</v>
      </c>
    </row>
    <row r="622" spans="1:1">
      <c r="A622" s="60">
        <v>41528</v>
      </c>
    </row>
    <row r="623" spans="1:1">
      <c r="A623" s="60">
        <v>41529</v>
      </c>
    </row>
    <row r="624" spans="1:1">
      <c r="A624" s="60">
        <v>41530</v>
      </c>
    </row>
    <row r="625" spans="1:1">
      <c r="A625" s="60">
        <v>41531</v>
      </c>
    </row>
    <row r="626" spans="1:1">
      <c r="A626" s="60">
        <v>41532</v>
      </c>
    </row>
    <row r="627" spans="1:1">
      <c r="A627" s="60">
        <v>41533</v>
      </c>
    </row>
    <row r="628" spans="1:1">
      <c r="A628" s="60">
        <v>41534</v>
      </c>
    </row>
    <row r="629" spans="1:1">
      <c r="A629" s="60">
        <v>41535</v>
      </c>
    </row>
    <row r="630" spans="1:1">
      <c r="A630" s="60">
        <v>41536</v>
      </c>
    </row>
    <row r="631" spans="1:1">
      <c r="A631" s="60">
        <v>41537</v>
      </c>
    </row>
    <row r="632" spans="1:1">
      <c r="A632" s="60">
        <v>41538</v>
      </c>
    </row>
    <row r="633" spans="1:1">
      <c r="A633" s="60">
        <v>41539</v>
      </c>
    </row>
    <row r="634" spans="1:1">
      <c r="A634" s="60">
        <v>41540</v>
      </c>
    </row>
    <row r="635" spans="1:1">
      <c r="A635" s="60">
        <v>41541</v>
      </c>
    </row>
    <row r="636" spans="1:1">
      <c r="A636" s="60">
        <v>41542</v>
      </c>
    </row>
    <row r="637" spans="1:1">
      <c r="A637" s="60">
        <v>41543</v>
      </c>
    </row>
    <row r="638" spans="1:1">
      <c r="A638" s="60">
        <v>41544</v>
      </c>
    </row>
    <row r="639" spans="1:1">
      <c r="A639" s="60">
        <v>41545</v>
      </c>
    </row>
    <row r="640" spans="1:1">
      <c r="A640" s="60">
        <v>41546</v>
      </c>
    </row>
    <row r="641" spans="1:1">
      <c r="A641" s="60">
        <v>41547</v>
      </c>
    </row>
    <row r="642" spans="1:1">
      <c r="A642" s="60">
        <v>41548</v>
      </c>
    </row>
    <row r="643" spans="1:1">
      <c r="A643" s="60">
        <v>41549</v>
      </c>
    </row>
    <row r="644" spans="1:1">
      <c r="A644" s="60">
        <v>41550</v>
      </c>
    </row>
    <row r="645" spans="1:1">
      <c r="A645" s="60">
        <v>41551</v>
      </c>
    </row>
    <row r="646" spans="1:1">
      <c r="A646" s="60">
        <v>41552</v>
      </c>
    </row>
    <row r="647" spans="1:1">
      <c r="A647" s="60">
        <v>41553</v>
      </c>
    </row>
    <row r="648" spans="1:1">
      <c r="A648" s="60">
        <v>41554</v>
      </c>
    </row>
    <row r="649" spans="1:1">
      <c r="A649" s="60">
        <v>41555</v>
      </c>
    </row>
    <row r="650" spans="1:1">
      <c r="A650" s="60">
        <v>41556</v>
      </c>
    </row>
    <row r="651" spans="1:1">
      <c r="A651" s="60">
        <v>41557</v>
      </c>
    </row>
    <row r="652" spans="1:1">
      <c r="A652" s="60">
        <v>41558</v>
      </c>
    </row>
    <row r="653" spans="1:1">
      <c r="A653" s="60">
        <v>41559</v>
      </c>
    </row>
    <row r="654" spans="1:1">
      <c r="A654" s="60">
        <v>41560</v>
      </c>
    </row>
    <row r="655" spans="1:1">
      <c r="A655" s="60">
        <v>41561</v>
      </c>
    </row>
    <row r="656" spans="1:1">
      <c r="A656" s="60">
        <v>41562</v>
      </c>
    </row>
    <row r="657" spans="1:1">
      <c r="A657" s="60">
        <v>41563</v>
      </c>
    </row>
    <row r="658" spans="1:1">
      <c r="A658" s="60">
        <v>41564</v>
      </c>
    </row>
    <row r="659" spans="1:1">
      <c r="A659" s="60">
        <v>41565</v>
      </c>
    </row>
    <row r="660" spans="1:1">
      <c r="A660" s="60">
        <v>41566</v>
      </c>
    </row>
    <row r="661" spans="1:1">
      <c r="A661" s="60">
        <v>41567</v>
      </c>
    </row>
    <row r="662" spans="1:1">
      <c r="A662" s="60">
        <v>41568</v>
      </c>
    </row>
    <row r="663" spans="1:1">
      <c r="A663" s="60">
        <v>41569</v>
      </c>
    </row>
    <row r="664" spans="1:1">
      <c r="A664" s="60">
        <v>41570</v>
      </c>
    </row>
    <row r="665" spans="1:1">
      <c r="A665" s="60">
        <v>41571</v>
      </c>
    </row>
    <row r="666" spans="1:1">
      <c r="A666" s="60">
        <v>41572</v>
      </c>
    </row>
    <row r="667" spans="1:1">
      <c r="A667" s="60">
        <v>41573</v>
      </c>
    </row>
    <row r="668" spans="1:1">
      <c r="A668" s="60">
        <v>41574</v>
      </c>
    </row>
    <row r="669" spans="1:1">
      <c r="A669" s="60">
        <v>41575</v>
      </c>
    </row>
    <row r="670" spans="1:1">
      <c r="A670" s="60">
        <v>41576</v>
      </c>
    </row>
    <row r="671" spans="1:1">
      <c r="A671" s="60">
        <v>41577</v>
      </c>
    </row>
    <row r="672" spans="1:1">
      <c r="A672" s="60">
        <v>41578</v>
      </c>
    </row>
    <row r="673" spans="1:1">
      <c r="A673" s="60">
        <v>41579</v>
      </c>
    </row>
    <row r="674" spans="1:1">
      <c r="A674" s="60">
        <v>41580</v>
      </c>
    </row>
    <row r="675" spans="1:1">
      <c r="A675" s="60">
        <v>41581</v>
      </c>
    </row>
    <row r="676" spans="1:1">
      <c r="A676" s="60">
        <v>41582</v>
      </c>
    </row>
    <row r="677" spans="1:1">
      <c r="A677" s="60">
        <v>41583</v>
      </c>
    </row>
    <row r="678" spans="1:1">
      <c r="A678" s="60">
        <v>41584</v>
      </c>
    </row>
    <row r="679" spans="1:1">
      <c r="A679" s="60">
        <v>41585</v>
      </c>
    </row>
    <row r="680" spans="1:1">
      <c r="A680" s="60">
        <v>41586</v>
      </c>
    </row>
    <row r="681" spans="1:1">
      <c r="A681" s="60">
        <v>41587</v>
      </c>
    </row>
    <row r="682" spans="1:1">
      <c r="A682" s="60">
        <v>41588</v>
      </c>
    </row>
    <row r="683" spans="1:1">
      <c r="A683" s="60">
        <v>41589</v>
      </c>
    </row>
    <row r="684" spans="1:1">
      <c r="A684" s="60">
        <v>41590</v>
      </c>
    </row>
    <row r="685" spans="1:1">
      <c r="A685" s="60">
        <v>41591</v>
      </c>
    </row>
    <row r="686" spans="1:1">
      <c r="A686" s="60">
        <v>41592</v>
      </c>
    </row>
    <row r="687" spans="1:1">
      <c r="A687" s="60">
        <v>41593</v>
      </c>
    </row>
    <row r="688" spans="1:1">
      <c r="A688" s="60">
        <v>41594</v>
      </c>
    </row>
    <row r="689" spans="1:1">
      <c r="A689" s="60">
        <v>41595</v>
      </c>
    </row>
    <row r="690" spans="1:1">
      <c r="A690" s="60">
        <v>41596</v>
      </c>
    </row>
    <row r="691" spans="1:1">
      <c r="A691" s="60">
        <v>41597</v>
      </c>
    </row>
    <row r="692" spans="1:1">
      <c r="A692" s="60">
        <v>41598</v>
      </c>
    </row>
    <row r="693" spans="1:1">
      <c r="A693" s="60">
        <v>41599</v>
      </c>
    </row>
    <row r="694" spans="1:1">
      <c r="A694" s="60">
        <v>41600</v>
      </c>
    </row>
    <row r="695" spans="1:1">
      <c r="A695" s="60">
        <v>41601</v>
      </c>
    </row>
    <row r="696" spans="1:1">
      <c r="A696" s="60">
        <v>41602</v>
      </c>
    </row>
    <row r="697" spans="1:1">
      <c r="A697" s="60">
        <v>41603</v>
      </c>
    </row>
    <row r="698" spans="1:1">
      <c r="A698" s="60">
        <v>41604</v>
      </c>
    </row>
    <row r="699" spans="1:1">
      <c r="A699" s="60">
        <v>41605</v>
      </c>
    </row>
    <row r="700" spans="1:1">
      <c r="A700" s="60">
        <v>41606</v>
      </c>
    </row>
    <row r="701" spans="1:1">
      <c r="A701" s="60">
        <v>41607</v>
      </c>
    </row>
    <row r="702" spans="1:1">
      <c r="A702" s="60">
        <v>41608</v>
      </c>
    </row>
    <row r="703" spans="1:1">
      <c r="A703" s="60">
        <v>41609</v>
      </c>
    </row>
    <row r="704" spans="1:1">
      <c r="A704" s="60">
        <v>41610</v>
      </c>
    </row>
    <row r="705" spans="1:1">
      <c r="A705" s="60">
        <v>41611</v>
      </c>
    </row>
    <row r="706" spans="1:1">
      <c r="A706" s="60">
        <v>41612</v>
      </c>
    </row>
    <row r="707" spans="1:1">
      <c r="A707" s="60">
        <v>41613</v>
      </c>
    </row>
    <row r="708" spans="1:1">
      <c r="A708" s="60">
        <v>41614</v>
      </c>
    </row>
    <row r="709" spans="1:1">
      <c r="A709" s="60">
        <v>41615</v>
      </c>
    </row>
    <row r="710" spans="1:1">
      <c r="A710" s="60">
        <v>41616</v>
      </c>
    </row>
    <row r="711" spans="1:1">
      <c r="A711" s="60">
        <v>41617</v>
      </c>
    </row>
    <row r="712" spans="1:1">
      <c r="A712" s="60">
        <v>41618</v>
      </c>
    </row>
    <row r="713" spans="1:1">
      <c r="A713" s="60">
        <v>41619</v>
      </c>
    </row>
    <row r="714" spans="1:1">
      <c r="A714" s="60">
        <v>41620</v>
      </c>
    </row>
    <row r="715" spans="1:1">
      <c r="A715" s="60">
        <v>41621</v>
      </c>
    </row>
    <row r="716" spans="1:1">
      <c r="A716" s="60">
        <v>41622</v>
      </c>
    </row>
    <row r="717" spans="1:1">
      <c r="A717" s="60">
        <v>41623</v>
      </c>
    </row>
    <row r="718" spans="1:1">
      <c r="A718" s="60">
        <v>41624</v>
      </c>
    </row>
    <row r="719" spans="1:1">
      <c r="A719" s="60">
        <v>41625</v>
      </c>
    </row>
    <row r="720" spans="1:1">
      <c r="A720" s="60">
        <v>41626</v>
      </c>
    </row>
    <row r="721" spans="1:1">
      <c r="A721" s="60">
        <v>41627</v>
      </c>
    </row>
    <row r="722" spans="1:1">
      <c r="A722" s="60">
        <v>41628</v>
      </c>
    </row>
    <row r="723" spans="1:1">
      <c r="A723" s="60">
        <v>41629</v>
      </c>
    </row>
    <row r="724" spans="1:1">
      <c r="A724" s="60">
        <v>41630</v>
      </c>
    </row>
    <row r="725" spans="1:1">
      <c r="A725" s="60">
        <v>41631</v>
      </c>
    </row>
    <row r="726" spans="1:1">
      <c r="A726" s="60">
        <v>41632</v>
      </c>
    </row>
    <row r="727" spans="1:1">
      <c r="A727" s="60">
        <v>41633</v>
      </c>
    </row>
    <row r="728" spans="1:1">
      <c r="A728" s="60">
        <v>41634</v>
      </c>
    </row>
    <row r="729" spans="1:1">
      <c r="A729" s="60">
        <v>41635</v>
      </c>
    </row>
    <row r="730" spans="1:1">
      <c r="A730" s="60">
        <v>41636</v>
      </c>
    </row>
    <row r="731" spans="1:1">
      <c r="A731" s="60">
        <v>41637</v>
      </c>
    </row>
    <row r="732" spans="1:1">
      <c r="A732" s="60">
        <v>41638</v>
      </c>
    </row>
    <row r="733" spans="1:1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ColWidth="9.109375" defaultRowHeight="13.8"/>
  <cols>
    <col min="1" max="1" width="14.33203125" style="21" bestFit="1" customWidth="1"/>
    <col min="2" max="2" width="80" style="249" customWidth="1"/>
    <col min="3" max="3" width="16.5546875" style="21" customWidth="1"/>
    <col min="4" max="4" width="14.33203125" style="21" customWidth="1"/>
    <col min="5" max="5" width="0.44140625" style="19" customWidth="1"/>
    <col min="6" max="16384" width="9.109375" style="21"/>
  </cols>
  <sheetData>
    <row r="1" spans="1:12" s="6" customFormat="1">
      <c r="A1" s="73" t="s">
        <v>260</v>
      </c>
      <c r="B1" s="245"/>
      <c r="C1" s="515" t="s">
        <v>97</v>
      </c>
      <c r="D1" s="515"/>
      <c r="E1" s="112"/>
    </row>
    <row r="2" spans="1:12" s="6" customFormat="1">
      <c r="A2" s="75" t="s">
        <v>128</v>
      </c>
      <c r="B2" s="245"/>
      <c r="C2" s="347">
        <v>42571</v>
      </c>
      <c r="D2" s="382">
        <v>42591</v>
      </c>
      <c r="E2" s="112"/>
    </row>
    <row r="3" spans="1:12" s="6" customFormat="1">
      <c r="A3" s="75"/>
      <c r="B3" s="245"/>
      <c r="C3" s="74"/>
      <c r="D3" s="74"/>
      <c r="E3" s="112"/>
    </row>
    <row r="4" spans="1:12" s="2" customFormat="1">
      <c r="A4" s="76" t="str">
        <f>'ფორმა N2'!A4</f>
        <v>ანგარიშვალდებული პირის დასახელება:</v>
      </c>
      <c r="B4" s="246"/>
      <c r="C4" s="75"/>
      <c r="D4" s="75"/>
      <c r="E4" s="107"/>
      <c r="L4" s="6"/>
    </row>
    <row r="5" spans="1:12" s="2" customFormat="1">
      <c r="A5" s="117" t="str">
        <f>'ფორმა N1'!D4</f>
        <v>პლატფორმა ახალი პოიტიკური მოძრაობა სახელმწიფო ხალხისთვის</v>
      </c>
      <c r="B5" s="247"/>
      <c r="C5" s="57"/>
      <c r="D5" s="57"/>
      <c r="E5" s="107"/>
    </row>
    <row r="6" spans="1:12" s="2" customFormat="1">
      <c r="A6" s="76"/>
      <c r="B6" s="246"/>
      <c r="C6" s="75"/>
      <c r="D6" s="75"/>
      <c r="E6" s="107"/>
    </row>
    <row r="7" spans="1:12" s="6" customFormat="1" ht="16.2">
      <c r="A7" s="99"/>
      <c r="B7" s="111"/>
      <c r="C7" s="77"/>
      <c r="D7" s="77"/>
      <c r="E7" s="112"/>
    </row>
    <row r="8" spans="1:12" s="6" customFormat="1" ht="27.6">
      <c r="A8" s="105" t="s">
        <v>64</v>
      </c>
      <c r="B8" s="78" t="s">
        <v>237</v>
      </c>
      <c r="C8" s="78" t="s">
        <v>66</v>
      </c>
      <c r="D8" s="78" t="s">
        <v>67</v>
      </c>
      <c r="E8" s="112"/>
      <c r="F8" s="20"/>
    </row>
    <row r="9" spans="1:12" s="7" customFormat="1">
      <c r="A9" s="232">
        <v>1</v>
      </c>
      <c r="B9" s="232" t="s">
        <v>65</v>
      </c>
      <c r="C9" s="84">
        <f>SUM(C10,C26)</f>
        <v>0</v>
      </c>
      <c r="D9" s="84">
        <f>SUM(D10,D26)</f>
        <v>0</v>
      </c>
      <c r="E9" s="112"/>
    </row>
    <row r="10" spans="1:12" s="7" customFormat="1">
      <c r="A10" s="86">
        <v>1.1000000000000001</v>
      </c>
      <c r="B10" s="86" t="s">
        <v>69</v>
      </c>
      <c r="C10" s="84">
        <f>SUM(C11,C12,C16,C19,C25,C26)</f>
        <v>0</v>
      </c>
      <c r="D10" s="84">
        <f>SUM(D11,D12,D16,D19,D24,D25)</f>
        <v>0</v>
      </c>
      <c r="E10" s="112"/>
    </row>
    <row r="11" spans="1:12" s="9" customFormat="1" ht="16.2">
      <c r="A11" s="87" t="s">
        <v>30</v>
      </c>
      <c r="B11" s="87" t="s">
        <v>68</v>
      </c>
      <c r="C11" s="8"/>
      <c r="D11" s="8"/>
      <c r="E11" s="112"/>
    </row>
    <row r="12" spans="1:12" s="10" customFormat="1">
      <c r="A12" s="87" t="s">
        <v>31</v>
      </c>
      <c r="B12" s="87" t="s">
        <v>296</v>
      </c>
      <c r="C12" s="106">
        <f>SUM(C14:C15)</f>
        <v>0</v>
      </c>
      <c r="D12" s="106">
        <f>SUM(D14:D15)</f>
        <v>0</v>
      </c>
      <c r="E12" s="112"/>
    </row>
    <row r="13" spans="1:12" s="3" customFormat="1">
      <c r="A13" s="96" t="s">
        <v>70</v>
      </c>
      <c r="B13" s="96" t="s">
        <v>299</v>
      </c>
      <c r="C13" s="8"/>
      <c r="D13" s="8"/>
      <c r="E13" s="112"/>
    </row>
    <row r="14" spans="1:12" s="3" customFormat="1">
      <c r="A14" s="96" t="s">
        <v>472</v>
      </c>
      <c r="B14" s="96" t="s">
        <v>471</v>
      </c>
      <c r="C14" s="8"/>
      <c r="D14" s="8"/>
      <c r="E14" s="112"/>
    </row>
    <row r="15" spans="1:12" s="3" customFormat="1">
      <c r="A15" s="96" t="s">
        <v>473</v>
      </c>
      <c r="B15" s="96" t="s">
        <v>86</v>
      </c>
      <c r="C15" s="8"/>
      <c r="D15" s="8"/>
      <c r="E15" s="112"/>
    </row>
    <row r="16" spans="1:12" s="3" customFormat="1">
      <c r="A16" s="87" t="s">
        <v>71</v>
      </c>
      <c r="B16" s="87" t="s">
        <v>72</v>
      </c>
      <c r="C16" s="106">
        <f>SUM(C17:C18)</f>
        <v>0</v>
      </c>
      <c r="D16" s="106">
        <f>SUM(D17:D18)</f>
        <v>0</v>
      </c>
      <c r="E16" s="112"/>
    </row>
    <row r="17" spans="1:5" s="3" customFormat="1">
      <c r="A17" s="96" t="s">
        <v>73</v>
      </c>
      <c r="B17" s="96" t="s">
        <v>75</v>
      </c>
      <c r="C17" s="8"/>
      <c r="D17" s="8"/>
      <c r="E17" s="112"/>
    </row>
    <row r="18" spans="1:5" s="3" customFormat="1" ht="27.6">
      <c r="A18" s="96" t="s">
        <v>74</v>
      </c>
      <c r="B18" s="96" t="s">
        <v>98</v>
      </c>
      <c r="C18" s="8"/>
      <c r="D18" s="8"/>
      <c r="E18" s="112"/>
    </row>
    <row r="19" spans="1:5" s="3" customFormat="1">
      <c r="A19" s="87" t="s">
        <v>76</v>
      </c>
      <c r="B19" s="87" t="s">
        <v>393</v>
      </c>
      <c r="C19" s="106">
        <f>SUM(C20:C23)</f>
        <v>0</v>
      </c>
      <c r="D19" s="106">
        <f>SUM(D20:D23)</f>
        <v>0</v>
      </c>
      <c r="E19" s="112"/>
    </row>
    <row r="20" spans="1:5" s="3" customFormat="1">
      <c r="A20" s="96" t="s">
        <v>77</v>
      </c>
      <c r="B20" s="96" t="s">
        <v>78</v>
      </c>
      <c r="C20" s="8"/>
      <c r="D20" s="8"/>
      <c r="E20" s="112"/>
    </row>
    <row r="21" spans="1:5" s="3" customFormat="1" ht="27.6">
      <c r="A21" s="96" t="s">
        <v>81</v>
      </c>
      <c r="B21" s="96" t="s">
        <v>79</v>
      </c>
      <c r="C21" s="8"/>
      <c r="D21" s="8"/>
      <c r="E21" s="112"/>
    </row>
    <row r="22" spans="1:5" s="3" customFormat="1">
      <c r="A22" s="96" t="s">
        <v>82</v>
      </c>
      <c r="B22" s="96" t="s">
        <v>80</v>
      </c>
      <c r="C22" s="8"/>
      <c r="D22" s="8"/>
      <c r="E22" s="112"/>
    </row>
    <row r="23" spans="1:5" s="3" customFormat="1">
      <c r="A23" s="96" t="s">
        <v>83</v>
      </c>
      <c r="B23" s="96" t="s">
        <v>417</v>
      </c>
      <c r="C23" s="8"/>
      <c r="D23" s="8"/>
      <c r="E23" s="112"/>
    </row>
    <row r="24" spans="1:5" s="3" customFormat="1">
      <c r="A24" s="87" t="s">
        <v>84</v>
      </c>
      <c r="B24" s="87" t="s">
        <v>418</v>
      </c>
      <c r="C24" s="265"/>
      <c r="D24" s="8"/>
      <c r="E24" s="112"/>
    </row>
    <row r="25" spans="1:5" s="3" customFormat="1">
      <c r="A25" s="87" t="s">
        <v>239</v>
      </c>
      <c r="B25" s="87" t="s">
        <v>424</v>
      </c>
      <c r="C25" s="8"/>
      <c r="D25" s="8"/>
      <c r="E25" s="112"/>
    </row>
    <row r="26" spans="1:5">
      <c r="A26" s="86">
        <v>1.2</v>
      </c>
      <c r="B26" s="86" t="s">
        <v>85</v>
      </c>
      <c r="C26" s="84">
        <f>SUM(C27,C35)</f>
        <v>0</v>
      </c>
      <c r="D26" s="84">
        <f>SUM(D27,D35)</f>
        <v>0</v>
      </c>
      <c r="E26" s="112"/>
    </row>
    <row r="27" spans="1:5">
      <c r="A27" s="87" t="s">
        <v>32</v>
      </c>
      <c r="B27" s="87" t="s">
        <v>299</v>
      </c>
      <c r="C27" s="106">
        <f>SUM(C28:C30)</f>
        <v>0</v>
      </c>
      <c r="D27" s="106">
        <f>SUM(D28:D30)</f>
        <v>0</v>
      </c>
      <c r="E27" s="112"/>
    </row>
    <row r="28" spans="1:5">
      <c r="A28" s="240" t="s">
        <v>87</v>
      </c>
      <c r="B28" s="240" t="s">
        <v>297</v>
      </c>
      <c r="C28" s="8"/>
      <c r="D28" s="8"/>
      <c r="E28" s="112"/>
    </row>
    <row r="29" spans="1:5">
      <c r="A29" s="240" t="s">
        <v>88</v>
      </c>
      <c r="B29" s="240" t="s">
        <v>300</v>
      </c>
      <c r="C29" s="8"/>
      <c r="D29" s="8"/>
      <c r="E29" s="112"/>
    </row>
    <row r="30" spans="1:5">
      <c r="A30" s="240" t="s">
        <v>426</v>
      </c>
      <c r="B30" s="240" t="s">
        <v>298</v>
      </c>
      <c r="C30" s="8"/>
      <c r="D30" s="8"/>
      <c r="E30" s="112"/>
    </row>
    <row r="31" spans="1:5">
      <c r="A31" s="87" t="s">
        <v>33</v>
      </c>
      <c r="B31" s="87" t="s">
        <v>471</v>
      </c>
      <c r="C31" s="106">
        <f>SUM(C32:C34)</f>
        <v>0</v>
      </c>
      <c r="D31" s="106">
        <f>SUM(D32:D34)</f>
        <v>0</v>
      </c>
      <c r="E31" s="112"/>
    </row>
    <row r="32" spans="1:5">
      <c r="A32" s="240" t="s">
        <v>12</v>
      </c>
      <c r="B32" s="240" t="s">
        <v>474</v>
      </c>
      <c r="C32" s="8"/>
      <c r="D32" s="8"/>
      <c r="E32" s="112"/>
    </row>
    <row r="33" spans="1:9">
      <c r="A33" s="240" t="s">
        <v>13</v>
      </c>
      <c r="B33" s="240" t="s">
        <v>475</v>
      </c>
      <c r="C33" s="8"/>
      <c r="D33" s="8"/>
      <c r="E33" s="112"/>
    </row>
    <row r="34" spans="1:9">
      <c r="A34" s="240" t="s">
        <v>269</v>
      </c>
      <c r="B34" s="240" t="s">
        <v>476</v>
      </c>
      <c r="C34" s="8"/>
      <c r="D34" s="8"/>
      <c r="E34" s="112"/>
    </row>
    <row r="35" spans="1:9" s="23" customFormat="1">
      <c r="A35" s="87" t="s">
        <v>34</v>
      </c>
      <c r="B35" s="253" t="s">
        <v>423</v>
      </c>
      <c r="C35" s="8"/>
      <c r="D35" s="8"/>
    </row>
    <row r="36" spans="1:9" s="2" customFormat="1">
      <c r="A36" s="1"/>
      <c r="B36" s="248"/>
      <c r="E36" s="5"/>
    </row>
    <row r="37" spans="1:9" s="2" customFormat="1">
      <c r="B37" s="248"/>
      <c r="E37" s="5"/>
    </row>
    <row r="38" spans="1:9">
      <c r="A38" s="1"/>
    </row>
    <row r="39" spans="1:9">
      <c r="A39" s="2"/>
    </row>
    <row r="40" spans="1:9" s="2" customFormat="1">
      <c r="A40" s="68" t="s">
        <v>96</v>
      </c>
      <c r="B40" s="248"/>
      <c r="E40" s="5"/>
    </row>
    <row r="41" spans="1:9" s="2" customFormat="1">
      <c r="B41" s="248"/>
      <c r="E41"/>
      <c r="F41"/>
      <c r="G41"/>
      <c r="H41"/>
      <c r="I41"/>
    </row>
    <row r="42" spans="1:9" s="2" customFormat="1">
      <c r="B42" s="248"/>
      <c r="D42" s="12"/>
      <c r="E42"/>
      <c r="F42"/>
      <c r="G42"/>
      <c r="H42"/>
      <c r="I42"/>
    </row>
    <row r="43" spans="1:9" s="2" customFormat="1">
      <c r="A43"/>
      <c r="B43" s="250" t="s">
        <v>421</v>
      </c>
      <c r="D43" s="12"/>
      <c r="E43"/>
      <c r="F43"/>
      <c r="G43"/>
      <c r="H43"/>
      <c r="I43"/>
    </row>
    <row r="44" spans="1:9" s="2" customFormat="1">
      <c r="A44"/>
      <c r="B44" s="248" t="s">
        <v>258</v>
      </c>
      <c r="D44" s="12"/>
      <c r="E44"/>
      <c r="F44"/>
      <c r="G44"/>
      <c r="H44"/>
      <c r="I44"/>
    </row>
    <row r="45" spans="1:9" customFormat="1" ht="13.2">
      <c r="B45" s="251" t="s">
        <v>127</v>
      </c>
    </row>
    <row r="46" spans="1:9" customFormat="1" ht="13.2">
      <c r="B46" s="252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Normal="100" zoomScaleSheetLayoutView="80" workbookViewId="0">
      <selection activeCell="C2" sqref="C2:D2"/>
    </sheetView>
  </sheetViews>
  <sheetFormatPr defaultColWidth="9.109375" defaultRowHeight="13.8"/>
  <cols>
    <col min="1" max="1" width="15.88671875" style="2" customWidth="1"/>
    <col min="2" max="2" width="76.6640625" style="2" customWidth="1"/>
    <col min="3" max="3" width="15.109375" style="2" customWidth="1"/>
    <col min="4" max="4" width="13.5546875" style="2" customWidth="1"/>
    <col min="5" max="5" width="0.6640625" style="2" customWidth="1"/>
    <col min="6" max="16384" width="9.109375" style="2"/>
  </cols>
  <sheetData>
    <row r="1" spans="1:5" s="6" customFormat="1">
      <c r="A1" s="73" t="s">
        <v>382</v>
      </c>
      <c r="B1" s="229"/>
      <c r="C1" s="515" t="s">
        <v>97</v>
      </c>
      <c r="D1" s="515"/>
      <c r="E1" s="90"/>
    </row>
    <row r="2" spans="1:5" s="6" customFormat="1">
      <c r="A2" s="73" t="s">
        <v>383</v>
      </c>
      <c r="B2" s="229"/>
      <c r="C2" s="347">
        <v>42571</v>
      </c>
      <c r="D2" s="382">
        <v>42591</v>
      </c>
      <c r="E2" s="90"/>
    </row>
    <row r="3" spans="1:5" s="6" customFormat="1">
      <c r="A3" s="73" t="s">
        <v>384</v>
      </c>
      <c r="B3" s="229"/>
      <c r="C3" s="230"/>
      <c r="D3" s="230"/>
      <c r="E3" s="90"/>
    </row>
    <row r="4" spans="1:5" s="6" customFormat="1">
      <c r="A4" s="75" t="s">
        <v>128</v>
      </c>
      <c r="B4" s="229"/>
      <c r="C4" s="230"/>
      <c r="D4" s="230"/>
      <c r="E4" s="90"/>
    </row>
    <row r="5" spans="1:5" s="6" customFormat="1">
      <c r="A5" s="75"/>
      <c r="B5" s="229"/>
      <c r="C5" s="230"/>
      <c r="D5" s="230"/>
      <c r="E5" s="90"/>
    </row>
    <row r="6" spans="1:5">
      <c r="A6" s="76" t="str">
        <f>'[1]ფორმა N2'!A4</f>
        <v>ანგარიშვალდებული პირის დასახელება:</v>
      </c>
      <c r="B6" s="76"/>
      <c r="C6" s="75"/>
      <c r="D6" s="75"/>
      <c r="E6" s="91"/>
    </row>
    <row r="7" spans="1:5">
      <c r="A7" s="231" t="str">
        <f>'ფორმა N1'!D4</f>
        <v>პლატფორმა ახალი პოიტიკური მოძრაობა სახელმწიფო ხალხისთვის</v>
      </c>
      <c r="B7" s="79"/>
      <c r="C7" s="80"/>
      <c r="D7" s="80"/>
      <c r="E7" s="91"/>
    </row>
    <row r="8" spans="1:5">
      <c r="A8" s="76"/>
      <c r="B8" s="76"/>
      <c r="C8" s="75"/>
      <c r="D8" s="75"/>
      <c r="E8" s="91"/>
    </row>
    <row r="9" spans="1:5" s="6" customFormat="1">
      <c r="A9" s="229"/>
      <c r="B9" s="229"/>
      <c r="C9" s="77"/>
      <c r="D9" s="77"/>
      <c r="E9" s="90"/>
    </row>
    <row r="10" spans="1:5" s="6" customFormat="1" ht="27.6">
      <c r="A10" s="88" t="s">
        <v>64</v>
      </c>
      <c r="B10" s="89" t="s">
        <v>11</v>
      </c>
      <c r="C10" s="78" t="s">
        <v>10</v>
      </c>
      <c r="D10" s="78" t="s">
        <v>9</v>
      </c>
      <c r="E10" s="90"/>
    </row>
    <row r="11" spans="1:5" s="7" customFormat="1">
      <c r="A11" s="232">
        <v>1</v>
      </c>
      <c r="B11" s="232" t="s">
        <v>57</v>
      </c>
      <c r="C11" s="81">
        <f>SUM(C12,C15,C55,C58,C59,C60,C78)</f>
        <v>0</v>
      </c>
      <c r="D11" s="81">
        <f>SUM(D12,D15,D55,D58,D59,D60,D66,D74,D75)</f>
        <v>0</v>
      </c>
      <c r="E11" s="233"/>
    </row>
    <row r="12" spans="1:5" s="9" customFormat="1" ht="16.2">
      <c r="A12" s="86">
        <v>1.1000000000000001</v>
      </c>
      <c r="B12" s="86" t="s">
        <v>58</v>
      </c>
      <c r="C12" s="82">
        <f>SUM(C13:C14)</f>
        <v>0</v>
      </c>
      <c r="D12" s="82">
        <f>SUM(D13:D14)</f>
        <v>0</v>
      </c>
      <c r="E12" s="92"/>
    </row>
    <row r="13" spans="1:5" s="10" customFormat="1">
      <c r="A13" s="87" t="s">
        <v>30</v>
      </c>
      <c r="B13" s="87" t="s">
        <v>59</v>
      </c>
      <c r="C13" s="4"/>
      <c r="D13" s="4"/>
      <c r="E13" s="93"/>
    </row>
    <row r="14" spans="1:5" s="3" customFormat="1">
      <c r="A14" s="87" t="s">
        <v>31</v>
      </c>
      <c r="B14" s="87" t="s">
        <v>0</v>
      </c>
      <c r="C14" s="4"/>
      <c r="D14" s="4"/>
      <c r="E14" s="94"/>
    </row>
    <row r="15" spans="1:5" s="7" customFormat="1">
      <c r="A15" s="86">
        <v>1.2</v>
      </c>
      <c r="B15" s="86" t="s">
        <v>60</v>
      </c>
      <c r="C15" s="83">
        <f>SUM(C16,C19,C31,C32,C33,C34,C37,C38,C45:C49,C53,C54)</f>
        <v>0</v>
      </c>
      <c r="D15" s="83">
        <f>SUM(D16,D19,D31,D32,D33,D34,D37,D38,D45:D49,D53,D54)</f>
        <v>0</v>
      </c>
      <c r="E15" s="233"/>
    </row>
    <row r="16" spans="1:5" s="3" customFormat="1">
      <c r="A16" s="87" t="s">
        <v>32</v>
      </c>
      <c r="B16" s="87" t="s">
        <v>1</v>
      </c>
      <c r="C16" s="82">
        <f>SUM(C17:C18)</f>
        <v>0</v>
      </c>
      <c r="D16" s="82">
        <f>SUM(D17:D18)</f>
        <v>0</v>
      </c>
      <c r="E16" s="94"/>
    </row>
    <row r="17" spans="1:6" s="3" customFormat="1">
      <c r="A17" s="96" t="s">
        <v>87</v>
      </c>
      <c r="B17" s="96" t="s">
        <v>61</v>
      </c>
      <c r="C17" s="4"/>
      <c r="D17" s="234"/>
      <c r="E17" s="94"/>
    </row>
    <row r="18" spans="1:6" s="3" customFormat="1">
      <c r="A18" s="96" t="s">
        <v>88</v>
      </c>
      <c r="B18" s="96" t="s">
        <v>62</v>
      </c>
      <c r="C18" s="4"/>
      <c r="D18" s="234"/>
      <c r="E18" s="94"/>
    </row>
    <row r="19" spans="1:6" s="3" customFormat="1">
      <c r="A19" s="87" t="s">
        <v>33</v>
      </c>
      <c r="B19" s="87" t="s">
        <v>2</v>
      </c>
      <c r="C19" s="82">
        <f>SUM(C20:C25,C30)</f>
        <v>0</v>
      </c>
      <c r="D19" s="82">
        <f>SUM(D20:D25,D30)</f>
        <v>0</v>
      </c>
      <c r="E19" s="235"/>
      <c r="F19" s="236"/>
    </row>
    <row r="20" spans="1:6" s="239" customFormat="1" ht="27.6">
      <c r="A20" s="96" t="s">
        <v>12</v>
      </c>
      <c r="B20" s="96" t="s">
        <v>238</v>
      </c>
      <c r="C20" s="237"/>
      <c r="D20" s="38"/>
      <c r="E20" s="238"/>
    </row>
    <row r="21" spans="1:6" s="239" customFormat="1">
      <c r="A21" s="96" t="s">
        <v>13</v>
      </c>
      <c r="B21" s="96" t="s">
        <v>14</v>
      </c>
      <c r="C21" s="237"/>
      <c r="D21" s="39"/>
      <c r="E21" s="238"/>
    </row>
    <row r="22" spans="1:6" s="239" customFormat="1" ht="27.6">
      <c r="A22" s="96" t="s">
        <v>269</v>
      </c>
      <c r="B22" s="96" t="s">
        <v>22</v>
      </c>
      <c r="C22" s="237"/>
      <c r="D22" s="40"/>
      <c r="E22" s="238"/>
    </row>
    <row r="23" spans="1:6" s="239" customFormat="1" ht="16.5" customHeight="1">
      <c r="A23" s="96" t="s">
        <v>270</v>
      </c>
      <c r="B23" s="96" t="s">
        <v>15</v>
      </c>
      <c r="C23" s="237"/>
      <c r="D23" s="40"/>
      <c r="E23" s="238"/>
    </row>
    <row r="24" spans="1:6" s="239" customFormat="1" ht="16.5" customHeight="1">
      <c r="A24" s="96" t="s">
        <v>271</v>
      </c>
      <c r="B24" s="96" t="s">
        <v>16</v>
      </c>
      <c r="C24" s="237"/>
      <c r="D24" s="40"/>
      <c r="E24" s="238"/>
    </row>
    <row r="25" spans="1:6" s="239" customFormat="1" ht="16.5" customHeight="1">
      <c r="A25" s="96" t="s">
        <v>272</v>
      </c>
      <c r="B25" s="96" t="s">
        <v>17</v>
      </c>
      <c r="C25" s="82">
        <f>SUM(C26:C29)</f>
        <v>0</v>
      </c>
      <c r="D25" s="82">
        <f>SUM(D26:D29)</f>
        <v>0</v>
      </c>
      <c r="E25" s="238"/>
    </row>
    <row r="26" spans="1:6" s="239" customFormat="1" ht="16.5" customHeight="1">
      <c r="A26" s="240" t="s">
        <v>273</v>
      </c>
      <c r="B26" s="240" t="s">
        <v>18</v>
      </c>
      <c r="C26" s="237"/>
      <c r="D26" s="40"/>
      <c r="E26" s="238"/>
    </row>
    <row r="27" spans="1:6" s="239" customFormat="1" ht="16.5" customHeight="1">
      <c r="A27" s="240" t="s">
        <v>274</v>
      </c>
      <c r="B27" s="240" t="s">
        <v>19</v>
      </c>
      <c r="C27" s="237"/>
      <c r="D27" s="40"/>
      <c r="E27" s="238"/>
    </row>
    <row r="28" spans="1:6" s="239" customFormat="1" ht="16.5" customHeight="1">
      <c r="A28" s="240" t="s">
        <v>275</v>
      </c>
      <c r="B28" s="240" t="s">
        <v>20</v>
      </c>
      <c r="C28" s="237"/>
      <c r="D28" s="40"/>
      <c r="E28" s="238"/>
    </row>
    <row r="29" spans="1:6" s="239" customFormat="1" ht="16.5" customHeight="1">
      <c r="A29" s="240" t="s">
        <v>276</v>
      </c>
      <c r="B29" s="240" t="s">
        <v>23</v>
      </c>
      <c r="C29" s="237"/>
      <c r="D29" s="41"/>
      <c r="E29" s="238"/>
    </row>
    <row r="30" spans="1:6" s="239" customFormat="1" ht="16.5" customHeight="1">
      <c r="A30" s="96" t="s">
        <v>277</v>
      </c>
      <c r="B30" s="96" t="s">
        <v>21</v>
      </c>
      <c r="C30" s="237"/>
      <c r="D30" s="41"/>
      <c r="E30" s="238"/>
    </row>
    <row r="31" spans="1:6" s="3" customFormat="1" ht="16.5" customHeight="1">
      <c r="A31" s="87" t="s">
        <v>34</v>
      </c>
      <c r="B31" s="87" t="s">
        <v>3</v>
      </c>
      <c r="C31" s="4"/>
      <c r="D31" s="234"/>
      <c r="E31" s="235"/>
    </row>
    <row r="32" spans="1:6" s="3" customFormat="1" ht="16.5" customHeight="1">
      <c r="A32" s="87" t="s">
        <v>35</v>
      </c>
      <c r="B32" s="87" t="s">
        <v>4</v>
      </c>
      <c r="C32" s="4"/>
      <c r="D32" s="234"/>
      <c r="E32" s="94"/>
    </row>
    <row r="33" spans="1:5" s="3" customFormat="1" ht="16.5" customHeight="1">
      <c r="A33" s="87" t="s">
        <v>36</v>
      </c>
      <c r="B33" s="87" t="s">
        <v>5</v>
      </c>
      <c r="C33" s="4"/>
      <c r="D33" s="234"/>
      <c r="E33" s="94"/>
    </row>
    <row r="34" spans="1:5" s="3" customFormat="1">
      <c r="A34" s="87" t="s">
        <v>37</v>
      </c>
      <c r="B34" s="87" t="s">
        <v>63</v>
      </c>
      <c r="C34" s="82">
        <f>SUM(C35:C36)</f>
        <v>0</v>
      </c>
      <c r="D34" s="82">
        <f>SUM(D35:D36)</f>
        <v>0</v>
      </c>
      <c r="E34" s="94"/>
    </row>
    <row r="35" spans="1:5" s="3" customFormat="1" ht="16.5" customHeight="1">
      <c r="A35" s="96" t="s">
        <v>278</v>
      </c>
      <c r="B35" s="96" t="s">
        <v>56</v>
      </c>
      <c r="C35" s="4"/>
      <c r="D35" s="234"/>
      <c r="E35" s="94"/>
    </row>
    <row r="36" spans="1:5" s="3" customFormat="1" ht="16.5" customHeight="1">
      <c r="A36" s="96" t="s">
        <v>279</v>
      </c>
      <c r="B36" s="96" t="s">
        <v>55</v>
      </c>
      <c r="C36" s="4"/>
      <c r="D36" s="234"/>
      <c r="E36" s="94"/>
    </row>
    <row r="37" spans="1:5" s="3" customFormat="1" ht="16.5" customHeight="1">
      <c r="A37" s="87" t="s">
        <v>38</v>
      </c>
      <c r="B37" s="87" t="s">
        <v>49</v>
      </c>
      <c r="C37" s="4"/>
      <c r="D37" s="234"/>
      <c r="E37" s="94"/>
    </row>
    <row r="38" spans="1:5" s="3" customFormat="1" ht="16.5" customHeight="1">
      <c r="A38" s="87" t="s">
        <v>39</v>
      </c>
      <c r="B38" s="87" t="s">
        <v>385</v>
      </c>
      <c r="C38" s="82">
        <f>SUM(C39:C44)</f>
        <v>0</v>
      </c>
      <c r="D38" s="82">
        <f>SUM(D39:D44)</f>
        <v>0</v>
      </c>
      <c r="E38" s="94"/>
    </row>
    <row r="39" spans="1:5" s="3" customFormat="1" ht="16.5" customHeight="1">
      <c r="A39" s="17" t="s">
        <v>337</v>
      </c>
      <c r="B39" s="17" t="s">
        <v>341</v>
      </c>
      <c r="C39" s="4"/>
      <c r="D39" s="234"/>
      <c r="E39" s="94"/>
    </row>
    <row r="40" spans="1:5" s="3" customFormat="1" ht="16.5" customHeight="1">
      <c r="A40" s="17" t="s">
        <v>338</v>
      </c>
      <c r="B40" s="17" t="s">
        <v>342</v>
      </c>
      <c r="C40" s="4"/>
      <c r="D40" s="234"/>
      <c r="E40" s="94"/>
    </row>
    <row r="41" spans="1:5" s="3" customFormat="1" ht="16.5" customHeight="1">
      <c r="A41" s="17" t="s">
        <v>339</v>
      </c>
      <c r="B41" s="17" t="s">
        <v>345</v>
      </c>
      <c r="C41" s="4"/>
      <c r="D41" s="234"/>
      <c r="E41" s="94"/>
    </row>
    <row r="42" spans="1:5" s="3" customFormat="1" ht="16.5" customHeight="1">
      <c r="A42" s="17" t="s">
        <v>344</v>
      </c>
      <c r="B42" s="17" t="s">
        <v>346</v>
      </c>
      <c r="C42" s="4"/>
      <c r="D42" s="234"/>
      <c r="E42" s="94"/>
    </row>
    <row r="43" spans="1:5" s="3" customFormat="1" ht="16.5" customHeight="1">
      <c r="A43" s="17" t="s">
        <v>347</v>
      </c>
      <c r="B43" s="17" t="s">
        <v>464</v>
      </c>
      <c r="C43" s="4"/>
      <c r="D43" s="234"/>
      <c r="E43" s="94"/>
    </row>
    <row r="44" spans="1:5" s="3" customFormat="1" ht="16.5" customHeight="1">
      <c r="A44" s="17" t="s">
        <v>465</v>
      </c>
      <c r="B44" s="17" t="s">
        <v>343</v>
      </c>
      <c r="C44" s="4"/>
      <c r="D44" s="234"/>
      <c r="E44" s="94"/>
    </row>
    <row r="45" spans="1:5" s="3" customFormat="1" ht="27.6">
      <c r="A45" s="87" t="s">
        <v>40</v>
      </c>
      <c r="B45" s="87" t="s">
        <v>28</v>
      </c>
      <c r="C45" s="4"/>
      <c r="D45" s="234"/>
      <c r="E45" s="94"/>
    </row>
    <row r="46" spans="1:5" s="3" customFormat="1" ht="16.5" customHeight="1">
      <c r="A46" s="87" t="s">
        <v>41</v>
      </c>
      <c r="B46" s="87" t="s">
        <v>24</v>
      </c>
      <c r="C46" s="4"/>
      <c r="D46" s="234"/>
      <c r="E46" s="94"/>
    </row>
    <row r="47" spans="1:5" s="3" customFormat="1" ht="16.5" customHeight="1">
      <c r="A47" s="87" t="s">
        <v>42</v>
      </c>
      <c r="B47" s="87" t="s">
        <v>25</v>
      </c>
      <c r="C47" s="4"/>
      <c r="D47" s="234"/>
      <c r="E47" s="94"/>
    </row>
    <row r="48" spans="1:5" s="3" customFormat="1" ht="16.5" customHeight="1">
      <c r="A48" s="87" t="s">
        <v>43</v>
      </c>
      <c r="B48" s="87" t="s">
        <v>26</v>
      </c>
      <c r="C48" s="4"/>
      <c r="D48" s="234"/>
      <c r="E48" s="94"/>
    </row>
    <row r="49" spans="1:6" s="3" customFormat="1" ht="16.5" customHeight="1">
      <c r="A49" s="87" t="s">
        <v>44</v>
      </c>
      <c r="B49" s="87" t="s">
        <v>386</v>
      </c>
      <c r="C49" s="82">
        <f>SUM(C50:C52)</f>
        <v>0</v>
      </c>
      <c r="D49" s="82">
        <f>SUM(D50:D52)</f>
        <v>0</v>
      </c>
      <c r="E49" s="94"/>
    </row>
    <row r="50" spans="1:6" s="3" customFormat="1" ht="16.5" customHeight="1">
      <c r="A50" s="96" t="s">
        <v>352</v>
      </c>
      <c r="B50" s="96" t="s">
        <v>355</v>
      </c>
      <c r="C50" s="4"/>
      <c r="D50" s="234"/>
      <c r="E50" s="94"/>
    </row>
    <row r="51" spans="1:6" s="3" customFormat="1" ht="16.5" customHeight="1">
      <c r="A51" s="96" t="s">
        <v>353</v>
      </c>
      <c r="B51" s="96" t="s">
        <v>354</v>
      </c>
      <c r="C51" s="4"/>
      <c r="D51" s="234"/>
      <c r="E51" s="94"/>
    </row>
    <row r="52" spans="1:6" s="3" customFormat="1" ht="16.5" customHeight="1">
      <c r="A52" s="96" t="s">
        <v>356</v>
      </c>
      <c r="B52" s="96" t="s">
        <v>357</v>
      </c>
      <c r="C52" s="4"/>
      <c r="D52" s="234"/>
      <c r="E52" s="94"/>
    </row>
    <row r="53" spans="1:6" s="3" customFormat="1">
      <c r="A53" s="87" t="s">
        <v>45</v>
      </c>
      <c r="B53" s="87" t="s">
        <v>29</v>
      </c>
      <c r="C53" s="4"/>
      <c r="D53" s="234"/>
      <c r="E53" s="94"/>
    </row>
    <row r="54" spans="1:6" s="3" customFormat="1" ht="16.5" customHeight="1">
      <c r="A54" s="87" t="s">
        <v>46</v>
      </c>
      <c r="B54" s="87" t="s">
        <v>6</v>
      </c>
      <c r="C54" s="4"/>
      <c r="D54" s="234"/>
      <c r="E54" s="235"/>
      <c r="F54" s="236"/>
    </row>
    <row r="55" spans="1:6" s="3" customFormat="1" ht="27.6">
      <c r="A55" s="86">
        <v>1.3</v>
      </c>
      <c r="B55" s="86" t="s">
        <v>390</v>
      </c>
      <c r="C55" s="83">
        <f>SUM(C56:C57)</f>
        <v>0</v>
      </c>
      <c r="D55" s="83">
        <f>SUM(D56:D57)</f>
        <v>0</v>
      </c>
      <c r="E55" s="235"/>
      <c r="F55" s="236"/>
    </row>
    <row r="56" spans="1:6" s="3" customFormat="1">
      <c r="A56" s="87" t="s">
        <v>50</v>
      </c>
      <c r="B56" s="87" t="s">
        <v>48</v>
      </c>
      <c r="C56" s="4"/>
      <c r="D56" s="234"/>
      <c r="E56" s="235"/>
      <c r="F56" s="236"/>
    </row>
    <row r="57" spans="1:6" s="3" customFormat="1" ht="16.5" customHeight="1">
      <c r="A57" s="87" t="s">
        <v>51</v>
      </c>
      <c r="B57" s="87" t="s">
        <v>47</v>
      </c>
      <c r="C57" s="4"/>
      <c r="D57" s="234"/>
      <c r="E57" s="235"/>
      <c r="F57" s="236"/>
    </row>
    <row r="58" spans="1:6" s="3" customFormat="1">
      <c r="A58" s="86">
        <v>1.4</v>
      </c>
      <c r="B58" s="86" t="s">
        <v>392</v>
      </c>
      <c r="C58" s="4"/>
      <c r="D58" s="234"/>
      <c r="E58" s="235"/>
      <c r="F58" s="236"/>
    </row>
    <row r="59" spans="1:6" s="239" customFormat="1">
      <c r="A59" s="86">
        <v>1.5</v>
      </c>
      <c r="B59" s="86" t="s">
        <v>7</v>
      </c>
      <c r="C59" s="237"/>
      <c r="D59" s="40"/>
      <c r="E59" s="238"/>
    </row>
    <row r="60" spans="1:6" s="239" customFormat="1">
      <c r="A60" s="86">
        <v>1.6</v>
      </c>
      <c r="B60" s="43" t="s">
        <v>8</v>
      </c>
      <c r="C60" s="84">
        <f>SUM(C61:C65)</f>
        <v>0</v>
      </c>
      <c r="D60" s="85">
        <f>SUM(D61:D65)</f>
        <v>0</v>
      </c>
      <c r="E60" s="238"/>
    </row>
    <row r="61" spans="1:6" s="239" customFormat="1">
      <c r="A61" s="87" t="s">
        <v>285</v>
      </c>
      <c r="B61" s="44" t="s">
        <v>52</v>
      </c>
      <c r="C61" s="237"/>
      <c r="D61" s="40"/>
      <c r="E61" s="238"/>
    </row>
    <row r="62" spans="1:6" s="239" customFormat="1" ht="27.6">
      <c r="A62" s="87" t="s">
        <v>286</v>
      </c>
      <c r="B62" s="44" t="s">
        <v>54</v>
      </c>
      <c r="C62" s="237"/>
      <c r="D62" s="40"/>
      <c r="E62" s="238"/>
    </row>
    <row r="63" spans="1:6" s="239" customFormat="1">
      <c r="A63" s="87" t="s">
        <v>287</v>
      </c>
      <c r="B63" s="44" t="s">
        <v>53</v>
      </c>
      <c r="C63" s="40"/>
      <c r="D63" s="40"/>
      <c r="E63" s="238"/>
    </row>
    <row r="64" spans="1:6" s="239" customFormat="1">
      <c r="A64" s="87" t="s">
        <v>288</v>
      </c>
      <c r="B64" s="44" t="s">
        <v>27</v>
      </c>
      <c r="C64" s="237"/>
      <c r="D64" s="40"/>
      <c r="E64" s="238"/>
    </row>
    <row r="65" spans="1:5" s="239" customFormat="1">
      <c r="A65" s="87" t="s">
        <v>323</v>
      </c>
      <c r="B65" s="44" t="s">
        <v>324</v>
      </c>
      <c r="C65" s="237"/>
      <c r="D65" s="40"/>
      <c r="E65" s="238"/>
    </row>
    <row r="66" spans="1:5">
      <c r="A66" s="232">
        <v>2</v>
      </c>
      <c r="B66" s="232" t="s">
        <v>387</v>
      </c>
      <c r="C66" s="241"/>
      <c r="D66" s="84">
        <f>SUM(D67:D73)</f>
        <v>0</v>
      </c>
      <c r="E66" s="95"/>
    </row>
    <row r="67" spans="1:5">
      <c r="A67" s="97">
        <v>2.1</v>
      </c>
      <c r="B67" s="242" t="s">
        <v>89</v>
      </c>
      <c r="C67" s="243"/>
      <c r="D67" s="22"/>
      <c r="E67" s="95"/>
    </row>
    <row r="68" spans="1:5">
      <c r="A68" s="97">
        <v>2.2000000000000002</v>
      </c>
      <c r="B68" s="242" t="s">
        <v>388</v>
      </c>
      <c r="C68" s="243"/>
      <c r="D68" s="22"/>
      <c r="E68" s="95"/>
    </row>
    <row r="69" spans="1:5">
      <c r="A69" s="97">
        <v>2.2999999999999998</v>
      </c>
      <c r="B69" s="242" t="s">
        <v>93</v>
      </c>
      <c r="C69" s="243"/>
      <c r="D69" s="22"/>
      <c r="E69" s="95"/>
    </row>
    <row r="70" spans="1:5">
      <c r="A70" s="97">
        <v>2.4</v>
      </c>
      <c r="B70" s="242" t="s">
        <v>92</v>
      </c>
      <c r="C70" s="243"/>
      <c r="D70" s="22"/>
      <c r="E70" s="95"/>
    </row>
    <row r="71" spans="1:5">
      <c r="A71" s="97">
        <v>2.5</v>
      </c>
      <c r="B71" s="242" t="s">
        <v>389</v>
      </c>
      <c r="C71" s="243"/>
      <c r="D71" s="22"/>
      <c r="E71" s="95"/>
    </row>
    <row r="72" spans="1:5">
      <c r="A72" s="97">
        <v>2.6</v>
      </c>
      <c r="B72" s="242" t="s">
        <v>90</v>
      </c>
      <c r="C72" s="243"/>
      <c r="D72" s="22"/>
      <c r="E72" s="95"/>
    </row>
    <row r="73" spans="1:5">
      <c r="A73" s="97">
        <v>2.7</v>
      </c>
      <c r="B73" s="242" t="s">
        <v>91</v>
      </c>
      <c r="C73" s="244"/>
      <c r="D73" s="22"/>
      <c r="E73" s="95"/>
    </row>
    <row r="74" spans="1:5">
      <c r="A74" s="232">
        <v>3</v>
      </c>
      <c r="B74" s="232" t="s">
        <v>422</v>
      </c>
      <c r="C74" s="84"/>
      <c r="D74" s="22"/>
      <c r="E74" s="95"/>
    </row>
    <row r="75" spans="1:5">
      <c r="A75" s="232">
        <v>4</v>
      </c>
      <c r="B75" s="232" t="s">
        <v>240</v>
      </c>
      <c r="C75" s="84"/>
      <c r="D75" s="84">
        <f>SUM(D76:D77)</f>
        <v>0</v>
      </c>
      <c r="E75" s="95"/>
    </row>
    <row r="76" spans="1:5">
      <c r="A76" s="97">
        <v>4.0999999999999996</v>
      </c>
      <c r="B76" s="97" t="s">
        <v>241</v>
      </c>
      <c r="C76" s="243"/>
      <c r="D76" s="8"/>
      <c r="E76" s="95"/>
    </row>
    <row r="77" spans="1:5">
      <c r="A77" s="97">
        <v>4.2</v>
      </c>
      <c r="B77" s="97" t="s">
        <v>242</v>
      </c>
      <c r="C77" s="244"/>
      <c r="D77" s="8"/>
      <c r="E77" s="95"/>
    </row>
    <row r="78" spans="1:5">
      <c r="A78" s="232">
        <v>5</v>
      </c>
      <c r="B78" s="232" t="s">
        <v>267</v>
      </c>
      <c r="C78" s="267"/>
      <c r="D78" s="244"/>
      <c r="E78" s="95"/>
    </row>
    <row r="79" spans="1:5">
      <c r="B79" s="42"/>
    </row>
    <row r="80" spans="1:5">
      <c r="A80" s="516" t="s">
        <v>466</v>
      </c>
      <c r="B80" s="516"/>
      <c r="C80" s="516"/>
      <c r="D80" s="516"/>
      <c r="E80" s="5"/>
    </row>
    <row r="81" spans="1:9">
      <c r="B81" s="42"/>
    </row>
    <row r="82" spans="1:9" s="23" customFormat="1" ht="13.2"/>
    <row r="83" spans="1:9">
      <c r="A83" s="68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68" t="s">
        <v>419</v>
      </c>
      <c r="D86" s="12"/>
      <c r="E86"/>
      <c r="F86"/>
      <c r="G86"/>
      <c r="H86"/>
      <c r="I86"/>
    </row>
    <row r="87" spans="1:9">
      <c r="A87"/>
      <c r="B87" s="2" t="s">
        <v>420</v>
      </c>
      <c r="D87" s="12"/>
      <c r="E87"/>
      <c r="F87"/>
      <c r="G87"/>
      <c r="H87"/>
      <c r="I87"/>
    </row>
    <row r="88" spans="1:9" customFormat="1" ht="13.2">
      <c r="B88" s="64" t="s">
        <v>127</v>
      </c>
    </row>
    <row r="89" spans="1:9" s="23" customFormat="1" ht="13.2"/>
  </sheetData>
  <mergeCells count="2">
    <mergeCell ref="C1:D1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topLeftCell="A36" zoomScale="85" zoomScaleNormal="85" zoomScaleSheetLayoutView="115" workbookViewId="0">
      <selection activeCell="D44" sqref="D44"/>
    </sheetView>
  </sheetViews>
  <sheetFormatPr defaultColWidth="9.109375" defaultRowHeight="13.8"/>
  <cols>
    <col min="1" max="1" width="15.6640625" style="21" customWidth="1"/>
    <col min="2" max="2" width="74.109375" style="21" customWidth="1"/>
    <col min="3" max="3" width="14.88671875" style="21" customWidth="1"/>
    <col min="4" max="4" width="13.33203125" style="501" customWidth="1"/>
    <col min="5" max="5" width="44.5546875" style="21" customWidth="1"/>
    <col min="6" max="6" width="29" style="21" customWidth="1"/>
    <col min="7" max="16384" width="9.109375" style="21"/>
  </cols>
  <sheetData>
    <row r="1" spans="1:12">
      <c r="A1" s="73" t="s">
        <v>290</v>
      </c>
      <c r="B1" s="113"/>
      <c r="C1" s="515" t="s">
        <v>97</v>
      </c>
      <c r="D1" s="515"/>
      <c r="E1" s="151"/>
    </row>
    <row r="2" spans="1:12">
      <c r="A2" s="75" t="s">
        <v>128</v>
      </c>
      <c r="B2" s="113"/>
      <c r="C2" s="347">
        <v>42571</v>
      </c>
      <c r="D2" s="472">
        <v>42591</v>
      </c>
      <c r="E2" s="151"/>
    </row>
    <row r="3" spans="1:12">
      <c r="A3" s="75"/>
      <c r="B3" s="113"/>
      <c r="C3" s="354"/>
      <c r="D3" s="473"/>
      <c r="E3" s="151"/>
    </row>
    <row r="4" spans="1:12" s="2" customFormat="1">
      <c r="A4" s="76" t="s">
        <v>262</v>
      </c>
      <c r="B4" s="76"/>
      <c r="C4" s="75"/>
      <c r="D4" s="80"/>
      <c r="E4" s="107"/>
      <c r="L4" s="21"/>
    </row>
    <row r="5" spans="1:12" s="2" customFormat="1">
      <c r="A5" s="117" t="str">
        <f>'ფორმა N1'!D4</f>
        <v>პლატფორმა ახალი პოიტიკური მოძრაობა სახელმწიფო ხალხისთვის</v>
      </c>
      <c r="B5" s="110"/>
      <c r="C5" s="57"/>
      <c r="D5" s="80"/>
      <c r="E5" s="107"/>
    </row>
    <row r="6" spans="1:12" s="2" customFormat="1">
      <c r="A6" s="76"/>
      <c r="B6" s="76"/>
      <c r="C6" s="75"/>
      <c r="D6" s="80"/>
      <c r="E6" s="107"/>
    </row>
    <row r="7" spans="1:12" s="6" customFormat="1">
      <c r="A7" s="353"/>
      <c r="B7" s="353"/>
      <c r="C7" s="77"/>
      <c r="D7" s="487"/>
      <c r="E7" s="152"/>
    </row>
    <row r="8" spans="1:12" s="6" customFormat="1" ht="27.6">
      <c r="A8" s="105" t="s">
        <v>64</v>
      </c>
      <c r="B8" s="78" t="s">
        <v>11</v>
      </c>
      <c r="C8" s="78" t="s">
        <v>10</v>
      </c>
      <c r="D8" s="488" t="s">
        <v>9</v>
      </c>
      <c r="E8" s="152"/>
    </row>
    <row r="9" spans="1:12" s="9" customFormat="1" ht="16.2">
      <c r="A9" s="13">
        <v>1</v>
      </c>
      <c r="B9" s="13" t="s">
        <v>57</v>
      </c>
      <c r="C9" s="81">
        <f>SUM(C10,C13,C53,C56,C57,C58,C75)</f>
        <v>300705.88</v>
      </c>
      <c r="D9" s="489">
        <f>SUM(D10,D13,D53,D56,D57,D58,D64,D71,D72)</f>
        <v>93211.13</v>
      </c>
      <c r="E9" s="153"/>
    </row>
    <row r="10" spans="1:12" s="9" customFormat="1" ht="16.2">
      <c r="A10" s="14">
        <v>1.1000000000000001</v>
      </c>
      <c r="B10" s="14" t="s">
        <v>58</v>
      </c>
      <c r="C10" s="83">
        <f>SUM(C11:C12)</f>
        <v>45136.25</v>
      </c>
      <c r="D10" s="490">
        <f>SUM(D11:D12)</f>
        <v>873</v>
      </c>
      <c r="E10" s="153"/>
    </row>
    <row r="11" spans="1:12" s="9" customFormat="1" ht="16.5" customHeight="1">
      <c r="A11" s="16" t="s">
        <v>30</v>
      </c>
      <c r="B11" s="16" t="s">
        <v>59</v>
      </c>
      <c r="C11" s="33">
        <v>45136.25</v>
      </c>
      <c r="D11" s="34">
        <v>873</v>
      </c>
    </row>
    <row r="12" spans="1:12" ht="16.5" customHeight="1">
      <c r="A12" s="16" t="s">
        <v>31</v>
      </c>
      <c r="B12" s="16" t="s">
        <v>0</v>
      </c>
      <c r="C12" s="33"/>
      <c r="D12" s="34"/>
      <c r="E12" s="151"/>
    </row>
    <row r="13" spans="1:12">
      <c r="A13" s="14">
        <v>1.2</v>
      </c>
      <c r="B13" s="14" t="s">
        <v>60</v>
      </c>
      <c r="C13" s="83">
        <f>SUM(C14,C17,C29:C32,C35,C36,C43,C44,C45,C46,C47,C51,C52)</f>
        <v>214867.63</v>
      </c>
      <c r="D13" s="490">
        <f>SUM(D14,D17,D29:D32,D35,D36,D43,D44,D45,D46,D47,D51,D52)</f>
        <v>91988.13</v>
      </c>
      <c r="E13" s="151"/>
    </row>
    <row r="14" spans="1:12">
      <c r="A14" s="16" t="s">
        <v>32</v>
      </c>
      <c r="B14" s="16" t="s">
        <v>1</v>
      </c>
      <c r="C14" s="82">
        <f>SUM(C15:C16)</f>
        <v>2404</v>
      </c>
      <c r="D14" s="491">
        <f>SUM(D15:D16)</f>
        <v>3274</v>
      </c>
      <c r="E14" s="151"/>
    </row>
    <row r="15" spans="1:12" ht="17.25" customHeight="1">
      <c r="A15" s="17" t="s">
        <v>87</v>
      </c>
      <c r="B15" s="17" t="s">
        <v>61</v>
      </c>
      <c r="C15" s="35">
        <v>150</v>
      </c>
      <c r="D15" s="36">
        <v>1020</v>
      </c>
      <c r="E15" s="151"/>
    </row>
    <row r="16" spans="1:12" ht="17.25" customHeight="1">
      <c r="A16" s="17" t="s">
        <v>88</v>
      </c>
      <c r="B16" s="17" t="s">
        <v>62</v>
      </c>
      <c r="C16" s="35">
        <v>2254</v>
      </c>
      <c r="D16" s="36">
        <v>2254</v>
      </c>
      <c r="E16" s="151"/>
    </row>
    <row r="17" spans="1:5">
      <c r="A17" s="16" t="s">
        <v>33</v>
      </c>
      <c r="B17" s="16" t="s">
        <v>2</v>
      </c>
      <c r="C17" s="82">
        <f>SUM(C18:C23,C28)</f>
        <v>26348.41</v>
      </c>
      <c r="D17" s="491">
        <f>SUM(D18:D23,D28)</f>
        <v>16818.150000000001</v>
      </c>
      <c r="E17" s="151"/>
    </row>
    <row r="18" spans="1:5" ht="27.6">
      <c r="A18" s="17" t="s">
        <v>12</v>
      </c>
      <c r="B18" s="17" t="s">
        <v>238</v>
      </c>
      <c r="C18" s="37">
        <v>17302.59</v>
      </c>
      <c r="D18" s="492">
        <v>11107</v>
      </c>
      <c r="E18" s="151"/>
    </row>
    <row r="19" spans="1:5">
      <c r="A19" s="17" t="s">
        <v>13</v>
      </c>
      <c r="B19" s="17" t="s">
        <v>14</v>
      </c>
      <c r="C19" s="37">
        <v>4139</v>
      </c>
      <c r="D19" s="493">
        <v>1200</v>
      </c>
      <c r="E19" s="151"/>
    </row>
    <row r="20" spans="1:5" ht="27.6">
      <c r="A20" s="17" t="s">
        <v>269</v>
      </c>
      <c r="B20" s="17" t="s">
        <v>22</v>
      </c>
      <c r="C20" s="37"/>
      <c r="D20" s="494"/>
      <c r="E20" s="151"/>
    </row>
    <row r="21" spans="1:5">
      <c r="A21" s="17" t="s">
        <v>270</v>
      </c>
      <c r="B21" s="17" t="s">
        <v>15</v>
      </c>
      <c r="C21" s="37">
        <v>2015.49</v>
      </c>
      <c r="D21" s="494">
        <v>2015.49</v>
      </c>
      <c r="E21" s="151"/>
    </row>
    <row r="22" spans="1:5">
      <c r="A22" s="17" t="s">
        <v>271</v>
      </c>
      <c r="B22" s="17" t="s">
        <v>16</v>
      </c>
      <c r="C22" s="37">
        <v>35</v>
      </c>
      <c r="D22" s="494"/>
      <c r="E22" s="151"/>
    </row>
    <row r="23" spans="1:5">
      <c r="A23" s="17" t="s">
        <v>272</v>
      </c>
      <c r="B23" s="17" t="s">
        <v>17</v>
      </c>
      <c r="C23" s="116">
        <f>C24+C27</f>
        <v>542.73</v>
      </c>
      <c r="D23" s="495">
        <f>SUM(D24:D27)</f>
        <v>564.18000000000006</v>
      </c>
      <c r="E23" s="151"/>
    </row>
    <row r="24" spans="1:5" ht="16.5" customHeight="1">
      <c r="A24" s="18" t="s">
        <v>273</v>
      </c>
      <c r="B24" s="18" t="s">
        <v>18</v>
      </c>
      <c r="C24" s="37">
        <v>203.24</v>
      </c>
      <c r="D24" s="494">
        <v>203.24</v>
      </c>
      <c r="E24" s="151"/>
    </row>
    <row r="25" spans="1:5" ht="16.5" customHeight="1">
      <c r="A25" s="18" t="s">
        <v>274</v>
      </c>
      <c r="B25" s="18" t="s">
        <v>19</v>
      </c>
      <c r="C25" s="37">
        <v>21.45</v>
      </c>
      <c r="D25" s="494">
        <v>21.45</v>
      </c>
      <c r="E25" s="151"/>
    </row>
    <row r="26" spans="1:5" ht="16.5" customHeight="1">
      <c r="A26" s="18" t="s">
        <v>275</v>
      </c>
      <c r="B26" s="18" t="s">
        <v>20</v>
      </c>
      <c r="C26" s="37"/>
      <c r="D26" s="494"/>
      <c r="E26" s="151"/>
    </row>
    <row r="27" spans="1:5" ht="16.5" customHeight="1">
      <c r="A27" s="18" t="s">
        <v>276</v>
      </c>
      <c r="B27" s="18" t="s">
        <v>23</v>
      </c>
      <c r="C27" s="37">
        <v>339.49</v>
      </c>
      <c r="D27" s="496">
        <v>339.49</v>
      </c>
      <c r="E27" s="151"/>
    </row>
    <row r="28" spans="1:5">
      <c r="A28" s="17" t="s">
        <v>277</v>
      </c>
      <c r="B28" s="17" t="s">
        <v>21</v>
      </c>
      <c r="C28" s="37">
        <v>2313.6</v>
      </c>
      <c r="D28" s="493">
        <v>1931.48</v>
      </c>
      <c r="E28" s="151"/>
    </row>
    <row r="29" spans="1:5">
      <c r="A29" s="16" t="s">
        <v>34</v>
      </c>
      <c r="B29" s="16" t="s">
        <v>3</v>
      </c>
      <c r="C29" s="33">
        <v>440</v>
      </c>
      <c r="D29" s="34">
        <v>0</v>
      </c>
      <c r="E29" s="151"/>
    </row>
    <row r="30" spans="1:5">
      <c r="A30" s="16" t="s">
        <v>35</v>
      </c>
      <c r="B30" s="16" t="s">
        <v>4</v>
      </c>
      <c r="C30" s="33">
        <v>2430</v>
      </c>
      <c r="D30" s="34">
        <v>848</v>
      </c>
      <c r="E30" s="151"/>
    </row>
    <row r="31" spans="1:5">
      <c r="A31" s="16" t="s">
        <v>36</v>
      </c>
      <c r="B31" s="16" t="s">
        <v>5</v>
      </c>
      <c r="C31" s="33"/>
      <c r="D31" s="34"/>
      <c r="E31" s="151"/>
    </row>
    <row r="32" spans="1:5">
      <c r="A32" s="16" t="s">
        <v>37</v>
      </c>
      <c r="B32" s="16" t="s">
        <v>63</v>
      </c>
      <c r="C32" s="82">
        <f>SUM(C33:C34)</f>
        <v>1634</v>
      </c>
      <c r="D32" s="491">
        <f>SUM(D33:D34)</f>
        <v>1634</v>
      </c>
      <c r="E32" s="151"/>
    </row>
    <row r="33" spans="1:5">
      <c r="A33" s="17" t="s">
        <v>278</v>
      </c>
      <c r="B33" s="17" t="s">
        <v>56</v>
      </c>
      <c r="C33" s="33">
        <v>1634</v>
      </c>
      <c r="D33" s="34">
        <v>1634</v>
      </c>
      <c r="E33" s="151"/>
    </row>
    <row r="34" spans="1:5">
      <c r="A34" s="17" t="s">
        <v>279</v>
      </c>
      <c r="B34" s="17" t="s">
        <v>55</v>
      </c>
      <c r="C34" s="33">
        <v>0</v>
      </c>
      <c r="D34" s="34"/>
      <c r="E34" s="151"/>
    </row>
    <row r="35" spans="1:5">
      <c r="A35" s="16" t="s">
        <v>38</v>
      </c>
      <c r="B35" s="16" t="s">
        <v>49</v>
      </c>
      <c r="C35" s="33">
        <v>45.62</v>
      </c>
      <c r="D35" s="34">
        <v>46</v>
      </c>
      <c r="E35" s="151"/>
    </row>
    <row r="36" spans="1:5">
      <c r="A36" s="16" t="s">
        <v>39</v>
      </c>
      <c r="B36" s="16" t="s">
        <v>340</v>
      </c>
      <c r="C36" s="82">
        <f>SUM(C37:C42)</f>
        <v>14202.5</v>
      </c>
      <c r="D36" s="491">
        <f>SUM(D37:D42)</f>
        <v>0</v>
      </c>
      <c r="E36" s="151"/>
    </row>
    <row r="37" spans="1:5">
      <c r="A37" s="17" t="s">
        <v>337</v>
      </c>
      <c r="B37" s="17" t="s">
        <v>341</v>
      </c>
      <c r="C37" s="33"/>
      <c r="D37" s="33"/>
      <c r="E37" s="151"/>
    </row>
    <row r="38" spans="1:5">
      <c r="A38" s="17" t="s">
        <v>338</v>
      </c>
      <c r="B38" s="17" t="s">
        <v>342</v>
      </c>
      <c r="C38" s="33">
        <v>14202.5</v>
      </c>
      <c r="D38" s="33">
        <v>0</v>
      </c>
      <c r="E38" s="151"/>
    </row>
    <row r="39" spans="1:5">
      <c r="A39" s="17" t="s">
        <v>339</v>
      </c>
      <c r="B39" s="17" t="s">
        <v>345</v>
      </c>
      <c r="C39" s="33"/>
      <c r="D39" s="34"/>
      <c r="E39" s="151"/>
    </row>
    <row r="40" spans="1:5">
      <c r="A40" s="17" t="s">
        <v>344</v>
      </c>
      <c r="B40" s="17" t="s">
        <v>346</v>
      </c>
      <c r="C40" s="33"/>
      <c r="D40" s="34"/>
      <c r="E40" s="151"/>
    </row>
    <row r="41" spans="1:5">
      <c r="A41" s="17" t="s">
        <v>347</v>
      </c>
      <c r="B41" s="17" t="s">
        <v>464</v>
      </c>
      <c r="C41" s="33"/>
      <c r="D41" s="34"/>
      <c r="E41" s="151"/>
    </row>
    <row r="42" spans="1:5">
      <c r="A42" s="17" t="s">
        <v>465</v>
      </c>
      <c r="B42" s="17" t="s">
        <v>343</v>
      </c>
      <c r="C42" s="33"/>
      <c r="D42" s="34"/>
      <c r="E42" s="151"/>
    </row>
    <row r="43" spans="1:5" ht="27.6">
      <c r="A43" s="16" t="s">
        <v>40</v>
      </c>
      <c r="B43" s="16" t="s">
        <v>28</v>
      </c>
      <c r="C43" s="33">
        <v>22936.84</v>
      </c>
      <c r="D43" s="34">
        <v>31751.98</v>
      </c>
      <c r="E43" s="151"/>
    </row>
    <row r="44" spans="1:5">
      <c r="A44" s="16" t="s">
        <v>41</v>
      </c>
      <c r="B44" s="16" t="s">
        <v>24</v>
      </c>
      <c r="C44" s="33">
        <v>328.75</v>
      </c>
      <c r="D44" s="34">
        <v>3040</v>
      </c>
      <c r="E44" s="151"/>
    </row>
    <row r="45" spans="1:5">
      <c r="A45" s="16" t="s">
        <v>42</v>
      </c>
      <c r="B45" s="16" t="s">
        <v>25</v>
      </c>
      <c r="C45" s="33"/>
      <c r="D45" s="34"/>
      <c r="E45" s="151"/>
    </row>
    <row r="46" spans="1:5">
      <c r="A46" s="16" t="s">
        <v>43</v>
      </c>
      <c r="B46" s="16" t="s">
        <v>26</v>
      </c>
      <c r="C46" s="33"/>
      <c r="D46" s="34">
        <v>0</v>
      </c>
      <c r="E46" s="151"/>
    </row>
    <row r="47" spans="1:5">
      <c r="A47" s="16" t="s">
        <v>44</v>
      </c>
      <c r="B47" s="16" t="s">
        <v>284</v>
      </c>
      <c r="C47" s="82">
        <f>SUM(C48:C50)</f>
        <v>98222.51</v>
      </c>
      <c r="D47" s="491">
        <f>SUM(D48:D50)</f>
        <v>17446</v>
      </c>
      <c r="E47" s="151"/>
    </row>
    <row r="48" spans="1:5">
      <c r="A48" s="96" t="s">
        <v>352</v>
      </c>
      <c r="B48" s="96" t="s">
        <v>355</v>
      </c>
      <c r="C48" s="33">
        <v>65776.509999999995</v>
      </c>
      <c r="D48" s="34"/>
      <c r="E48" s="151"/>
    </row>
    <row r="49" spans="1:5">
      <c r="A49" s="96" t="s">
        <v>353</v>
      </c>
      <c r="B49" s="96" t="s">
        <v>354</v>
      </c>
      <c r="C49" s="33">
        <v>17431</v>
      </c>
      <c r="D49" s="34">
        <v>17431</v>
      </c>
      <c r="E49" s="151"/>
    </row>
    <row r="50" spans="1:5">
      <c r="A50" s="96" t="s">
        <v>356</v>
      </c>
      <c r="B50" s="96" t="s">
        <v>357</v>
      </c>
      <c r="C50" s="33">
        <v>15015</v>
      </c>
      <c r="D50" s="34">
        <v>15</v>
      </c>
      <c r="E50" s="151"/>
    </row>
    <row r="51" spans="1:5" ht="26.25" customHeight="1">
      <c r="A51" s="16" t="s">
        <v>45</v>
      </c>
      <c r="B51" s="16" t="s">
        <v>29</v>
      </c>
      <c r="C51" s="33"/>
      <c r="D51" s="34"/>
      <c r="E51" s="151"/>
    </row>
    <row r="52" spans="1:5">
      <c r="A52" s="16" t="s">
        <v>46</v>
      </c>
      <c r="B52" s="16" t="s">
        <v>6</v>
      </c>
      <c r="C52" s="33">
        <v>45875</v>
      </c>
      <c r="D52" s="34">
        <v>17130</v>
      </c>
      <c r="E52" s="151"/>
    </row>
    <row r="53" spans="1:5" ht="27.6">
      <c r="A53" s="14">
        <v>1.3</v>
      </c>
      <c r="B53" s="86" t="s">
        <v>390</v>
      </c>
      <c r="C53" s="83">
        <f>SUM(C54:C55)</f>
        <v>40702</v>
      </c>
      <c r="D53" s="490">
        <f>SUM(D54:D55)</f>
        <v>350</v>
      </c>
      <c r="E53" s="151"/>
    </row>
    <row r="54" spans="1:5" ht="27.6">
      <c r="A54" s="16" t="s">
        <v>50</v>
      </c>
      <c r="B54" s="16" t="s">
        <v>48</v>
      </c>
      <c r="C54" s="33">
        <v>40702</v>
      </c>
      <c r="D54" s="34">
        <v>350</v>
      </c>
      <c r="E54" s="151"/>
    </row>
    <row r="55" spans="1:5">
      <c r="A55" s="16" t="s">
        <v>51</v>
      </c>
      <c r="B55" s="16">
        <v>0</v>
      </c>
      <c r="C55" s="33"/>
      <c r="D55" s="34"/>
      <c r="E55" s="151"/>
    </row>
    <row r="56" spans="1:5">
      <c r="A56" s="14">
        <v>1.4</v>
      </c>
      <c r="B56" s="14" t="s">
        <v>392</v>
      </c>
      <c r="C56" s="33"/>
      <c r="D56" s="34"/>
      <c r="E56" s="151"/>
    </row>
    <row r="57" spans="1:5">
      <c r="A57" s="14">
        <v>1.5</v>
      </c>
      <c r="B57" s="14" t="s">
        <v>7</v>
      </c>
      <c r="C57" s="37"/>
      <c r="D57" s="494"/>
      <c r="E57" s="151"/>
    </row>
    <row r="58" spans="1:5">
      <c r="A58" s="14">
        <v>1.6</v>
      </c>
      <c r="B58" s="43" t="s">
        <v>8</v>
      </c>
      <c r="C58" s="83">
        <f>SUM(C59:C63)</f>
        <v>0</v>
      </c>
      <c r="D58" s="490">
        <f>SUM(D59:D63)</f>
        <v>0</v>
      </c>
      <c r="E58" s="151"/>
    </row>
    <row r="59" spans="1:5">
      <c r="A59" s="16" t="s">
        <v>285</v>
      </c>
      <c r="B59" s="44" t="s">
        <v>52</v>
      </c>
      <c r="C59" s="37"/>
      <c r="D59" s="494"/>
      <c r="E59" s="151"/>
    </row>
    <row r="60" spans="1:5" ht="27.6">
      <c r="A60" s="16" t="s">
        <v>286</v>
      </c>
      <c r="B60" s="44" t="s">
        <v>54</v>
      </c>
      <c r="C60" s="37"/>
      <c r="D60" s="494"/>
      <c r="E60" s="151"/>
    </row>
    <row r="61" spans="1:5">
      <c r="A61" s="16" t="s">
        <v>287</v>
      </c>
      <c r="B61" s="44" t="s">
        <v>53</v>
      </c>
      <c r="C61" s="40"/>
      <c r="D61" s="494"/>
      <c r="E61" s="151"/>
    </row>
    <row r="62" spans="1:5">
      <c r="A62" s="16" t="s">
        <v>288</v>
      </c>
      <c r="B62" s="44" t="s">
        <v>27</v>
      </c>
      <c r="C62" s="37"/>
      <c r="D62" s="494"/>
      <c r="E62" s="151"/>
    </row>
    <row r="63" spans="1:5">
      <c r="A63" s="16" t="s">
        <v>323</v>
      </c>
      <c r="B63" s="213" t="s">
        <v>324</v>
      </c>
      <c r="C63" s="37"/>
      <c r="D63" s="497"/>
      <c r="E63" s="151"/>
    </row>
    <row r="64" spans="1:5">
      <c r="A64" s="13">
        <v>2</v>
      </c>
      <c r="B64" s="45" t="s">
        <v>95</v>
      </c>
      <c r="C64" s="270"/>
      <c r="D64" s="498">
        <f>SUM(D65:D70)</f>
        <v>0</v>
      </c>
      <c r="E64" s="151"/>
    </row>
    <row r="65" spans="1:5">
      <c r="A65" s="15">
        <v>2.1</v>
      </c>
      <c r="B65" s="46" t="s">
        <v>89</v>
      </c>
      <c r="C65" s="270"/>
      <c r="D65" s="499"/>
      <c r="E65" s="151"/>
    </row>
    <row r="66" spans="1:5">
      <c r="A66" s="15">
        <v>2.2000000000000002</v>
      </c>
      <c r="B66" s="46" t="s">
        <v>93</v>
      </c>
      <c r="C66" s="272"/>
      <c r="D66" s="499"/>
      <c r="E66" s="151"/>
    </row>
    <row r="67" spans="1:5">
      <c r="A67" s="15">
        <v>2.2999999999999998</v>
      </c>
      <c r="B67" s="46" t="s">
        <v>92</v>
      </c>
      <c r="C67" s="272"/>
      <c r="D67" s="499"/>
      <c r="E67" s="151"/>
    </row>
    <row r="68" spans="1:5">
      <c r="A68" s="15">
        <v>2.4</v>
      </c>
      <c r="B68" s="46" t="s">
        <v>94</v>
      </c>
      <c r="C68" s="272"/>
      <c r="D68" s="499"/>
      <c r="E68" s="151"/>
    </row>
    <row r="69" spans="1:5">
      <c r="A69" s="15">
        <v>2.5</v>
      </c>
      <c r="B69" s="46" t="s">
        <v>90</v>
      </c>
      <c r="C69" s="272"/>
      <c r="D69" s="499"/>
      <c r="E69" s="151"/>
    </row>
    <row r="70" spans="1:5">
      <c r="A70" s="15">
        <v>2.6</v>
      </c>
      <c r="B70" s="46" t="s">
        <v>91</v>
      </c>
      <c r="C70" s="272"/>
      <c r="D70" s="499"/>
      <c r="E70" s="151"/>
    </row>
    <row r="71" spans="1:5" s="2" customFormat="1">
      <c r="A71" s="13">
        <v>3</v>
      </c>
      <c r="B71" s="268" t="s">
        <v>422</v>
      </c>
      <c r="C71" s="271"/>
      <c r="D71" s="269"/>
      <c r="E71" s="104"/>
    </row>
    <row r="72" spans="1:5" s="2" customFormat="1">
      <c r="A72" s="13">
        <v>4</v>
      </c>
      <c r="B72" s="13" t="s">
        <v>240</v>
      </c>
      <c r="C72" s="271">
        <f>SUM(C73:C74)</f>
        <v>0</v>
      </c>
      <c r="D72" s="500">
        <f>SUM(D73:D74)</f>
        <v>0</v>
      </c>
      <c r="E72" s="104"/>
    </row>
    <row r="73" spans="1:5" s="2" customFormat="1">
      <c r="A73" s="15">
        <v>4.0999999999999996</v>
      </c>
      <c r="B73" s="15" t="s">
        <v>241</v>
      </c>
      <c r="C73" s="8"/>
      <c r="D73" s="421"/>
      <c r="E73" s="104"/>
    </row>
    <row r="74" spans="1:5" s="2" customFormat="1">
      <c r="A74" s="15">
        <v>4.2</v>
      </c>
      <c r="B74" s="15" t="s">
        <v>242</v>
      </c>
      <c r="C74" s="8"/>
      <c r="D74" s="421"/>
      <c r="E74" s="104"/>
    </row>
    <row r="75" spans="1:5" s="2" customFormat="1">
      <c r="A75" s="13">
        <v>5</v>
      </c>
      <c r="B75" s="266" t="s">
        <v>267</v>
      </c>
      <c r="C75" s="8"/>
      <c r="D75" s="500"/>
      <c r="E75" s="104"/>
    </row>
    <row r="76" spans="1:5" s="2" customFormat="1">
      <c r="A76" s="361"/>
      <c r="B76" s="361"/>
      <c r="C76" s="12"/>
      <c r="D76" s="188"/>
      <c r="E76" s="104"/>
    </row>
    <row r="77" spans="1:5" s="2" customFormat="1">
      <c r="A77" s="516" t="s">
        <v>466</v>
      </c>
      <c r="B77" s="516"/>
      <c r="C77" s="516"/>
      <c r="D77" s="516"/>
      <c r="E77" s="104"/>
    </row>
    <row r="78" spans="1:5" s="2" customFormat="1">
      <c r="A78" s="361"/>
      <c r="B78" s="361"/>
      <c r="C78" s="12"/>
      <c r="D78" s="188"/>
      <c r="E78" s="104"/>
    </row>
    <row r="79" spans="1:5" s="23" customFormat="1" ht="13.2">
      <c r="D79" s="218"/>
    </row>
    <row r="80" spans="1:5" s="2" customFormat="1">
      <c r="A80" s="68" t="s">
        <v>96</v>
      </c>
      <c r="D80" s="181"/>
      <c r="E80" s="5"/>
    </row>
    <row r="81" spans="1:9" s="2" customFormat="1">
      <c r="D81" s="181"/>
      <c r="E81"/>
      <c r="F81"/>
      <c r="G81"/>
      <c r="H81"/>
      <c r="I81"/>
    </row>
    <row r="82" spans="1:9" s="2" customFormat="1">
      <c r="D82" s="188"/>
      <c r="E82"/>
      <c r="F82"/>
      <c r="G82"/>
      <c r="H82"/>
      <c r="I82"/>
    </row>
    <row r="83" spans="1:9" s="2" customFormat="1">
      <c r="A83"/>
      <c r="B83" s="42" t="s">
        <v>467</v>
      </c>
      <c r="D83" s="188"/>
      <c r="E83"/>
      <c r="F83"/>
      <c r="G83"/>
      <c r="H83"/>
      <c r="I83"/>
    </row>
    <row r="84" spans="1:9" s="2" customFormat="1">
      <c r="A84"/>
      <c r="B84" s="517" t="s">
        <v>468</v>
      </c>
      <c r="C84" s="517"/>
      <c r="D84" s="517"/>
      <c r="E84"/>
      <c r="F84"/>
      <c r="G84"/>
      <c r="H84"/>
      <c r="I84"/>
    </row>
    <row r="85" spans="1:9" customFormat="1" ht="13.2">
      <c r="B85" s="64" t="s">
        <v>469</v>
      </c>
      <c r="D85" s="182"/>
    </row>
    <row r="86" spans="1:9" s="2" customFormat="1">
      <c r="A86" s="11"/>
      <c r="B86" s="517" t="s">
        <v>470</v>
      </c>
      <c r="C86" s="517"/>
      <c r="D86" s="517"/>
    </row>
    <row r="87" spans="1:9" s="23" customFormat="1" ht="13.2">
      <c r="D87" s="218"/>
    </row>
    <row r="88" spans="1:9" s="23" customFormat="1" ht="13.2">
      <c r="D88" s="218"/>
    </row>
  </sheetData>
  <mergeCells count="4">
    <mergeCell ref="C1:D1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0"/>
  <sheetViews>
    <sheetView showGridLines="0" view="pageBreakPreview" topLeftCell="A13" zoomScale="115" zoomScaleNormal="100" zoomScaleSheetLayoutView="115" workbookViewId="0">
      <selection activeCell="D22" sqref="D22"/>
    </sheetView>
  </sheetViews>
  <sheetFormatPr defaultColWidth="9.109375" defaultRowHeight="13.8"/>
  <cols>
    <col min="1" max="1" width="8.88671875" style="2" customWidth="1"/>
    <col min="2" max="2" width="84.88671875" style="2" customWidth="1"/>
    <col min="3" max="3" width="15.88671875" style="2" customWidth="1"/>
    <col min="4" max="4" width="13.5546875" style="2" customWidth="1"/>
    <col min="5" max="5" width="0.6640625" style="2" customWidth="1"/>
    <col min="6" max="16384" width="9.109375" style="2"/>
  </cols>
  <sheetData>
    <row r="1" spans="1:5" s="6" customFormat="1">
      <c r="A1" s="73" t="s">
        <v>321</v>
      </c>
      <c r="B1" s="76"/>
      <c r="C1" s="515" t="s">
        <v>97</v>
      </c>
      <c r="D1" s="515"/>
      <c r="E1" s="90"/>
    </row>
    <row r="2" spans="1:5" s="6" customFormat="1">
      <c r="A2" s="73" t="s">
        <v>315</v>
      </c>
      <c r="B2" s="76"/>
      <c r="C2" s="347">
        <v>42571</v>
      </c>
      <c r="D2" s="382">
        <v>42591</v>
      </c>
      <c r="E2" s="90"/>
    </row>
    <row r="3" spans="1:5" s="6" customFormat="1">
      <c r="A3" s="75" t="s">
        <v>128</v>
      </c>
      <c r="B3" s="73"/>
      <c r="C3" s="160"/>
      <c r="D3" s="160"/>
      <c r="E3" s="90"/>
    </row>
    <row r="4" spans="1:5" s="6" customFormat="1">
      <c r="A4" s="75"/>
      <c r="B4" s="75"/>
      <c r="C4" s="160"/>
      <c r="D4" s="160"/>
      <c r="E4" s="90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>
      <c r="A6" s="79" t="str">
        <f>'ფორმა N1'!D4</f>
        <v>პლატფორმა ახალი პოიტიკური მოძრაობა სახელმწიფო ხალხისთვის</v>
      </c>
      <c r="B6" s="79"/>
      <c r="C6" s="80"/>
      <c r="D6" s="80"/>
      <c r="E6" s="91"/>
    </row>
    <row r="7" spans="1:5">
      <c r="A7" s="76"/>
      <c r="B7" s="76"/>
      <c r="C7" s="75"/>
      <c r="D7" s="75"/>
      <c r="E7" s="91"/>
    </row>
    <row r="8" spans="1:5" s="6" customFormat="1">
      <c r="A8" s="159"/>
      <c r="B8" s="159"/>
      <c r="C8" s="77"/>
      <c r="D8" s="77"/>
      <c r="E8" s="90"/>
    </row>
    <row r="9" spans="1:5" s="6" customFormat="1" ht="27.6">
      <c r="A9" s="88" t="s">
        <v>64</v>
      </c>
      <c r="B9" s="88" t="s">
        <v>320</v>
      </c>
      <c r="C9" s="78" t="s">
        <v>10</v>
      </c>
      <c r="D9" s="78" t="s">
        <v>9</v>
      </c>
      <c r="E9" s="90"/>
    </row>
    <row r="10" spans="1:5" s="9" customFormat="1" ht="16.2">
      <c r="A10" s="97" t="s">
        <v>316</v>
      </c>
      <c r="B10" s="97"/>
      <c r="C10" s="4"/>
      <c r="D10" s="4"/>
      <c r="E10" s="92"/>
    </row>
    <row r="11" spans="1:5" s="10" customFormat="1">
      <c r="A11" s="97" t="s">
        <v>317</v>
      </c>
      <c r="B11" s="97"/>
      <c r="C11" s="4"/>
      <c r="D11" s="4"/>
      <c r="E11" s="93"/>
    </row>
    <row r="12" spans="1:5" s="10" customFormat="1">
      <c r="A12" s="86" t="s">
        <v>266</v>
      </c>
      <c r="B12" s="86"/>
      <c r="C12" s="4"/>
      <c r="D12" s="4"/>
      <c r="E12" s="93"/>
    </row>
    <row r="13" spans="1:5" s="10" customFormat="1">
      <c r="A13" s="86" t="s">
        <v>266</v>
      </c>
      <c r="B13" s="86"/>
      <c r="C13" s="4"/>
      <c r="D13" s="4"/>
      <c r="E13" s="93"/>
    </row>
    <row r="14" spans="1:5" s="10" customFormat="1">
      <c r="A14" s="86" t="s">
        <v>266</v>
      </c>
      <c r="B14" s="86"/>
      <c r="C14" s="4"/>
      <c r="D14" s="4"/>
      <c r="E14" s="93"/>
    </row>
    <row r="15" spans="1:5" s="10" customFormat="1">
      <c r="A15" s="86" t="s">
        <v>266</v>
      </c>
      <c r="B15" s="86"/>
      <c r="C15" s="4"/>
      <c r="D15" s="4"/>
      <c r="E15" s="93"/>
    </row>
    <row r="16" spans="1:5" s="10" customFormat="1">
      <c r="A16" s="86" t="s">
        <v>266</v>
      </c>
      <c r="B16" s="86"/>
      <c r="C16" s="4"/>
      <c r="D16" s="4"/>
      <c r="E16" s="93"/>
    </row>
    <row r="17" spans="1:5" s="10" customFormat="1" ht="17.25" customHeight="1">
      <c r="A17" s="97" t="s">
        <v>318</v>
      </c>
      <c r="B17" s="86" t="s">
        <v>859</v>
      </c>
      <c r="C17" s="4">
        <v>10565.55</v>
      </c>
      <c r="D17" s="4">
        <v>0</v>
      </c>
      <c r="E17" s="93"/>
    </row>
    <row r="18" spans="1:5" s="10" customFormat="1" ht="18" customHeight="1">
      <c r="A18" s="97" t="s">
        <v>319</v>
      </c>
      <c r="B18" s="86" t="s">
        <v>802</v>
      </c>
      <c r="C18" s="4">
        <v>6000.42</v>
      </c>
      <c r="D18" s="4">
        <v>0</v>
      </c>
      <c r="E18" s="93"/>
    </row>
    <row r="19" spans="1:5" s="10" customFormat="1" ht="27.6">
      <c r="A19" s="97" t="s">
        <v>803</v>
      </c>
      <c r="B19" s="86" t="s">
        <v>860</v>
      </c>
      <c r="C19" s="4">
        <v>2620</v>
      </c>
      <c r="D19" s="4">
        <v>1300</v>
      </c>
      <c r="E19" s="93"/>
    </row>
    <row r="20" spans="1:5" s="10" customFormat="1" ht="27.6">
      <c r="A20" s="97" t="s">
        <v>804</v>
      </c>
      <c r="B20" s="86" t="s">
        <v>861</v>
      </c>
      <c r="C20" s="4">
        <v>2362.5</v>
      </c>
      <c r="D20" s="4">
        <v>1890</v>
      </c>
      <c r="E20" s="93"/>
    </row>
    <row r="21" spans="1:5" s="10" customFormat="1" ht="27.6">
      <c r="A21" s="97" t="s">
        <v>805</v>
      </c>
      <c r="B21" s="86" t="s">
        <v>801</v>
      </c>
      <c r="C21" s="4">
        <v>1545</v>
      </c>
      <c r="D21" s="4">
        <v>160</v>
      </c>
      <c r="E21" s="93"/>
    </row>
    <row r="22" spans="1:5" s="10" customFormat="1" ht="27.6">
      <c r="A22" s="97" t="s">
        <v>806</v>
      </c>
      <c r="B22" s="86" t="s">
        <v>862</v>
      </c>
      <c r="C22" s="4">
        <v>1124.9100000000001</v>
      </c>
      <c r="D22" s="4">
        <v>3750</v>
      </c>
      <c r="E22" s="93"/>
    </row>
    <row r="23" spans="1:5" s="10" customFormat="1" ht="27.6">
      <c r="A23" s="97" t="s">
        <v>807</v>
      </c>
      <c r="B23" s="86" t="s">
        <v>487</v>
      </c>
      <c r="C23" s="4">
        <v>550.6</v>
      </c>
      <c r="D23" s="4">
        <v>0</v>
      </c>
      <c r="E23" s="93"/>
    </row>
    <row r="24" spans="1:5" s="3" customFormat="1" ht="27.6">
      <c r="A24" s="97" t="s">
        <v>863</v>
      </c>
      <c r="B24" s="87" t="s">
        <v>864</v>
      </c>
      <c r="C24" s="4">
        <v>30</v>
      </c>
      <c r="D24" s="4">
        <v>30</v>
      </c>
      <c r="E24" s="94"/>
    </row>
    <row r="25" spans="1:5" s="3" customFormat="1" ht="27.6">
      <c r="A25" s="97" t="s">
        <v>865</v>
      </c>
      <c r="B25" s="87" t="s">
        <v>866</v>
      </c>
      <c r="C25" s="4">
        <v>21075.919999999998</v>
      </c>
      <c r="D25" s="4">
        <v>10000</v>
      </c>
      <c r="E25" s="94"/>
    </row>
    <row r="26" spans="1:5">
      <c r="A26" s="98"/>
      <c r="B26" s="98" t="s">
        <v>322</v>
      </c>
      <c r="C26" s="85">
        <f>SUM(C10:C25)</f>
        <v>45874.899999999994</v>
      </c>
      <c r="D26" s="85">
        <f>SUM(D10:D25)</f>
        <v>17130</v>
      </c>
      <c r="E26" s="95"/>
    </row>
    <row r="27" spans="1:5">
      <c r="A27" s="42"/>
      <c r="B27" s="42"/>
    </row>
    <row r="28" spans="1:5">
      <c r="A28" s="2" t="s">
        <v>410</v>
      </c>
      <c r="E28" s="5"/>
    </row>
    <row r="29" spans="1:5">
      <c r="A29" s="2" t="s">
        <v>394</v>
      </c>
    </row>
    <row r="30" spans="1:5">
      <c r="A30" s="212" t="s">
        <v>395</v>
      </c>
    </row>
    <row r="31" spans="1:5">
      <c r="A31" s="212"/>
    </row>
    <row r="32" spans="1:5">
      <c r="A32" s="212" t="s">
        <v>335</v>
      </c>
    </row>
    <row r="33" spans="1:9" s="23" customFormat="1" ht="13.2"/>
    <row r="34" spans="1:9">
      <c r="A34" s="68" t="s">
        <v>96</v>
      </c>
      <c r="E34" s="5"/>
    </row>
    <row r="35" spans="1:9">
      <c r="E35"/>
      <c r="F35"/>
      <c r="G35"/>
      <c r="H35"/>
      <c r="I35"/>
    </row>
    <row r="36" spans="1:9">
      <c r="D36" s="12"/>
      <c r="E36"/>
      <c r="F36"/>
      <c r="G36"/>
      <c r="H36"/>
      <c r="I36"/>
    </row>
    <row r="37" spans="1:9">
      <c r="A37" s="68"/>
      <c r="B37" s="68" t="s">
        <v>259</v>
      </c>
      <c r="D37" s="12"/>
      <c r="E37"/>
      <c r="F37"/>
      <c r="G37"/>
      <c r="H37"/>
      <c r="I37"/>
    </row>
    <row r="38" spans="1:9">
      <c r="B38" s="2" t="s">
        <v>258</v>
      </c>
      <c r="D38" s="12"/>
      <c r="E38"/>
      <c r="F38"/>
      <c r="G38"/>
      <c r="H38"/>
      <c r="I38"/>
    </row>
    <row r="39" spans="1:9" customFormat="1" ht="13.2">
      <c r="A39" s="64"/>
      <c r="B39" s="64" t="s">
        <v>127</v>
      </c>
    </row>
    <row r="40" spans="1:9" s="23" customFormat="1" ht="13.2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97"/>
  <sheetViews>
    <sheetView view="pageBreakPreview" topLeftCell="A10" zoomScale="115" zoomScaleSheetLayoutView="115" workbookViewId="0">
      <selection activeCell="H82" sqref="H82:H83"/>
    </sheetView>
  </sheetViews>
  <sheetFormatPr defaultColWidth="9.109375" defaultRowHeight="13.2"/>
  <cols>
    <col min="1" max="1" width="5.44140625" style="182" customWidth="1"/>
    <col min="2" max="2" width="20.88671875" style="182" customWidth="1"/>
    <col min="3" max="3" width="25.6640625" style="182" customWidth="1"/>
    <col min="4" max="4" width="17.5546875" style="182" customWidth="1"/>
    <col min="5" max="5" width="27.109375" style="182" customWidth="1"/>
    <col min="6" max="6" width="12.6640625" style="182" customWidth="1"/>
    <col min="7" max="7" width="13.88671875" style="182" customWidth="1"/>
    <col min="8" max="8" width="14.6640625" style="182" customWidth="1"/>
    <col min="9" max="9" width="10.77734375" style="182" customWidth="1"/>
    <col min="10" max="13" width="0" style="182" hidden="1" customWidth="1"/>
    <col min="14" max="14" width="9.33203125" style="182" bestFit="1" customWidth="1"/>
    <col min="15" max="16384" width="9.109375" style="182"/>
  </cols>
  <sheetData>
    <row r="1" spans="1:13" ht="13.8">
      <c r="A1" s="470" t="s">
        <v>441</v>
      </c>
      <c r="B1" s="470"/>
      <c r="C1" s="79"/>
      <c r="D1" s="79"/>
      <c r="E1" s="79"/>
      <c r="F1" s="79"/>
      <c r="G1" s="518" t="s">
        <v>97</v>
      </c>
      <c r="H1" s="518"/>
      <c r="I1" s="518"/>
      <c r="J1" s="518"/>
    </row>
    <row r="2" spans="1:13" ht="13.8">
      <c r="A2" s="80" t="s">
        <v>128</v>
      </c>
      <c r="B2" s="470"/>
      <c r="C2" s="79"/>
      <c r="D2" s="79"/>
      <c r="E2" s="79"/>
      <c r="F2" s="79"/>
      <c r="G2" s="471">
        <v>42571</v>
      </c>
      <c r="H2" s="472">
        <v>42591</v>
      </c>
      <c r="J2" s="472">
        <v>42570</v>
      </c>
    </row>
    <row r="3" spans="1:13" ht="13.8">
      <c r="A3" s="80"/>
      <c r="B3" s="80"/>
      <c r="C3" s="470"/>
      <c r="D3" s="470"/>
      <c r="E3" s="470"/>
      <c r="F3" s="470"/>
      <c r="G3" s="473"/>
      <c r="H3" s="473"/>
      <c r="I3" s="473"/>
    </row>
    <row r="4" spans="1:13" ht="13.8">
      <c r="A4" s="79" t="s">
        <v>262</v>
      </c>
      <c r="B4" s="79"/>
      <c r="C4" s="79"/>
      <c r="D4" s="79"/>
      <c r="E4" s="79"/>
      <c r="F4" s="79"/>
      <c r="G4" s="80"/>
      <c r="H4" s="80"/>
      <c r="I4" s="80"/>
    </row>
    <row r="5" spans="1:13" ht="13.8">
      <c r="A5" s="79" t="str">
        <f>'ფორმა N1'!D4</f>
        <v>პლატფორმა ახალი პოიტიკური მოძრაობა სახელმწიფო ხალხისთვის</v>
      </c>
      <c r="B5" s="79"/>
      <c r="C5" s="79"/>
      <c r="D5" s="79"/>
      <c r="E5" s="79"/>
      <c r="F5" s="79"/>
      <c r="G5" s="80"/>
      <c r="H5" s="80"/>
      <c r="I5" s="80"/>
    </row>
    <row r="6" spans="1:13" ht="16.2">
      <c r="A6" s="474"/>
      <c r="B6" s="474"/>
      <c r="C6" s="475"/>
      <c r="D6" s="474"/>
      <c r="E6" s="474"/>
      <c r="F6" s="474"/>
      <c r="G6" s="476"/>
      <c r="H6" s="474"/>
      <c r="I6" s="474"/>
    </row>
    <row r="7" spans="1:13" ht="162">
      <c r="A7" s="477" t="s">
        <v>64</v>
      </c>
      <c r="B7" s="477" t="s">
        <v>326</v>
      </c>
      <c r="C7" s="478" t="s">
        <v>327</v>
      </c>
      <c r="D7" s="477" t="s">
        <v>215</v>
      </c>
      <c r="E7" s="477" t="s">
        <v>331</v>
      </c>
      <c r="F7" s="477" t="s">
        <v>334</v>
      </c>
      <c r="G7" s="479" t="s">
        <v>10</v>
      </c>
      <c r="H7" s="477" t="s">
        <v>9</v>
      </c>
      <c r="I7" s="477" t="s">
        <v>376</v>
      </c>
    </row>
    <row r="8" spans="1:13" ht="16.2">
      <c r="A8" s="477">
        <v>1</v>
      </c>
      <c r="B8" s="389" t="s">
        <v>488</v>
      </c>
      <c r="C8" s="389" t="s">
        <v>489</v>
      </c>
      <c r="D8" s="390" t="s">
        <v>490</v>
      </c>
      <c r="E8" s="389" t="s">
        <v>491</v>
      </c>
      <c r="F8" s="480" t="s">
        <v>333</v>
      </c>
      <c r="G8" s="391">
        <f t="shared" ref="G8:G30" si="0">K8/0.8</f>
        <v>12500</v>
      </c>
      <c r="H8" s="392">
        <v>0</v>
      </c>
      <c r="I8" s="392">
        <f t="shared" ref="I8:I39" si="1">G8*20/100</f>
        <v>2500</v>
      </c>
      <c r="J8" s="410"/>
      <c r="K8" s="392">
        <v>10000</v>
      </c>
      <c r="L8" s="410"/>
      <c r="M8" s="392">
        <v>10000</v>
      </c>
    </row>
    <row r="9" spans="1:13" ht="16.8">
      <c r="A9" s="477">
        <v>11</v>
      </c>
      <c r="B9" s="481" t="s">
        <v>498</v>
      </c>
      <c r="C9" s="482" t="s">
        <v>499</v>
      </c>
      <c r="D9" s="481" t="s">
        <v>500</v>
      </c>
      <c r="E9" s="481" t="s">
        <v>501</v>
      </c>
      <c r="F9" s="480" t="s">
        <v>333</v>
      </c>
      <c r="G9" s="391">
        <f t="shared" si="0"/>
        <v>1250</v>
      </c>
      <c r="H9" s="392">
        <v>0</v>
      </c>
      <c r="I9" s="392">
        <f t="shared" si="1"/>
        <v>250</v>
      </c>
      <c r="J9" s="410"/>
      <c r="K9" s="483">
        <v>1000</v>
      </c>
      <c r="L9" s="410"/>
      <c r="M9" s="483">
        <v>1000</v>
      </c>
    </row>
    <row r="10" spans="1:13" ht="16.8">
      <c r="A10" s="477">
        <v>13</v>
      </c>
      <c r="B10" s="481" t="s">
        <v>502</v>
      </c>
      <c r="C10" s="482" t="s">
        <v>503</v>
      </c>
      <c r="D10" s="481" t="s">
        <v>504</v>
      </c>
      <c r="E10" s="481" t="s">
        <v>505</v>
      </c>
      <c r="F10" s="480" t="s">
        <v>333</v>
      </c>
      <c r="G10" s="391">
        <f t="shared" si="0"/>
        <v>1750</v>
      </c>
      <c r="H10" s="392">
        <v>0</v>
      </c>
      <c r="I10" s="392">
        <f t="shared" si="1"/>
        <v>350</v>
      </c>
      <c r="J10" s="410"/>
      <c r="K10" s="483">
        <v>1400</v>
      </c>
      <c r="L10" s="410"/>
      <c r="M10" s="483">
        <v>1400</v>
      </c>
    </row>
    <row r="11" spans="1:13" ht="16.8">
      <c r="A11" s="477">
        <v>14</v>
      </c>
      <c r="B11" s="481" t="s">
        <v>506</v>
      </c>
      <c r="C11" s="482" t="s">
        <v>507</v>
      </c>
      <c r="D11" s="481" t="s">
        <v>508</v>
      </c>
      <c r="E11" s="481" t="s">
        <v>509</v>
      </c>
      <c r="F11" s="480" t="s">
        <v>333</v>
      </c>
      <c r="G11" s="391">
        <f t="shared" si="0"/>
        <v>1875</v>
      </c>
      <c r="H11" s="392">
        <v>0</v>
      </c>
      <c r="I11" s="392">
        <f t="shared" si="1"/>
        <v>375</v>
      </c>
      <c r="J11" s="410"/>
      <c r="K11" s="483">
        <v>1500</v>
      </c>
      <c r="L11" s="410"/>
      <c r="M11" s="483">
        <v>1500</v>
      </c>
    </row>
    <row r="12" spans="1:13" ht="16.8">
      <c r="A12" s="477">
        <v>18</v>
      </c>
      <c r="B12" s="481" t="s">
        <v>510</v>
      </c>
      <c r="C12" s="482" t="s">
        <v>511</v>
      </c>
      <c r="D12" s="481" t="s">
        <v>512</v>
      </c>
      <c r="E12" s="481" t="s">
        <v>513</v>
      </c>
      <c r="F12" s="480" t="s">
        <v>333</v>
      </c>
      <c r="G12" s="391">
        <f t="shared" si="0"/>
        <v>250</v>
      </c>
      <c r="H12" s="392">
        <v>0</v>
      </c>
      <c r="I12" s="392">
        <f t="shared" si="1"/>
        <v>50</v>
      </c>
      <c r="J12" s="410"/>
      <c r="K12" s="483">
        <v>200</v>
      </c>
      <c r="L12" s="410"/>
      <c r="M12" s="483">
        <v>200</v>
      </c>
    </row>
    <row r="13" spans="1:13" ht="16.8">
      <c r="A13" s="477">
        <v>20</v>
      </c>
      <c r="B13" s="481" t="s">
        <v>515</v>
      </c>
      <c r="C13" s="482" t="s">
        <v>516</v>
      </c>
      <c r="D13" s="481" t="s">
        <v>517</v>
      </c>
      <c r="E13" s="481" t="s">
        <v>518</v>
      </c>
      <c r="F13" s="480" t="s">
        <v>333</v>
      </c>
      <c r="G13" s="391">
        <f t="shared" si="0"/>
        <v>375</v>
      </c>
      <c r="H13" s="392">
        <v>0</v>
      </c>
      <c r="I13" s="392">
        <f t="shared" si="1"/>
        <v>75</v>
      </c>
      <c r="J13" s="410"/>
      <c r="K13" s="483">
        <v>300</v>
      </c>
      <c r="L13" s="410"/>
      <c r="M13" s="483">
        <v>300</v>
      </c>
    </row>
    <row r="14" spans="1:13" ht="16.8">
      <c r="A14" s="477">
        <v>23</v>
      </c>
      <c r="B14" s="481" t="s">
        <v>519</v>
      </c>
      <c r="C14" s="482" t="s">
        <v>520</v>
      </c>
      <c r="D14" s="481" t="s">
        <v>521</v>
      </c>
      <c r="E14" s="481" t="s">
        <v>522</v>
      </c>
      <c r="F14" s="480" t="s">
        <v>333</v>
      </c>
      <c r="G14" s="391">
        <f t="shared" si="0"/>
        <v>1000</v>
      </c>
      <c r="H14" s="392">
        <v>0</v>
      </c>
      <c r="I14" s="392">
        <f t="shared" si="1"/>
        <v>200</v>
      </c>
      <c r="J14" s="410"/>
      <c r="K14" s="483">
        <v>800</v>
      </c>
      <c r="L14" s="410"/>
      <c r="M14" s="483">
        <v>800</v>
      </c>
    </row>
    <row r="15" spans="1:13" ht="16.8">
      <c r="A15" s="477">
        <v>28</v>
      </c>
      <c r="B15" s="481" t="s">
        <v>526</v>
      </c>
      <c r="C15" s="482" t="s">
        <v>527</v>
      </c>
      <c r="D15" s="481" t="s">
        <v>528</v>
      </c>
      <c r="E15" s="481" t="s">
        <v>529</v>
      </c>
      <c r="F15" s="480" t="s">
        <v>333</v>
      </c>
      <c r="G15" s="391">
        <f t="shared" si="0"/>
        <v>1000</v>
      </c>
      <c r="H15" s="392">
        <v>0</v>
      </c>
      <c r="I15" s="392">
        <f t="shared" si="1"/>
        <v>200</v>
      </c>
      <c r="J15" s="410"/>
      <c r="K15" s="483">
        <v>800</v>
      </c>
      <c r="L15" s="410"/>
      <c r="M15" s="483">
        <v>800</v>
      </c>
    </row>
    <row r="16" spans="1:13" ht="16.8">
      <c r="A16" s="477">
        <v>29</v>
      </c>
      <c r="B16" s="481" t="s">
        <v>530</v>
      </c>
      <c r="C16" s="482" t="s">
        <v>531</v>
      </c>
      <c r="D16" s="481" t="s">
        <v>532</v>
      </c>
      <c r="E16" s="481" t="s">
        <v>533</v>
      </c>
      <c r="F16" s="480" t="s">
        <v>333</v>
      </c>
      <c r="G16" s="391">
        <f t="shared" si="0"/>
        <v>187.5</v>
      </c>
      <c r="H16" s="392">
        <v>0</v>
      </c>
      <c r="I16" s="392">
        <f t="shared" si="1"/>
        <v>37.5</v>
      </c>
      <c r="J16" s="410"/>
      <c r="K16" s="483">
        <v>150</v>
      </c>
      <c r="L16" s="410"/>
      <c r="M16" s="483">
        <v>150</v>
      </c>
    </row>
    <row r="17" spans="1:13" ht="16.8">
      <c r="A17" s="477">
        <v>35</v>
      </c>
      <c r="B17" s="481" t="s">
        <v>534</v>
      </c>
      <c r="C17" s="482" t="s">
        <v>535</v>
      </c>
      <c r="D17" s="481" t="s">
        <v>536</v>
      </c>
      <c r="E17" s="481" t="s">
        <v>537</v>
      </c>
      <c r="F17" s="480" t="s">
        <v>333</v>
      </c>
      <c r="G17" s="391">
        <f t="shared" si="0"/>
        <v>1125</v>
      </c>
      <c r="H17" s="392">
        <v>0</v>
      </c>
      <c r="I17" s="392">
        <f t="shared" si="1"/>
        <v>225</v>
      </c>
      <c r="J17" s="410"/>
      <c r="K17" s="483">
        <v>900</v>
      </c>
      <c r="L17" s="410"/>
      <c r="M17" s="483">
        <v>900</v>
      </c>
    </row>
    <row r="18" spans="1:13" ht="16.8">
      <c r="A18" s="477">
        <v>37</v>
      </c>
      <c r="B18" s="481" t="s">
        <v>539</v>
      </c>
      <c r="C18" s="482" t="s">
        <v>540</v>
      </c>
      <c r="D18" s="481" t="s">
        <v>541</v>
      </c>
      <c r="E18" s="481" t="s">
        <v>542</v>
      </c>
      <c r="F18" s="480" t="s">
        <v>333</v>
      </c>
      <c r="G18" s="391">
        <f t="shared" si="0"/>
        <v>1000</v>
      </c>
      <c r="H18" s="392">
        <v>0</v>
      </c>
      <c r="I18" s="392">
        <f t="shared" si="1"/>
        <v>200</v>
      </c>
      <c r="J18" s="410"/>
      <c r="K18" s="483">
        <v>800</v>
      </c>
      <c r="L18" s="410"/>
      <c r="M18" s="483">
        <v>800</v>
      </c>
    </row>
    <row r="19" spans="1:13" ht="16.8">
      <c r="A19" s="477">
        <v>38</v>
      </c>
      <c r="B19" s="481" t="s">
        <v>543</v>
      </c>
      <c r="C19" s="482" t="s">
        <v>544</v>
      </c>
      <c r="D19" s="481" t="s">
        <v>545</v>
      </c>
      <c r="E19" s="481" t="s">
        <v>546</v>
      </c>
      <c r="F19" s="480" t="s">
        <v>333</v>
      </c>
      <c r="G19" s="391">
        <f t="shared" si="0"/>
        <v>1000</v>
      </c>
      <c r="H19" s="392">
        <v>0</v>
      </c>
      <c r="I19" s="392">
        <f t="shared" si="1"/>
        <v>200</v>
      </c>
      <c r="J19" s="410"/>
      <c r="K19" s="483">
        <v>800</v>
      </c>
      <c r="L19" s="410"/>
      <c r="M19" s="483">
        <v>800</v>
      </c>
    </row>
    <row r="20" spans="1:13" ht="16.8">
      <c r="A20" s="477">
        <v>41</v>
      </c>
      <c r="B20" s="481" t="s">
        <v>552</v>
      </c>
      <c r="C20" s="482" t="s">
        <v>553</v>
      </c>
      <c r="D20" s="481" t="s">
        <v>554</v>
      </c>
      <c r="E20" s="481" t="s">
        <v>555</v>
      </c>
      <c r="F20" s="480" t="s">
        <v>333</v>
      </c>
      <c r="G20" s="391">
        <f t="shared" si="0"/>
        <v>187.5</v>
      </c>
      <c r="H20" s="392">
        <v>0</v>
      </c>
      <c r="I20" s="392">
        <f t="shared" si="1"/>
        <v>37.5</v>
      </c>
      <c r="J20" s="410"/>
      <c r="K20" s="483">
        <v>150</v>
      </c>
      <c r="L20" s="410"/>
      <c r="M20" s="483">
        <v>150</v>
      </c>
    </row>
    <row r="21" spans="1:13" ht="16.8">
      <c r="A21" s="477">
        <v>47</v>
      </c>
      <c r="B21" s="481" t="s">
        <v>560</v>
      </c>
      <c r="C21" s="482" t="s">
        <v>561</v>
      </c>
      <c r="D21" s="481" t="s">
        <v>562</v>
      </c>
      <c r="E21" s="481" t="s">
        <v>563</v>
      </c>
      <c r="F21" s="480" t="s">
        <v>333</v>
      </c>
      <c r="G21" s="391">
        <f t="shared" si="0"/>
        <v>1000</v>
      </c>
      <c r="H21" s="392">
        <v>0</v>
      </c>
      <c r="I21" s="392">
        <f t="shared" si="1"/>
        <v>200</v>
      </c>
      <c r="J21" s="410"/>
      <c r="K21" s="483">
        <v>800</v>
      </c>
      <c r="L21" s="410"/>
      <c r="M21" s="483">
        <v>800</v>
      </c>
    </row>
    <row r="22" spans="1:13" ht="16.8">
      <c r="A22" s="477">
        <v>52</v>
      </c>
      <c r="B22" s="481" t="s">
        <v>564</v>
      </c>
      <c r="C22" s="482" t="s">
        <v>565</v>
      </c>
      <c r="D22" s="481" t="s">
        <v>566</v>
      </c>
      <c r="E22" s="481" t="s">
        <v>567</v>
      </c>
      <c r="F22" s="480" t="s">
        <v>333</v>
      </c>
      <c r="G22" s="391">
        <f t="shared" si="0"/>
        <v>187.5</v>
      </c>
      <c r="H22" s="392">
        <v>0</v>
      </c>
      <c r="I22" s="392">
        <f t="shared" si="1"/>
        <v>37.5</v>
      </c>
      <c r="J22" s="410"/>
      <c r="K22" s="483">
        <v>150</v>
      </c>
      <c r="L22" s="410"/>
      <c r="M22" s="483">
        <v>150</v>
      </c>
    </row>
    <row r="23" spans="1:13" ht="16.8">
      <c r="A23" s="477">
        <v>53</v>
      </c>
      <c r="B23" s="481" t="s">
        <v>568</v>
      </c>
      <c r="C23" s="482" t="s">
        <v>569</v>
      </c>
      <c r="D23" s="481" t="s">
        <v>570</v>
      </c>
      <c r="E23" s="481" t="s">
        <v>571</v>
      </c>
      <c r="F23" s="480" t="s">
        <v>333</v>
      </c>
      <c r="G23" s="391">
        <f t="shared" si="0"/>
        <v>187.5</v>
      </c>
      <c r="H23" s="392">
        <v>0</v>
      </c>
      <c r="I23" s="392">
        <f t="shared" si="1"/>
        <v>37.5</v>
      </c>
      <c r="J23" s="410"/>
      <c r="K23" s="483">
        <v>150</v>
      </c>
      <c r="L23" s="410"/>
      <c r="M23" s="483">
        <v>150</v>
      </c>
    </row>
    <row r="24" spans="1:13" ht="16.8">
      <c r="A24" s="477">
        <v>54</v>
      </c>
      <c r="B24" s="481" t="s">
        <v>572</v>
      </c>
      <c r="C24" s="482" t="s">
        <v>573</v>
      </c>
      <c r="D24" s="481" t="s">
        <v>574</v>
      </c>
      <c r="E24" s="481" t="s">
        <v>575</v>
      </c>
      <c r="F24" s="480" t="s">
        <v>333</v>
      </c>
      <c r="G24" s="391">
        <f t="shared" si="0"/>
        <v>187.5</v>
      </c>
      <c r="H24" s="392">
        <v>0</v>
      </c>
      <c r="I24" s="392">
        <f t="shared" si="1"/>
        <v>37.5</v>
      </c>
      <c r="J24" s="410"/>
      <c r="K24" s="483">
        <v>150</v>
      </c>
      <c r="L24" s="410"/>
      <c r="M24" s="483">
        <v>150</v>
      </c>
    </row>
    <row r="25" spans="1:13" ht="16.8">
      <c r="A25" s="477">
        <v>57</v>
      </c>
      <c r="B25" s="481" t="s">
        <v>577</v>
      </c>
      <c r="C25" s="482" t="s">
        <v>578</v>
      </c>
      <c r="D25" s="481" t="s">
        <v>579</v>
      </c>
      <c r="E25" s="481" t="s">
        <v>580</v>
      </c>
      <c r="F25" s="480" t="s">
        <v>333</v>
      </c>
      <c r="G25" s="391">
        <f t="shared" si="0"/>
        <v>1000</v>
      </c>
      <c r="H25" s="392">
        <v>0</v>
      </c>
      <c r="I25" s="392">
        <f t="shared" si="1"/>
        <v>200</v>
      </c>
      <c r="J25" s="410"/>
      <c r="K25" s="483">
        <v>800</v>
      </c>
      <c r="L25" s="410"/>
      <c r="M25" s="483">
        <v>800</v>
      </c>
    </row>
    <row r="26" spans="1:13" ht="16.8">
      <c r="A26" s="477">
        <v>58</v>
      </c>
      <c r="B26" s="481" t="s">
        <v>556</v>
      </c>
      <c r="C26" s="482" t="s">
        <v>581</v>
      </c>
      <c r="D26" s="481" t="s">
        <v>582</v>
      </c>
      <c r="E26" s="481" t="s">
        <v>583</v>
      </c>
      <c r="F26" s="480" t="s">
        <v>333</v>
      </c>
      <c r="G26" s="391">
        <f t="shared" si="0"/>
        <v>1000</v>
      </c>
      <c r="H26" s="392">
        <v>0</v>
      </c>
      <c r="I26" s="392">
        <f t="shared" si="1"/>
        <v>200</v>
      </c>
      <c r="J26" s="410"/>
      <c r="K26" s="483">
        <v>800</v>
      </c>
      <c r="L26" s="410"/>
      <c r="M26" s="483">
        <v>800</v>
      </c>
    </row>
    <row r="27" spans="1:13" ht="16.8">
      <c r="A27" s="477">
        <v>59</v>
      </c>
      <c r="B27" s="481" t="s">
        <v>492</v>
      </c>
      <c r="C27" s="482" t="s">
        <v>584</v>
      </c>
      <c r="D27" s="481" t="s">
        <v>585</v>
      </c>
      <c r="E27" s="481" t="s">
        <v>586</v>
      </c>
      <c r="F27" s="480" t="s">
        <v>333</v>
      </c>
      <c r="G27" s="391">
        <f t="shared" si="0"/>
        <v>1000</v>
      </c>
      <c r="H27" s="392">
        <v>0</v>
      </c>
      <c r="I27" s="392">
        <f t="shared" si="1"/>
        <v>200</v>
      </c>
      <c r="J27" s="410"/>
      <c r="K27" s="483">
        <v>800</v>
      </c>
      <c r="L27" s="410"/>
      <c r="M27" s="483">
        <v>800</v>
      </c>
    </row>
    <row r="28" spans="1:13" ht="16.8">
      <c r="A28" s="477">
        <v>66</v>
      </c>
      <c r="B28" s="481" t="s">
        <v>587</v>
      </c>
      <c r="C28" s="482" t="s">
        <v>588</v>
      </c>
      <c r="D28" s="481" t="s">
        <v>589</v>
      </c>
      <c r="E28" s="481" t="s">
        <v>590</v>
      </c>
      <c r="F28" s="480" t="s">
        <v>333</v>
      </c>
      <c r="G28" s="391">
        <f t="shared" si="0"/>
        <v>1000</v>
      </c>
      <c r="H28" s="392">
        <v>0</v>
      </c>
      <c r="I28" s="392">
        <f t="shared" si="1"/>
        <v>200</v>
      </c>
      <c r="J28" s="410"/>
      <c r="K28" s="483">
        <v>800</v>
      </c>
      <c r="L28" s="410"/>
      <c r="M28" s="483">
        <v>800</v>
      </c>
    </row>
    <row r="29" spans="1:13" ht="16.8">
      <c r="A29" s="477">
        <v>67</v>
      </c>
      <c r="B29" s="481" t="s">
        <v>591</v>
      </c>
      <c r="C29" s="482" t="s">
        <v>592</v>
      </c>
      <c r="D29" s="481" t="s">
        <v>593</v>
      </c>
      <c r="E29" s="481" t="s">
        <v>594</v>
      </c>
      <c r="F29" s="480" t="s">
        <v>333</v>
      </c>
      <c r="G29" s="391">
        <f t="shared" si="0"/>
        <v>1000</v>
      </c>
      <c r="H29" s="392">
        <v>0</v>
      </c>
      <c r="I29" s="392">
        <f t="shared" si="1"/>
        <v>200</v>
      </c>
      <c r="J29" s="410"/>
      <c r="K29" s="483">
        <v>800</v>
      </c>
      <c r="L29" s="410"/>
      <c r="M29" s="483">
        <v>800</v>
      </c>
    </row>
    <row r="30" spans="1:13" ht="16.8">
      <c r="A30" s="477">
        <v>73</v>
      </c>
      <c r="B30" s="481" t="s">
        <v>595</v>
      </c>
      <c r="C30" s="482" t="s">
        <v>596</v>
      </c>
      <c r="D30" s="481" t="s">
        <v>597</v>
      </c>
      <c r="E30" s="481" t="s">
        <v>598</v>
      </c>
      <c r="F30" s="480" t="s">
        <v>333</v>
      </c>
      <c r="G30" s="391">
        <f t="shared" si="0"/>
        <v>187.5</v>
      </c>
      <c r="H30" s="392">
        <v>0</v>
      </c>
      <c r="I30" s="392">
        <f t="shared" si="1"/>
        <v>37.5</v>
      </c>
      <c r="J30" s="410"/>
      <c r="K30" s="483">
        <v>150</v>
      </c>
      <c r="L30" s="410"/>
      <c r="M30" s="483">
        <v>150</v>
      </c>
    </row>
    <row r="31" spans="1:13" ht="16.8">
      <c r="A31" s="477">
        <v>75</v>
      </c>
      <c r="B31" s="481" t="s">
        <v>599</v>
      </c>
      <c r="C31" s="482" t="s">
        <v>600</v>
      </c>
      <c r="D31" s="481" t="s">
        <v>601</v>
      </c>
      <c r="E31" s="481" t="s">
        <v>602</v>
      </c>
      <c r="F31" s="480" t="s">
        <v>333</v>
      </c>
      <c r="G31" s="391">
        <v>225</v>
      </c>
      <c r="H31" s="392">
        <v>0</v>
      </c>
      <c r="I31" s="392">
        <f t="shared" si="1"/>
        <v>45</v>
      </c>
      <c r="J31" s="410"/>
      <c r="K31" s="483">
        <v>900</v>
      </c>
      <c r="L31" s="410"/>
      <c r="M31" s="483">
        <v>900</v>
      </c>
    </row>
    <row r="32" spans="1:13" ht="16.8">
      <c r="A32" s="477">
        <v>76</v>
      </c>
      <c r="B32" s="481" t="s">
        <v>603</v>
      </c>
      <c r="C32" s="482" t="s">
        <v>604</v>
      </c>
      <c r="D32" s="481" t="s">
        <v>605</v>
      </c>
      <c r="E32" s="481" t="s">
        <v>606</v>
      </c>
      <c r="F32" s="480" t="s">
        <v>333</v>
      </c>
      <c r="G32" s="391">
        <v>225</v>
      </c>
      <c r="H32" s="392">
        <v>0</v>
      </c>
      <c r="I32" s="392">
        <f t="shared" si="1"/>
        <v>45</v>
      </c>
      <c r="J32" s="410"/>
      <c r="K32" s="483">
        <v>900</v>
      </c>
      <c r="L32" s="410"/>
      <c r="M32" s="483">
        <v>900</v>
      </c>
    </row>
    <row r="33" spans="1:13" ht="16.8">
      <c r="A33" s="477">
        <v>77</v>
      </c>
      <c r="B33" s="481" t="s">
        <v>607</v>
      </c>
      <c r="C33" s="482" t="s">
        <v>608</v>
      </c>
      <c r="D33" s="481" t="s">
        <v>609</v>
      </c>
      <c r="E33" s="481" t="s">
        <v>610</v>
      </c>
      <c r="F33" s="480" t="s">
        <v>333</v>
      </c>
      <c r="G33" s="391">
        <v>225</v>
      </c>
      <c r="H33" s="392">
        <v>0</v>
      </c>
      <c r="I33" s="392">
        <f t="shared" si="1"/>
        <v>45</v>
      </c>
      <c r="J33" s="410"/>
      <c r="K33" s="483">
        <v>900</v>
      </c>
      <c r="L33" s="410"/>
      <c r="M33" s="483">
        <v>900</v>
      </c>
    </row>
    <row r="34" spans="1:13" ht="16.8">
      <c r="A34" s="477">
        <v>78</v>
      </c>
      <c r="B34" s="481" t="s">
        <v>551</v>
      </c>
      <c r="C34" s="482" t="s">
        <v>611</v>
      </c>
      <c r="D34" s="481" t="s">
        <v>482</v>
      </c>
      <c r="E34" s="481" t="s">
        <v>612</v>
      </c>
      <c r="F34" s="480" t="s">
        <v>333</v>
      </c>
      <c r="G34" s="391">
        <v>225</v>
      </c>
      <c r="H34" s="392">
        <v>0</v>
      </c>
      <c r="I34" s="392">
        <f t="shared" si="1"/>
        <v>45</v>
      </c>
      <c r="J34" s="410"/>
      <c r="K34" s="483">
        <v>900</v>
      </c>
      <c r="L34" s="410"/>
      <c r="M34" s="483">
        <v>900</v>
      </c>
    </row>
    <row r="35" spans="1:13" ht="16.8">
      <c r="A35" s="477">
        <v>79</v>
      </c>
      <c r="B35" s="481" t="s">
        <v>613</v>
      </c>
      <c r="C35" s="482" t="s">
        <v>614</v>
      </c>
      <c r="D35" s="481" t="s">
        <v>615</v>
      </c>
      <c r="E35" s="481" t="s">
        <v>616</v>
      </c>
      <c r="F35" s="480" t="s">
        <v>333</v>
      </c>
      <c r="G35" s="391">
        <v>225</v>
      </c>
      <c r="H35" s="392">
        <v>0</v>
      </c>
      <c r="I35" s="392">
        <f t="shared" si="1"/>
        <v>45</v>
      </c>
      <c r="J35" s="410"/>
      <c r="K35" s="483">
        <v>900</v>
      </c>
      <c r="L35" s="410"/>
      <c r="M35" s="483">
        <v>900</v>
      </c>
    </row>
    <row r="36" spans="1:13" ht="16.8">
      <c r="A36" s="477">
        <v>80</v>
      </c>
      <c r="B36" s="481" t="s">
        <v>617</v>
      </c>
      <c r="C36" s="482" t="s">
        <v>618</v>
      </c>
      <c r="D36" s="481" t="s">
        <v>619</v>
      </c>
      <c r="E36" s="481" t="s">
        <v>620</v>
      </c>
      <c r="F36" s="480" t="s">
        <v>333</v>
      </c>
      <c r="G36" s="391">
        <v>225</v>
      </c>
      <c r="H36" s="392">
        <v>0</v>
      </c>
      <c r="I36" s="392">
        <f t="shared" si="1"/>
        <v>45</v>
      </c>
      <c r="J36" s="410"/>
      <c r="K36" s="483">
        <v>900</v>
      </c>
      <c r="L36" s="410"/>
      <c r="M36" s="483">
        <v>900</v>
      </c>
    </row>
    <row r="37" spans="1:13" ht="16.8">
      <c r="A37" s="477">
        <v>81</v>
      </c>
      <c r="B37" s="481" t="s">
        <v>621</v>
      </c>
      <c r="C37" s="482" t="s">
        <v>622</v>
      </c>
      <c r="D37" s="481" t="s">
        <v>623</v>
      </c>
      <c r="E37" s="481" t="s">
        <v>624</v>
      </c>
      <c r="F37" s="480" t="s">
        <v>333</v>
      </c>
      <c r="G37" s="391">
        <v>225</v>
      </c>
      <c r="H37" s="392">
        <v>0</v>
      </c>
      <c r="I37" s="392">
        <f t="shared" si="1"/>
        <v>45</v>
      </c>
      <c r="J37" s="410"/>
      <c r="K37" s="483">
        <v>900</v>
      </c>
      <c r="L37" s="410"/>
      <c r="M37" s="483">
        <v>900</v>
      </c>
    </row>
    <row r="38" spans="1:13" ht="16.8">
      <c r="A38" s="477">
        <v>82</v>
      </c>
      <c r="B38" s="481" t="s">
        <v>625</v>
      </c>
      <c r="C38" s="482" t="s">
        <v>538</v>
      </c>
      <c r="D38" s="481" t="s">
        <v>626</v>
      </c>
      <c r="E38" s="481" t="s">
        <v>627</v>
      </c>
      <c r="F38" s="480" t="s">
        <v>333</v>
      </c>
      <c r="G38" s="391">
        <v>225</v>
      </c>
      <c r="H38" s="392">
        <v>0</v>
      </c>
      <c r="I38" s="392">
        <f t="shared" si="1"/>
        <v>45</v>
      </c>
      <c r="J38" s="410"/>
      <c r="K38" s="483">
        <v>900</v>
      </c>
      <c r="L38" s="410"/>
      <c r="M38" s="483">
        <v>900</v>
      </c>
    </row>
    <row r="39" spans="1:13" ht="16.8">
      <c r="A39" s="477">
        <v>83</v>
      </c>
      <c r="B39" s="481" t="s">
        <v>613</v>
      </c>
      <c r="C39" s="482" t="s">
        <v>628</v>
      </c>
      <c r="D39" s="481" t="s">
        <v>629</v>
      </c>
      <c r="E39" s="481" t="s">
        <v>616</v>
      </c>
      <c r="F39" s="480" t="s">
        <v>333</v>
      </c>
      <c r="G39" s="391">
        <v>225</v>
      </c>
      <c r="H39" s="392">
        <v>0</v>
      </c>
      <c r="I39" s="392">
        <f t="shared" si="1"/>
        <v>45</v>
      </c>
      <c r="J39" s="410"/>
      <c r="K39" s="483">
        <v>900</v>
      </c>
      <c r="L39" s="410"/>
      <c r="M39" s="483">
        <v>900</v>
      </c>
    </row>
    <row r="40" spans="1:13" ht="16.8">
      <c r="A40" s="477">
        <v>84</v>
      </c>
      <c r="B40" s="481" t="s">
        <v>630</v>
      </c>
      <c r="C40" s="482" t="s">
        <v>631</v>
      </c>
      <c r="D40" s="481" t="s">
        <v>632</v>
      </c>
      <c r="E40" s="481" t="s">
        <v>616</v>
      </c>
      <c r="F40" s="480" t="s">
        <v>333</v>
      </c>
      <c r="G40" s="391">
        <v>225</v>
      </c>
      <c r="H40" s="392">
        <v>0</v>
      </c>
      <c r="I40" s="392">
        <f t="shared" ref="I40:I71" si="2">G40*20/100</f>
        <v>45</v>
      </c>
      <c r="J40" s="410"/>
      <c r="K40" s="483">
        <v>900</v>
      </c>
      <c r="L40" s="410"/>
      <c r="M40" s="483">
        <v>900</v>
      </c>
    </row>
    <row r="41" spans="1:13" ht="16.8">
      <c r="A41" s="477">
        <v>85</v>
      </c>
      <c r="B41" s="481" t="s">
        <v>633</v>
      </c>
      <c r="C41" s="482" t="s">
        <v>634</v>
      </c>
      <c r="D41" s="481" t="s">
        <v>635</v>
      </c>
      <c r="E41" s="481" t="s">
        <v>636</v>
      </c>
      <c r="F41" s="480" t="s">
        <v>333</v>
      </c>
      <c r="G41" s="391">
        <v>225</v>
      </c>
      <c r="H41" s="392">
        <v>0</v>
      </c>
      <c r="I41" s="392">
        <f t="shared" si="2"/>
        <v>45</v>
      </c>
      <c r="J41" s="410"/>
      <c r="K41" s="483">
        <v>900</v>
      </c>
      <c r="L41" s="410"/>
      <c r="M41" s="483">
        <v>900</v>
      </c>
    </row>
    <row r="42" spans="1:13" ht="16.8">
      <c r="A42" s="477">
        <v>86</v>
      </c>
      <c r="B42" s="481" t="s">
        <v>557</v>
      </c>
      <c r="C42" s="482" t="s">
        <v>637</v>
      </c>
      <c r="D42" s="481" t="s">
        <v>638</v>
      </c>
      <c r="E42" s="481" t="s">
        <v>610</v>
      </c>
      <c r="F42" s="480" t="s">
        <v>333</v>
      </c>
      <c r="G42" s="391">
        <v>225</v>
      </c>
      <c r="H42" s="392">
        <v>0</v>
      </c>
      <c r="I42" s="392">
        <f t="shared" si="2"/>
        <v>45</v>
      </c>
      <c r="J42" s="410"/>
      <c r="K42" s="483">
        <v>900</v>
      </c>
      <c r="L42" s="410"/>
      <c r="M42" s="483">
        <v>900</v>
      </c>
    </row>
    <row r="43" spans="1:13" ht="16.8">
      <c r="A43" s="477">
        <v>87</v>
      </c>
      <c r="B43" s="481" t="s">
        <v>639</v>
      </c>
      <c r="C43" s="482" t="s">
        <v>640</v>
      </c>
      <c r="D43" s="481" t="s">
        <v>641</v>
      </c>
      <c r="E43" s="481" t="s">
        <v>642</v>
      </c>
      <c r="F43" s="480" t="s">
        <v>333</v>
      </c>
      <c r="G43" s="391">
        <v>225</v>
      </c>
      <c r="H43" s="392">
        <v>0</v>
      </c>
      <c r="I43" s="392">
        <f t="shared" si="2"/>
        <v>45</v>
      </c>
      <c r="J43" s="410"/>
      <c r="K43" s="483">
        <v>900</v>
      </c>
      <c r="L43" s="410"/>
      <c r="M43" s="483">
        <v>900</v>
      </c>
    </row>
    <row r="44" spans="1:13" ht="16.8">
      <c r="A44" s="477">
        <v>88</v>
      </c>
      <c r="B44" s="481" t="s">
        <v>557</v>
      </c>
      <c r="C44" s="482" t="s">
        <v>643</v>
      </c>
      <c r="D44" s="481" t="s">
        <v>644</v>
      </c>
      <c r="E44" s="481" t="s">
        <v>645</v>
      </c>
      <c r="F44" s="480" t="s">
        <v>333</v>
      </c>
      <c r="G44" s="391">
        <v>225</v>
      </c>
      <c r="H44" s="392">
        <v>0</v>
      </c>
      <c r="I44" s="392">
        <f t="shared" si="2"/>
        <v>45</v>
      </c>
      <c r="J44" s="410"/>
      <c r="K44" s="483">
        <v>900</v>
      </c>
      <c r="L44" s="410"/>
      <c r="M44" s="483">
        <v>900</v>
      </c>
    </row>
    <row r="45" spans="1:13" ht="16.8">
      <c r="A45" s="477">
        <v>89</v>
      </c>
      <c r="B45" s="481" t="s">
        <v>646</v>
      </c>
      <c r="C45" s="482" t="s">
        <v>647</v>
      </c>
      <c r="D45" s="481" t="s">
        <v>648</v>
      </c>
      <c r="E45" s="481" t="s">
        <v>649</v>
      </c>
      <c r="F45" s="480" t="s">
        <v>333</v>
      </c>
      <c r="G45" s="391">
        <v>225</v>
      </c>
      <c r="H45" s="392">
        <v>0</v>
      </c>
      <c r="I45" s="392">
        <f t="shared" si="2"/>
        <v>45</v>
      </c>
      <c r="J45" s="410"/>
      <c r="K45" s="483">
        <v>900</v>
      </c>
      <c r="L45" s="410"/>
      <c r="M45" s="483">
        <v>900</v>
      </c>
    </row>
    <row r="46" spans="1:13" ht="16.8">
      <c r="A46" s="477">
        <v>90</v>
      </c>
      <c r="B46" s="481" t="s">
        <v>650</v>
      </c>
      <c r="C46" s="482" t="s">
        <v>651</v>
      </c>
      <c r="D46" s="481" t="s">
        <v>481</v>
      </c>
      <c r="E46" s="481" t="s">
        <v>652</v>
      </c>
      <c r="F46" s="480" t="s">
        <v>333</v>
      </c>
      <c r="G46" s="391">
        <v>225</v>
      </c>
      <c r="H46" s="392">
        <v>0</v>
      </c>
      <c r="I46" s="392">
        <f t="shared" si="2"/>
        <v>45</v>
      </c>
      <c r="J46" s="410"/>
      <c r="K46" s="483">
        <v>900</v>
      </c>
      <c r="L46" s="410"/>
      <c r="M46" s="483">
        <v>900</v>
      </c>
    </row>
    <row r="47" spans="1:13" ht="16.8">
      <c r="A47" s="477">
        <v>91</v>
      </c>
      <c r="B47" s="481" t="s">
        <v>653</v>
      </c>
      <c r="C47" s="482" t="s">
        <v>654</v>
      </c>
      <c r="D47" s="481" t="s">
        <v>480</v>
      </c>
      <c r="E47" s="481" t="s">
        <v>655</v>
      </c>
      <c r="F47" s="480" t="s">
        <v>333</v>
      </c>
      <c r="G47" s="391">
        <v>225</v>
      </c>
      <c r="H47" s="392">
        <v>0</v>
      </c>
      <c r="I47" s="392">
        <f t="shared" si="2"/>
        <v>45</v>
      </c>
      <c r="J47" s="410"/>
      <c r="K47" s="483">
        <v>900</v>
      </c>
      <c r="L47" s="410"/>
      <c r="M47" s="483">
        <v>900</v>
      </c>
    </row>
    <row r="48" spans="1:13" ht="16.8">
      <c r="A48" s="477">
        <v>92</v>
      </c>
      <c r="B48" s="481" t="s">
        <v>656</v>
      </c>
      <c r="C48" s="482" t="s">
        <v>657</v>
      </c>
      <c r="D48" s="481" t="s">
        <v>480</v>
      </c>
      <c r="E48" s="481" t="s">
        <v>658</v>
      </c>
      <c r="F48" s="480" t="s">
        <v>333</v>
      </c>
      <c r="G48" s="391">
        <v>225</v>
      </c>
      <c r="H48" s="392">
        <v>0</v>
      </c>
      <c r="I48" s="392">
        <f t="shared" si="2"/>
        <v>45</v>
      </c>
      <c r="J48" s="410"/>
      <c r="K48" s="483">
        <v>900</v>
      </c>
      <c r="L48" s="410"/>
      <c r="M48" s="483">
        <v>900</v>
      </c>
    </row>
    <row r="49" spans="1:13" ht="16.8">
      <c r="A49" s="477">
        <v>93</v>
      </c>
      <c r="B49" s="481" t="s">
        <v>659</v>
      </c>
      <c r="C49" s="482" t="s">
        <v>660</v>
      </c>
      <c r="D49" s="481" t="s">
        <v>661</v>
      </c>
      <c r="E49" s="481" t="s">
        <v>606</v>
      </c>
      <c r="F49" s="480" t="s">
        <v>333</v>
      </c>
      <c r="G49" s="391">
        <v>225</v>
      </c>
      <c r="H49" s="392">
        <v>0</v>
      </c>
      <c r="I49" s="392">
        <f t="shared" si="2"/>
        <v>45</v>
      </c>
      <c r="J49" s="410"/>
      <c r="K49" s="483">
        <v>900</v>
      </c>
      <c r="L49" s="410"/>
      <c r="M49" s="483">
        <v>900</v>
      </c>
    </row>
    <row r="50" spans="1:13" ht="16.8">
      <c r="A50" s="477">
        <v>94</v>
      </c>
      <c r="B50" s="481" t="s">
        <v>662</v>
      </c>
      <c r="C50" s="482" t="s">
        <v>663</v>
      </c>
      <c r="D50" s="481" t="s">
        <v>664</v>
      </c>
      <c r="E50" s="481" t="s">
        <v>665</v>
      </c>
      <c r="F50" s="480" t="s">
        <v>333</v>
      </c>
      <c r="G50" s="391">
        <v>225</v>
      </c>
      <c r="H50" s="392">
        <v>0</v>
      </c>
      <c r="I50" s="392">
        <f t="shared" si="2"/>
        <v>45</v>
      </c>
      <c r="J50" s="410"/>
      <c r="K50" s="483">
        <v>900</v>
      </c>
      <c r="L50" s="410"/>
      <c r="M50" s="483">
        <v>900</v>
      </c>
    </row>
    <row r="51" spans="1:13" ht="16.8">
      <c r="A51" s="477">
        <v>95</v>
      </c>
      <c r="B51" s="481" t="s">
        <v>666</v>
      </c>
      <c r="C51" s="482" t="s">
        <v>637</v>
      </c>
      <c r="D51" s="481" t="s">
        <v>667</v>
      </c>
      <c r="E51" s="481" t="s">
        <v>668</v>
      </c>
      <c r="F51" s="480" t="s">
        <v>333</v>
      </c>
      <c r="G51" s="391">
        <v>225</v>
      </c>
      <c r="H51" s="392">
        <v>0</v>
      </c>
      <c r="I51" s="392">
        <f t="shared" si="2"/>
        <v>45</v>
      </c>
      <c r="J51" s="410"/>
      <c r="K51" s="483">
        <v>900</v>
      </c>
      <c r="L51" s="410"/>
      <c r="M51" s="483">
        <v>900</v>
      </c>
    </row>
    <row r="52" spans="1:13" ht="16.8">
      <c r="A52" s="477">
        <v>96</v>
      </c>
      <c r="B52" s="481" t="s">
        <v>621</v>
      </c>
      <c r="C52" s="482" t="s">
        <v>669</v>
      </c>
      <c r="D52" s="481" t="s">
        <v>670</v>
      </c>
      <c r="E52" s="481" t="s">
        <v>671</v>
      </c>
      <c r="F52" s="480" t="s">
        <v>333</v>
      </c>
      <c r="G52" s="391">
        <v>225</v>
      </c>
      <c r="H52" s="392">
        <v>0</v>
      </c>
      <c r="I52" s="392">
        <f t="shared" si="2"/>
        <v>45</v>
      </c>
      <c r="J52" s="410"/>
      <c r="K52" s="483">
        <v>900</v>
      </c>
      <c r="L52" s="410"/>
      <c r="M52" s="483">
        <v>900</v>
      </c>
    </row>
    <row r="53" spans="1:13" ht="16.8">
      <c r="A53" s="477">
        <v>97</v>
      </c>
      <c r="B53" s="481" t="s">
        <v>672</v>
      </c>
      <c r="C53" s="482" t="s">
        <v>673</v>
      </c>
      <c r="D53" s="481" t="s">
        <v>674</v>
      </c>
      <c r="E53" s="481" t="s">
        <v>675</v>
      </c>
      <c r="F53" s="480" t="s">
        <v>333</v>
      </c>
      <c r="G53" s="391">
        <v>225</v>
      </c>
      <c r="H53" s="392">
        <v>0</v>
      </c>
      <c r="I53" s="392">
        <f t="shared" si="2"/>
        <v>45</v>
      </c>
      <c r="J53" s="410"/>
      <c r="K53" s="483">
        <v>900</v>
      </c>
      <c r="L53" s="410"/>
      <c r="M53" s="483">
        <v>900</v>
      </c>
    </row>
    <row r="54" spans="1:13" ht="16.8">
      <c r="A54" s="477">
        <v>98</v>
      </c>
      <c r="B54" s="481" t="s">
        <v>676</v>
      </c>
      <c r="C54" s="482" t="s">
        <v>677</v>
      </c>
      <c r="D54" s="481" t="s">
        <v>678</v>
      </c>
      <c r="E54" s="481" t="s">
        <v>679</v>
      </c>
      <c r="F54" s="480" t="s">
        <v>333</v>
      </c>
      <c r="G54" s="391">
        <v>225</v>
      </c>
      <c r="H54" s="392">
        <v>0</v>
      </c>
      <c r="I54" s="392">
        <f t="shared" si="2"/>
        <v>45</v>
      </c>
      <c r="J54" s="410"/>
      <c r="K54" s="483">
        <v>900</v>
      </c>
      <c r="L54" s="410"/>
      <c r="M54" s="483">
        <v>900</v>
      </c>
    </row>
    <row r="55" spans="1:13" ht="16.8">
      <c r="A55" s="477">
        <v>99</v>
      </c>
      <c r="B55" s="481" t="s">
        <v>557</v>
      </c>
      <c r="C55" s="482" t="s">
        <v>680</v>
      </c>
      <c r="D55" s="481" t="s">
        <v>681</v>
      </c>
      <c r="E55" s="481" t="s">
        <v>682</v>
      </c>
      <c r="F55" s="480" t="s">
        <v>333</v>
      </c>
      <c r="G55" s="391">
        <v>225</v>
      </c>
      <c r="H55" s="392">
        <v>0</v>
      </c>
      <c r="I55" s="392">
        <f t="shared" si="2"/>
        <v>45</v>
      </c>
      <c r="J55" s="410"/>
      <c r="K55" s="483">
        <v>900</v>
      </c>
      <c r="L55" s="410"/>
      <c r="M55" s="483">
        <v>900</v>
      </c>
    </row>
    <row r="56" spans="1:13" ht="16.8">
      <c r="A56" s="477">
        <v>100</v>
      </c>
      <c r="B56" s="481" t="s">
        <v>683</v>
      </c>
      <c r="C56" s="482" t="s">
        <v>684</v>
      </c>
      <c r="D56" s="481" t="s">
        <v>685</v>
      </c>
      <c r="E56" s="481" t="s">
        <v>686</v>
      </c>
      <c r="F56" s="480" t="s">
        <v>333</v>
      </c>
      <c r="G56" s="391">
        <v>225</v>
      </c>
      <c r="H56" s="392">
        <v>0</v>
      </c>
      <c r="I56" s="392">
        <f t="shared" si="2"/>
        <v>45</v>
      </c>
      <c r="J56" s="410"/>
      <c r="K56" s="483">
        <v>900</v>
      </c>
      <c r="L56" s="410"/>
      <c r="M56" s="483">
        <v>900</v>
      </c>
    </row>
    <row r="57" spans="1:13" ht="16.8">
      <c r="A57" s="477">
        <v>101</v>
      </c>
      <c r="B57" s="481" t="s">
        <v>662</v>
      </c>
      <c r="C57" s="482" t="s">
        <v>687</v>
      </c>
      <c r="D57" s="481" t="s">
        <v>688</v>
      </c>
      <c r="E57" s="481" t="s">
        <v>682</v>
      </c>
      <c r="F57" s="480" t="s">
        <v>333</v>
      </c>
      <c r="G57" s="391">
        <v>225</v>
      </c>
      <c r="H57" s="392">
        <v>0</v>
      </c>
      <c r="I57" s="392">
        <f t="shared" si="2"/>
        <v>45</v>
      </c>
      <c r="J57" s="410"/>
      <c r="K57" s="483">
        <v>900</v>
      </c>
      <c r="L57" s="410"/>
      <c r="M57" s="483">
        <v>900</v>
      </c>
    </row>
    <row r="58" spans="1:13" ht="16.8">
      <c r="A58" s="477">
        <v>102</v>
      </c>
      <c r="B58" s="481" t="s">
        <v>557</v>
      </c>
      <c r="C58" s="482" t="s">
        <v>689</v>
      </c>
      <c r="D58" s="481" t="s">
        <v>690</v>
      </c>
      <c r="E58" s="481" t="s">
        <v>691</v>
      </c>
      <c r="F58" s="480" t="s">
        <v>333</v>
      </c>
      <c r="G58" s="391">
        <v>225</v>
      </c>
      <c r="H58" s="392">
        <v>0</v>
      </c>
      <c r="I58" s="392">
        <f t="shared" si="2"/>
        <v>45</v>
      </c>
      <c r="J58" s="410"/>
      <c r="K58" s="483">
        <v>900</v>
      </c>
      <c r="L58" s="410"/>
      <c r="M58" s="483">
        <v>900</v>
      </c>
    </row>
    <row r="59" spans="1:13" ht="16.8">
      <c r="A59" s="477">
        <v>103</v>
      </c>
      <c r="B59" s="481" t="s">
        <v>492</v>
      </c>
      <c r="C59" s="482" t="s">
        <v>692</v>
      </c>
      <c r="D59" s="481" t="s">
        <v>693</v>
      </c>
      <c r="E59" s="481" t="s">
        <v>620</v>
      </c>
      <c r="F59" s="480" t="s">
        <v>333</v>
      </c>
      <c r="G59" s="391">
        <v>225</v>
      </c>
      <c r="H59" s="392">
        <v>0</v>
      </c>
      <c r="I59" s="392">
        <f t="shared" si="2"/>
        <v>45</v>
      </c>
      <c r="J59" s="410"/>
      <c r="K59" s="483">
        <v>900</v>
      </c>
      <c r="L59" s="410"/>
      <c r="M59" s="483">
        <v>900</v>
      </c>
    </row>
    <row r="60" spans="1:13" ht="16.8">
      <c r="A60" s="477">
        <v>104</v>
      </c>
      <c r="B60" s="481" t="s">
        <v>557</v>
      </c>
      <c r="C60" s="482" t="s">
        <v>694</v>
      </c>
      <c r="D60" s="481" t="s">
        <v>695</v>
      </c>
      <c r="E60" s="481" t="s">
        <v>696</v>
      </c>
      <c r="F60" s="480" t="s">
        <v>333</v>
      </c>
      <c r="G60" s="391">
        <v>225</v>
      </c>
      <c r="H60" s="392">
        <v>0</v>
      </c>
      <c r="I60" s="392">
        <f t="shared" si="2"/>
        <v>45</v>
      </c>
      <c r="J60" s="410"/>
      <c r="K60" s="483">
        <v>900</v>
      </c>
      <c r="L60" s="410"/>
      <c r="M60" s="483">
        <v>900</v>
      </c>
    </row>
    <row r="61" spans="1:13" ht="16.8">
      <c r="A61" s="477">
        <v>109</v>
      </c>
      <c r="B61" s="481" t="s">
        <v>551</v>
      </c>
      <c r="C61" s="482" t="s">
        <v>697</v>
      </c>
      <c r="D61" s="481" t="s">
        <v>698</v>
      </c>
      <c r="E61" s="481" t="s">
        <v>699</v>
      </c>
      <c r="F61" s="480" t="s">
        <v>333</v>
      </c>
      <c r="G61" s="391">
        <f t="shared" ref="G61:G77" si="3">K61/0.8</f>
        <v>875</v>
      </c>
      <c r="H61" s="392">
        <v>0</v>
      </c>
      <c r="I61" s="392">
        <f t="shared" si="2"/>
        <v>175</v>
      </c>
      <c r="J61" s="410"/>
      <c r="K61" s="483">
        <v>700</v>
      </c>
      <c r="L61" s="410"/>
      <c r="M61" s="483">
        <v>700</v>
      </c>
    </row>
    <row r="62" spans="1:13" ht="16.8">
      <c r="A62" s="477">
        <v>113</v>
      </c>
      <c r="B62" s="481" t="s">
        <v>703</v>
      </c>
      <c r="C62" s="389" t="s">
        <v>704</v>
      </c>
      <c r="D62" s="481" t="s">
        <v>705</v>
      </c>
      <c r="E62" s="481" t="s">
        <v>706</v>
      </c>
      <c r="F62" s="480" t="s">
        <v>333</v>
      </c>
      <c r="G62" s="391">
        <f t="shared" si="3"/>
        <v>137.5</v>
      </c>
      <c r="H62" s="392">
        <v>0</v>
      </c>
      <c r="I62" s="392">
        <f t="shared" si="2"/>
        <v>27.5</v>
      </c>
      <c r="J62" s="410"/>
      <c r="K62" s="484">
        <v>110</v>
      </c>
      <c r="L62" s="410"/>
      <c r="M62" s="484">
        <v>110</v>
      </c>
    </row>
    <row r="63" spans="1:13" ht="16.8">
      <c r="A63" s="477">
        <v>115</v>
      </c>
      <c r="B63" s="481" t="s">
        <v>707</v>
      </c>
      <c r="C63" s="389" t="s">
        <v>708</v>
      </c>
      <c r="D63" s="481" t="s">
        <v>709</v>
      </c>
      <c r="E63" s="481" t="s">
        <v>576</v>
      </c>
      <c r="F63" s="480" t="s">
        <v>333</v>
      </c>
      <c r="G63" s="391">
        <f t="shared" si="3"/>
        <v>566.25</v>
      </c>
      <c r="H63" s="392">
        <v>0</v>
      </c>
      <c r="I63" s="392">
        <f t="shared" si="2"/>
        <v>113.25</v>
      </c>
      <c r="J63" s="410"/>
      <c r="K63" s="484">
        <v>453</v>
      </c>
      <c r="L63" s="410"/>
      <c r="M63" s="484">
        <v>453</v>
      </c>
    </row>
    <row r="64" spans="1:13" ht="16.8">
      <c r="A64" s="477">
        <v>116</v>
      </c>
      <c r="B64" s="481" t="s">
        <v>557</v>
      </c>
      <c r="C64" s="389" t="s">
        <v>710</v>
      </c>
      <c r="D64" s="481" t="s">
        <v>711</v>
      </c>
      <c r="E64" s="481" t="s">
        <v>712</v>
      </c>
      <c r="F64" s="480" t="s">
        <v>333</v>
      </c>
      <c r="G64" s="391">
        <f t="shared" si="3"/>
        <v>496.25</v>
      </c>
      <c r="H64" s="392">
        <v>0</v>
      </c>
      <c r="I64" s="392">
        <f t="shared" si="2"/>
        <v>99.25</v>
      </c>
      <c r="J64" s="410"/>
      <c r="K64" s="484">
        <v>397</v>
      </c>
      <c r="L64" s="410"/>
      <c r="M64" s="484">
        <v>397</v>
      </c>
    </row>
    <row r="65" spans="1:13" ht="16.8">
      <c r="A65" s="477">
        <v>117</v>
      </c>
      <c r="B65" s="481" t="s">
        <v>713</v>
      </c>
      <c r="C65" s="389" t="s">
        <v>714</v>
      </c>
      <c r="D65" s="481" t="s">
        <v>715</v>
      </c>
      <c r="E65" s="481" t="s">
        <v>716</v>
      </c>
      <c r="F65" s="480" t="s">
        <v>333</v>
      </c>
      <c r="G65" s="391">
        <f t="shared" si="3"/>
        <v>283.75</v>
      </c>
      <c r="H65" s="392">
        <v>0</v>
      </c>
      <c r="I65" s="392">
        <f t="shared" si="2"/>
        <v>56.75</v>
      </c>
      <c r="J65" s="410"/>
      <c r="K65" s="484">
        <v>227</v>
      </c>
      <c r="L65" s="410"/>
      <c r="M65" s="484">
        <v>227</v>
      </c>
    </row>
    <row r="66" spans="1:13" ht="16.8">
      <c r="A66" s="477">
        <v>118</v>
      </c>
      <c r="B66" s="481" t="s">
        <v>717</v>
      </c>
      <c r="C66" s="389" t="s">
        <v>718</v>
      </c>
      <c r="D66" s="481" t="s">
        <v>719</v>
      </c>
      <c r="E66" s="481" t="s">
        <v>720</v>
      </c>
      <c r="F66" s="480" t="s">
        <v>333</v>
      </c>
      <c r="G66" s="391">
        <f t="shared" si="3"/>
        <v>496.25</v>
      </c>
      <c r="H66" s="392">
        <v>0</v>
      </c>
      <c r="I66" s="392">
        <f t="shared" si="2"/>
        <v>99.25</v>
      </c>
      <c r="J66" s="410"/>
      <c r="K66" s="484">
        <v>397</v>
      </c>
      <c r="L66" s="410"/>
      <c r="M66" s="484">
        <v>397</v>
      </c>
    </row>
    <row r="67" spans="1:13" ht="16.8">
      <c r="A67" s="477">
        <v>119</v>
      </c>
      <c r="B67" s="481" t="s">
        <v>721</v>
      </c>
      <c r="C67" s="389" t="s">
        <v>722</v>
      </c>
      <c r="D67" s="481" t="s">
        <v>723</v>
      </c>
      <c r="E67" s="481" t="s">
        <v>724</v>
      </c>
      <c r="F67" s="480" t="s">
        <v>333</v>
      </c>
      <c r="G67" s="391">
        <f t="shared" si="3"/>
        <v>283.75</v>
      </c>
      <c r="H67" s="392">
        <v>0</v>
      </c>
      <c r="I67" s="392">
        <f t="shared" si="2"/>
        <v>56.75</v>
      </c>
      <c r="J67" s="410"/>
      <c r="K67" s="484">
        <v>227</v>
      </c>
      <c r="L67" s="410"/>
      <c r="M67" s="484">
        <v>227</v>
      </c>
    </row>
    <row r="68" spans="1:13" ht="16.8">
      <c r="A68" s="477">
        <v>120</v>
      </c>
      <c r="B68" s="481" t="s">
        <v>725</v>
      </c>
      <c r="C68" s="389" t="s">
        <v>726</v>
      </c>
      <c r="D68" s="481" t="s">
        <v>727</v>
      </c>
      <c r="E68" s="481" t="s">
        <v>728</v>
      </c>
      <c r="F68" s="480" t="s">
        <v>333</v>
      </c>
      <c r="G68" s="391">
        <f t="shared" si="3"/>
        <v>566.25</v>
      </c>
      <c r="H68" s="392">
        <v>0</v>
      </c>
      <c r="I68" s="392">
        <f t="shared" si="2"/>
        <v>113.25</v>
      </c>
      <c r="J68" s="410"/>
      <c r="K68" s="484">
        <v>453</v>
      </c>
      <c r="L68" s="410"/>
      <c r="M68" s="484">
        <v>453</v>
      </c>
    </row>
    <row r="69" spans="1:13" ht="16.8">
      <c r="A69" s="477">
        <v>121</v>
      </c>
      <c r="B69" s="481" t="s">
        <v>729</v>
      </c>
      <c r="C69" s="389" t="s">
        <v>730</v>
      </c>
      <c r="D69" s="481" t="s">
        <v>731</v>
      </c>
      <c r="E69" s="481" t="s">
        <v>732</v>
      </c>
      <c r="F69" s="480" t="s">
        <v>333</v>
      </c>
      <c r="G69" s="391">
        <f t="shared" si="3"/>
        <v>283.75</v>
      </c>
      <c r="H69" s="392">
        <v>0</v>
      </c>
      <c r="I69" s="392">
        <f t="shared" si="2"/>
        <v>56.75</v>
      </c>
      <c r="J69" s="410"/>
      <c r="K69" s="484">
        <v>227</v>
      </c>
      <c r="L69" s="410"/>
      <c r="M69" s="484">
        <v>227</v>
      </c>
    </row>
    <row r="70" spans="1:13" ht="16.8">
      <c r="A70" s="477">
        <v>122</v>
      </c>
      <c r="B70" s="481" t="s">
        <v>733</v>
      </c>
      <c r="C70" s="389" t="s">
        <v>734</v>
      </c>
      <c r="D70" s="481" t="s">
        <v>735</v>
      </c>
      <c r="E70" s="481" t="s">
        <v>736</v>
      </c>
      <c r="F70" s="480" t="s">
        <v>333</v>
      </c>
      <c r="G70" s="391">
        <f t="shared" si="3"/>
        <v>106.25</v>
      </c>
      <c r="H70" s="392">
        <v>0</v>
      </c>
      <c r="I70" s="392">
        <f t="shared" si="2"/>
        <v>21.25</v>
      </c>
      <c r="J70" s="410"/>
      <c r="K70" s="484">
        <v>85</v>
      </c>
      <c r="L70" s="410"/>
      <c r="M70" s="484">
        <v>85</v>
      </c>
    </row>
    <row r="71" spans="1:13" ht="16.8">
      <c r="A71" s="477">
        <v>125</v>
      </c>
      <c r="B71" s="481" t="s">
        <v>737</v>
      </c>
      <c r="C71" s="389" t="s">
        <v>738</v>
      </c>
      <c r="D71" s="481" t="s">
        <v>739</v>
      </c>
      <c r="E71" s="481" t="s">
        <v>732</v>
      </c>
      <c r="F71" s="480" t="s">
        <v>333</v>
      </c>
      <c r="G71" s="391">
        <f t="shared" si="3"/>
        <v>283.75</v>
      </c>
      <c r="H71" s="392">
        <v>0</v>
      </c>
      <c r="I71" s="392">
        <f t="shared" si="2"/>
        <v>56.75</v>
      </c>
      <c r="J71" s="410"/>
      <c r="K71" s="484">
        <v>227</v>
      </c>
      <c r="L71" s="410"/>
      <c r="M71" s="484">
        <v>227</v>
      </c>
    </row>
    <row r="72" spans="1:13" ht="16.8">
      <c r="A72" s="477">
        <v>126</v>
      </c>
      <c r="B72" s="481" t="s">
        <v>613</v>
      </c>
      <c r="C72" s="389" t="s">
        <v>740</v>
      </c>
      <c r="D72" s="481" t="s">
        <v>741</v>
      </c>
      <c r="E72" s="481" t="s">
        <v>720</v>
      </c>
      <c r="F72" s="480" t="s">
        <v>333</v>
      </c>
      <c r="G72" s="391">
        <f t="shared" si="3"/>
        <v>496.25</v>
      </c>
      <c r="H72" s="392">
        <v>0</v>
      </c>
      <c r="I72" s="392">
        <f t="shared" ref="I72:I77" si="4">G72*20/100</f>
        <v>99.25</v>
      </c>
      <c r="J72" s="410"/>
      <c r="K72" s="484">
        <v>397</v>
      </c>
      <c r="L72" s="410"/>
      <c r="M72" s="484">
        <v>397</v>
      </c>
    </row>
    <row r="73" spans="1:13" ht="16.8">
      <c r="A73" s="477">
        <v>127</v>
      </c>
      <c r="B73" s="481" t="s">
        <v>742</v>
      </c>
      <c r="C73" s="389" t="s">
        <v>743</v>
      </c>
      <c r="D73" s="481" t="s">
        <v>744</v>
      </c>
      <c r="E73" s="481" t="s">
        <v>745</v>
      </c>
      <c r="F73" s="480" t="s">
        <v>333</v>
      </c>
      <c r="G73" s="391">
        <f t="shared" si="3"/>
        <v>106.25</v>
      </c>
      <c r="H73" s="392">
        <v>0</v>
      </c>
      <c r="I73" s="392">
        <f t="shared" si="4"/>
        <v>21.25</v>
      </c>
      <c r="J73" s="410"/>
      <c r="K73" s="484">
        <v>85</v>
      </c>
      <c r="L73" s="410"/>
      <c r="M73" s="484">
        <v>85</v>
      </c>
    </row>
    <row r="74" spans="1:13" ht="16.8">
      <c r="A74" s="477">
        <v>129</v>
      </c>
      <c r="B74" s="481" t="s">
        <v>496</v>
      </c>
      <c r="C74" s="389" t="s">
        <v>746</v>
      </c>
      <c r="D74" s="481" t="s">
        <v>747</v>
      </c>
      <c r="E74" s="481" t="s">
        <v>748</v>
      </c>
      <c r="F74" s="480" t="s">
        <v>333</v>
      </c>
      <c r="G74" s="391">
        <f t="shared" si="3"/>
        <v>566.25</v>
      </c>
      <c r="H74" s="392">
        <v>0</v>
      </c>
      <c r="I74" s="392">
        <f t="shared" si="4"/>
        <v>113.25</v>
      </c>
      <c r="J74" s="410"/>
      <c r="K74" s="484">
        <v>453</v>
      </c>
      <c r="L74" s="410"/>
      <c r="M74" s="484">
        <v>453</v>
      </c>
    </row>
    <row r="75" spans="1:13" ht="16.8">
      <c r="A75" s="477">
        <v>133</v>
      </c>
      <c r="B75" s="481" t="s">
        <v>753</v>
      </c>
      <c r="C75" s="389" t="s">
        <v>754</v>
      </c>
      <c r="D75" s="481" t="s">
        <v>755</v>
      </c>
      <c r="E75" s="481" t="s">
        <v>756</v>
      </c>
      <c r="F75" s="480" t="s">
        <v>333</v>
      </c>
      <c r="G75" s="391">
        <f t="shared" si="3"/>
        <v>283.75</v>
      </c>
      <c r="H75" s="392">
        <v>0</v>
      </c>
      <c r="I75" s="392">
        <f t="shared" si="4"/>
        <v>56.75</v>
      </c>
      <c r="J75" s="410"/>
      <c r="K75" s="484">
        <v>227</v>
      </c>
      <c r="L75" s="410"/>
      <c r="M75" s="484">
        <v>227</v>
      </c>
    </row>
    <row r="76" spans="1:13" ht="16.8">
      <c r="A76" s="477">
        <v>141</v>
      </c>
      <c r="B76" s="481" t="s">
        <v>761</v>
      </c>
      <c r="C76" s="389" t="s">
        <v>858</v>
      </c>
      <c r="D76" s="481" t="s">
        <v>762</v>
      </c>
      <c r="E76" s="481" t="s">
        <v>763</v>
      </c>
      <c r="F76" s="480" t="s">
        <v>333</v>
      </c>
      <c r="G76" s="391">
        <f t="shared" si="3"/>
        <v>366.25</v>
      </c>
      <c r="H76" s="392">
        <v>0</v>
      </c>
      <c r="I76" s="392">
        <f t="shared" si="4"/>
        <v>73.25</v>
      </c>
      <c r="J76" s="410"/>
      <c r="K76" s="484">
        <v>293</v>
      </c>
      <c r="L76" s="410"/>
      <c r="M76" s="484">
        <v>293</v>
      </c>
    </row>
    <row r="77" spans="1:13" ht="16.8">
      <c r="A77" s="477">
        <v>142</v>
      </c>
      <c r="B77" s="481" t="s">
        <v>764</v>
      </c>
      <c r="C77" s="389" t="s">
        <v>765</v>
      </c>
      <c r="D77" s="481" t="s">
        <v>766</v>
      </c>
      <c r="E77" s="481" t="s">
        <v>767</v>
      </c>
      <c r="F77" s="480" t="s">
        <v>333</v>
      </c>
      <c r="G77" s="391">
        <f t="shared" si="3"/>
        <v>106.25</v>
      </c>
      <c r="H77" s="392">
        <v>0</v>
      </c>
      <c r="I77" s="392">
        <f t="shared" si="4"/>
        <v>21.25</v>
      </c>
      <c r="J77" s="410"/>
      <c r="K77" s="484">
        <v>85</v>
      </c>
      <c r="L77" s="410"/>
      <c r="M77" s="484">
        <v>85</v>
      </c>
    </row>
    <row r="78" spans="1:13" ht="16.8">
      <c r="A78" s="477">
        <v>144</v>
      </c>
      <c r="B78" s="481" t="s">
        <v>493</v>
      </c>
      <c r="C78" s="389" t="s">
        <v>769</v>
      </c>
      <c r="D78" s="481">
        <v>39001040068</v>
      </c>
      <c r="E78" s="481" t="s">
        <v>770</v>
      </c>
      <c r="F78" s="480" t="s">
        <v>333</v>
      </c>
      <c r="G78" s="391">
        <v>125</v>
      </c>
      <c r="H78" s="392">
        <v>0</v>
      </c>
      <c r="I78" s="392">
        <v>25</v>
      </c>
      <c r="J78" s="410"/>
      <c r="K78" s="485"/>
      <c r="L78" s="410"/>
      <c r="M78" s="485"/>
    </row>
    <row r="79" spans="1:13" ht="16.8">
      <c r="A79" s="477">
        <v>145</v>
      </c>
      <c r="B79" s="481" t="s">
        <v>771</v>
      </c>
      <c r="C79" s="389" t="s">
        <v>772</v>
      </c>
      <c r="D79" s="486" t="s">
        <v>773</v>
      </c>
      <c r="E79" s="481" t="s">
        <v>770</v>
      </c>
      <c r="F79" s="480" t="s">
        <v>333</v>
      </c>
      <c r="G79" s="391">
        <v>125</v>
      </c>
      <c r="H79" s="392">
        <v>0</v>
      </c>
      <c r="I79" s="392">
        <v>25</v>
      </c>
      <c r="J79" s="410"/>
      <c r="K79" s="485"/>
      <c r="L79" s="410"/>
      <c r="M79" s="485"/>
    </row>
    <row r="80" spans="1:13" ht="16.8">
      <c r="A80" s="477">
        <v>146</v>
      </c>
      <c r="B80" s="481" t="s">
        <v>557</v>
      </c>
      <c r="C80" s="389" t="s">
        <v>774</v>
      </c>
      <c r="D80" s="486" t="s">
        <v>775</v>
      </c>
      <c r="E80" s="481" t="s">
        <v>770</v>
      </c>
      <c r="F80" s="480" t="s">
        <v>333</v>
      </c>
      <c r="G80" s="391">
        <v>125</v>
      </c>
      <c r="H80" s="392">
        <v>0</v>
      </c>
      <c r="I80" s="392">
        <v>25</v>
      </c>
      <c r="J80" s="410"/>
      <c r="K80" s="485"/>
      <c r="L80" s="410"/>
      <c r="M80" s="485"/>
    </row>
    <row r="81" spans="1:14" ht="25.8" customHeight="1">
      <c r="A81" s="477">
        <v>135</v>
      </c>
      <c r="B81" s="481" t="s">
        <v>757</v>
      </c>
      <c r="C81" s="389" t="s">
        <v>758</v>
      </c>
      <c r="D81" s="481" t="s">
        <v>759</v>
      </c>
      <c r="E81" s="481" t="s">
        <v>760</v>
      </c>
      <c r="F81" s="480" t="s">
        <v>333</v>
      </c>
      <c r="G81" s="391">
        <f>'[2]ფორმა 5.2'!K142/0.8</f>
        <v>366.25</v>
      </c>
      <c r="H81" s="392">
        <v>0</v>
      </c>
      <c r="I81" s="392">
        <f>G81*20/100</f>
        <v>73.25</v>
      </c>
    </row>
    <row r="82" spans="1:14" ht="25.8" customHeight="1">
      <c r="A82" s="477">
        <v>132</v>
      </c>
      <c r="B82" s="481" t="s">
        <v>557</v>
      </c>
      <c r="C82" s="389" t="s">
        <v>750</v>
      </c>
      <c r="D82" s="481" t="s">
        <v>751</v>
      </c>
      <c r="E82" s="481" t="s">
        <v>752</v>
      </c>
      <c r="F82" s="480" t="s">
        <v>333</v>
      </c>
      <c r="G82" s="391">
        <v>466.25</v>
      </c>
      <c r="H82" s="392">
        <v>373</v>
      </c>
      <c r="I82" s="392">
        <v>93</v>
      </c>
    </row>
    <row r="83" spans="1:14" ht="16.8">
      <c r="A83" s="477">
        <v>39</v>
      </c>
      <c r="B83" s="481" t="s">
        <v>547</v>
      </c>
      <c r="C83" s="482" t="s">
        <v>548</v>
      </c>
      <c r="D83" s="481" t="s">
        <v>549</v>
      </c>
      <c r="E83" s="481" t="s">
        <v>550</v>
      </c>
      <c r="F83" s="480" t="s">
        <v>333</v>
      </c>
      <c r="G83" s="391">
        <f t="shared" ref="G83" si="5">K83/0.8</f>
        <v>625</v>
      </c>
      <c r="H83" s="392">
        <v>500</v>
      </c>
      <c r="I83" s="392">
        <f t="shared" ref="I83" si="6">G83*20/100</f>
        <v>125</v>
      </c>
      <c r="J83" s="410"/>
      <c r="K83" s="483">
        <v>500</v>
      </c>
      <c r="L83" s="410"/>
      <c r="M83" s="483">
        <v>500</v>
      </c>
    </row>
    <row r="84" spans="1:14" ht="16.2">
      <c r="A84" s="393"/>
      <c r="B84" s="393"/>
      <c r="C84" s="394"/>
      <c r="D84" s="393"/>
      <c r="E84" s="393"/>
      <c r="F84" s="393"/>
      <c r="G84" s="395">
        <f>SUM(G8:G83)</f>
        <v>45136.25</v>
      </c>
      <c r="H84" s="468"/>
      <c r="I84" s="468">
        <f>SUM(I8:I83)</f>
        <v>9027</v>
      </c>
      <c r="N84" s="469"/>
    </row>
    <row r="85" spans="1:14" ht="16.2">
      <c r="A85" s="394" t="s">
        <v>442</v>
      </c>
      <c r="B85" s="394"/>
      <c r="C85" s="394"/>
      <c r="D85" s="393"/>
      <c r="E85" s="393"/>
      <c r="F85" s="393"/>
      <c r="G85" s="395"/>
      <c r="H85" s="396"/>
      <c r="I85" s="396"/>
    </row>
    <row r="86" spans="1:14" ht="16.2">
      <c r="A86" s="394"/>
      <c r="B86" s="394"/>
      <c r="C86" s="394"/>
      <c r="D86" s="393"/>
      <c r="E86" s="393"/>
      <c r="F86" s="393"/>
      <c r="G86" s="395"/>
      <c r="H86" s="396"/>
      <c r="I86" s="396"/>
    </row>
    <row r="87" spans="1:14" ht="16.2">
      <c r="A87" s="394"/>
      <c r="B87" s="394"/>
      <c r="C87" s="394"/>
      <c r="D87" s="397"/>
      <c r="E87" s="397"/>
      <c r="F87" s="397"/>
      <c r="G87" s="398"/>
      <c r="H87" s="396"/>
      <c r="I87" s="396"/>
    </row>
    <row r="88" spans="1:14" ht="16.2">
      <c r="A88" s="394"/>
      <c r="B88" s="394"/>
      <c r="C88" s="394"/>
      <c r="D88" s="397"/>
      <c r="E88" s="397"/>
      <c r="F88" s="397"/>
      <c r="G88" s="398"/>
      <c r="H88" s="396"/>
      <c r="I88" s="396"/>
    </row>
    <row r="89" spans="1:14" ht="15">
      <c r="A89" s="399"/>
      <c r="B89" s="399"/>
      <c r="C89" s="400"/>
      <c r="D89" s="399"/>
      <c r="E89" s="399"/>
      <c r="F89" s="399"/>
      <c r="G89" s="401"/>
      <c r="H89" s="402"/>
      <c r="I89" s="402"/>
    </row>
    <row r="90" spans="1:14" ht="16.2">
      <c r="A90" s="403" t="s">
        <v>96</v>
      </c>
      <c r="B90" s="403"/>
      <c r="C90" s="394"/>
      <c r="D90" s="397"/>
      <c r="E90" s="397"/>
      <c r="F90" s="397"/>
      <c r="G90" s="398"/>
      <c r="H90" s="396"/>
      <c r="I90" s="396"/>
    </row>
    <row r="91" spans="1:14" ht="16.2">
      <c r="A91" s="397"/>
      <c r="B91" s="397"/>
      <c r="C91" s="394"/>
      <c r="D91" s="397"/>
      <c r="E91" s="397"/>
      <c r="F91" s="397"/>
      <c r="G91" s="398"/>
      <c r="H91" s="396"/>
      <c r="I91" s="396"/>
    </row>
    <row r="92" spans="1:14" ht="16.2">
      <c r="A92" s="397"/>
      <c r="B92" s="397"/>
      <c r="C92" s="394"/>
      <c r="D92" s="397"/>
      <c r="E92" s="404"/>
      <c r="F92" s="404"/>
      <c r="G92" s="405"/>
      <c r="H92" s="396"/>
      <c r="I92" s="396"/>
    </row>
    <row r="93" spans="1:14" ht="16.2">
      <c r="A93" s="403"/>
      <c r="B93" s="403"/>
      <c r="C93" s="394" t="s">
        <v>768</v>
      </c>
      <c r="D93" s="403"/>
      <c r="E93" s="403"/>
      <c r="F93" s="403"/>
      <c r="G93" s="395"/>
      <c r="H93" s="396"/>
      <c r="I93" s="396"/>
    </row>
    <row r="94" spans="1:14" ht="16.2">
      <c r="A94" s="397"/>
      <c r="B94" s="397"/>
      <c r="C94" s="394" t="s">
        <v>375</v>
      </c>
      <c r="D94" s="397"/>
      <c r="E94" s="397"/>
      <c r="F94" s="397"/>
      <c r="G94" s="398"/>
      <c r="H94" s="396"/>
      <c r="I94" s="396"/>
    </row>
    <row r="95" spans="1:14" ht="15.6">
      <c r="A95" s="406"/>
      <c r="B95" s="406"/>
      <c r="C95" s="407" t="s">
        <v>127</v>
      </c>
      <c r="D95" s="406"/>
      <c r="E95" s="406"/>
      <c r="F95" s="406"/>
      <c r="G95" s="408"/>
      <c r="H95" s="409"/>
      <c r="I95" s="409"/>
    </row>
    <row r="96" spans="1:14" ht="15">
      <c r="A96" s="410"/>
      <c r="B96" s="410"/>
      <c r="C96" s="407"/>
      <c r="D96" s="410"/>
      <c r="E96" s="410"/>
      <c r="F96" s="410"/>
      <c r="G96" s="411"/>
      <c r="H96" s="409"/>
      <c r="I96" s="409"/>
    </row>
    <row r="97" spans="1:9" ht="15">
      <c r="A97" s="410"/>
      <c r="B97" s="410"/>
      <c r="C97" s="407"/>
      <c r="D97" s="410"/>
      <c r="E97" s="410"/>
      <c r="F97" s="410"/>
      <c r="G97" s="411"/>
      <c r="H97" s="409"/>
      <c r="I97" s="409"/>
    </row>
  </sheetData>
  <autoFilter ref="A7:M85"/>
  <mergeCells count="2">
    <mergeCell ref="I1:J1"/>
    <mergeCell ref="G1:H1"/>
  </mergeCells>
  <printOptions gridLines="1"/>
  <pageMargins left="0.25" right="0.25" top="0.75" bottom="0.75" header="0.3" footer="0.3"/>
  <pageSetup scale="91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I89"/>
  <sheetViews>
    <sheetView view="pageBreakPreview" topLeftCell="A34" zoomScale="85" zoomScaleNormal="100" zoomScaleSheetLayoutView="85" workbookViewId="0">
      <selection activeCell="I9" sqref="I9:I80"/>
    </sheetView>
  </sheetViews>
  <sheetFormatPr defaultRowHeight="13.2"/>
  <cols>
    <col min="1" max="1" width="4.44140625" customWidth="1"/>
    <col min="2" max="2" width="18.109375" customWidth="1"/>
    <col min="3" max="3" width="23" customWidth="1"/>
    <col min="4" max="4" width="18.5546875" style="454" customWidth="1"/>
    <col min="5" max="5" width="26.5546875" customWidth="1"/>
    <col min="6" max="6" width="18.6640625" customWidth="1"/>
    <col min="7" max="7" width="15" customWidth="1"/>
    <col min="8" max="8" width="12" customWidth="1"/>
  </cols>
  <sheetData>
    <row r="1" spans="1:9" ht="13.8">
      <c r="A1" s="73" t="s">
        <v>443</v>
      </c>
      <c r="B1" s="76"/>
      <c r="C1" s="76"/>
      <c r="D1" s="443"/>
      <c r="E1" s="76"/>
      <c r="F1" s="76"/>
      <c r="G1" s="515" t="s">
        <v>97</v>
      </c>
      <c r="H1" s="515"/>
      <c r="I1" s="381"/>
    </row>
    <row r="2" spans="1:9" ht="13.8">
      <c r="A2" s="75" t="s">
        <v>128</v>
      </c>
      <c r="B2" s="76"/>
      <c r="C2" s="76"/>
      <c r="D2" s="443"/>
      <c r="E2" s="76"/>
      <c r="F2" s="76"/>
      <c r="G2" s="347">
        <v>42571</v>
      </c>
      <c r="H2" s="382">
        <v>42591</v>
      </c>
      <c r="I2" s="75"/>
    </row>
    <row r="3" spans="1:9" ht="13.8">
      <c r="A3" s="75"/>
      <c r="B3" s="75"/>
      <c r="C3" s="75"/>
      <c r="D3" s="444"/>
      <c r="E3" s="75"/>
      <c r="F3" s="75"/>
      <c r="G3" s="381"/>
      <c r="H3" s="381"/>
      <c r="I3" s="381"/>
    </row>
    <row r="4" spans="1:9" ht="13.8">
      <c r="A4" s="76" t="s">
        <v>262</v>
      </c>
      <c r="B4" s="76"/>
      <c r="C4" s="76"/>
      <c r="D4" s="443"/>
      <c r="E4" s="76"/>
      <c r="F4" s="76"/>
      <c r="G4" s="75"/>
      <c r="H4" s="75"/>
      <c r="I4" s="75"/>
    </row>
    <row r="5" spans="1:9" ht="13.8">
      <c r="A5" s="79">
        <f>'[3]ფორმა N1'!D4</f>
        <v>0</v>
      </c>
      <c r="B5" s="79" t="s">
        <v>808</v>
      </c>
      <c r="C5" s="79"/>
      <c r="D5" s="445"/>
      <c r="E5" s="79"/>
      <c r="F5" s="79"/>
      <c r="G5" s="80"/>
      <c r="H5" s="80"/>
      <c r="I5" s="80"/>
    </row>
    <row r="6" spans="1:9" ht="13.8">
      <c r="A6" s="76"/>
      <c r="B6" s="76"/>
      <c r="C6" s="76"/>
      <c r="D6" s="443"/>
      <c r="E6" s="76"/>
      <c r="F6" s="76"/>
      <c r="G6" s="75"/>
      <c r="H6" s="75"/>
      <c r="I6" s="75"/>
    </row>
    <row r="7" spans="1:9" ht="13.8">
      <c r="A7" s="380"/>
      <c r="B7" s="380"/>
      <c r="C7" s="380"/>
      <c r="D7" s="446"/>
      <c r="E7" s="380"/>
      <c r="F7" s="380"/>
      <c r="G7" s="77"/>
      <c r="H7" s="77"/>
      <c r="I7" s="381"/>
    </row>
    <row r="8" spans="1:9" ht="41.4">
      <c r="A8" s="362" t="s">
        <v>64</v>
      </c>
      <c r="B8" s="78" t="s">
        <v>326</v>
      </c>
      <c r="C8" s="89" t="s">
        <v>327</v>
      </c>
      <c r="D8" s="447" t="s">
        <v>215</v>
      </c>
      <c r="E8" s="89" t="s">
        <v>330</v>
      </c>
      <c r="F8" s="89" t="s">
        <v>329</v>
      </c>
      <c r="G8" s="89" t="s">
        <v>371</v>
      </c>
      <c r="H8" s="78" t="s">
        <v>10</v>
      </c>
      <c r="I8" s="78" t="s">
        <v>9</v>
      </c>
    </row>
    <row r="9" spans="1:9" ht="27.6">
      <c r="A9" s="363"/>
      <c r="B9" s="364" t="s">
        <v>707</v>
      </c>
      <c r="C9" s="86" t="s">
        <v>489</v>
      </c>
      <c r="D9" s="448" t="s">
        <v>490</v>
      </c>
      <c r="E9" s="86" t="s">
        <v>810</v>
      </c>
      <c r="F9" s="86" t="s">
        <v>841</v>
      </c>
      <c r="G9" s="86" t="s">
        <v>812</v>
      </c>
      <c r="H9" s="4">
        <v>15</v>
      </c>
      <c r="I9" s="4">
        <v>15</v>
      </c>
    </row>
    <row r="10" spans="1:9" ht="27.6">
      <c r="A10" s="363"/>
      <c r="B10" s="364" t="s">
        <v>809</v>
      </c>
      <c r="C10" s="86" t="s">
        <v>813</v>
      </c>
      <c r="D10" s="448" t="s">
        <v>494</v>
      </c>
      <c r="E10" s="86" t="s">
        <v>810</v>
      </c>
      <c r="F10" s="86" t="s">
        <v>841</v>
      </c>
      <c r="G10" s="86" t="s">
        <v>812</v>
      </c>
      <c r="H10" s="4">
        <v>15</v>
      </c>
      <c r="I10" s="4">
        <v>15</v>
      </c>
    </row>
    <row r="11" spans="1:9" ht="27.6">
      <c r="A11" s="363"/>
      <c r="B11" s="364" t="s">
        <v>814</v>
      </c>
      <c r="C11" s="86" t="s">
        <v>749</v>
      </c>
      <c r="D11" s="448" t="s">
        <v>495</v>
      </c>
      <c r="E11" s="86" t="s">
        <v>810</v>
      </c>
      <c r="F11" s="86" t="s">
        <v>841</v>
      </c>
      <c r="G11" s="86" t="s">
        <v>812</v>
      </c>
      <c r="H11" s="4">
        <v>15</v>
      </c>
      <c r="I11" s="4">
        <v>15</v>
      </c>
    </row>
    <row r="12" spans="1:9" ht="27.6">
      <c r="A12" s="363"/>
      <c r="B12" s="364" t="s">
        <v>514</v>
      </c>
      <c r="C12" s="86" t="s">
        <v>815</v>
      </c>
      <c r="D12" s="448" t="s">
        <v>497</v>
      </c>
      <c r="E12" s="86" t="s">
        <v>810</v>
      </c>
      <c r="F12" s="86" t="s">
        <v>841</v>
      </c>
      <c r="G12" s="86" t="s">
        <v>812</v>
      </c>
      <c r="H12" s="4">
        <v>15</v>
      </c>
      <c r="I12" s="4">
        <v>15</v>
      </c>
    </row>
    <row r="13" spans="1:9" ht="27.6">
      <c r="A13" s="363"/>
      <c r="B13" s="364" t="s">
        <v>816</v>
      </c>
      <c r="C13" s="86" t="s">
        <v>700</v>
      </c>
      <c r="D13" s="448" t="s">
        <v>701</v>
      </c>
      <c r="E13" s="86" t="s">
        <v>810</v>
      </c>
      <c r="F13" s="86" t="s">
        <v>841</v>
      </c>
      <c r="G13" s="86" t="s">
        <v>812</v>
      </c>
      <c r="H13" s="4">
        <v>15</v>
      </c>
      <c r="I13" s="4">
        <v>15</v>
      </c>
    </row>
    <row r="14" spans="1:9" ht="27.6">
      <c r="A14" s="363"/>
      <c r="B14" s="364" t="s">
        <v>514</v>
      </c>
      <c r="C14" s="86" t="s">
        <v>817</v>
      </c>
      <c r="D14" s="448" t="s">
        <v>523</v>
      </c>
      <c r="E14" s="86" t="s">
        <v>810</v>
      </c>
      <c r="F14" s="86" t="s">
        <v>841</v>
      </c>
      <c r="G14" s="86" t="s">
        <v>812</v>
      </c>
      <c r="H14" s="4">
        <v>15</v>
      </c>
      <c r="I14" s="4">
        <v>15</v>
      </c>
    </row>
    <row r="15" spans="1:9" ht="27.6">
      <c r="A15" s="363"/>
      <c r="B15" s="364" t="s">
        <v>818</v>
      </c>
      <c r="C15" s="86" t="s">
        <v>524</v>
      </c>
      <c r="D15" s="448" t="s">
        <v>525</v>
      </c>
      <c r="E15" s="86" t="s">
        <v>810</v>
      </c>
      <c r="F15" s="86" t="s">
        <v>841</v>
      </c>
      <c r="G15" s="86" t="s">
        <v>812</v>
      </c>
      <c r="H15" s="4">
        <v>15</v>
      </c>
      <c r="I15" s="4">
        <v>15</v>
      </c>
    </row>
    <row r="16" spans="1:9" ht="27.6">
      <c r="A16" s="363"/>
      <c r="B16" s="364" t="s">
        <v>514</v>
      </c>
      <c r="C16" s="86" t="s">
        <v>819</v>
      </c>
      <c r="D16" s="448" t="s">
        <v>702</v>
      </c>
      <c r="E16" s="86" t="s">
        <v>810</v>
      </c>
      <c r="F16" s="86" t="s">
        <v>841</v>
      </c>
      <c r="G16" s="86" t="s">
        <v>812</v>
      </c>
      <c r="H16" s="4">
        <v>15</v>
      </c>
      <c r="I16" s="4">
        <v>15</v>
      </c>
    </row>
    <row r="17" spans="1:9" ht="27.6">
      <c r="A17" s="363"/>
      <c r="B17" s="364" t="s">
        <v>492</v>
      </c>
      <c r="C17" s="86" t="s">
        <v>558</v>
      </c>
      <c r="D17" s="448" t="s">
        <v>559</v>
      </c>
      <c r="E17" s="86" t="s">
        <v>810</v>
      </c>
      <c r="F17" s="86" t="s">
        <v>841</v>
      </c>
      <c r="G17" s="86" t="s">
        <v>812</v>
      </c>
      <c r="H17" s="4">
        <v>15</v>
      </c>
      <c r="I17" s="4">
        <v>15</v>
      </c>
    </row>
    <row r="18" spans="1:9" ht="27.6">
      <c r="A18" s="363"/>
      <c r="B18" s="364" t="s">
        <v>557</v>
      </c>
      <c r="C18" s="86" t="s">
        <v>821</v>
      </c>
      <c r="D18" s="448" t="s">
        <v>822</v>
      </c>
      <c r="E18" s="86" t="s">
        <v>810</v>
      </c>
      <c r="F18" s="86" t="s">
        <v>841</v>
      </c>
      <c r="G18" s="86" t="s">
        <v>812</v>
      </c>
      <c r="H18" s="4">
        <v>15</v>
      </c>
      <c r="I18" s="4">
        <v>15</v>
      </c>
    </row>
    <row r="19" spans="1:9" ht="21.6" hidden="1" customHeight="1">
      <c r="A19" s="363"/>
      <c r="B19" s="364" t="s">
        <v>707</v>
      </c>
      <c r="C19" s="86" t="s">
        <v>489</v>
      </c>
      <c r="D19" s="448" t="s">
        <v>490</v>
      </c>
      <c r="E19" s="86" t="s">
        <v>842</v>
      </c>
      <c r="F19" s="86" t="s">
        <v>843</v>
      </c>
      <c r="G19" s="86" t="s">
        <v>844</v>
      </c>
      <c r="H19" s="4">
        <v>845.22</v>
      </c>
      <c r="I19" s="4">
        <v>845.22</v>
      </c>
    </row>
    <row r="20" spans="1:9" ht="13.8" hidden="1">
      <c r="A20" s="363"/>
      <c r="B20" s="364" t="s">
        <v>707</v>
      </c>
      <c r="C20" s="86" t="s">
        <v>489</v>
      </c>
      <c r="D20" s="448" t="s">
        <v>490</v>
      </c>
      <c r="E20" s="86" t="s">
        <v>842</v>
      </c>
      <c r="F20" s="86" t="s">
        <v>846</v>
      </c>
      <c r="G20" s="86" t="s">
        <v>845</v>
      </c>
      <c r="H20" s="4">
        <v>282</v>
      </c>
      <c r="I20" s="4">
        <v>282</v>
      </c>
    </row>
    <row r="21" spans="1:9" ht="13.8" hidden="1">
      <c r="A21" s="363"/>
      <c r="B21" s="364" t="s">
        <v>557</v>
      </c>
      <c r="C21" s="86" t="s">
        <v>821</v>
      </c>
      <c r="D21" s="448" t="s">
        <v>822</v>
      </c>
      <c r="E21" s="86" t="s">
        <v>842</v>
      </c>
      <c r="F21" s="86" t="s">
        <v>843</v>
      </c>
      <c r="G21" s="86" t="s">
        <v>844</v>
      </c>
      <c r="H21" s="4">
        <v>845.22</v>
      </c>
      <c r="I21" s="4">
        <v>845.22</v>
      </c>
    </row>
    <row r="22" spans="1:9" ht="13.8" hidden="1">
      <c r="A22" s="363"/>
      <c r="B22" s="364" t="s">
        <v>557</v>
      </c>
      <c r="C22" s="86" t="s">
        <v>821</v>
      </c>
      <c r="D22" s="448" t="s">
        <v>822</v>
      </c>
      <c r="E22" s="86" t="s">
        <v>842</v>
      </c>
      <c r="F22" s="86" t="s">
        <v>846</v>
      </c>
      <c r="G22" s="86" t="s">
        <v>845</v>
      </c>
      <c r="H22" s="4">
        <v>282</v>
      </c>
      <c r="I22" s="4">
        <v>282</v>
      </c>
    </row>
    <row r="23" spans="1:9" ht="27.6">
      <c r="A23" s="363"/>
      <c r="B23" s="364" t="s">
        <v>707</v>
      </c>
      <c r="C23" s="86" t="s">
        <v>489</v>
      </c>
      <c r="D23" s="448" t="s">
        <v>490</v>
      </c>
      <c r="E23" s="86" t="s">
        <v>810</v>
      </c>
      <c r="F23" s="86" t="s">
        <v>811</v>
      </c>
      <c r="G23" s="86" t="s">
        <v>812</v>
      </c>
      <c r="H23" s="4"/>
      <c r="I23" s="4">
        <v>15</v>
      </c>
    </row>
    <row r="24" spans="1:9" ht="27.6">
      <c r="A24" s="363"/>
      <c r="B24" s="364" t="s">
        <v>809</v>
      </c>
      <c r="C24" s="86" t="s">
        <v>813</v>
      </c>
      <c r="D24" s="448" t="s">
        <v>494</v>
      </c>
      <c r="E24" s="86" t="s">
        <v>810</v>
      </c>
      <c r="F24" s="86" t="s">
        <v>811</v>
      </c>
      <c r="G24" s="86" t="s">
        <v>812</v>
      </c>
      <c r="H24" s="4"/>
      <c r="I24" s="4">
        <v>15</v>
      </c>
    </row>
    <row r="25" spans="1:9" ht="27.6">
      <c r="A25" s="363"/>
      <c r="B25" s="364" t="s">
        <v>814</v>
      </c>
      <c r="C25" s="86" t="s">
        <v>749</v>
      </c>
      <c r="D25" s="448" t="s">
        <v>495</v>
      </c>
      <c r="E25" s="86" t="s">
        <v>810</v>
      </c>
      <c r="F25" s="86" t="s">
        <v>811</v>
      </c>
      <c r="G25" s="86" t="s">
        <v>812</v>
      </c>
      <c r="H25" s="4"/>
      <c r="I25" s="4">
        <v>15</v>
      </c>
    </row>
    <row r="26" spans="1:9" ht="27.6">
      <c r="A26" s="363"/>
      <c r="B26" s="364" t="s">
        <v>514</v>
      </c>
      <c r="C26" s="86" t="s">
        <v>815</v>
      </c>
      <c r="D26" s="448" t="s">
        <v>497</v>
      </c>
      <c r="E26" s="86" t="s">
        <v>810</v>
      </c>
      <c r="F26" s="86" t="s">
        <v>811</v>
      </c>
      <c r="G26" s="86" t="s">
        <v>812</v>
      </c>
      <c r="H26" s="4"/>
      <c r="I26" s="4">
        <v>15</v>
      </c>
    </row>
    <row r="27" spans="1:9" ht="27.6">
      <c r="A27" s="363"/>
      <c r="B27" s="364" t="s">
        <v>816</v>
      </c>
      <c r="C27" s="86" t="s">
        <v>700</v>
      </c>
      <c r="D27" s="448" t="s">
        <v>701</v>
      </c>
      <c r="E27" s="86" t="s">
        <v>810</v>
      </c>
      <c r="F27" s="86" t="s">
        <v>811</v>
      </c>
      <c r="G27" s="86" t="s">
        <v>812</v>
      </c>
      <c r="H27" s="4"/>
      <c r="I27" s="4">
        <v>15</v>
      </c>
    </row>
    <row r="28" spans="1:9" ht="27.6">
      <c r="A28" s="363"/>
      <c r="B28" s="364" t="s">
        <v>514</v>
      </c>
      <c r="C28" s="86" t="s">
        <v>817</v>
      </c>
      <c r="D28" s="448" t="s">
        <v>523</v>
      </c>
      <c r="E28" s="86" t="s">
        <v>810</v>
      </c>
      <c r="F28" s="86" t="s">
        <v>811</v>
      </c>
      <c r="G28" s="86" t="s">
        <v>812</v>
      </c>
      <c r="H28" s="4"/>
      <c r="I28" s="4">
        <v>15</v>
      </c>
    </row>
    <row r="29" spans="1:9" ht="27.6">
      <c r="A29" s="363"/>
      <c r="B29" s="364" t="s">
        <v>818</v>
      </c>
      <c r="C29" s="86" t="s">
        <v>524</v>
      </c>
      <c r="D29" s="448" t="s">
        <v>525</v>
      </c>
      <c r="E29" s="86" t="s">
        <v>810</v>
      </c>
      <c r="F29" s="86" t="s">
        <v>811</v>
      </c>
      <c r="G29" s="86" t="s">
        <v>812</v>
      </c>
      <c r="H29" s="4"/>
      <c r="I29" s="4">
        <v>15</v>
      </c>
    </row>
    <row r="30" spans="1:9" ht="27.6">
      <c r="A30" s="363"/>
      <c r="B30" s="364" t="s">
        <v>514</v>
      </c>
      <c r="C30" s="86" t="s">
        <v>819</v>
      </c>
      <c r="D30" s="448" t="s">
        <v>702</v>
      </c>
      <c r="E30" s="86" t="s">
        <v>810</v>
      </c>
      <c r="F30" s="86" t="s">
        <v>811</v>
      </c>
      <c r="G30" s="86" t="s">
        <v>812</v>
      </c>
      <c r="H30" s="4"/>
      <c r="I30" s="4">
        <v>15</v>
      </c>
    </row>
    <row r="31" spans="1:9" ht="27.6">
      <c r="A31" s="363"/>
      <c r="B31" s="364" t="s">
        <v>492</v>
      </c>
      <c r="C31" s="86" t="s">
        <v>558</v>
      </c>
      <c r="D31" s="448" t="s">
        <v>559</v>
      </c>
      <c r="E31" s="86" t="s">
        <v>810</v>
      </c>
      <c r="F31" s="86" t="s">
        <v>811</v>
      </c>
      <c r="G31" s="86" t="s">
        <v>812</v>
      </c>
      <c r="H31" s="4"/>
      <c r="I31" s="4">
        <v>15</v>
      </c>
    </row>
    <row r="32" spans="1:9" ht="27.6">
      <c r="A32" s="363"/>
      <c r="B32" s="364" t="s">
        <v>557</v>
      </c>
      <c r="C32" s="86" t="s">
        <v>821</v>
      </c>
      <c r="D32" s="448" t="s">
        <v>822</v>
      </c>
      <c r="E32" s="86" t="s">
        <v>810</v>
      </c>
      <c r="F32" s="86" t="s">
        <v>811</v>
      </c>
      <c r="G32" s="86" t="s">
        <v>812</v>
      </c>
      <c r="H32" s="4"/>
      <c r="I32" s="4">
        <v>15</v>
      </c>
    </row>
    <row r="33" spans="1:9" ht="27.6">
      <c r="A33" s="363"/>
      <c r="B33" s="364" t="s">
        <v>707</v>
      </c>
      <c r="C33" s="86" t="s">
        <v>489</v>
      </c>
      <c r="D33" s="448" t="s">
        <v>490</v>
      </c>
      <c r="E33" s="86" t="s">
        <v>810</v>
      </c>
      <c r="F33" s="86" t="s">
        <v>820</v>
      </c>
      <c r="G33" s="86" t="s">
        <v>812</v>
      </c>
      <c r="H33" s="4"/>
      <c r="I33" s="4">
        <v>15</v>
      </c>
    </row>
    <row r="34" spans="1:9" ht="27.6">
      <c r="A34" s="363"/>
      <c r="B34" s="364" t="s">
        <v>814</v>
      </c>
      <c r="C34" s="86" t="s">
        <v>749</v>
      </c>
      <c r="D34" s="448" t="s">
        <v>495</v>
      </c>
      <c r="E34" s="86" t="s">
        <v>810</v>
      </c>
      <c r="F34" s="86" t="s">
        <v>820</v>
      </c>
      <c r="G34" s="86" t="s">
        <v>812</v>
      </c>
      <c r="H34" s="4"/>
      <c r="I34" s="4">
        <v>15</v>
      </c>
    </row>
    <row r="35" spans="1:9" ht="27.6">
      <c r="A35" s="363"/>
      <c r="B35" s="364" t="s">
        <v>514</v>
      </c>
      <c r="C35" s="86" t="s">
        <v>815</v>
      </c>
      <c r="D35" s="448" t="s">
        <v>497</v>
      </c>
      <c r="E35" s="86" t="s">
        <v>810</v>
      </c>
      <c r="F35" s="86" t="s">
        <v>820</v>
      </c>
      <c r="G35" s="86" t="s">
        <v>812</v>
      </c>
      <c r="H35" s="4"/>
      <c r="I35" s="4">
        <v>15</v>
      </c>
    </row>
    <row r="36" spans="1:9" ht="27.6">
      <c r="A36" s="363"/>
      <c r="B36" s="364" t="s">
        <v>816</v>
      </c>
      <c r="C36" s="86" t="s">
        <v>700</v>
      </c>
      <c r="D36" s="448" t="s">
        <v>701</v>
      </c>
      <c r="E36" s="86" t="s">
        <v>810</v>
      </c>
      <c r="F36" s="86" t="s">
        <v>820</v>
      </c>
      <c r="G36" s="86" t="s">
        <v>812</v>
      </c>
      <c r="H36" s="4"/>
      <c r="I36" s="4">
        <v>15</v>
      </c>
    </row>
    <row r="37" spans="1:9" ht="27.6">
      <c r="A37" s="363"/>
      <c r="B37" s="364" t="s">
        <v>514</v>
      </c>
      <c r="C37" s="86" t="s">
        <v>817</v>
      </c>
      <c r="D37" s="448" t="s">
        <v>523</v>
      </c>
      <c r="E37" s="86" t="s">
        <v>810</v>
      </c>
      <c r="F37" s="86" t="s">
        <v>820</v>
      </c>
      <c r="G37" s="86" t="s">
        <v>812</v>
      </c>
      <c r="H37" s="4"/>
      <c r="I37" s="4">
        <v>15</v>
      </c>
    </row>
    <row r="38" spans="1:9" ht="27.6">
      <c r="A38" s="363"/>
      <c r="B38" s="364" t="s">
        <v>818</v>
      </c>
      <c r="C38" s="86" t="s">
        <v>524</v>
      </c>
      <c r="D38" s="448" t="s">
        <v>525</v>
      </c>
      <c r="E38" s="86" t="s">
        <v>810</v>
      </c>
      <c r="F38" s="86" t="s">
        <v>820</v>
      </c>
      <c r="G38" s="86" t="s">
        <v>812</v>
      </c>
      <c r="H38" s="4"/>
      <c r="I38" s="4">
        <v>15</v>
      </c>
    </row>
    <row r="39" spans="1:9" ht="27.6">
      <c r="A39" s="363"/>
      <c r="B39" s="364" t="s">
        <v>514</v>
      </c>
      <c r="C39" s="86" t="s">
        <v>819</v>
      </c>
      <c r="D39" s="448" t="s">
        <v>702</v>
      </c>
      <c r="E39" s="86" t="s">
        <v>810</v>
      </c>
      <c r="F39" s="86" t="s">
        <v>820</v>
      </c>
      <c r="G39" s="86" t="s">
        <v>812</v>
      </c>
      <c r="H39" s="4"/>
      <c r="I39" s="4">
        <v>15</v>
      </c>
    </row>
    <row r="40" spans="1:9" ht="27.6">
      <c r="A40" s="363"/>
      <c r="B40" s="364" t="s">
        <v>492</v>
      </c>
      <c r="C40" s="86" t="s">
        <v>558</v>
      </c>
      <c r="D40" s="448" t="s">
        <v>559</v>
      </c>
      <c r="E40" s="86" t="s">
        <v>810</v>
      </c>
      <c r="F40" s="86" t="s">
        <v>820</v>
      </c>
      <c r="G40" s="86" t="s">
        <v>812</v>
      </c>
      <c r="H40" s="4"/>
      <c r="I40" s="4">
        <v>15</v>
      </c>
    </row>
    <row r="41" spans="1:9" ht="27.6">
      <c r="A41" s="363"/>
      <c r="B41" s="364" t="s">
        <v>557</v>
      </c>
      <c r="C41" s="86" t="s">
        <v>821</v>
      </c>
      <c r="D41" s="448" t="s">
        <v>822</v>
      </c>
      <c r="E41" s="86" t="s">
        <v>810</v>
      </c>
      <c r="F41" s="86" t="s">
        <v>820</v>
      </c>
      <c r="G41" s="86" t="s">
        <v>812</v>
      </c>
      <c r="H41" s="4"/>
      <c r="I41" s="4">
        <v>15</v>
      </c>
    </row>
    <row r="42" spans="1:9" ht="27.6">
      <c r="A42" s="363"/>
      <c r="B42" s="364" t="s">
        <v>707</v>
      </c>
      <c r="C42" s="86" t="s">
        <v>489</v>
      </c>
      <c r="D42" s="448" t="s">
        <v>490</v>
      </c>
      <c r="E42" s="86" t="s">
        <v>810</v>
      </c>
      <c r="F42" s="86" t="s">
        <v>823</v>
      </c>
      <c r="G42" s="86" t="s">
        <v>812</v>
      </c>
      <c r="H42" s="4"/>
      <c r="I42" s="4">
        <v>15</v>
      </c>
    </row>
    <row r="43" spans="1:9" ht="27.6">
      <c r="A43" s="363"/>
      <c r="B43" s="364" t="s">
        <v>809</v>
      </c>
      <c r="C43" s="86" t="s">
        <v>813</v>
      </c>
      <c r="D43" s="448" t="s">
        <v>494</v>
      </c>
      <c r="E43" s="86" t="s">
        <v>810</v>
      </c>
      <c r="F43" s="86" t="s">
        <v>823</v>
      </c>
      <c r="G43" s="86" t="s">
        <v>812</v>
      </c>
      <c r="H43" s="4"/>
      <c r="I43" s="4">
        <v>15</v>
      </c>
    </row>
    <row r="44" spans="1:9" ht="27.6">
      <c r="A44" s="363"/>
      <c r="B44" s="364" t="s">
        <v>814</v>
      </c>
      <c r="C44" s="86" t="s">
        <v>749</v>
      </c>
      <c r="D44" s="448" t="s">
        <v>495</v>
      </c>
      <c r="E44" s="86" t="s">
        <v>810</v>
      </c>
      <c r="F44" s="86" t="s">
        <v>823</v>
      </c>
      <c r="G44" s="86" t="s">
        <v>812</v>
      </c>
      <c r="H44" s="4"/>
      <c r="I44" s="4">
        <v>15</v>
      </c>
    </row>
    <row r="45" spans="1:9" ht="27.6">
      <c r="A45" s="363"/>
      <c r="B45" s="364" t="s">
        <v>514</v>
      </c>
      <c r="C45" s="86" t="s">
        <v>815</v>
      </c>
      <c r="D45" s="448" t="s">
        <v>497</v>
      </c>
      <c r="E45" s="86" t="s">
        <v>810</v>
      </c>
      <c r="F45" s="86" t="s">
        <v>823</v>
      </c>
      <c r="G45" s="86" t="s">
        <v>812</v>
      </c>
      <c r="H45" s="4"/>
      <c r="I45" s="4">
        <v>15</v>
      </c>
    </row>
    <row r="46" spans="1:9" ht="27.6">
      <c r="A46" s="363"/>
      <c r="B46" s="364" t="s">
        <v>816</v>
      </c>
      <c r="C46" s="86" t="s">
        <v>700</v>
      </c>
      <c r="D46" s="448" t="s">
        <v>701</v>
      </c>
      <c r="E46" s="86" t="s">
        <v>810</v>
      </c>
      <c r="F46" s="86" t="s">
        <v>823</v>
      </c>
      <c r="G46" s="86" t="s">
        <v>812</v>
      </c>
      <c r="H46" s="4"/>
      <c r="I46" s="4">
        <v>15</v>
      </c>
    </row>
    <row r="47" spans="1:9" ht="27.6">
      <c r="A47" s="363"/>
      <c r="B47" s="364" t="s">
        <v>514</v>
      </c>
      <c r="C47" s="86" t="s">
        <v>817</v>
      </c>
      <c r="D47" s="448" t="s">
        <v>523</v>
      </c>
      <c r="E47" s="86" t="s">
        <v>810</v>
      </c>
      <c r="F47" s="86" t="s">
        <v>823</v>
      </c>
      <c r="G47" s="86" t="s">
        <v>812</v>
      </c>
      <c r="H47" s="4"/>
      <c r="I47" s="4">
        <v>15</v>
      </c>
    </row>
    <row r="48" spans="1:9" ht="27.6">
      <c r="A48" s="363"/>
      <c r="B48" s="364" t="s">
        <v>818</v>
      </c>
      <c r="C48" s="86" t="s">
        <v>524</v>
      </c>
      <c r="D48" s="448" t="s">
        <v>525</v>
      </c>
      <c r="E48" s="86" t="s">
        <v>810</v>
      </c>
      <c r="F48" s="86" t="s">
        <v>823</v>
      </c>
      <c r="G48" s="86" t="s">
        <v>812</v>
      </c>
      <c r="H48" s="4"/>
      <c r="I48" s="4">
        <v>15</v>
      </c>
    </row>
    <row r="49" spans="1:9" ht="27.6">
      <c r="A49" s="363"/>
      <c r="B49" s="364" t="s">
        <v>514</v>
      </c>
      <c r="C49" s="86" t="s">
        <v>819</v>
      </c>
      <c r="D49" s="448" t="s">
        <v>702</v>
      </c>
      <c r="E49" s="86" t="s">
        <v>810</v>
      </c>
      <c r="F49" s="86" t="s">
        <v>823</v>
      </c>
      <c r="G49" s="86" t="s">
        <v>812</v>
      </c>
      <c r="H49" s="4"/>
      <c r="I49" s="4">
        <v>15</v>
      </c>
    </row>
    <row r="50" spans="1:9" ht="27.6">
      <c r="A50" s="363"/>
      <c r="B50" s="364" t="s">
        <v>492</v>
      </c>
      <c r="C50" s="86" t="s">
        <v>558</v>
      </c>
      <c r="D50" s="448" t="s">
        <v>559</v>
      </c>
      <c r="E50" s="86" t="s">
        <v>810</v>
      </c>
      <c r="F50" s="86" t="s">
        <v>823</v>
      </c>
      <c r="G50" s="86" t="s">
        <v>812</v>
      </c>
      <c r="H50" s="4"/>
      <c r="I50" s="4">
        <v>15</v>
      </c>
    </row>
    <row r="51" spans="1:9" ht="27.6">
      <c r="A51" s="363"/>
      <c r="B51" s="364" t="s">
        <v>557</v>
      </c>
      <c r="C51" s="86" t="s">
        <v>821</v>
      </c>
      <c r="D51" s="448" t="s">
        <v>822</v>
      </c>
      <c r="E51" s="86" t="s">
        <v>810</v>
      </c>
      <c r="F51" s="86" t="s">
        <v>823</v>
      </c>
      <c r="G51" s="86" t="s">
        <v>812</v>
      </c>
      <c r="H51" s="4"/>
      <c r="I51" s="4">
        <v>15</v>
      </c>
    </row>
    <row r="52" spans="1:9" ht="27.6">
      <c r="A52" s="363"/>
      <c r="B52" s="364" t="s">
        <v>707</v>
      </c>
      <c r="C52" s="86" t="s">
        <v>489</v>
      </c>
      <c r="D52" s="448" t="s">
        <v>490</v>
      </c>
      <c r="E52" s="86" t="s">
        <v>810</v>
      </c>
      <c r="F52" s="86" t="s">
        <v>824</v>
      </c>
      <c r="G52" s="86" t="s">
        <v>812</v>
      </c>
      <c r="H52" s="4"/>
      <c r="I52" s="4">
        <v>15</v>
      </c>
    </row>
    <row r="53" spans="1:9" ht="27.6">
      <c r="A53" s="363"/>
      <c r="B53" s="364" t="s">
        <v>809</v>
      </c>
      <c r="C53" s="86" t="s">
        <v>813</v>
      </c>
      <c r="D53" s="448" t="s">
        <v>494</v>
      </c>
      <c r="E53" s="86" t="s">
        <v>810</v>
      </c>
      <c r="F53" s="86" t="s">
        <v>824</v>
      </c>
      <c r="G53" s="86" t="s">
        <v>812</v>
      </c>
      <c r="H53" s="4"/>
      <c r="I53" s="4">
        <v>15</v>
      </c>
    </row>
    <row r="54" spans="1:9" ht="27.6">
      <c r="A54" s="363"/>
      <c r="B54" s="364" t="s">
        <v>814</v>
      </c>
      <c r="C54" s="86" t="s">
        <v>749</v>
      </c>
      <c r="D54" s="448" t="s">
        <v>495</v>
      </c>
      <c r="E54" s="86" t="s">
        <v>810</v>
      </c>
      <c r="F54" s="86" t="s">
        <v>824</v>
      </c>
      <c r="G54" s="86" t="s">
        <v>812</v>
      </c>
      <c r="H54" s="4"/>
      <c r="I54" s="4">
        <v>15</v>
      </c>
    </row>
    <row r="55" spans="1:9" ht="27.6">
      <c r="A55" s="363"/>
      <c r="B55" s="364" t="s">
        <v>514</v>
      </c>
      <c r="C55" s="86" t="s">
        <v>815</v>
      </c>
      <c r="D55" s="448" t="s">
        <v>497</v>
      </c>
      <c r="E55" s="86" t="s">
        <v>810</v>
      </c>
      <c r="F55" s="86" t="s">
        <v>824</v>
      </c>
      <c r="G55" s="86" t="s">
        <v>812</v>
      </c>
      <c r="H55" s="4"/>
      <c r="I55" s="4">
        <v>15</v>
      </c>
    </row>
    <row r="56" spans="1:9" ht="27.6">
      <c r="A56" s="363"/>
      <c r="B56" s="364" t="s">
        <v>816</v>
      </c>
      <c r="C56" s="86" t="s">
        <v>700</v>
      </c>
      <c r="D56" s="448" t="s">
        <v>701</v>
      </c>
      <c r="E56" s="86" t="s">
        <v>810</v>
      </c>
      <c r="F56" s="86" t="s">
        <v>824</v>
      </c>
      <c r="G56" s="86" t="s">
        <v>812</v>
      </c>
      <c r="H56" s="4"/>
      <c r="I56" s="4">
        <v>15</v>
      </c>
    </row>
    <row r="57" spans="1:9" ht="27.6">
      <c r="A57" s="363"/>
      <c r="B57" s="364" t="s">
        <v>514</v>
      </c>
      <c r="C57" s="86" t="s">
        <v>817</v>
      </c>
      <c r="D57" s="448" t="s">
        <v>523</v>
      </c>
      <c r="E57" s="86" t="s">
        <v>810</v>
      </c>
      <c r="F57" s="86" t="s">
        <v>824</v>
      </c>
      <c r="G57" s="86" t="s">
        <v>812</v>
      </c>
      <c r="H57" s="4"/>
      <c r="I57" s="4">
        <v>15</v>
      </c>
    </row>
    <row r="58" spans="1:9" ht="27.6">
      <c r="A58" s="363"/>
      <c r="B58" s="364" t="s">
        <v>818</v>
      </c>
      <c r="C58" s="86" t="s">
        <v>524</v>
      </c>
      <c r="D58" s="448" t="s">
        <v>525</v>
      </c>
      <c r="E58" s="86" t="s">
        <v>810</v>
      </c>
      <c r="F58" s="86" t="s">
        <v>824</v>
      </c>
      <c r="G58" s="86" t="s">
        <v>812</v>
      </c>
      <c r="H58" s="4"/>
      <c r="I58" s="4">
        <v>15</v>
      </c>
    </row>
    <row r="59" spans="1:9" ht="27.6">
      <c r="A59" s="363"/>
      <c r="B59" s="364" t="s">
        <v>514</v>
      </c>
      <c r="C59" s="86" t="s">
        <v>819</v>
      </c>
      <c r="D59" s="448" t="s">
        <v>702</v>
      </c>
      <c r="E59" s="86" t="s">
        <v>810</v>
      </c>
      <c r="F59" s="86" t="s">
        <v>824</v>
      </c>
      <c r="G59" s="86" t="s">
        <v>812</v>
      </c>
      <c r="H59" s="4"/>
      <c r="I59" s="4">
        <v>15</v>
      </c>
    </row>
    <row r="60" spans="1:9" ht="27.6">
      <c r="A60" s="363"/>
      <c r="B60" s="364" t="s">
        <v>492</v>
      </c>
      <c r="C60" s="86" t="s">
        <v>558</v>
      </c>
      <c r="D60" s="448" t="s">
        <v>559</v>
      </c>
      <c r="E60" s="86" t="s">
        <v>810</v>
      </c>
      <c r="F60" s="86" t="s">
        <v>824</v>
      </c>
      <c r="G60" s="86" t="s">
        <v>812</v>
      </c>
      <c r="H60" s="4"/>
      <c r="I60" s="4">
        <v>15</v>
      </c>
    </row>
    <row r="61" spans="1:9" ht="27.6">
      <c r="A61" s="363"/>
      <c r="B61" s="364" t="s">
        <v>557</v>
      </c>
      <c r="C61" s="86" t="s">
        <v>821</v>
      </c>
      <c r="D61" s="448" t="s">
        <v>822</v>
      </c>
      <c r="E61" s="86" t="s">
        <v>810</v>
      </c>
      <c r="F61" s="86" t="s">
        <v>824</v>
      </c>
      <c r="G61" s="86" t="s">
        <v>812</v>
      </c>
      <c r="H61" s="4"/>
      <c r="I61" s="4">
        <v>15</v>
      </c>
    </row>
    <row r="62" spans="1:9" ht="27.6">
      <c r="A62" s="363"/>
      <c r="B62" s="364" t="s">
        <v>707</v>
      </c>
      <c r="C62" s="86" t="s">
        <v>489</v>
      </c>
      <c r="D62" s="448" t="s">
        <v>490</v>
      </c>
      <c r="E62" s="86" t="s">
        <v>810</v>
      </c>
      <c r="F62" s="86" t="s">
        <v>825</v>
      </c>
      <c r="G62" s="86" t="s">
        <v>812</v>
      </c>
      <c r="H62" s="4"/>
      <c r="I62" s="4">
        <v>15</v>
      </c>
    </row>
    <row r="63" spans="1:9" ht="27.6">
      <c r="A63" s="363"/>
      <c r="B63" s="364" t="s">
        <v>809</v>
      </c>
      <c r="C63" s="86" t="s">
        <v>813</v>
      </c>
      <c r="D63" s="448" t="s">
        <v>494</v>
      </c>
      <c r="E63" s="86" t="s">
        <v>810</v>
      </c>
      <c r="F63" s="86" t="s">
        <v>825</v>
      </c>
      <c r="G63" s="86" t="s">
        <v>812</v>
      </c>
      <c r="H63" s="4"/>
      <c r="I63" s="4">
        <v>15</v>
      </c>
    </row>
    <row r="64" spans="1:9" ht="27.6">
      <c r="A64" s="363"/>
      <c r="B64" s="364" t="s">
        <v>814</v>
      </c>
      <c r="C64" s="86" t="s">
        <v>749</v>
      </c>
      <c r="D64" s="448" t="s">
        <v>495</v>
      </c>
      <c r="E64" s="86" t="s">
        <v>810</v>
      </c>
      <c r="F64" s="86" t="s">
        <v>825</v>
      </c>
      <c r="G64" s="86" t="s">
        <v>812</v>
      </c>
      <c r="H64" s="4"/>
      <c r="I64" s="4">
        <v>15</v>
      </c>
    </row>
    <row r="65" spans="1:9" ht="27.6">
      <c r="A65" s="363"/>
      <c r="B65" s="364" t="s">
        <v>514</v>
      </c>
      <c r="C65" s="86" t="s">
        <v>815</v>
      </c>
      <c r="D65" s="448" t="s">
        <v>497</v>
      </c>
      <c r="E65" s="86" t="s">
        <v>810</v>
      </c>
      <c r="F65" s="86" t="s">
        <v>825</v>
      </c>
      <c r="G65" s="86" t="s">
        <v>812</v>
      </c>
      <c r="H65" s="4"/>
      <c r="I65" s="4">
        <v>15</v>
      </c>
    </row>
    <row r="66" spans="1:9" ht="27.6">
      <c r="A66" s="363"/>
      <c r="B66" s="364" t="s">
        <v>816</v>
      </c>
      <c r="C66" s="86" t="s">
        <v>700</v>
      </c>
      <c r="D66" s="448" t="s">
        <v>701</v>
      </c>
      <c r="E66" s="86" t="s">
        <v>810</v>
      </c>
      <c r="F66" s="86" t="s">
        <v>825</v>
      </c>
      <c r="G66" s="86" t="s">
        <v>812</v>
      </c>
      <c r="H66" s="4"/>
      <c r="I66" s="4">
        <v>15</v>
      </c>
    </row>
    <row r="67" spans="1:9" ht="27.6">
      <c r="A67" s="363"/>
      <c r="B67" s="364" t="s">
        <v>514</v>
      </c>
      <c r="C67" s="86" t="s">
        <v>817</v>
      </c>
      <c r="D67" s="448" t="s">
        <v>523</v>
      </c>
      <c r="E67" s="86" t="s">
        <v>810</v>
      </c>
      <c r="F67" s="86" t="s">
        <v>825</v>
      </c>
      <c r="G67" s="86" t="s">
        <v>812</v>
      </c>
      <c r="H67" s="4"/>
      <c r="I67" s="4">
        <v>15</v>
      </c>
    </row>
    <row r="68" spans="1:9" ht="27.6">
      <c r="A68" s="363"/>
      <c r="B68" s="364" t="s">
        <v>818</v>
      </c>
      <c r="C68" s="86" t="s">
        <v>524</v>
      </c>
      <c r="D68" s="448" t="s">
        <v>525</v>
      </c>
      <c r="E68" s="86" t="s">
        <v>810</v>
      </c>
      <c r="F68" s="86" t="s">
        <v>825</v>
      </c>
      <c r="G68" s="86" t="s">
        <v>812</v>
      </c>
      <c r="H68" s="4"/>
      <c r="I68" s="4">
        <v>15</v>
      </c>
    </row>
    <row r="69" spans="1:9" ht="27.6">
      <c r="A69" s="363"/>
      <c r="B69" s="364" t="s">
        <v>514</v>
      </c>
      <c r="C69" s="86" t="s">
        <v>819</v>
      </c>
      <c r="D69" s="448" t="s">
        <v>702</v>
      </c>
      <c r="E69" s="86" t="s">
        <v>810</v>
      </c>
      <c r="F69" s="86" t="s">
        <v>825</v>
      </c>
      <c r="G69" s="86" t="s">
        <v>812</v>
      </c>
      <c r="H69" s="4"/>
      <c r="I69" s="4">
        <v>15</v>
      </c>
    </row>
    <row r="70" spans="1:9" ht="27.6">
      <c r="A70" s="363"/>
      <c r="B70" s="364" t="s">
        <v>492</v>
      </c>
      <c r="C70" s="86" t="s">
        <v>558</v>
      </c>
      <c r="D70" s="448" t="s">
        <v>559</v>
      </c>
      <c r="E70" s="86" t="s">
        <v>810</v>
      </c>
      <c r="F70" s="86" t="s">
        <v>825</v>
      </c>
      <c r="G70" s="86" t="s">
        <v>812</v>
      </c>
      <c r="H70" s="4"/>
      <c r="I70" s="4">
        <v>15</v>
      </c>
    </row>
    <row r="71" spans="1:9" ht="27.6">
      <c r="A71" s="363"/>
      <c r="B71" s="364" t="s">
        <v>557</v>
      </c>
      <c r="C71" s="86" t="s">
        <v>821</v>
      </c>
      <c r="D71" s="448" t="s">
        <v>822</v>
      </c>
      <c r="E71" s="86" t="s">
        <v>810</v>
      </c>
      <c r="F71" s="86" t="s">
        <v>825</v>
      </c>
      <c r="G71" s="86" t="s">
        <v>812</v>
      </c>
      <c r="H71" s="4"/>
      <c r="I71" s="4">
        <v>15</v>
      </c>
    </row>
    <row r="72" spans="1:9" ht="27.6">
      <c r="A72" s="363"/>
      <c r="B72" s="364" t="s">
        <v>707</v>
      </c>
      <c r="C72" s="86" t="s">
        <v>489</v>
      </c>
      <c r="D72" s="448" t="s">
        <v>490</v>
      </c>
      <c r="E72" s="86" t="s">
        <v>810</v>
      </c>
      <c r="F72" s="86" t="s">
        <v>826</v>
      </c>
      <c r="G72" s="86" t="s">
        <v>812</v>
      </c>
      <c r="H72" s="4"/>
      <c r="I72" s="4">
        <v>15</v>
      </c>
    </row>
    <row r="73" spans="1:9" ht="27.6">
      <c r="A73" s="363"/>
      <c r="B73" s="364" t="s">
        <v>814</v>
      </c>
      <c r="C73" s="86" t="s">
        <v>749</v>
      </c>
      <c r="D73" s="448" t="s">
        <v>495</v>
      </c>
      <c r="E73" s="86" t="s">
        <v>810</v>
      </c>
      <c r="F73" s="86" t="s">
        <v>826</v>
      </c>
      <c r="G73" s="86" t="s">
        <v>812</v>
      </c>
      <c r="H73" s="4"/>
      <c r="I73" s="4">
        <v>15</v>
      </c>
    </row>
    <row r="74" spans="1:9" ht="27.6">
      <c r="A74" s="363"/>
      <c r="B74" s="364" t="s">
        <v>514</v>
      </c>
      <c r="C74" s="86" t="s">
        <v>815</v>
      </c>
      <c r="D74" s="448" t="s">
        <v>497</v>
      </c>
      <c r="E74" s="86" t="s">
        <v>810</v>
      </c>
      <c r="F74" s="86" t="s">
        <v>826</v>
      </c>
      <c r="G74" s="86" t="s">
        <v>812</v>
      </c>
      <c r="H74" s="4"/>
      <c r="I74" s="4">
        <v>15</v>
      </c>
    </row>
    <row r="75" spans="1:9" ht="27.6">
      <c r="A75" s="363"/>
      <c r="B75" s="364" t="s">
        <v>816</v>
      </c>
      <c r="C75" s="86" t="s">
        <v>700</v>
      </c>
      <c r="D75" s="448" t="s">
        <v>701</v>
      </c>
      <c r="E75" s="86" t="s">
        <v>810</v>
      </c>
      <c r="F75" s="86" t="s">
        <v>826</v>
      </c>
      <c r="G75" s="86" t="s">
        <v>812</v>
      </c>
      <c r="H75" s="4"/>
      <c r="I75" s="4">
        <v>15</v>
      </c>
    </row>
    <row r="76" spans="1:9" ht="27.6">
      <c r="A76" s="363"/>
      <c r="B76" s="364" t="s">
        <v>514</v>
      </c>
      <c r="C76" s="86" t="s">
        <v>817</v>
      </c>
      <c r="D76" s="448" t="s">
        <v>523</v>
      </c>
      <c r="E76" s="86" t="s">
        <v>810</v>
      </c>
      <c r="F76" s="86" t="s">
        <v>826</v>
      </c>
      <c r="G76" s="86" t="s">
        <v>812</v>
      </c>
      <c r="H76" s="4"/>
      <c r="I76" s="4">
        <v>15</v>
      </c>
    </row>
    <row r="77" spans="1:9" ht="27.6">
      <c r="A77" s="363"/>
      <c r="B77" s="364" t="s">
        <v>818</v>
      </c>
      <c r="C77" s="86" t="s">
        <v>524</v>
      </c>
      <c r="D77" s="448" t="s">
        <v>525</v>
      </c>
      <c r="E77" s="86" t="s">
        <v>810</v>
      </c>
      <c r="F77" s="86" t="s">
        <v>826</v>
      </c>
      <c r="G77" s="86" t="s">
        <v>812</v>
      </c>
      <c r="H77" s="4"/>
      <c r="I77" s="4">
        <v>15</v>
      </c>
    </row>
    <row r="78" spans="1:9" ht="27.6">
      <c r="A78" s="363"/>
      <c r="B78" s="364" t="s">
        <v>514</v>
      </c>
      <c r="C78" s="86" t="s">
        <v>819</v>
      </c>
      <c r="D78" s="448" t="s">
        <v>702</v>
      </c>
      <c r="E78" s="86" t="s">
        <v>810</v>
      </c>
      <c r="F78" s="86" t="s">
        <v>826</v>
      </c>
      <c r="G78" s="86" t="s">
        <v>812</v>
      </c>
      <c r="H78" s="4"/>
      <c r="I78" s="4">
        <v>15</v>
      </c>
    </row>
    <row r="79" spans="1:9" ht="27.6">
      <c r="A79" s="363"/>
      <c r="B79" s="364" t="s">
        <v>492</v>
      </c>
      <c r="C79" s="86" t="s">
        <v>558</v>
      </c>
      <c r="D79" s="448" t="s">
        <v>559</v>
      </c>
      <c r="E79" s="86" t="s">
        <v>810</v>
      </c>
      <c r="F79" s="86" t="s">
        <v>826</v>
      </c>
      <c r="G79" s="86" t="s">
        <v>812</v>
      </c>
      <c r="H79" s="4"/>
      <c r="I79" s="4">
        <v>15</v>
      </c>
    </row>
    <row r="80" spans="1:9" ht="27.6">
      <c r="A80" s="363"/>
      <c r="B80" s="364" t="s">
        <v>557</v>
      </c>
      <c r="C80" s="86" t="s">
        <v>821</v>
      </c>
      <c r="D80" s="448" t="s">
        <v>822</v>
      </c>
      <c r="E80" s="86" t="s">
        <v>810</v>
      </c>
      <c r="F80" s="86" t="s">
        <v>826</v>
      </c>
      <c r="G80" s="86" t="s">
        <v>812</v>
      </c>
      <c r="H80" s="4"/>
      <c r="I80" s="4">
        <v>15</v>
      </c>
    </row>
    <row r="81" spans="1:9" ht="13.8">
      <c r="A81" s="363"/>
      <c r="B81" s="365"/>
      <c r="C81" s="98"/>
      <c r="D81" s="449"/>
      <c r="E81" s="98"/>
      <c r="F81" s="98"/>
      <c r="G81" s="98" t="s">
        <v>325</v>
      </c>
      <c r="H81" s="85">
        <v>2404</v>
      </c>
      <c r="I81" s="85">
        <f>SUM(I9:I80)</f>
        <v>3274.44</v>
      </c>
    </row>
    <row r="82" spans="1:9" ht="13.8">
      <c r="A82" s="42"/>
      <c r="B82" s="42"/>
      <c r="C82" s="42"/>
      <c r="D82" s="450"/>
      <c r="E82" s="42"/>
      <c r="F82" s="42"/>
      <c r="G82" s="2"/>
      <c r="H82" s="2"/>
    </row>
    <row r="83" spans="1:9" ht="13.8">
      <c r="A83" s="212" t="s">
        <v>444</v>
      </c>
      <c r="B83" s="42"/>
      <c r="C83" s="42"/>
      <c r="D83" s="450"/>
      <c r="E83" s="42"/>
      <c r="F83" s="42"/>
      <c r="G83" s="2"/>
      <c r="H83" s="2"/>
    </row>
    <row r="84" spans="1:9" ht="13.8">
      <c r="A84" s="68" t="s">
        <v>96</v>
      </c>
      <c r="B84" s="2"/>
      <c r="C84" s="2"/>
      <c r="D84" s="451"/>
      <c r="E84" s="2"/>
      <c r="F84" s="2"/>
      <c r="G84" s="2"/>
      <c r="H84" s="2"/>
    </row>
    <row r="85" spans="1:9" ht="13.8">
      <c r="A85" s="2"/>
      <c r="B85" s="2"/>
      <c r="C85" s="2"/>
      <c r="D85" s="451"/>
      <c r="E85" s="2"/>
      <c r="F85" s="2"/>
      <c r="G85" s="2"/>
      <c r="H85" s="2"/>
    </row>
    <row r="86" spans="1:9" ht="13.8">
      <c r="A86" s="2"/>
      <c r="B86" s="2"/>
      <c r="C86" s="2"/>
      <c r="D86" s="451"/>
      <c r="E86" s="2"/>
      <c r="F86" s="2"/>
      <c r="G86" s="2"/>
      <c r="H86" s="12"/>
    </row>
    <row r="87" spans="1:9" ht="13.8">
      <c r="A87" s="68"/>
      <c r="B87" s="68" t="s">
        <v>259</v>
      </c>
      <c r="C87" s="68"/>
      <c r="D87" s="452"/>
      <c r="E87" s="68"/>
      <c r="F87" s="68"/>
      <c r="G87" s="2"/>
      <c r="H87" s="12"/>
    </row>
    <row r="88" spans="1:9" ht="13.8">
      <c r="A88" s="2"/>
      <c r="B88" s="2" t="s">
        <v>258</v>
      </c>
      <c r="C88" s="2"/>
      <c r="D88" s="451"/>
      <c r="E88" s="2"/>
      <c r="F88" s="2"/>
      <c r="G88" s="2"/>
      <c r="H88" s="12"/>
    </row>
    <row r="89" spans="1:9">
      <c r="A89" s="64"/>
      <c r="B89" s="64" t="s">
        <v>127</v>
      </c>
      <c r="C89" s="64"/>
      <c r="D89" s="453"/>
      <c r="E89" s="64"/>
      <c r="F89" s="64"/>
    </row>
  </sheetData>
  <autoFilter ref="A8:I81">
    <filterColumn colId="5">
      <filters blank="1">
        <filter val="გორი"/>
        <filter val="გურჯაანი"/>
        <filter val="თელავი"/>
        <filter val="საგარეჯო"/>
        <filter val="ფოთი მარტვილი"/>
        <filter val="წყალტუბო"/>
        <filter val="ხონი"/>
      </filters>
    </filterColumn>
  </autoFilter>
  <mergeCells count="1">
    <mergeCell ref="G1:H1"/>
  </mergeCells>
  <printOptions gridLines="1"/>
  <pageMargins left="0.25" right="0.25" top="0.75" bottom="0.75" header="0.3" footer="0.3"/>
  <pageSetup scale="7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72"/>
  <sheetViews>
    <sheetView view="pageBreakPreview" zoomScale="80" zoomScaleSheetLayoutView="80" workbookViewId="0">
      <selection activeCell="E9" sqref="E9"/>
    </sheetView>
  </sheetViews>
  <sheetFormatPr defaultColWidth="9.109375" defaultRowHeight="13.2"/>
  <cols>
    <col min="1" max="1" width="5.44140625" style="182" customWidth="1"/>
    <col min="2" max="2" width="16.109375" style="182" customWidth="1"/>
    <col min="3" max="3" width="23.33203125" style="182" customWidth="1"/>
    <col min="4" max="4" width="18" style="182" customWidth="1"/>
    <col min="5" max="5" width="32" style="182" customWidth="1"/>
    <col min="6" max="6" width="21.33203125" style="182" customWidth="1"/>
    <col min="7" max="7" width="15.109375" style="182" customWidth="1"/>
    <col min="8" max="8" width="15.5546875" style="182" customWidth="1"/>
    <col min="9" max="9" width="13.44140625" style="182" customWidth="1"/>
    <col min="10" max="10" width="0" style="182" hidden="1" customWidth="1"/>
    <col min="11" max="16384" width="9.109375" style="182"/>
  </cols>
  <sheetData>
    <row r="1" spans="1:10" ht="13.8">
      <c r="A1" s="73" t="s">
        <v>445</v>
      </c>
      <c r="B1" s="73"/>
      <c r="C1" s="76"/>
      <c r="D1" s="76"/>
      <c r="E1" s="76"/>
      <c r="F1" s="76"/>
      <c r="G1" s="515" t="s">
        <v>97</v>
      </c>
      <c r="H1" s="515"/>
    </row>
    <row r="2" spans="1:10" ht="13.8">
      <c r="A2" s="75" t="s">
        <v>128</v>
      </c>
      <c r="B2" s="73"/>
      <c r="C2" s="76"/>
      <c r="D2" s="76"/>
      <c r="E2" s="76"/>
      <c r="F2" s="76"/>
      <c r="G2" s="529" t="s">
        <v>867</v>
      </c>
      <c r="H2" s="529"/>
    </row>
    <row r="3" spans="1:10" ht="13.8">
      <c r="A3" s="75"/>
      <c r="B3" s="75"/>
      <c r="C3" s="75"/>
      <c r="D3" s="75"/>
      <c r="E3" s="75"/>
      <c r="F3" s="75"/>
      <c r="G3" s="506"/>
      <c r="H3" s="506"/>
    </row>
    <row r="4" spans="1:10" ht="13.8">
      <c r="A4" s="76" t="s">
        <v>262</v>
      </c>
      <c r="B4" s="76"/>
      <c r="C4" s="76"/>
      <c r="D4" s="76"/>
      <c r="E4" s="76"/>
      <c r="F4" s="76"/>
      <c r="G4" s="75"/>
      <c r="H4" s="75"/>
    </row>
    <row r="5" spans="1:10" ht="13.8">
      <c r="A5" s="79">
        <f>'[5]ფორმა N1'!D4</f>
        <v>0</v>
      </c>
      <c r="B5" s="79" t="s">
        <v>868</v>
      </c>
      <c r="C5" s="79"/>
      <c r="D5" s="79"/>
      <c r="E5" s="79"/>
      <c r="F5" s="79"/>
      <c r="G5" s="80"/>
      <c r="H5" s="80"/>
    </row>
    <row r="6" spans="1:10" ht="13.8">
      <c r="A6" s="76"/>
      <c r="B6" s="76"/>
      <c r="C6" s="76"/>
      <c r="D6" s="76"/>
      <c r="E6" s="76"/>
      <c r="F6" s="76"/>
      <c r="G6" s="75"/>
      <c r="H6" s="75"/>
    </row>
    <row r="7" spans="1:10" ht="13.8">
      <c r="A7" s="502"/>
      <c r="B7" s="502"/>
      <c r="C7" s="502"/>
      <c r="D7" s="502"/>
      <c r="E7" s="502"/>
      <c r="F7" s="502"/>
      <c r="G7" s="77"/>
      <c r="H7" s="77"/>
    </row>
    <row r="8" spans="1:10" ht="27.6">
      <c r="A8" s="89" t="s">
        <v>64</v>
      </c>
      <c r="B8" s="89" t="s">
        <v>326</v>
      </c>
      <c r="C8" s="89" t="s">
        <v>327</v>
      </c>
      <c r="D8" s="89" t="s">
        <v>215</v>
      </c>
      <c r="E8" s="89" t="s">
        <v>334</v>
      </c>
      <c r="F8" s="89" t="s">
        <v>328</v>
      </c>
      <c r="G8" s="78" t="s">
        <v>10</v>
      </c>
      <c r="H8" s="78" t="s">
        <v>9</v>
      </c>
      <c r="J8" s="222" t="s">
        <v>333</v>
      </c>
    </row>
    <row r="9" spans="1:10" ht="27.6">
      <c r="A9" s="97">
        <v>1</v>
      </c>
      <c r="B9" s="86" t="s">
        <v>869</v>
      </c>
      <c r="C9" s="86" t="s">
        <v>870</v>
      </c>
      <c r="D9" s="448" t="s">
        <v>871</v>
      </c>
      <c r="E9" s="86" t="s">
        <v>872</v>
      </c>
      <c r="F9" s="86" t="s">
        <v>873</v>
      </c>
      <c r="G9" s="4">
        <v>6375</v>
      </c>
      <c r="H9" s="4">
        <v>2000</v>
      </c>
      <c r="J9" s="222"/>
    </row>
    <row r="10" spans="1:10" ht="13.8">
      <c r="A10" s="97">
        <v>2</v>
      </c>
      <c r="B10" s="86" t="s">
        <v>874</v>
      </c>
      <c r="C10" s="86" t="s">
        <v>875</v>
      </c>
      <c r="D10" s="448" t="s">
        <v>876</v>
      </c>
      <c r="E10" s="86" t="s">
        <v>877</v>
      </c>
      <c r="F10" s="86" t="s">
        <v>873</v>
      </c>
      <c r="G10" s="530">
        <v>62.5</v>
      </c>
      <c r="H10" s="4">
        <v>50</v>
      </c>
      <c r="J10" s="222"/>
    </row>
    <row r="11" spans="1:10" ht="41.4">
      <c r="A11" s="97">
        <v>3</v>
      </c>
      <c r="B11" s="86" t="s">
        <v>878</v>
      </c>
      <c r="C11" s="86" t="s">
        <v>879</v>
      </c>
      <c r="D11" s="448" t="s">
        <v>832</v>
      </c>
      <c r="E11" s="86" t="s">
        <v>880</v>
      </c>
      <c r="F11" s="86" t="s">
        <v>873</v>
      </c>
      <c r="G11" s="4">
        <v>350</v>
      </c>
      <c r="H11" s="4">
        <v>280</v>
      </c>
    </row>
    <row r="12" spans="1:10" ht="55.2">
      <c r="A12" s="97">
        <v>4</v>
      </c>
      <c r="B12" s="86" t="s">
        <v>557</v>
      </c>
      <c r="C12" s="86" t="s">
        <v>881</v>
      </c>
      <c r="D12" s="448" t="s">
        <v>882</v>
      </c>
      <c r="E12" s="86" t="s">
        <v>883</v>
      </c>
      <c r="F12" s="86" t="s">
        <v>873</v>
      </c>
      <c r="G12" s="4">
        <v>350</v>
      </c>
      <c r="H12" s="4">
        <v>280</v>
      </c>
    </row>
    <row r="13" spans="1:10" ht="41.4">
      <c r="A13" s="97">
        <v>5</v>
      </c>
      <c r="B13" s="86" t="s">
        <v>493</v>
      </c>
      <c r="C13" s="86" t="s">
        <v>884</v>
      </c>
      <c r="D13" s="448" t="s">
        <v>885</v>
      </c>
      <c r="E13" s="86" t="s">
        <v>886</v>
      </c>
      <c r="F13" s="86" t="s">
        <v>873</v>
      </c>
      <c r="G13" s="4">
        <v>350</v>
      </c>
      <c r="H13" s="4">
        <v>280</v>
      </c>
    </row>
    <row r="14" spans="1:10" ht="41.4">
      <c r="A14" s="97">
        <v>6</v>
      </c>
      <c r="B14" s="86" t="s">
        <v>887</v>
      </c>
      <c r="C14" s="86" t="s">
        <v>888</v>
      </c>
      <c r="D14" s="448" t="s">
        <v>889</v>
      </c>
      <c r="E14" s="86" t="s">
        <v>890</v>
      </c>
      <c r="F14" s="86" t="s">
        <v>873</v>
      </c>
      <c r="G14" s="4">
        <v>350</v>
      </c>
      <c r="H14" s="4">
        <v>280</v>
      </c>
    </row>
    <row r="15" spans="1:10" ht="55.2">
      <c r="A15" s="97">
        <v>7</v>
      </c>
      <c r="B15" s="86" t="s">
        <v>891</v>
      </c>
      <c r="C15" s="86" t="s">
        <v>892</v>
      </c>
      <c r="D15" s="448" t="s">
        <v>893</v>
      </c>
      <c r="E15" s="86" t="s">
        <v>894</v>
      </c>
      <c r="F15" s="86" t="s">
        <v>873</v>
      </c>
      <c r="G15" s="4">
        <v>250</v>
      </c>
      <c r="H15" s="4">
        <v>200</v>
      </c>
    </row>
    <row r="16" spans="1:10" ht="27.6">
      <c r="A16" s="97">
        <v>8</v>
      </c>
      <c r="B16" s="86" t="s">
        <v>895</v>
      </c>
      <c r="C16" s="86" t="s">
        <v>896</v>
      </c>
      <c r="D16" s="448" t="s">
        <v>897</v>
      </c>
      <c r="E16" s="86" t="s">
        <v>898</v>
      </c>
      <c r="F16" s="86" t="s">
        <v>899</v>
      </c>
      <c r="G16" s="4">
        <v>125</v>
      </c>
      <c r="H16" s="4">
        <v>0</v>
      </c>
    </row>
    <row r="17" spans="1:8" ht="27.6">
      <c r="A17" s="97">
        <v>9</v>
      </c>
      <c r="B17" s="86" t="s">
        <v>900</v>
      </c>
      <c r="C17" s="86" t="s">
        <v>600</v>
      </c>
      <c r="D17" s="448" t="s">
        <v>901</v>
      </c>
      <c r="E17" s="86" t="s">
        <v>902</v>
      </c>
      <c r="F17" s="86" t="s">
        <v>873</v>
      </c>
      <c r="G17" s="530">
        <v>234.37</v>
      </c>
      <c r="H17" s="530">
        <v>187.5</v>
      </c>
    </row>
    <row r="18" spans="1:8" ht="27.6">
      <c r="A18" s="97">
        <v>10</v>
      </c>
      <c r="B18" s="86" t="s">
        <v>493</v>
      </c>
      <c r="C18" s="86" t="s">
        <v>903</v>
      </c>
      <c r="D18" s="448" t="s">
        <v>904</v>
      </c>
      <c r="E18" s="86" t="s">
        <v>902</v>
      </c>
      <c r="F18" s="86" t="s">
        <v>873</v>
      </c>
      <c r="G18" s="530">
        <v>234.37</v>
      </c>
      <c r="H18" s="530">
        <v>187.5</v>
      </c>
    </row>
    <row r="19" spans="1:8" ht="27.6">
      <c r="A19" s="97">
        <v>11</v>
      </c>
      <c r="B19" s="86" t="s">
        <v>905</v>
      </c>
      <c r="C19" s="86" t="s">
        <v>906</v>
      </c>
      <c r="D19" s="448" t="s">
        <v>907</v>
      </c>
      <c r="E19" s="86" t="s">
        <v>902</v>
      </c>
      <c r="F19" s="86" t="s">
        <v>873</v>
      </c>
      <c r="G19" s="530">
        <v>234.37</v>
      </c>
      <c r="H19" s="530">
        <v>187.5</v>
      </c>
    </row>
    <row r="20" spans="1:8" ht="27.6">
      <c r="A20" s="97">
        <v>12</v>
      </c>
      <c r="B20" s="86" t="s">
        <v>908</v>
      </c>
      <c r="C20" s="86" t="s">
        <v>909</v>
      </c>
      <c r="D20" s="448" t="s">
        <v>910</v>
      </c>
      <c r="E20" s="86" t="s">
        <v>902</v>
      </c>
      <c r="F20" s="86" t="s">
        <v>873</v>
      </c>
      <c r="G20" s="530">
        <v>234.37</v>
      </c>
      <c r="H20" s="530">
        <v>187.5</v>
      </c>
    </row>
    <row r="21" spans="1:8" ht="27.6">
      <c r="A21" s="97">
        <v>13</v>
      </c>
      <c r="B21" s="86" t="s">
        <v>911</v>
      </c>
      <c r="C21" s="86" t="s">
        <v>912</v>
      </c>
      <c r="D21" s="448" t="s">
        <v>913</v>
      </c>
      <c r="E21" s="86" t="s">
        <v>902</v>
      </c>
      <c r="F21" s="86" t="s">
        <v>873</v>
      </c>
      <c r="G21" s="530">
        <v>234.37</v>
      </c>
      <c r="H21" s="530">
        <v>187.5</v>
      </c>
    </row>
    <row r="22" spans="1:8" ht="27.6">
      <c r="A22" s="97">
        <v>14</v>
      </c>
      <c r="B22" s="86" t="s">
        <v>914</v>
      </c>
      <c r="C22" s="86" t="s">
        <v>915</v>
      </c>
      <c r="D22" s="448" t="s">
        <v>916</v>
      </c>
      <c r="E22" s="86" t="s">
        <v>902</v>
      </c>
      <c r="F22" s="86" t="s">
        <v>873</v>
      </c>
      <c r="G22" s="530">
        <v>234.37</v>
      </c>
      <c r="H22" s="530">
        <v>187.5</v>
      </c>
    </row>
    <row r="23" spans="1:8" ht="27.6">
      <c r="A23" s="97">
        <v>15</v>
      </c>
      <c r="B23" s="86" t="s">
        <v>492</v>
      </c>
      <c r="C23" s="86" t="s">
        <v>917</v>
      </c>
      <c r="D23" s="448" t="s">
        <v>918</v>
      </c>
      <c r="E23" s="86" t="s">
        <v>902</v>
      </c>
      <c r="F23" s="86" t="s">
        <v>873</v>
      </c>
      <c r="G23" s="530">
        <v>234.37</v>
      </c>
      <c r="H23" s="530">
        <v>187.5</v>
      </c>
    </row>
    <row r="24" spans="1:8" ht="27.6">
      <c r="A24" s="97">
        <v>16</v>
      </c>
      <c r="B24" s="86" t="s">
        <v>919</v>
      </c>
      <c r="C24" s="86" t="s">
        <v>920</v>
      </c>
      <c r="D24" s="448" t="s">
        <v>921</v>
      </c>
      <c r="E24" s="86" t="s">
        <v>902</v>
      </c>
      <c r="F24" s="86" t="s">
        <v>873</v>
      </c>
      <c r="G24" s="530">
        <v>234.37</v>
      </c>
      <c r="H24" s="530">
        <v>187.5</v>
      </c>
    </row>
    <row r="25" spans="1:8" ht="27.6">
      <c r="A25" s="97">
        <v>17</v>
      </c>
      <c r="B25" s="86" t="s">
        <v>922</v>
      </c>
      <c r="C25" s="86" t="s">
        <v>923</v>
      </c>
      <c r="D25" s="448" t="s">
        <v>924</v>
      </c>
      <c r="E25" s="86" t="s">
        <v>902</v>
      </c>
      <c r="F25" s="86" t="s">
        <v>873</v>
      </c>
      <c r="G25" s="530">
        <v>234.37</v>
      </c>
      <c r="H25" s="530">
        <v>187.5</v>
      </c>
    </row>
    <row r="26" spans="1:8" ht="27.6">
      <c r="A26" s="97">
        <v>18</v>
      </c>
      <c r="B26" s="86" t="s">
        <v>925</v>
      </c>
      <c r="C26" s="86" t="s">
        <v>926</v>
      </c>
      <c r="D26" s="448" t="s">
        <v>927</v>
      </c>
      <c r="E26" s="86" t="s">
        <v>902</v>
      </c>
      <c r="F26" s="86" t="s">
        <v>873</v>
      </c>
      <c r="G26" s="530">
        <v>234.37</v>
      </c>
      <c r="H26" s="530">
        <v>187.5</v>
      </c>
    </row>
    <row r="27" spans="1:8" ht="27.6">
      <c r="A27" s="97">
        <v>19</v>
      </c>
      <c r="B27" s="86" t="s">
        <v>498</v>
      </c>
      <c r="C27" s="86" t="s">
        <v>928</v>
      </c>
      <c r="D27" s="448" t="s">
        <v>929</v>
      </c>
      <c r="E27" s="86" t="s">
        <v>902</v>
      </c>
      <c r="F27" s="86" t="s">
        <v>873</v>
      </c>
      <c r="G27" s="530">
        <v>234.37</v>
      </c>
      <c r="H27" s="530">
        <v>187.5</v>
      </c>
    </row>
    <row r="28" spans="1:8" ht="27.6">
      <c r="A28" s="97">
        <v>20</v>
      </c>
      <c r="B28" s="86" t="s">
        <v>908</v>
      </c>
      <c r="C28" s="86" t="s">
        <v>930</v>
      </c>
      <c r="D28" s="448" t="s">
        <v>931</v>
      </c>
      <c r="E28" s="86" t="s">
        <v>902</v>
      </c>
      <c r="F28" s="86" t="s">
        <v>873</v>
      </c>
      <c r="G28" s="530">
        <v>234.37</v>
      </c>
      <c r="H28" s="530">
        <v>187.5</v>
      </c>
    </row>
    <row r="29" spans="1:8" ht="27.6">
      <c r="A29" s="97">
        <v>21</v>
      </c>
      <c r="B29" s="86" t="s">
        <v>932</v>
      </c>
      <c r="C29" s="86" t="s">
        <v>933</v>
      </c>
      <c r="D29" s="448" t="s">
        <v>934</v>
      </c>
      <c r="E29" s="86" t="s">
        <v>902</v>
      </c>
      <c r="F29" s="86" t="s">
        <v>873</v>
      </c>
      <c r="G29" s="530">
        <v>234.37</v>
      </c>
      <c r="H29" s="530">
        <v>187.5</v>
      </c>
    </row>
    <row r="30" spans="1:8" ht="27.6">
      <c r="A30" s="97">
        <v>22</v>
      </c>
      <c r="B30" s="86" t="s">
        <v>935</v>
      </c>
      <c r="C30" s="86" t="s">
        <v>936</v>
      </c>
      <c r="D30" s="448" t="s">
        <v>937</v>
      </c>
      <c r="E30" s="86" t="s">
        <v>902</v>
      </c>
      <c r="F30" s="86" t="s">
        <v>873</v>
      </c>
      <c r="G30" s="530">
        <v>234.37</v>
      </c>
      <c r="H30" s="530">
        <v>187.5</v>
      </c>
    </row>
    <row r="31" spans="1:8" ht="27.6">
      <c r="A31" s="97">
        <v>23</v>
      </c>
      <c r="B31" s="86" t="s">
        <v>938</v>
      </c>
      <c r="C31" s="86" t="s">
        <v>939</v>
      </c>
      <c r="D31" s="448" t="s">
        <v>940</v>
      </c>
      <c r="E31" s="86" t="s">
        <v>902</v>
      </c>
      <c r="F31" s="86" t="s">
        <v>873</v>
      </c>
      <c r="G31" s="530">
        <v>234.37</v>
      </c>
      <c r="H31" s="530">
        <v>187.5</v>
      </c>
    </row>
    <row r="32" spans="1:8" ht="27.6">
      <c r="A32" s="97">
        <v>24</v>
      </c>
      <c r="B32" s="86" t="s">
        <v>941</v>
      </c>
      <c r="C32" s="86" t="s">
        <v>942</v>
      </c>
      <c r="D32" s="448" t="s">
        <v>943</v>
      </c>
      <c r="E32" s="86" t="s">
        <v>902</v>
      </c>
      <c r="F32" s="86" t="s">
        <v>873</v>
      </c>
      <c r="G32" s="530">
        <v>234.37</v>
      </c>
      <c r="H32" s="530">
        <v>187.5</v>
      </c>
    </row>
    <row r="33" spans="1:9" ht="27.6">
      <c r="A33" s="97">
        <v>25</v>
      </c>
      <c r="B33" s="86" t="s">
        <v>919</v>
      </c>
      <c r="C33" s="86" t="s">
        <v>944</v>
      </c>
      <c r="D33" s="448" t="s">
        <v>945</v>
      </c>
      <c r="E33" s="86" t="s">
        <v>902</v>
      </c>
      <c r="F33" s="86" t="s">
        <v>873</v>
      </c>
      <c r="G33" s="530">
        <v>234.37</v>
      </c>
      <c r="H33" s="530">
        <v>187.5</v>
      </c>
    </row>
    <row r="34" spans="1:9" ht="27.6">
      <c r="A34" s="97">
        <v>26</v>
      </c>
      <c r="B34" s="86" t="s">
        <v>946</v>
      </c>
      <c r="C34" s="86" t="s">
        <v>947</v>
      </c>
      <c r="D34" s="448" t="s">
        <v>948</v>
      </c>
      <c r="E34" s="86" t="s">
        <v>902</v>
      </c>
      <c r="F34" s="86" t="s">
        <v>873</v>
      </c>
      <c r="G34" s="530">
        <v>234.37</v>
      </c>
      <c r="H34" s="530">
        <v>187.5</v>
      </c>
    </row>
    <row r="35" spans="1:9" ht="27.6">
      <c r="A35" s="97">
        <v>27</v>
      </c>
      <c r="B35" s="86" t="s">
        <v>919</v>
      </c>
      <c r="C35" s="86" t="s">
        <v>949</v>
      </c>
      <c r="D35" s="448" t="s">
        <v>950</v>
      </c>
      <c r="E35" s="86" t="s">
        <v>902</v>
      </c>
      <c r="F35" s="86" t="s">
        <v>873</v>
      </c>
      <c r="G35" s="530">
        <v>234.37</v>
      </c>
      <c r="H35" s="530">
        <v>187.5</v>
      </c>
    </row>
    <row r="36" spans="1:9" ht="13.8">
      <c r="A36" s="97">
        <v>28</v>
      </c>
      <c r="B36" s="86" t="s">
        <v>914</v>
      </c>
      <c r="C36" s="86" t="s">
        <v>951</v>
      </c>
      <c r="D36" s="448" t="s">
        <v>952</v>
      </c>
      <c r="E36" s="86" t="s">
        <v>953</v>
      </c>
      <c r="F36" s="86" t="s">
        <v>873</v>
      </c>
      <c r="G36" s="4">
        <v>1000</v>
      </c>
      <c r="H36" s="4">
        <v>800</v>
      </c>
    </row>
    <row r="37" spans="1:9" ht="27.6">
      <c r="A37" s="97">
        <v>29</v>
      </c>
      <c r="B37" s="86" t="s">
        <v>954</v>
      </c>
      <c r="C37" s="86" t="s">
        <v>955</v>
      </c>
      <c r="D37" s="448" t="s">
        <v>956</v>
      </c>
      <c r="E37" s="86" t="s">
        <v>957</v>
      </c>
      <c r="F37" s="86" t="s">
        <v>958</v>
      </c>
      <c r="G37" s="4">
        <v>4778</v>
      </c>
      <c r="H37" s="4">
        <v>0</v>
      </c>
    </row>
    <row r="38" spans="1:9" ht="27.6">
      <c r="A38" s="97">
        <v>30</v>
      </c>
      <c r="B38" s="86" t="s">
        <v>959</v>
      </c>
      <c r="C38" s="86" t="s">
        <v>960</v>
      </c>
      <c r="D38" s="448" t="s">
        <v>961</v>
      </c>
      <c r="E38" s="86" t="s">
        <v>962</v>
      </c>
      <c r="F38" s="86" t="s">
        <v>963</v>
      </c>
      <c r="G38" s="4">
        <v>143.75</v>
      </c>
      <c r="H38" s="4">
        <v>115</v>
      </c>
    </row>
    <row r="39" spans="1:9" ht="27.6">
      <c r="A39" s="97">
        <v>31</v>
      </c>
      <c r="B39" s="86" t="s">
        <v>964</v>
      </c>
      <c r="C39" s="86" t="s">
        <v>965</v>
      </c>
      <c r="D39" s="448" t="s">
        <v>966</v>
      </c>
      <c r="E39" s="86" t="s">
        <v>967</v>
      </c>
      <c r="F39" s="86" t="s">
        <v>873</v>
      </c>
      <c r="G39" s="530">
        <v>187.5</v>
      </c>
      <c r="H39" s="4">
        <v>150</v>
      </c>
    </row>
    <row r="40" spans="1:9" ht="27.6">
      <c r="A40" s="97">
        <v>32</v>
      </c>
      <c r="B40" s="86" t="s">
        <v>968</v>
      </c>
      <c r="C40" s="86" t="s">
        <v>969</v>
      </c>
      <c r="D40" s="448" t="s">
        <v>970</v>
      </c>
      <c r="E40" s="86" t="s">
        <v>967</v>
      </c>
      <c r="F40" s="86" t="s">
        <v>873</v>
      </c>
      <c r="G40" s="530">
        <v>150</v>
      </c>
      <c r="H40" s="4">
        <v>120</v>
      </c>
    </row>
    <row r="41" spans="1:9" ht="27.6">
      <c r="A41" s="97">
        <v>33</v>
      </c>
      <c r="B41" s="86" t="s">
        <v>650</v>
      </c>
      <c r="C41" s="86" t="s">
        <v>971</v>
      </c>
      <c r="D41" s="448" t="s">
        <v>972</v>
      </c>
      <c r="E41" s="86" t="s">
        <v>967</v>
      </c>
      <c r="F41" s="86" t="s">
        <v>873</v>
      </c>
      <c r="G41" s="530">
        <v>187.5</v>
      </c>
      <c r="H41" s="4">
        <v>150</v>
      </c>
    </row>
    <row r="42" spans="1:9" ht="27.6">
      <c r="A42" s="97">
        <v>34</v>
      </c>
      <c r="B42" s="86" t="s">
        <v>534</v>
      </c>
      <c r="C42" s="86" t="s">
        <v>973</v>
      </c>
      <c r="D42" s="448" t="s">
        <v>974</v>
      </c>
      <c r="E42" s="86" t="s">
        <v>967</v>
      </c>
      <c r="F42" s="86" t="s">
        <v>873</v>
      </c>
      <c r="G42" s="530">
        <v>175</v>
      </c>
      <c r="H42" s="4">
        <v>140</v>
      </c>
    </row>
    <row r="43" spans="1:9" ht="27.6">
      <c r="A43" s="97">
        <v>35</v>
      </c>
      <c r="B43" s="86" t="s">
        <v>922</v>
      </c>
      <c r="C43" s="86" t="s">
        <v>975</v>
      </c>
      <c r="D43" s="448" t="s">
        <v>976</v>
      </c>
      <c r="E43" s="86" t="s">
        <v>967</v>
      </c>
      <c r="F43" s="86" t="s">
        <v>873</v>
      </c>
      <c r="G43" s="530">
        <v>162.5</v>
      </c>
      <c r="H43" s="4">
        <v>130</v>
      </c>
    </row>
    <row r="44" spans="1:9" ht="27.6">
      <c r="A44" s="97">
        <v>36</v>
      </c>
      <c r="B44" s="86" t="s">
        <v>977</v>
      </c>
      <c r="C44" s="86" t="s">
        <v>978</v>
      </c>
      <c r="D44" s="448" t="s">
        <v>979</v>
      </c>
      <c r="E44" s="86" t="s">
        <v>967</v>
      </c>
      <c r="F44" s="86" t="s">
        <v>873</v>
      </c>
      <c r="G44" s="530">
        <v>162.5</v>
      </c>
      <c r="H44" s="4">
        <v>130</v>
      </c>
    </row>
    <row r="45" spans="1:9" ht="27.6">
      <c r="A45" s="97">
        <v>37</v>
      </c>
      <c r="B45" s="86" t="s">
        <v>908</v>
      </c>
      <c r="C45" s="86" t="s">
        <v>980</v>
      </c>
      <c r="D45" s="448" t="s">
        <v>981</v>
      </c>
      <c r="E45" s="86" t="s">
        <v>967</v>
      </c>
      <c r="F45" s="86" t="s">
        <v>873</v>
      </c>
      <c r="G45" s="530">
        <v>187.5</v>
      </c>
      <c r="H45" s="4">
        <v>150</v>
      </c>
      <c r="I45" s="181"/>
    </row>
    <row r="46" spans="1:9" ht="27.6">
      <c r="A46" s="97">
        <v>38</v>
      </c>
      <c r="B46" s="86" t="s">
        <v>919</v>
      </c>
      <c r="C46" s="86" t="s">
        <v>982</v>
      </c>
      <c r="D46" s="448" t="s">
        <v>983</v>
      </c>
      <c r="E46" s="86" t="s">
        <v>967</v>
      </c>
      <c r="F46" s="86" t="s">
        <v>873</v>
      </c>
      <c r="G46" s="530">
        <v>162.5</v>
      </c>
      <c r="H46" s="4">
        <v>130</v>
      </c>
      <c r="I46" s="181"/>
    </row>
    <row r="47" spans="1:9" ht="27.6">
      <c r="A47" s="97">
        <v>39</v>
      </c>
      <c r="B47" s="86" t="s">
        <v>984</v>
      </c>
      <c r="C47" s="86" t="s">
        <v>985</v>
      </c>
      <c r="D47" s="448" t="s">
        <v>986</v>
      </c>
      <c r="E47" s="86" t="s">
        <v>967</v>
      </c>
      <c r="F47" s="86" t="s">
        <v>873</v>
      </c>
      <c r="G47" s="530">
        <v>150</v>
      </c>
      <c r="H47" s="4">
        <v>120</v>
      </c>
      <c r="I47" s="181"/>
    </row>
    <row r="48" spans="1:9" ht="27.6">
      <c r="A48" s="97">
        <v>40</v>
      </c>
      <c r="B48" s="86" t="s">
        <v>761</v>
      </c>
      <c r="C48" s="86" t="s">
        <v>987</v>
      </c>
      <c r="D48" s="448" t="s">
        <v>988</v>
      </c>
      <c r="E48" s="86" t="s">
        <v>967</v>
      </c>
      <c r="F48" s="86" t="s">
        <v>873</v>
      </c>
      <c r="G48" s="530">
        <v>187.5</v>
      </c>
      <c r="H48" s="4">
        <v>150</v>
      </c>
      <c r="I48" s="181"/>
    </row>
    <row r="49" spans="1:9" ht="27.6">
      <c r="A49" s="97">
        <v>41</v>
      </c>
      <c r="B49" s="86" t="s">
        <v>989</v>
      </c>
      <c r="C49" s="86" t="s">
        <v>990</v>
      </c>
      <c r="D49" s="448" t="s">
        <v>991</v>
      </c>
      <c r="E49" s="86" t="s">
        <v>967</v>
      </c>
      <c r="F49" s="86" t="s">
        <v>873</v>
      </c>
      <c r="G49" s="530">
        <v>175</v>
      </c>
      <c r="H49" s="4">
        <v>140</v>
      </c>
      <c r="I49" s="181"/>
    </row>
    <row r="50" spans="1:9" ht="27.6">
      <c r="A50" s="97">
        <v>42</v>
      </c>
      <c r="B50" s="86" t="s">
        <v>919</v>
      </c>
      <c r="C50" s="86" t="s">
        <v>511</v>
      </c>
      <c r="D50" s="448" t="s">
        <v>992</v>
      </c>
      <c r="E50" s="86" t="s">
        <v>967</v>
      </c>
      <c r="F50" s="86" t="s">
        <v>873</v>
      </c>
      <c r="G50" s="530">
        <v>187.5</v>
      </c>
      <c r="H50" s="4">
        <v>150</v>
      </c>
      <c r="I50" s="218"/>
    </row>
    <row r="51" spans="1:9" ht="27.6">
      <c r="A51" s="97">
        <v>43</v>
      </c>
      <c r="B51" s="86" t="s">
        <v>993</v>
      </c>
      <c r="C51" s="86" t="s">
        <v>994</v>
      </c>
      <c r="D51" s="448" t="s">
        <v>995</v>
      </c>
      <c r="E51" s="86" t="s">
        <v>967</v>
      </c>
      <c r="F51" s="86" t="s">
        <v>873</v>
      </c>
      <c r="G51" s="530">
        <v>162.5</v>
      </c>
      <c r="H51" s="4">
        <v>130</v>
      </c>
      <c r="I51" s="181"/>
    </row>
    <row r="52" spans="1:9" ht="27.6">
      <c r="A52" s="97">
        <v>44</v>
      </c>
      <c r="B52" s="86" t="s">
        <v>919</v>
      </c>
      <c r="C52" s="86" t="s">
        <v>996</v>
      </c>
      <c r="D52" s="448" t="s">
        <v>997</v>
      </c>
      <c r="E52" s="86" t="s">
        <v>967</v>
      </c>
      <c r="F52" s="86" t="s">
        <v>873</v>
      </c>
      <c r="G52" s="530">
        <v>125</v>
      </c>
      <c r="H52" s="4">
        <v>100</v>
      </c>
      <c r="I52" s="181"/>
    </row>
    <row r="53" spans="1:9" ht="41.4">
      <c r="A53" s="97">
        <v>45</v>
      </c>
      <c r="B53" s="86" t="s">
        <v>925</v>
      </c>
      <c r="C53" s="86" t="s">
        <v>998</v>
      </c>
      <c r="D53" s="448" t="s">
        <v>999</v>
      </c>
      <c r="E53" s="86" t="s">
        <v>1000</v>
      </c>
      <c r="F53" s="86" t="s">
        <v>873</v>
      </c>
      <c r="G53" s="4">
        <v>5815.5</v>
      </c>
      <c r="H53" s="4">
        <v>4000</v>
      </c>
      <c r="I53" s="188"/>
    </row>
    <row r="54" spans="1:9" ht="27.6">
      <c r="A54" s="97">
        <v>46</v>
      </c>
      <c r="B54" s="14" t="s">
        <v>1001</v>
      </c>
      <c r="C54" s="14" t="s">
        <v>1002</v>
      </c>
      <c r="D54" s="531" t="s">
        <v>1003</v>
      </c>
      <c r="E54" s="14" t="s">
        <v>902</v>
      </c>
      <c r="F54" s="14" t="s">
        <v>873</v>
      </c>
      <c r="G54" s="530">
        <v>234.7</v>
      </c>
      <c r="H54" s="530">
        <v>187.5</v>
      </c>
      <c r="I54" s="188"/>
    </row>
    <row r="55" spans="1:9" ht="41.4">
      <c r="A55" s="97">
        <v>47</v>
      </c>
      <c r="B55" s="86" t="s">
        <v>1004</v>
      </c>
      <c r="C55" s="86" t="s">
        <v>1005</v>
      </c>
      <c r="D55" s="448" t="s">
        <v>1006</v>
      </c>
      <c r="E55" s="86" t="s">
        <v>1007</v>
      </c>
      <c r="F55" s="86" t="s">
        <v>958</v>
      </c>
      <c r="G55" s="4">
        <v>3387.5</v>
      </c>
      <c r="H55" s="4">
        <v>2710</v>
      </c>
      <c r="I55" s="188"/>
    </row>
    <row r="56" spans="1:9" ht="41.4">
      <c r="A56" s="97">
        <v>48</v>
      </c>
      <c r="B56" s="86" t="s">
        <v>1004</v>
      </c>
      <c r="C56" s="86" t="s">
        <v>1005</v>
      </c>
      <c r="D56" s="448" t="s">
        <v>1006</v>
      </c>
      <c r="E56" s="86" t="s">
        <v>1008</v>
      </c>
      <c r="F56" s="86" t="s">
        <v>873</v>
      </c>
      <c r="G56" s="4">
        <v>1050</v>
      </c>
      <c r="H56" s="4">
        <v>840</v>
      </c>
    </row>
    <row r="57" spans="1:9" ht="27.6">
      <c r="A57" s="97">
        <v>49</v>
      </c>
      <c r="B57" s="86" t="s">
        <v>492</v>
      </c>
      <c r="C57" s="86" t="s">
        <v>1009</v>
      </c>
      <c r="D57" s="448" t="s">
        <v>1010</v>
      </c>
      <c r="E57" s="86" t="s">
        <v>1011</v>
      </c>
      <c r="F57" s="86" t="s">
        <v>963</v>
      </c>
      <c r="G57" s="4">
        <v>2115</v>
      </c>
      <c r="H57" s="4">
        <v>1692</v>
      </c>
    </row>
    <row r="58" spans="1:9" ht="41.4">
      <c r="A58" s="97">
        <v>50</v>
      </c>
      <c r="B58" s="86" t="s">
        <v>492</v>
      </c>
      <c r="C58" s="86" t="s">
        <v>1009</v>
      </c>
      <c r="D58" s="448" t="s">
        <v>1012</v>
      </c>
      <c r="E58" s="86" t="s">
        <v>1013</v>
      </c>
      <c r="F58" s="86" t="s">
        <v>873</v>
      </c>
      <c r="G58" s="4">
        <v>50</v>
      </c>
      <c r="H58" s="4">
        <v>40</v>
      </c>
    </row>
    <row r="59" spans="1:9" ht="27.6">
      <c r="A59" s="97">
        <v>51</v>
      </c>
      <c r="B59" s="532" t="s">
        <v>557</v>
      </c>
      <c r="C59" s="533" t="s">
        <v>1014</v>
      </c>
      <c r="D59" s="534">
        <v>1006012377</v>
      </c>
      <c r="E59" s="273" t="s">
        <v>1015</v>
      </c>
      <c r="F59" s="86" t="s">
        <v>963</v>
      </c>
      <c r="G59" s="4">
        <v>4875</v>
      </c>
      <c r="H59" s="4">
        <v>3900</v>
      </c>
    </row>
    <row r="60" spans="1:9" ht="13.8">
      <c r="A60" s="86"/>
      <c r="B60" s="98"/>
      <c r="C60" s="98"/>
      <c r="D60" s="449"/>
      <c r="E60" s="98"/>
      <c r="F60" s="98" t="s">
        <v>332</v>
      </c>
      <c r="G60" s="85">
        <f>SUM(G9:G54)</f>
        <v>26999.980000000014</v>
      </c>
      <c r="H60" s="85">
        <f>SUM(H9:H54)</f>
        <v>13925</v>
      </c>
    </row>
    <row r="61" spans="1:9" ht="13.8">
      <c r="A61" s="220"/>
      <c r="B61" s="220"/>
      <c r="C61" s="220"/>
      <c r="D61" s="220"/>
      <c r="E61" s="220"/>
      <c r="F61" s="220"/>
      <c r="G61" s="220"/>
      <c r="H61" s="181"/>
    </row>
    <row r="62" spans="1:9" ht="13.8">
      <c r="A62" s="221" t="s">
        <v>446</v>
      </c>
      <c r="B62" s="221"/>
      <c r="C62" s="220"/>
      <c r="D62" s="220"/>
      <c r="E62" s="220"/>
      <c r="F62" s="220"/>
      <c r="G62" s="220"/>
      <c r="H62" s="181"/>
    </row>
    <row r="63" spans="1:9" ht="13.8">
      <c r="A63" s="221"/>
      <c r="B63" s="221"/>
      <c r="C63" s="220"/>
      <c r="D63" s="220"/>
      <c r="E63" s="220"/>
      <c r="F63" s="220"/>
      <c r="G63" s="220"/>
      <c r="H63" s="181"/>
    </row>
    <row r="64" spans="1:9" ht="13.8">
      <c r="A64" s="221"/>
      <c r="B64" s="221"/>
      <c r="C64" s="181"/>
      <c r="D64" s="181"/>
      <c r="E64" s="181"/>
      <c r="F64" s="181"/>
      <c r="G64" s="181"/>
      <c r="H64" s="181"/>
    </row>
    <row r="65" spans="1:8" ht="13.8">
      <c r="A65" s="221"/>
      <c r="B65" s="221"/>
      <c r="C65" s="181"/>
      <c r="D65" s="181"/>
      <c r="E65" s="181"/>
      <c r="F65" s="181"/>
      <c r="G65" s="181"/>
      <c r="H65" s="181"/>
    </row>
    <row r="66" spans="1:8">
      <c r="A66" s="218"/>
      <c r="B66" s="218"/>
      <c r="C66" s="218"/>
      <c r="D66" s="218"/>
      <c r="E66" s="218"/>
      <c r="F66" s="218"/>
      <c r="G66" s="218"/>
      <c r="H66" s="218"/>
    </row>
    <row r="67" spans="1:8" ht="13.8">
      <c r="A67" s="187" t="s">
        <v>96</v>
      </c>
      <c r="B67" s="187"/>
      <c r="C67" s="181"/>
      <c r="D67" s="181"/>
      <c r="E67" s="181"/>
      <c r="F67" s="181"/>
      <c r="G67" s="181"/>
      <c r="H67" s="181"/>
    </row>
    <row r="68" spans="1:8" ht="13.8">
      <c r="A68" s="181"/>
      <c r="B68" s="181"/>
      <c r="C68" s="181"/>
      <c r="D68" s="181"/>
      <c r="E68" s="181"/>
      <c r="F68" s="181"/>
      <c r="G68" s="181"/>
      <c r="H68" s="181"/>
    </row>
    <row r="69" spans="1:8" ht="13.8">
      <c r="A69" s="181"/>
      <c r="B69" s="181"/>
      <c r="C69" s="181"/>
      <c r="D69" s="181"/>
      <c r="E69" s="181"/>
      <c r="F69" s="181"/>
      <c r="G69" s="181"/>
      <c r="H69" s="181"/>
    </row>
    <row r="70" spans="1:8" ht="13.8">
      <c r="A70" s="187"/>
      <c r="B70" s="187"/>
      <c r="C70" s="187" t="s">
        <v>409</v>
      </c>
      <c r="D70" s="187"/>
      <c r="E70" s="220"/>
      <c r="F70" s="187"/>
      <c r="G70" s="187"/>
      <c r="H70" s="181"/>
    </row>
    <row r="71" spans="1:8" ht="13.8">
      <c r="A71" s="181"/>
      <c r="B71" s="181"/>
      <c r="C71" s="181" t="s">
        <v>258</v>
      </c>
      <c r="D71" s="181"/>
      <c r="E71" s="181"/>
      <c r="F71" s="181"/>
      <c r="G71" s="181"/>
      <c r="H71" s="181"/>
    </row>
    <row r="72" spans="1:8">
      <c r="A72" s="189"/>
      <c r="B72" s="189"/>
      <c r="C72" s="189" t="s">
        <v>127</v>
      </c>
      <c r="D72" s="189"/>
      <c r="E72" s="189"/>
      <c r="F72" s="189"/>
      <c r="G72" s="189"/>
    </row>
  </sheetData>
  <mergeCells count="2">
    <mergeCell ref="G1:H1"/>
    <mergeCell ref="G2:H2"/>
  </mergeCells>
  <printOptions gridLines="1"/>
  <pageMargins left="0.25" right="0.25" top="0.75" bottom="0.75" header="0.3" footer="0.3"/>
  <pageSetup scale="7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22</vt:i4>
      </vt:variant>
      <vt:variant>
        <vt:lpstr>Именованные диапазоны</vt:lpstr>
      </vt:variant>
      <vt:variant>
        <vt:i4>21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9.4'!Область_печати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'ფორმა N9.1'!Область_печати</vt:lpstr>
      <vt:lpstr>'ფორმა N9.2'!Область_печати</vt:lpstr>
      <vt:lpstr>'ფორმა N9.7.1'!Область_печати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2016-08-12T06:46:59Z</cp:lastPrinted>
  <dcterms:created xsi:type="dcterms:W3CDTF">2011-12-27T13:20:18Z</dcterms:created>
  <dcterms:modified xsi:type="dcterms:W3CDTF">2016-08-12T06:47:12Z</dcterms:modified>
</cp:coreProperties>
</file>