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 activeTab="1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5" sheetId="32" r:id="rId13"/>
    <sheet name="ფორმა 9.4" sheetId="33" r:id="rId14"/>
    <sheet name="ფორმა 9.6" sheetId="39" r:id="rId15"/>
    <sheet name="ფორმა N 9.7" sheetId="35" r:id="rId16"/>
    <sheet name="Validation" sheetId="13" state="veryHidden" r:id="rId17"/>
    <sheet name="Sheet1" sheetId="48" r:id="rId18"/>
  </sheets>
  <externalReferences>
    <externalReference r:id="rId19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5.2'!$A$1:$H$262</definedName>
    <definedName name="_xlnm.Print_Area" localSheetId="6">'ფორმა 5.4'!$A$1:$H$46</definedName>
    <definedName name="_xlnm.Print_Area" localSheetId="7">'ფორმა 5.5'!$A$1:$L$49</definedName>
    <definedName name="_xlnm.Print_Area" localSheetId="11">'ფორმა 9.3'!$A$1:$G$28</definedName>
    <definedName name="_xlnm.Print_Area" localSheetId="12">'ფორმა 9.5'!$A$1:$J$35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N1'!$A$1:$L$47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24519"/>
</workbook>
</file>

<file path=xl/calcChain.xml><?xml version="1.0" encoding="utf-8"?>
<calcChain xmlns="http://schemas.openxmlformats.org/spreadsheetml/2006/main">
  <c r="C26" i="7"/>
  <c r="G9" i="35" l="1"/>
  <c r="I9"/>
  <c r="D52" i="47" l="1"/>
  <c r="C52"/>
  <c r="D11" i="27"/>
  <c r="D72" i="47"/>
  <c r="D58"/>
  <c r="D53"/>
  <c r="D48"/>
  <c r="D47"/>
  <c r="D36"/>
  <c r="D32"/>
  <c r="D23"/>
  <c r="D17"/>
  <c r="D14"/>
  <c r="D13"/>
  <c r="D9" s="1"/>
  <c r="D10"/>
  <c r="C10"/>
  <c r="C48"/>
  <c r="C23"/>
  <c r="D28" i="12"/>
  <c r="D27"/>
  <c r="D61" l="1"/>
  <c r="C10" i="7"/>
  <c r="I2" i="35"/>
  <c r="I2" i="39"/>
  <c r="K2" i="33"/>
  <c r="J2" i="32"/>
  <c r="G2" i="25"/>
  <c r="G2" i="18"/>
  <c r="I2" i="9"/>
  <c r="D2" i="12"/>
  <c r="K3" i="46"/>
  <c r="G2" i="45"/>
  <c r="H2" i="43"/>
  <c r="C2" i="27"/>
  <c r="C2" i="47"/>
  <c r="C2" i="7"/>
  <c r="I10" i="9"/>
  <c r="I38" i="35" l="1"/>
  <c r="A5" i="9"/>
  <c r="A5" i="35" l="1"/>
  <c r="A5" i="39"/>
  <c r="A5" i="32"/>
  <c r="A5" i="33"/>
  <c r="A5" i="25"/>
  <c r="A5" i="18"/>
  <c r="A5" i="12"/>
  <c r="A6" i="46"/>
  <c r="A5" i="45"/>
  <c r="A5" i="44"/>
  <c r="A5" i="43"/>
  <c r="A6" i="27"/>
  <c r="A5" i="47"/>
  <c r="A5" i="7"/>
  <c r="I34" i="44" l="1"/>
  <c r="H34"/>
  <c r="D27" i="7" l="1"/>
  <c r="C27"/>
  <c r="D26"/>
  <c r="D19"/>
  <c r="C19"/>
  <c r="D16"/>
  <c r="D10" s="1"/>
  <c r="D9" s="1"/>
  <c r="C16"/>
  <c r="C9" l="1"/>
  <c r="C72" i="47"/>
  <c r="C58"/>
  <c r="C53"/>
  <c r="C47"/>
  <c r="C36"/>
  <c r="C32"/>
  <c r="C17"/>
  <c r="C14"/>
  <c r="C13" l="1"/>
  <c r="C9" s="1"/>
  <c r="K35" i="46"/>
  <c r="H34" i="45"/>
  <c r="G34"/>
  <c r="H249" i="43"/>
  <c r="G249"/>
  <c r="F249"/>
  <c r="A4" i="39" l="1"/>
  <c r="A4" i="35" l="1"/>
  <c r="A4" i="33" l="1"/>
  <c r="A4" i="32"/>
  <c r="D25" i="27" l="1"/>
  <c r="C25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C64" i="12" l="1"/>
  <c r="D64"/>
  <c r="A4" i="9" l="1"/>
  <c r="A4" i="12"/>
  <c r="A4" i="7"/>
  <c r="D45" i="12" l="1"/>
  <c r="C45"/>
  <c r="D34"/>
  <c r="C34"/>
  <c r="D11"/>
  <c r="C11"/>
  <c r="D10" l="1"/>
  <c r="D44"/>
  <c r="C10"/>
  <c r="C44"/>
  <c r="C70" s="1"/>
  <c r="D70" l="1"/>
</calcChain>
</file>

<file path=xl/comments1.xml><?xml version="1.0" encoding="utf-8"?>
<comments xmlns="http://schemas.openxmlformats.org/spreadsheetml/2006/main">
  <authors>
    <author>USER-1</author>
  </authors>
  <commentList>
    <comment ref="D27" authorId="0">
      <text>
        <r>
          <rPr>
            <b/>
            <sz val="9"/>
            <color indexed="81"/>
            <rFont val="Tahoma"/>
            <family val="2"/>
          </rPr>
          <t>USER-1: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>USER-1:</t>
        </r>
        <r>
          <rPr>
            <sz val="9"/>
            <color indexed="81"/>
            <rFont val="Tahoma"/>
            <family val="2"/>
          </rPr>
          <t xml:space="preserve">
შედის ხელფასიც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USER-1:</t>
        </r>
        <r>
          <rPr>
            <sz val="9"/>
            <color indexed="81"/>
            <rFont val="Tahoma"/>
            <family val="2"/>
          </rPr>
          <t xml:space="preserve">
1600-ანგ</t>
        </r>
      </text>
    </comment>
  </commentList>
</comments>
</file>

<file path=xl/comments2.xml><?xml version="1.0" encoding="utf-8"?>
<comments xmlns="http://schemas.openxmlformats.org/spreadsheetml/2006/main">
  <authors>
    <author>USER-1</author>
  </authors>
  <commentList>
    <comment ref="I9" authorId="0">
      <text>
        <r>
          <rPr>
            <b/>
            <sz val="9"/>
            <color indexed="81"/>
            <rFont val="Tahoma"/>
            <family val="2"/>
          </rPr>
          <t>USER-1:</t>
        </r>
        <r>
          <rPr>
            <sz val="9"/>
            <color indexed="81"/>
            <rFont val="Tahoma"/>
            <family val="2"/>
          </rPr>
          <t xml:space="preserve">
საკანცელარი+წყალი+maisurebsi+mZRolebis</t>
        </r>
      </text>
    </comment>
  </commentList>
</comments>
</file>

<file path=xl/sharedStrings.xml><?xml version="1.0" encoding="utf-8"?>
<sst xmlns="http://schemas.openxmlformats.org/spreadsheetml/2006/main" count="1456" uniqueCount="776">
  <si>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</si>
  <si>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</si>
  <si>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</si>
  <si>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</si>
  <si>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</si>
  <si>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</si>
  <si>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</si>
  <si>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</si>
  <si>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</si>
  <si>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</si>
  <si>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</si>
  <si>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</si>
  <si>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</si>
  <si>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</si>
  <si>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</si>
  <si>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</si>
  <si>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</si>
  <si>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</si>
  <si>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</si>
  <si>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</si>
  <si>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</si>
  <si>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</si>
  <si>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</si>
  <si>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</si>
  <si>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</si>
  <si>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</si>
  <si>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</si>
  <si>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</si>
  <si>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</si>
  <si>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</si>
  <si>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</si>
  <si>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</si>
  <si>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</si>
  <si>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</si>
  <si>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</si>
  <si>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</si>
  <si>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</si>
  <si>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</si>
  <si>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</si>
  <si>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</si>
  <si>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</si>
  <si>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</si>
  <si>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</si>
  <si>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</si>
  <si>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</si>
  <si>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</si>
  <si>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</si>
  <si>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</si>
  <si>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</si>
  <si>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</si>
  <si>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</si>
  <si>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</si>
  <si>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</si>
  <si>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</si>
  <si>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</si>
  <si>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</si>
  <si>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</si>
  <si>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</si>
  <si>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</si>
  <si>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</si>
  <si>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</si>
  <si>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</si>
  <si>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</si>
  <si>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</si>
  <si>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</si>
  <si>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</si>
  <si>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</si>
  <si>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</si>
  <si>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</si>
  <si>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</si>
  <si>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</si>
  <si>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</si>
  <si>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</si>
  <si>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</si>
  <si>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</si>
  <si>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</si>
  <si>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</si>
  <si>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</si>
  <si>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</si>
  <si>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</si>
  <si>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</si>
  <si>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</si>
  <si>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</si>
  <si>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</si>
  <si>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</si>
  <si>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</si>
  <si>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</si>
  <si>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</si>
  <si>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</si>
  <si>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</si>
  <si>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</si>
  <si>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</si>
  <si>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</si>
  <si>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</si>
  <si>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</si>
  <si>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</si>
  <si>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</si>
  <si>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</si>
  <si>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</si>
  <si>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</si>
  <si>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</si>
  <si>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</si>
  <si>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</si>
  <si>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</si>
  <si>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</si>
  <si>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</si>
  <si>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</si>
  <si>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</si>
  <si>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</si>
  <si>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</si>
  <si>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</si>
  <si>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</si>
  <si>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</si>
  <si>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</si>
  <si>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</si>
  <si>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</si>
  <si>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</si>
  <si>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</si>
  <si>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</si>
  <si>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</si>
  <si>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</si>
  <si>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</si>
  <si>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</si>
  <si>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</si>
  <si>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</si>
  <si>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</si>
  <si>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</si>
  <si>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</si>
  <si>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</si>
  <si>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</si>
  <si>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</si>
  <si>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</si>
  <si>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</si>
  <si>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</si>
  <si>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</si>
  <si>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</si>
  <si>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</si>
  <si>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</si>
  <si>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</si>
  <si>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</si>
  <si>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</si>
  <si>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</si>
  <si>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</si>
  <si>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</si>
  <si>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</si>
  <si>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</si>
  <si>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</si>
  <si>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</si>
  <si>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</si>
  <si>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</si>
  <si>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</si>
  <si>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</si>
  <si>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</si>
  <si>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</si>
  <si>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</si>
  <si>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</si>
  <si>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</si>
  <si>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</si>
  <si>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</si>
  <si>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</si>
  <si>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</si>
  <si>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</si>
  <si>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</si>
  <si>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</si>
  <si>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</si>
  <si>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</si>
  <si>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</si>
  <si>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</si>
  <si>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</si>
  <si>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</si>
  <si>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</si>
  <si>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</si>
  <si>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</si>
  <si>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</si>
  <si>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</si>
  <si>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</si>
  <si>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</si>
  <si>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</si>
  <si>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</si>
  <si>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</si>
  <si>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</si>
  <si>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</si>
  <si>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</si>
  <si>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</si>
  <si>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</si>
  <si>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</si>
  <si>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</si>
  <si>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</si>
  <si>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</si>
  <si>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</si>
  <si>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</si>
  <si>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</si>
  <si>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</si>
  <si>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</si>
  <si>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</si>
  <si>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</si>
  <si>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</si>
  <si>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</si>
  <si>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</si>
  <si>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</si>
  <si>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</si>
  <si>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</si>
  <si>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</si>
  <si>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</si>
  <si>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</si>
  <si>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</si>
  <si>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</si>
  <si>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</si>
  <si>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</si>
  <si>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</si>
  <si>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</si>
  <si>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</si>
  <si>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</si>
  <si>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</si>
  <si>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</si>
  <si>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</si>
  <si>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</si>
  <si>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</si>
  <si>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</si>
  <si>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</si>
  <si>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</si>
  <si>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</si>
  <si>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</si>
  <si>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</si>
  <si>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</si>
  <si>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</si>
  <si>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</si>
  <si>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</si>
  <si>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</si>
  <si>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</si>
  <si>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</si>
  <si>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</si>
  <si>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</si>
  <si>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</si>
  <si>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</si>
  <si>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</si>
  <si>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</si>
  <si>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</si>
  <si>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</si>
  <si>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</si>
  <si>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</si>
  <si>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</si>
  <si>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</si>
  <si>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</si>
  <si>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</si>
  <si>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</si>
  <si>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</si>
  <si>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</si>
  <si>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</si>
  <si>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</si>
  <si>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</si>
  <si>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</si>
  <si>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</si>
  <si>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</si>
  <si>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</si>
  <si>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</si>
  <si>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</si>
  <si>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</si>
  <si>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</si>
  <si>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</si>
  <si>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</si>
  <si>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</si>
  <si>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</si>
  <si>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</si>
  <si>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</si>
  <si>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</si>
  <si>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</si>
  <si>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</si>
  <si>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</si>
  <si>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</si>
  <si>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</si>
  <si>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</si>
  <si>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</si>
  <si>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</si>
  <si>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</si>
  <si>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</si>
  <si>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</si>
  <si>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</si>
  <si>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</si>
  <si>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</si>
  <si>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</si>
  <si>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</si>
  <si>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</si>
  <si>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</si>
  <si>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</si>
  <si>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</si>
  <si>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</si>
  <si>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</si>
  <si>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</si>
  <si>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</si>
  <si>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</si>
  <si>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</si>
  <si>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</si>
  <si>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</si>
  <si>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</si>
  <si>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</si>
  <si>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</si>
  <si>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</si>
  <si>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</si>
  <si>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</si>
  <si>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</si>
  <si>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</si>
  <si>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</si>
  <si>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</si>
  <si>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</si>
  <si>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</si>
  <si>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</si>
  <si>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</si>
  <si>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</si>
  <si>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</si>
  <si>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</si>
  <si>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</si>
  <si>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</si>
  <si>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</si>
  <si>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</si>
  <si>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</si>
  <si>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</si>
  <si>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</si>
  <si>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</si>
  <si>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</si>
  <si>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</si>
  <si>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</si>
  <si>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</si>
  <si>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</si>
  <si>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</si>
  <si>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</si>
  <si>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</si>
  <si>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</si>
  <si>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</si>
  <si>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</si>
  <si>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</si>
  <si>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</si>
  <si>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</si>
  <si>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</si>
  <si>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</si>
  <si>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</si>
  <si>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</si>
  <si>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</si>
  <si>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</si>
  <si>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</si>
  <si>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</si>
  <si>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</si>
  <si>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</si>
  <si>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</si>
  <si>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</si>
  <si>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</si>
  <si>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</si>
  <si>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</si>
  <si>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</si>
  <si>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</si>
  <si>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</si>
  <si>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</si>
  <si>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</si>
  <si>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</si>
  <si>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</si>
  <si>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</si>
  <si>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</si>
  <si>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</si>
  <si>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</si>
  <si>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</si>
  <si>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</si>
  <si>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</si>
  <si>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</si>
  <si>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</si>
  <si>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</si>
  <si>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</si>
  <si>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</si>
  <si>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</si>
  <si>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</si>
  <si>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</si>
  <si>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</si>
  <si>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</si>
  <si>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</si>
  <si>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</si>
  <si>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</si>
  <si>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</si>
  <si>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</si>
  <si>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</si>
  <si>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</si>
  <si>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</si>
  <si>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</si>
  <si>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</si>
  <si>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</si>
  <si>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</si>
  <si>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</si>
  <si>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</si>
  <si>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</si>
  <si>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</si>
  <si>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</si>
  <si>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</si>
  <si>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</si>
  <si>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</si>
  <si>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</si>
  <si>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</si>
  <si>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</si>
  <si>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</si>
  <si>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</si>
  <si>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</si>
  <si>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</si>
  <si>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</si>
  <si>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</si>
  <si>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</si>
  <si>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ფულადი შემოწირულობა</t>
  </si>
  <si>
    <t>საქართველოს ბანკი</t>
  </si>
  <si>
    <t>ააიპ ილია კოკაიას საარჩევნო კამპანიის ფონდი</t>
  </si>
  <si>
    <t>GE25BG0000000690147600GEL</t>
  </si>
  <si>
    <t>ლარი</t>
  </si>
  <si>
    <t>ოფისი</t>
  </si>
  <si>
    <t>08.10-08.30</t>
  </si>
  <si>
    <t>ბანერების მონტაჟი დემონტაჟი ტრანსპორტირება</t>
  </si>
  <si>
    <t>ბრენდირებული აქსესუარებით რკლამის ხარჯი</t>
  </si>
  <si>
    <t>ილია კოკაია</t>
  </si>
  <si>
    <t>სატელევიზიო რეკლამის ხარჯი</t>
  </si>
  <si>
    <t>შპს "ს/კ ზესტაფონი</t>
  </si>
  <si>
    <t>საოფისე ინვენტარი და კომპ ტექნიკა</t>
  </si>
  <si>
    <t>საკუთარი კაპიტალი</t>
  </si>
  <si>
    <t>08.31-09.20</t>
  </si>
  <si>
    <t>განუგრავა მიხეილ</t>
  </si>
  <si>
    <t>18001002506</t>
  </si>
  <si>
    <t>GE11BG0000000455610000GEL</t>
  </si>
  <si>
    <t>სიგუა ლაშა</t>
  </si>
  <si>
    <t>01024016381</t>
  </si>
  <si>
    <t>GE72BG0000000518274200GEL</t>
  </si>
  <si>
    <t>GE73TB7440145064300001</t>
  </si>
  <si>
    <t>62007006782</t>
  </si>
  <si>
    <t>ბესიკ ჩიხრაძე</t>
  </si>
  <si>
    <t>თიბისი</t>
  </si>
  <si>
    <t>ჩიქოვანი ნიკოლოზ</t>
  </si>
  <si>
    <t>01009009175</t>
  </si>
  <si>
    <t>GE25BG0000000544725200GEL</t>
  </si>
  <si>
    <t>ბანერების ქირა</t>
  </si>
  <si>
    <t>გვარი სახელი</t>
  </si>
  <si>
    <t>დევიძე მიხეილი</t>
  </si>
  <si>
    <t>01002019594</t>
  </si>
  <si>
    <t>შტაბის უფროსი</t>
  </si>
  <si>
    <t>ნაცვალაძე ავთანდილი</t>
  </si>
  <si>
    <t>01030052696</t>
  </si>
  <si>
    <t>იურისტი</t>
  </si>
  <si>
    <t>გოცირიძე ლია</t>
  </si>
  <si>
    <t>დამლაგებელი</t>
  </si>
  <si>
    <t>გოგოლაძე რევაზი</t>
  </si>
  <si>
    <t>ზონის უფროსი</t>
  </si>
  <si>
    <t>კაპანაძე არჩილი</t>
  </si>
  <si>
    <t>ლომსიანიძე მურთაზი</t>
  </si>
  <si>
    <t>მაღლაკელიძე არჩილ</t>
  </si>
  <si>
    <t>მდივანი ვახტანგი</t>
  </si>
  <si>
    <t>ნებიერიძე ივანე</t>
  </si>
  <si>
    <t>პაპიაშვილი ტარიელი</t>
  </si>
  <si>
    <t>ჭანტურიძე მანუჩარი</t>
  </si>
  <si>
    <t>ჭუმბაძე გელა</t>
  </si>
  <si>
    <t>ჯღამაძე კონსტანტინე</t>
  </si>
  <si>
    <t>ამილახვარი მერაბი</t>
  </si>
  <si>
    <t>ჯგუფის ხელმძღვანელი</t>
  </si>
  <si>
    <t>არაბიძე გაგა</t>
  </si>
  <si>
    <t>ბოგვერაძე ნონა</t>
  </si>
  <si>
    <t>ბურჯანაძე ნანა</t>
  </si>
  <si>
    <t>გოგოლაძე თამაზი</t>
  </si>
  <si>
    <t>გორგაძე დავითი</t>
  </si>
  <si>
    <t>გოცირიძე ზურაბ</t>
  </si>
  <si>
    <t>დავლაძე ნინო</t>
  </si>
  <si>
    <t>ვეფხვაძე ნოდარი</t>
  </si>
  <si>
    <t>თაბაგარი დავითი</t>
  </si>
  <si>
    <t>თურმანიძე მურმანი</t>
  </si>
  <si>
    <t>კაკაურიძე თამაზი</t>
  </si>
  <si>
    <t>კამლაძე მურმან</t>
  </si>
  <si>
    <t>კეკუტია ივანე</t>
  </si>
  <si>
    <t>ლაბაძე ლაშა</t>
  </si>
  <si>
    <t>ლელაძე ზურაბ</t>
  </si>
  <si>
    <t>ლუტიძე მაია</t>
  </si>
  <si>
    <t>მამასახლისი დიმიტრი</t>
  </si>
  <si>
    <t>მაღლაკელიძე დავით</t>
  </si>
  <si>
    <t>მაღლაკელიძე მერაბ</t>
  </si>
  <si>
    <t>ნებიერიძე ავთანდილი</t>
  </si>
  <si>
    <t>ნებიერიძე გიორგი</t>
  </si>
  <si>
    <t>ნიკაჭაძე გოჩა</t>
  </si>
  <si>
    <t>პერანიძე მუხრან</t>
  </si>
  <si>
    <t>რობაქიძე ვასილ</t>
  </si>
  <si>
    <t>საყვარელიძე ჯემალი</t>
  </si>
  <si>
    <t>ქურდაძე ზურაბ</t>
  </si>
  <si>
    <t>ჩქიმიკოჩა ბელა</t>
  </si>
  <si>
    <t>ცერცვაძე ხვიჩა</t>
  </si>
  <si>
    <t>ძოწენიძე მაია</t>
  </si>
  <si>
    <t>ჭიჭინაძე კობა</t>
  </si>
  <si>
    <t>ჭურაძე ჯონდო</t>
  </si>
  <si>
    <t>ხვედელიძე კობა</t>
  </si>
  <si>
    <t>ხიხაძე შალვა</t>
  </si>
  <si>
    <t>ჭიჭინაძე გელა</t>
  </si>
  <si>
    <t>ბარამიძე ჯაბა</t>
  </si>
  <si>
    <t>კოორდინატორი</t>
  </si>
  <si>
    <t>ბარბაქაძე ირინე</t>
  </si>
  <si>
    <t>ბარბაქაძე სოფიო</t>
  </si>
  <si>
    <t>ბირბიჩაძე იოსები</t>
  </si>
  <si>
    <t>გელაშვილი ინგა</t>
  </si>
  <si>
    <t>გვენეტაძე გიორგი</t>
  </si>
  <si>
    <t>გოგბერაშვილი ამირან</t>
  </si>
  <si>
    <t>გოგიტაური ნათია</t>
  </si>
  <si>
    <t>გუმბერიძე აკაკი</t>
  </si>
  <si>
    <t>თორთლაძე მანანა</t>
  </si>
  <si>
    <t>კამლაძე მირანდა</t>
  </si>
  <si>
    <t>კაპანაძე გიორგი</t>
  </si>
  <si>
    <t>კაპანაძე რეზო</t>
  </si>
  <si>
    <t>კახნიაშვილი დავითი</t>
  </si>
  <si>
    <t>კუპატაძე ჟანეტა</t>
  </si>
  <si>
    <t>მაზმიშვილი მარინა</t>
  </si>
  <si>
    <t>მანჩხაშვილი მაია</t>
  </si>
  <si>
    <t>მაღლაკელიძე დარეჯანი</t>
  </si>
  <si>
    <t>მდივანი ბადრი</t>
  </si>
  <si>
    <t>მესხიშვილი გოგა</t>
  </si>
  <si>
    <t>მშვენიერაძე ზაურ</t>
  </si>
  <si>
    <t>ნაქაბაძე მაია</t>
  </si>
  <si>
    <t>ნებიერიძე მალხაზ</t>
  </si>
  <si>
    <t>ნეფარიძე ზაზა</t>
  </si>
  <si>
    <t>ნიქაბაძე კობა</t>
  </si>
  <si>
    <t>ჟღენტი ნანა</t>
  </si>
  <si>
    <t>სამყურაშვილი თამაზ</t>
  </si>
  <si>
    <t>ტაბეშაძე ემზარი</t>
  </si>
  <si>
    <t>უკლება ალექსი</t>
  </si>
  <si>
    <t>ფერაძე გაგა</t>
  </si>
  <si>
    <t>ფერაძე მარიამ</t>
  </si>
  <si>
    <t>ფუტკარაძე ეკატერინე</t>
  </si>
  <si>
    <t>ქურცაძე გენადი</t>
  </si>
  <si>
    <t>ღვალაძე სოფო</t>
  </si>
  <si>
    <t>ყიფიანი მარიამი</t>
  </si>
  <si>
    <t>შავგულიძე იმედა</t>
  </si>
  <si>
    <t>შარვაძე ელდარი</t>
  </si>
  <si>
    <t>შველიძე მერაბ</t>
  </si>
  <si>
    <t>შველიძე ხათუნა</t>
  </si>
  <si>
    <t>ჩხეიძე გიორგი</t>
  </si>
  <si>
    <t>ჩხიკვაძე აკაკი</t>
  </si>
  <si>
    <t>ცერცვაძე ნაზიბროლა</t>
  </si>
  <si>
    <t>ცხადაძე თამარი</t>
  </si>
  <si>
    <t>ჭანკოტაძე ავთანდილ</t>
  </si>
  <si>
    <t>ჭანტურიძე თეონა</t>
  </si>
  <si>
    <t>ჭიჭინაძე რატი</t>
  </si>
  <si>
    <t>ჭუმბაძე იონა</t>
  </si>
  <si>
    <t>ჭუმბურიძე მარი</t>
  </si>
  <si>
    <t>ხარატიშვილი ელგუჯა</t>
  </si>
  <si>
    <t>აბულაძე შორენა</t>
  </si>
  <si>
    <t>აფრიდონიძე კახაბერი</t>
  </si>
  <si>
    <t>ბარაბაძე ნათია</t>
  </si>
  <si>
    <t>ბებიაშვილი თეონა</t>
  </si>
  <si>
    <t>გაბრიჭიძე ვენერა</t>
  </si>
  <si>
    <t>გაჩიჩილაძე სოსო</t>
  </si>
  <si>
    <t>გელაშვილი ციური</t>
  </si>
  <si>
    <t>გვამბერაძე სოფიო</t>
  </si>
  <si>
    <t>გიგიშვილი დათუნა</t>
  </si>
  <si>
    <t>გოგიაშვილი ნატაშა</t>
  </si>
  <si>
    <t>გორგაძე გიორგი</t>
  </si>
  <si>
    <t>გოჩელეიშვილი თენგიზი</t>
  </si>
  <si>
    <t>გუმბერიძე ვახტანგი</t>
  </si>
  <si>
    <t>ზაალიკიანი ალექანდრე</t>
  </si>
  <si>
    <t>ზიბზიბაძე ასმათი</t>
  </si>
  <si>
    <t>თურმანიძე აკაკი</t>
  </si>
  <si>
    <t>კალაძე გიორგი</t>
  </si>
  <si>
    <t>კაპანაძე ლიანა</t>
  </si>
  <si>
    <t>კენჭოშვილი ირმა</t>
  </si>
  <si>
    <t>კვანტალიანი ნონა</t>
  </si>
  <si>
    <t>01002024372</t>
  </si>
  <si>
    <t>კვახაჯელიძე ლარისა</t>
  </si>
  <si>
    <t>კობახიძე ზაზა</t>
  </si>
  <si>
    <t>კობახიძე კარპეზი</t>
  </si>
  <si>
    <t>ლაფაჩი კობა</t>
  </si>
  <si>
    <t>ლელაძე ვასილი</t>
  </si>
  <si>
    <t>ლელაძე თენგიზი</t>
  </si>
  <si>
    <t>ლიკლიკაძე მანანა</t>
  </si>
  <si>
    <t>ლომთაძე ინგა</t>
  </si>
  <si>
    <t>მალანია ეკა</t>
  </si>
  <si>
    <t>მარუაშვილი ნანული</t>
  </si>
  <si>
    <t>მაღლაკელიძე თენგიზი</t>
  </si>
  <si>
    <t>მაღლაკელიძე როსტომი</t>
  </si>
  <si>
    <t>მაჩიტიძე ნუგზარი</t>
  </si>
  <si>
    <t>მშვენიერაძე თეიმურაზი</t>
  </si>
  <si>
    <t>ნინიაშვილი ლელა</t>
  </si>
  <si>
    <t>რობაქიძე ლორეტა</t>
  </si>
  <si>
    <t>სამხარაძე რომან</t>
  </si>
  <si>
    <t>სებისკვერაძე შურა</t>
  </si>
  <si>
    <t>სულამანიძე გივი</t>
  </si>
  <si>
    <t>ტაბატაძე თინათინ</t>
  </si>
  <si>
    <t>ფერაძე ანა</t>
  </si>
  <si>
    <t>ფერაძე თეონა</t>
  </si>
  <si>
    <t>ქამუშაძე დავითი</t>
  </si>
  <si>
    <t>ქაშაკაშვილი ზოია</t>
  </si>
  <si>
    <t>ქველაძე დალი</t>
  </si>
  <si>
    <t>შავგულიძე ოლეგ</t>
  </si>
  <si>
    <t>შავიძე თეონა</t>
  </si>
  <si>
    <t>ცერცვაძე თინათინ</t>
  </si>
  <si>
    <t>ცისკაძე ლელა</t>
  </si>
  <si>
    <t>ცხადაძე გივი</t>
  </si>
  <si>
    <t>ცხადაძე თორნიკე</t>
  </si>
  <si>
    <t>ჭიჭინაძე დავითი</t>
  </si>
  <si>
    <t>ჭიჭინაძე შოთა</t>
  </si>
  <si>
    <t>ჭუმბაძე გივი</t>
  </si>
  <si>
    <t>ჭყოიძე დიმიტრი</t>
  </si>
  <si>
    <t>ხეცაძე ჟონარი</t>
  </si>
  <si>
    <t>ხვედელიძე ქართლოსი</t>
  </si>
  <si>
    <t>ხუტაშვილი ელდარი</t>
  </si>
  <si>
    <t>გიორგაძე ლეილა</t>
  </si>
  <si>
    <t>გუნიავა სულხან</t>
  </si>
  <si>
    <t>მიქაბერიძე ცისკარა</t>
  </si>
  <si>
    <t>მუმლაძე თეიმურაზ</t>
  </si>
  <si>
    <t>მუმლაძე შორენა</t>
  </si>
  <si>
    <t>ორბელაძე ილია</t>
  </si>
  <si>
    <t>ხუსკივაძე ჯაბა</t>
  </si>
  <si>
    <t>აბრამიშვილი ლაშა</t>
  </si>
  <si>
    <t>ბარბაქაძე გელა</t>
  </si>
  <si>
    <t>ბეჟუაშვილი ქეთევან</t>
  </si>
  <si>
    <t>ბიჩინაშვილი ლამზირა</t>
  </si>
  <si>
    <t>01019043277</t>
  </si>
  <si>
    <t>ბიწაძე რატი</t>
  </si>
  <si>
    <t>ბოდოკია თინა</t>
  </si>
  <si>
    <t>ბრეგვაძე გიორგი</t>
  </si>
  <si>
    <t>გამყრელიძე გიორგი</t>
  </si>
  <si>
    <t>გიორგაძე გოდერძი</t>
  </si>
  <si>
    <t>გოგნაძე სალომე</t>
  </si>
  <si>
    <t>გოგოლიძე გოგიტა</t>
  </si>
  <si>
    <t>გოგოლიძე ირმა</t>
  </si>
  <si>
    <t>გოგოლიძე ოთარ</t>
  </si>
  <si>
    <t>გორგაძე მერაბი</t>
  </si>
  <si>
    <t>დადუნაშვილი ვასილი</t>
  </si>
  <si>
    <t>კაპანაძე კახაბერი</t>
  </si>
  <si>
    <t>კაპანაძე ნუგზარი</t>
  </si>
  <si>
    <t>კაციშვილი გიული</t>
  </si>
  <si>
    <t>კვანტრიშვილი მამუკა</t>
  </si>
  <si>
    <t>კვანტრიშვილი უჩა</t>
  </si>
  <si>
    <t>კობახიზე სულიკო</t>
  </si>
  <si>
    <t>კობახიძე გიორგი</t>
  </si>
  <si>
    <t>კობახიძე თეიმურაზი</t>
  </si>
  <si>
    <t>კოვზირიძე ჯემალი</t>
  </si>
  <si>
    <t>ლაბაძე მანანა</t>
  </si>
  <si>
    <t>ლაცაბიძე თამუნა</t>
  </si>
  <si>
    <t>ლელაძე დავით</t>
  </si>
  <si>
    <t>მაღლაკელიძე დიმიტრი</t>
  </si>
  <si>
    <t>მაღლაკელიძე ირაკლი</t>
  </si>
  <si>
    <t>მაღლაკელიძე სიმონი</t>
  </si>
  <si>
    <t>ნინიკაშვილი თეიმურაზ</t>
  </si>
  <si>
    <t>ხუსკივაძე ზურაბ</t>
  </si>
  <si>
    <t>ოსტარიშვილი ვარდო</t>
  </si>
  <si>
    <t>პერანიძე ბადრი</t>
  </si>
  <si>
    <t>ჟვანია მანანა</t>
  </si>
  <si>
    <t>რობაქიძე ამირანი</t>
  </si>
  <si>
    <t>სამხარაზე გიორგი</t>
  </si>
  <si>
    <t>სანთელაძე მაია</t>
  </si>
  <si>
    <t>სახელაშვილი ინგა</t>
  </si>
  <si>
    <t>სვანიზე გიორგი</t>
  </si>
  <si>
    <t>ტაბატაზე როინი</t>
  </si>
  <si>
    <t>ტურძელაძე ზაზა</t>
  </si>
  <si>
    <t>ურიადმყოფელი გოჩა</t>
  </si>
  <si>
    <t>ურუშაძე ზაზა</t>
  </si>
  <si>
    <t>ფერაძე დავითი</t>
  </si>
  <si>
    <t>ქოჩიაშვილი ელმირა</t>
  </si>
  <si>
    <t>ღიბრაძე ივანე</t>
  </si>
  <si>
    <t>შველიძე გიორგი</t>
  </si>
  <si>
    <t>შველიძე შორენა</t>
  </si>
  <si>
    <t>ჩუბინიძე მაკა</t>
  </si>
  <si>
    <t>ცერცვაძე ტარიელ</t>
  </si>
  <si>
    <t>ცხადაძე ციური</t>
  </si>
  <si>
    <t>ჭავჭანიძე გიორგი</t>
  </si>
  <si>
    <t>ჭუმბაძე გურამი</t>
  </si>
  <si>
    <t>ჭყოიძე თამარი</t>
  </si>
  <si>
    <t>ხახიშვილი ნინო</t>
  </si>
  <si>
    <t>ხიხაძე თეა</t>
  </si>
  <si>
    <t>ხუსკივაძე ზვიადი</t>
  </si>
  <si>
    <t>შავგულიძე გიორგი</t>
  </si>
  <si>
    <t>გუმბერიძე ელენა</t>
  </si>
  <si>
    <t>არაბიძე გრიგოლი</t>
  </si>
  <si>
    <t>ჭანკვეტაძე ამირან</t>
  </si>
  <si>
    <t>წიწილაშვილი ირაკლი</t>
  </si>
  <si>
    <t>პატაშური პაატა</t>
  </si>
  <si>
    <t>ქურცაძე თორნიკე</t>
  </si>
  <si>
    <t>მაჭარაშვილი მერაბ</t>
  </si>
  <si>
    <t>1029006017</t>
  </si>
  <si>
    <t>მძღოლი</t>
  </si>
  <si>
    <t>გოგსაძე გიორგი</t>
  </si>
  <si>
    <t>01029015262</t>
  </si>
  <si>
    <t>დაცვა</t>
  </si>
  <si>
    <t>ჭულუხაძე ბაჩუკი</t>
  </si>
  <si>
    <t>ქათამაძე სპარტაკი</t>
  </si>
  <si>
    <t>ლანჩავა ირინა</t>
  </si>
  <si>
    <t>კაპანაძე ლანა</t>
  </si>
  <si>
    <t>ნებიერიძე დიმა</t>
  </si>
  <si>
    <t>FACE ADMINIST</t>
  </si>
  <si>
    <t>აბესაძე პაატა</t>
  </si>
  <si>
    <t>აიტი</t>
  </si>
  <si>
    <t>შპს "სპორტ+"</t>
  </si>
  <si>
    <t>შპს "ივერია ტვ"</t>
  </si>
  <si>
    <t>შპს "იმერ ტვ"</t>
  </si>
  <si>
    <t>ბეჭდური რეკლამი ხარჯი</t>
  </si>
  <si>
    <t>ინტერნეტ-რეკლამს ხრჯი</t>
  </si>
  <si>
    <t>შპს "მაპი"</t>
  </si>
  <si>
    <t>676 ცალი</t>
  </si>
  <si>
    <t>1200 ცალი</t>
  </si>
  <si>
    <t>ურუშაძე გიორგი</t>
  </si>
  <si>
    <t>შპს "პრინტსერვისი"</t>
  </si>
  <si>
    <t>მარკა-მოდელი</t>
  </si>
  <si>
    <t>ბაქარი</t>
  </si>
  <si>
    <t>ფუტკარაძე</t>
  </si>
  <si>
    <t xml:space="preserve">ცერცვაძე </t>
  </si>
  <si>
    <t>რატი</t>
  </si>
  <si>
    <t>01025019054</t>
  </si>
  <si>
    <t>ჯამბული</t>
  </si>
  <si>
    <t>მაცაბერიძე</t>
  </si>
  <si>
    <t>ავთანდილ</t>
  </si>
  <si>
    <t>ქლიბაძე</t>
  </si>
  <si>
    <t>ანზორი</t>
  </si>
  <si>
    <t>გოგოლიძე</t>
  </si>
  <si>
    <t>სერგი</t>
  </si>
  <si>
    <t>აბაშიძე</t>
  </si>
  <si>
    <t xml:space="preserve">აბაშიძე </t>
  </si>
  <si>
    <t>გელა</t>
  </si>
  <si>
    <t>მირო</t>
  </si>
  <si>
    <t>ბუიღლიშვილი</t>
  </si>
  <si>
    <t xml:space="preserve">ვილენი </t>
  </si>
  <si>
    <t>გელაშვილი</t>
  </si>
  <si>
    <t xml:space="preserve">მდინარაძე </t>
  </si>
  <si>
    <t>ვაჟა</t>
  </si>
  <si>
    <t xml:space="preserve">ბუდუ </t>
  </si>
  <si>
    <t>კობახიძე</t>
  </si>
  <si>
    <t>გიორგი</t>
  </si>
  <si>
    <t>აბრამიშვილი</t>
  </si>
  <si>
    <t xml:space="preserve">გოდერძი </t>
  </si>
  <si>
    <t>ბიწაძე</t>
  </si>
  <si>
    <t xml:space="preserve">ბუცხრიკიძე </t>
  </si>
  <si>
    <t>მდივანი</t>
  </si>
  <si>
    <t>მალხაზ</t>
  </si>
  <si>
    <t>ფერაძე</t>
  </si>
  <si>
    <t>შპს "გუდაური სქი რესორტ"</t>
  </si>
  <si>
    <t>OV-484-VO</t>
  </si>
  <si>
    <t>ML-320</t>
  </si>
  <si>
    <t>მსუბუქი ავტომობილი</t>
  </si>
  <si>
    <t>BA-100-QR</t>
  </si>
  <si>
    <t>MQ-896-QM</t>
  </si>
  <si>
    <t>XMX-889</t>
  </si>
  <si>
    <t>SS-120-BB</t>
  </si>
  <si>
    <t>CC-644-QQ</t>
  </si>
  <si>
    <t>LEO-780</t>
  </si>
  <si>
    <t>LOL-802</t>
  </si>
  <si>
    <t>MAO-795</t>
  </si>
  <si>
    <t>EL-138-LE</t>
  </si>
  <si>
    <t>BD-468-DE</t>
  </si>
  <si>
    <t>OKR-082</t>
  </si>
  <si>
    <t>VJV-557</t>
  </si>
  <si>
    <t>GG-438-CC</t>
  </si>
  <si>
    <t>LX-470-US</t>
  </si>
  <si>
    <t>BN-446-NB</t>
  </si>
  <si>
    <t>SC-109-CS</t>
  </si>
  <si>
    <t>mitsubishi airtrek</t>
  </si>
  <si>
    <t>mitsubishi pajero</t>
  </si>
  <si>
    <t>volkswagen-jeta</t>
  </si>
  <si>
    <t>toyota hilux</t>
  </si>
  <si>
    <t>ნისან იქსტრალი</t>
  </si>
  <si>
    <t>mersedes-benc-190</t>
  </si>
  <si>
    <t>opel astra</t>
  </si>
  <si>
    <t>opel veqtra</t>
  </si>
  <si>
    <t>toyota isis</t>
  </si>
  <si>
    <t>honda</t>
  </si>
  <si>
    <t>open veqtra</t>
  </si>
  <si>
    <t>suzuki wacon r+</t>
  </si>
  <si>
    <t>lexus -gx470</t>
  </si>
  <si>
    <t>daihatsu-grand move</t>
  </si>
  <si>
    <t>8.10.16-მდე</t>
  </si>
  <si>
    <t>ზესტაფონი ქვედა საქარა</t>
  </si>
  <si>
    <t>20კვმ</t>
  </si>
  <si>
    <t>ეთერი</t>
  </si>
  <si>
    <t>ყუფარაძე</t>
  </si>
  <si>
    <t>ნაგებობის ფასადი</t>
  </si>
  <si>
    <t>ზესტაფონი ჭანტურიშვილის ქ2</t>
  </si>
  <si>
    <t>სს.გრაცია</t>
  </si>
  <si>
    <t>შპს "მეგზური"</t>
  </si>
  <si>
    <t>ზესტაფონი სტაროსელსკის 1</t>
  </si>
  <si>
    <t>ზესტაფონი ჩიკაშუიას 1</t>
  </si>
  <si>
    <t>თეიმურაზ</t>
  </si>
  <si>
    <t>გურგენიძე</t>
  </si>
  <si>
    <t>გენატი</t>
  </si>
  <si>
    <t>ლუტიძე</t>
  </si>
  <si>
    <t>ზესტაფონი კეკელიძის 10</t>
  </si>
  <si>
    <t>უფასოდ მიღებული</t>
  </si>
</sst>
</file>

<file path=xl/styles.xml><?xml version="1.0" encoding="utf-8"?>
<styleSheet xmlns="http://schemas.openxmlformats.org/spreadsheetml/2006/main">
  <numFmts count="3">
    <numFmt numFmtId="164" formatCode="dd/mm/yy;@"/>
    <numFmt numFmtId="165" formatCode="\ს\ა\ტ\ე\ლ\ე\ვ\ი\ზ\ი\ო\ \რ\ე\კ\ლ\ა\მ\ა"/>
    <numFmt numFmtId="166" formatCode="[Black]#,##0.00;[Red]\(#,##0.00\);[Black]#,##0.00"/>
  </numFmts>
  <fonts count="39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  <font>
      <sz val="11"/>
      <color rgb="FF33333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Calibri"/>
      <family val="2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theme="0" tint="-0.14999847407452621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</cellStyleXfs>
  <cellXfs count="425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0" fillId="0" borderId="0" xfId="0" applyProtection="1"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5" xfId="2" applyFont="1" applyFill="1" applyBorder="1" applyAlignment="1" applyProtection="1">
      <alignment horizontal="center" vertical="top" wrapText="1"/>
    </xf>
    <xf numFmtId="1" fontId="24" fillId="5" borderId="25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6" xfId="2" applyFont="1" applyFill="1" applyBorder="1" applyAlignment="1" applyProtection="1">
      <alignment horizontal="center" vertical="top" wrapText="1"/>
      <protection locked="0"/>
    </xf>
    <xf numFmtId="1" fontId="24" fillId="0" borderId="27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28" xfId="2" applyFont="1" applyFill="1" applyBorder="1" applyAlignment="1" applyProtection="1">
      <alignment horizontal="left" vertical="top"/>
      <protection locked="0"/>
    </xf>
    <xf numFmtId="0" fontId="24" fillId="5" borderId="28" xfId="2" applyFont="1" applyFill="1" applyBorder="1" applyAlignment="1" applyProtection="1">
      <alignment horizontal="left" vertical="top" wrapText="1"/>
      <protection locked="0"/>
    </xf>
    <xf numFmtId="0" fontId="24" fillId="5" borderId="29" xfId="2" applyFont="1" applyFill="1" applyBorder="1" applyAlignment="1" applyProtection="1">
      <alignment horizontal="left" vertical="top" wrapText="1"/>
      <protection locked="0"/>
    </xf>
    <xf numFmtId="1" fontId="24" fillId="5" borderId="29" xfId="2" applyNumberFormat="1" applyFont="1" applyFill="1" applyBorder="1" applyAlignment="1" applyProtection="1">
      <alignment horizontal="left" vertical="top" wrapText="1"/>
      <protection locked="0"/>
    </xf>
    <xf numFmtId="1" fontId="24" fillId="5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0" fontId="11" fillId="5" borderId="0" xfId="3" applyFill="1" applyProtection="1">
      <protection locked="0"/>
    </xf>
    <xf numFmtId="0" fontId="11" fillId="5" borderId="0" xfId="3" applyFill="1" applyBorder="1" applyProtection="1"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5" borderId="3" xfId="3" applyFill="1" applyBorder="1" applyProtection="1"/>
    <xf numFmtId="0" fontId="16" fillId="5" borderId="1" xfId="3" applyFont="1" applyFill="1" applyBorder="1" applyAlignment="1" applyProtection="1">
      <alignment horizontal="center" vertical="center"/>
    </xf>
    <xf numFmtId="0" fontId="16" fillId="5" borderId="1" xfId="3" applyFont="1" applyFill="1" applyBorder="1" applyAlignment="1" applyProtection="1">
      <alignment horizontal="center" vertical="center" wrapText="1"/>
    </xf>
    <xf numFmtId="0" fontId="16" fillId="5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0" xfId="3" applyFont="1" applyBorder="1" applyProtection="1">
      <protection locked="0"/>
    </xf>
    <xf numFmtId="0" fontId="17" fillId="0" borderId="3" xfId="3" applyFont="1" applyBorder="1" applyProtection="1">
      <protection locked="0"/>
    </xf>
    <xf numFmtId="0" fontId="22" fillId="0" borderId="0" xfId="3" applyFont="1" applyAlignment="1" applyProtection="1">
      <alignment horizontal="left"/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0" borderId="0" xfId="3"/>
    <xf numFmtId="0" fontId="11" fillId="0" borderId="0" xfId="3" applyBorder="1" applyProtection="1">
      <protection locked="0"/>
    </xf>
    <xf numFmtId="0" fontId="11" fillId="0" borderId="1" xfId="3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0" fontId="19" fillId="0" borderId="2" xfId="4" applyFont="1" applyBorder="1" applyAlignment="1" applyProtection="1">
      <alignment vertical="center" wrapText="1"/>
      <protection locked="0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16" fillId="5" borderId="2" xfId="3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22" fillId="0" borderId="1" xfId="1" applyFont="1" applyFill="1" applyBorder="1" applyAlignment="1" applyProtection="1">
      <alignment horizontal="left" vertical="center" wrapText="1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1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22" fillId="0" borderId="5" xfId="1" applyFont="1" applyFill="1" applyBorder="1" applyAlignment="1" applyProtection="1">
      <alignment horizontal="lef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2" fillId="0" borderId="35" xfId="9" applyFont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 wrapText="1"/>
      <protection locked="0"/>
    </xf>
    <xf numFmtId="49" fontId="32" fillId="0" borderId="21" xfId="9" applyNumberFormat="1" applyFont="1" applyBorder="1" applyAlignment="1" applyProtection="1">
      <alignment vertical="center"/>
      <protection locked="0"/>
    </xf>
    <xf numFmtId="0" fontId="32" fillId="0" borderId="20" xfId="9" applyFont="1" applyBorder="1" applyAlignment="1" applyProtection="1">
      <alignment vertical="center" wrapText="1"/>
      <protection locked="0"/>
    </xf>
    <xf numFmtId="0" fontId="32" fillId="0" borderId="22" xfId="9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14" fontId="32" fillId="0" borderId="21" xfId="9" applyNumberFormat="1" applyFont="1" applyBorder="1" applyAlignment="1" applyProtection="1">
      <alignment vertical="center" wrapText="1"/>
      <protection locked="0"/>
    </xf>
    <xf numFmtId="0" fontId="32" fillId="0" borderId="20" xfId="9" applyFont="1" applyBorder="1" applyAlignment="1" applyProtection="1">
      <alignment horizontal="center" vertical="center"/>
      <protection locked="0"/>
    </xf>
    <xf numFmtId="0" fontId="32" fillId="0" borderId="36" xfId="9" applyFont="1" applyBorder="1" applyAlignment="1" applyProtection="1">
      <alignment vertical="center" wrapText="1"/>
      <protection locked="0"/>
    </xf>
    <xf numFmtId="0" fontId="32" fillId="4" borderId="19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37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38" xfId="9" applyFont="1" applyFill="1" applyBorder="1" applyAlignment="1" applyProtection="1">
      <alignment vertical="center"/>
    </xf>
    <xf numFmtId="0" fontId="19" fillId="5" borderId="37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4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0" fontId="17" fillId="5" borderId="38" xfId="1" applyFont="1" applyFill="1" applyBorder="1" applyAlignment="1" applyProtection="1">
      <alignment horizontal="left" vertical="center"/>
    </xf>
    <xf numFmtId="14" fontId="19" fillId="5" borderId="0" xfId="9" applyNumberFormat="1" applyFont="1" applyFill="1" applyBorder="1" applyAlignment="1" applyProtection="1">
      <alignment vertical="center"/>
    </xf>
    <xf numFmtId="164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38" xfId="9" applyFont="1" applyFill="1" applyBorder="1" applyAlignment="1" applyProtection="1">
      <alignment vertical="center"/>
    </xf>
    <xf numFmtId="14" fontId="19" fillId="0" borderId="37" xfId="9" applyNumberFormat="1" applyFont="1" applyBorder="1" applyAlignment="1" applyProtection="1">
      <alignment vertical="center"/>
      <protection locked="0"/>
    </xf>
    <xf numFmtId="0" fontId="17" fillId="5" borderId="0" xfId="0" applyFont="1" applyFill="1" applyBorder="1" applyAlignment="1" applyProtection="1">
      <alignment vertical="center"/>
    </xf>
    <xf numFmtId="0" fontId="17" fillId="5" borderId="38" xfId="0" applyFont="1" applyFill="1" applyBorder="1" applyAlignment="1" applyProtection="1">
      <alignment vertical="center"/>
    </xf>
    <xf numFmtId="0" fontId="19" fillId="5" borderId="37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38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5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14" fontId="21" fillId="2" borderId="0" xfId="9" applyNumberFormat="1" applyFont="1" applyFill="1" applyBorder="1" applyAlignment="1" applyProtection="1">
      <alignment vertical="center"/>
    </xf>
    <xf numFmtId="0" fontId="19" fillId="2" borderId="0" xfId="9" applyFont="1" applyFill="1" applyBorder="1" applyAlignment="1" applyProtection="1">
      <alignment horizontal="left" vertical="center"/>
    </xf>
    <xf numFmtId="0" fontId="19" fillId="2" borderId="0" xfId="9" applyFont="1" applyFill="1" applyBorder="1" applyAlignment="1" applyProtection="1">
      <alignment vertical="center"/>
    </xf>
    <xf numFmtId="0" fontId="19" fillId="2" borderId="37" xfId="9" applyFont="1" applyFill="1" applyBorder="1" applyAlignment="1" applyProtection="1">
      <alignment vertical="center"/>
      <protection locked="0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38" xfId="0" applyFont="1" applyFill="1" applyBorder="1" applyAlignment="1">
      <alignment vertical="center"/>
    </xf>
    <xf numFmtId="0" fontId="22" fillId="2" borderId="0" xfId="0" applyFont="1" applyFill="1" applyBorder="1" applyAlignment="1">
      <alignment horizontal="left" vertical="center"/>
    </xf>
    <xf numFmtId="2" fontId="24" fillId="0" borderId="24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49" fontId="32" fillId="2" borderId="1" xfId="9" applyNumberFormat="1" applyFont="1" applyFill="1" applyBorder="1" applyAlignment="1" applyProtection="1">
      <alignment vertical="center"/>
      <protection locked="0"/>
    </xf>
    <xf numFmtId="0" fontId="29" fillId="5" borderId="39" xfId="9" applyFont="1" applyFill="1" applyBorder="1" applyAlignment="1" applyProtection="1">
      <alignment horizontal="center" vertical="center"/>
    </xf>
    <xf numFmtId="0" fontId="29" fillId="5" borderId="40" xfId="9" applyFont="1" applyFill="1" applyBorder="1" applyAlignment="1" applyProtection="1">
      <alignment horizontal="center" vertical="center"/>
    </xf>
    <xf numFmtId="0" fontId="29" fillId="5" borderId="41" xfId="9" applyFont="1" applyFill="1" applyBorder="1" applyAlignment="1" applyProtection="1">
      <alignment horizontal="center" vertical="center"/>
    </xf>
    <xf numFmtId="0" fontId="29" fillId="5" borderId="42" xfId="9" applyFont="1" applyFill="1" applyBorder="1" applyAlignment="1" applyProtection="1">
      <alignment horizontal="center" vertical="center"/>
    </xf>
    <xf numFmtId="0" fontId="29" fillId="5" borderId="43" xfId="9" applyFont="1" applyFill="1" applyBorder="1" applyAlignment="1" applyProtection="1">
      <alignment horizontal="center" vertical="center"/>
    </xf>
    <xf numFmtId="0" fontId="32" fillId="0" borderId="1" xfId="9" applyFont="1" applyBorder="1" applyAlignment="1" applyProtection="1">
      <alignment horizontal="center" vertical="center"/>
      <protection locked="0"/>
    </xf>
    <xf numFmtId="14" fontId="32" fillId="0" borderId="1" xfId="9" applyNumberFormat="1" applyFont="1" applyBorder="1" applyAlignment="1" applyProtection="1">
      <alignment vertical="center" wrapText="1"/>
      <protection locked="0"/>
    </xf>
    <xf numFmtId="0" fontId="32" fillId="0" borderId="1" xfId="9" applyFont="1" applyBorder="1" applyAlignment="1" applyProtection="1">
      <alignment vertical="center" wrapText="1"/>
      <protection locked="0"/>
    </xf>
    <xf numFmtId="0" fontId="32" fillId="4" borderId="1" xfId="9" applyFont="1" applyFill="1" applyBorder="1" applyAlignment="1" applyProtection="1">
      <alignment vertical="center"/>
      <protection locked="0"/>
    </xf>
    <xf numFmtId="0" fontId="32" fillId="0" borderId="1" xfId="9" applyFont="1" applyBorder="1" applyAlignment="1" applyProtection="1">
      <alignment vertical="center"/>
      <protection locked="0"/>
    </xf>
    <xf numFmtId="49" fontId="20" fillId="2" borderId="1" xfId="0" applyNumberFormat="1" applyFont="1" applyFill="1" applyBorder="1" applyAlignment="1">
      <alignment horizontal="right" vertical="top"/>
    </xf>
    <xf numFmtId="49" fontId="20" fillId="7" borderId="1" xfId="0" applyNumberFormat="1" applyFont="1" applyFill="1" applyBorder="1" applyAlignment="1">
      <alignment horizontal="right" vertical="top"/>
    </xf>
    <xf numFmtId="0" fontId="32" fillId="0" borderId="4" xfId="9" applyFont="1" applyBorder="1" applyAlignment="1" applyProtection="1">
      <alignment vertical="center" wrapText="1"/>
      <protection locked="0"/>
    </xf>
    <xf numFmtId="0" fontId="32" fillId="4" borderId="4" xfId="9" applyFont="1" applyFill="1" applyBorder="1" applyAlignment="1" applyProtection="1">
      <alignment vertical="center" wrapText="1"/>
      <protection locked="0"/>
    </xf>
    <xf numFmtId="0" fontId="32" fillId="4" borderId="5" xfId="9" applyFont="1" applyFill="1" applyBorder="1" applyAlignment="1" applyProtection="1">
      <alignment vertical="center"/>
      <protection locked="0"/>
    </xf>
    <xf numFmtId="0" fontId="32" fillId="0" borderId="29" xfId="9" applyFont="1" applyBorder="1" applyAlignment="1" applyProtection="1">
      <alignment vertical="center" wrapText="1"/>
      <protection locked="0"/>
    </xf>
    <xf numFmtId="0" fontId="34" fillId="0" borderId="0" xfId="0" applyFont="1"/>
    <xf numFmtId="0" fontId="17" fillId="0" borderId="0" xfId="1" applyFont="1" applyFill="1" applyBorder="1" applyAlignment="1" applyProtection="1">
      <alignment horizontal="center" vertical="center"/>
    </xf>
    <xf numFmtId="0" fontId="17" fillId="0" borderId="0" xfId="1" applyFont="1" applyFill="1" applyAlignment="1" applyProtection="1">
      <alignment vertical="center"/>
    </xf>
    <xf numFmtId="3" fontId="22" fillId="0" borderId="1" xfId="1" applyNumberFormat="1" applyFont="1" applyFill="1" applyBorder="1" applyAlignment="1" applyProtection="1">
      <alignment horizontal="center" vertical="center" wrapText="1"/>
    </xf>
    <xf numFmtId="0" fontId="22" fillId="0" borderId="1" xfId="0" applyFont="1" applyFill="1" applyBorder="1" applyProtection="1"/>
    <xf numFmtId="0" fontId="17" fillId="0" borderId="1" xfId="0" applyFont="1" applyFill="1" applyBorder="1" applyProtection="1">
      <protection locked="0"/>
    </xf>
    <xf numFmtId="0" fontId="0" fillId="0" borderId="0" xfId="0" applyFill="1" applyProtection="1">
      <protection locked="0"/>
    </xf>
    <xf numFmtId="0" fontId="0" fillId="0" borderId="0" xfId="0" applyFill="1"/>
    <xf numFmtId="0" fontId="17" fillId="0" borderId="0" xfId="3" applyFont="1" applyFill="1" applyProtection="1">
      <protection locked="0"/>
    </xf>
    <xf numFmtId="49" fontId="20" fillId="0" borderId="44" xfId="0" applyNumberFormat="1" applyFont="1" applyFill="1" applyBorder="1" applyAlignment="1">
      <alignment horizontal="left" vertical="top"/>
    </xf>
    <xf numFmtId="49" fontId="20" fillId="0" borderId="44" xfId="0" applyNumberFormat="1" applyFont="1" applyFill="1" applyBorder="1" applyAlignment="1">
      <alignment horizontal="right" vertical="top"/>
    </xf>
    <xf numFmtId="14" fontId="20" fillId="9" borderId="44" xfId="0" applyNumberFormat="1" applyFont="1" applyFill="1" applyBorder="1" applyAlignment="1">
      <alignment vertical="top"/>
    </xf>
    <xf numFmtId="0" fontId="32" fillId="8" borderId="1" xfId="9" applyFont="1" applyFill="1" applyBorder="1" applyAlignment="1" applyProtection="1">
      <alignment vertical="center" wrapText="1"/>
      <protection locked="0"/>
    </xf>
    <xf numFmtId="166" fontId="20" fillId="9" borderId="44" xfId="0" applyNumberFormat="1" applyFont="1" applyFill="1" applyBorder="1" applyAlignment="1">
      <alignment vertical="top"/>
    </xf>
    <xf numFmtId="49" fontId="20" fillId="9" borderId="44" xfId="0" applyNumberFormat="1" applyFont="1" applyFill="1" applyBorder="1" applyAlignment="1">
      <alignment horizontal="left" vertical="top"/>
    </xf>
    <xf numFmtId="49" fontId="20" fillId="9" borderId="44" xfId="0" applyNumberFormat="1" applyFont="1" applyFill="1" applyBorder="1" applyAlignment="1">
      <alignment horizontal="right" vertical="top"/>
    </xf>
    <xf numFmtId="0" fontId="27" fillId="8" borderId="1" xfId="11" applyFont="1" applyFill="1" applyBorder="1" applyAlignment="1" applyProtection="1">
      <alignment wrapText="1"/>
      <protection locked="0"/>
    </xf>
    <xf numFmtId="14" fontId="20" fillId="8" borderId="45" xfId="0" applyNumberFormat="1" applyFont="1" applyFill="1" applyBorder="1" applyAlignment="1">
      <alignment vertical="top"/>
    </xf>
    <xf numFmtId="49" fontId="20" fillId="8" borderId="44" xfId="0" applyNumberFormat="1" applyFont="1" applyFill="1" applyBorder="1" applyAlignment="1">
      <alignment horizontal="left" vertical="top"/>
    </xf>
    <xf numFmtId="49" fontId="20" fillId="8" borderId="44" xfId="0" applyNumberFormat="1" applyFont="1" applyFill="1" applyBorder="1" applyAlignment="1">
      <alignment horizontal="right" vertical="top"/>
    </xf>
    <xf numFmtId="14" fontId="20" fillId="9" borderId="45" xfId="0" applyNumberFormat="1" applyFont="1" applyFill="1" applyBorder="1" applyAlignment="1">
      <alignment vertical="top"/>
    </xf>
    <xf numFmtId="0" fontId="32" fillId="8" borderId="1" xfId="9" applyFont="1" applyFill="1" applyBorder="1" applyAlignment="1" applyProtection="1">
      <alignment vertical="center"/>
      <protection locked="0"/>
    </xf>
    <xf numFmtId="49" fontId="20" fillId="9" borderId="1" xfId="0" applyNumberFormat="1" applyFont="1" applyFill="1" applyBorder="1" applyAlignment="1">
      <alignment horizontal="right" vertical="top"/>
    </xf>
    <xf numFmtId="49" fontId="32" fillId="8" borderId="1" xfId="9" applyNumberFormat="1" applyFont="1" applyFill="1" applyBorder="1" applyAlignment="1" applyProtection="1">
      <alignment vertical="center"/>
      <protection locked="0"/>
    </xf>
    <xf numFmtId="14" fontId="17" fillId="8" borderId="1" xfId="3" applyNumberFormat="1" applyFont="1" applyFill="1" applyBorder="1" applyProtection="1">
      <protection locked="0"/>
    </xf>
    <xf numFmtId="0" fontId="17" fillId="8" borderId="1" xfId="3" applyFont="1" applyFill="1" applyBorder="1" applyProtection="1">
      <protection locked="0"/>
    </xf>
    <xf numFmtId="49" fontId="19" fillId="8" borderId="1" xfId="15" applyNumberFormat="1" applyFont="1" applyFill="1" applyBorder="1" applyAlignment="1">
      <alignment horizontal="right" vertical="top"/>
    </xf>
    <xf numFmtId="49" fontId="32" fillId="8" borderId="1" xfId="15" applyNumberFormat="1" applyFont="1" applyFill="1" applyBorder="1" applyAlignment="1">
      <alignment horizontal="right" vertical="top"/>
    </xf>
    <xf numFmtId="14" fontId="32" fillId="8" borderId="1" xfId="9" applyNumberFormat="1" applyFont="1" applyFill="1" applyBorder="1" applyAlignment="1" applyProtection="1">
      <alignment vertical="center" wrapText="1"/>
      <protection locked="0"/>
    </xf>
    <xf numFmtId="49" fontId="20" fillId="8" borderId="1" xfId="0" applyNumberFormat="1" applyFont="1" applyFill="1" applyBorder="1" applyAlignment="1">
      <alignment horizontal="right" vertical="top"/>
    </xf>
    <xf numFmtId="0" fontId="17" fillId="8" borderId="0" xfId="1" applyFont="1" applyFill="1" applyBorder="1" applyAlignment="1" applyProtection="1">
      <alignment horizontal="center" vertical="center"/>
    </xf>
    <xf numFmtId="0" fontId="17" fillId="8" borderId="0" xfId="0" applyFont="1" applyFill="1" applyProtection="1"/>
    <xf numFmtId="0" fontId="17" fillId="8" borderId="0" xfId="1" applyFont="1" applyFill="1" applyAlignment="1" applyProtection="1">
      <alignment vertical="center"/>
    </xf>
    <xf numFmtId="3" fontId="22" fillId="8" borderId="1" xfId="1" applyNumberFormat="1" applyFont="1" applyFill="1" applyBorder="1" applyAlignment="1" applyProtection="1">
      <alignment horizontal="center" vertical="center" wrapText="1"/>
    </xf>
    <xf numFmtId="3" fontId="22" fillId="8" borderId="1" xfId="1" applyNumberFormat="1" applyFont="1" applyFill="1" applyBorder="1" applyAlignment="1" applyProtection="1">
      <alignment horizontal="right" vertical="center"/>
    </xf>
    <xf numFmtId="3" fontId="22" fillId="8" borderId="1" xfId="1" applyNumberFormat="1" applyFont="1" applyFill="1" applyBorder="1" applyAlignment="1" applyProtection="1">
      <alignment horizontal="right" vertical="center" wrapText="1"/>
    </xf>
    <xf numFmtId="3" fontId="22" fillId="8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8" borderId="1" xfId="1" applyNumberFormat="1" applyFont="1" applyFill="1" applyBorder="1" applyAlignment="1" applyProtection="1">
      <alignment horizontal="right" vertical="center" wrapText="1"/>
    </xf>
    <xf numFmtId="3" fontId="17" fillId="8" borderId="1" xfId="1" applyNumberFormat="1" applyFont="1" applyFill="1" applyBorder="1" applyAlignment="1" applyProtection="1">
      <alignment horizontal="right" vertical="center" wrapText="1"/>
      <protection locked="0"/>
    </xf>
    <xf numFmtId="0" fontId="17" fillId="8" borderId="1" xfId="2" applyFont="1" applyFill="1" applyBorder="1" applyAlignment="1" applyProtection="1">
      <alignment horizontal="right" vertical="top"/>
      <protection locked="0"/>
    </xf>
    <xf numFmtId="0" fontId="17" fillId="8" borderId="1" xfId="2" applyFont="1" applyFill="1" applyBorder="1" applyAlignment="1" applyProtection="1">
      <alignment horizontal="right" vertical="top"/>
    </xf>
    <xf numFmtId="4" fontId="17" fillId="8" borderId="1" xfId="2" applyNumberFormat="1" applyFont="1" applyFill="1" applyBorder="1" applyAlignment="1" applyProtection="1">
      <alignment horizontal="right" vertical="center"/>
      <protection locked="0"/>
    </xf>
    <xf numFmtId="3" fontId="17" fillId="8" borderId="33" xfId="1" applyNumberFormat="1" applyFont="1" applyFill="1" applyBorder="1" applyAlignment="1" applyProtection="1">
      <alignment horizontal="right" vertical="center" wrapText="1"/>
    </xf>
    <xf numFmtId="3" fontId="17" fillId="8" borderId="32" xfId="1" applyNumberFormat="1" applyFont="1" applyFill="1" applyBorder="1" applyAlignment="1" applyProtection="1">
      <alignment horizontal="right" vertical="center" wrapText="1"/>
    </xf>
    <xf numFmtId="0" fontId="22" fillId="8" borderId="2" xfId="0" applyFont="1" applyFill="1" applyBorder="1" applyProtection="1"/>
    <xf numFmtId="0" fontId="17" fillId="8" borderId="1" xfId="0" applyFont="1" applyFill="1" applyBorder="1" applyProtection="1">
      <protection locked="0"/>
    </xf>
    <xf numFmtId="0" fontId="17" fillId="8" borderId="0" xfId="0" applyFont="1" applyFill="1" applyBorder="1" applyProtection="1">
      <protection locked="0"/>
    </xf>
    <xf numFmtId="0" fontId="0" fillId="8" borderId="0" xfId="0" applyFill="1" applyProtection="1">
      <protection locked="0"/>
    </xf>
    <xf numFmtId="0" fontId="17" fillId="8" borderId="0" xfId="0" applyFont="1" applyFill="1" applyProtection="1">
      <protection locked="0"/>
    </xf>
    <xf numFmtId="0" fontId="0" fillId="8" borderId="0" xfId="0" applyFill="1"/>
    <xf numFmtId="0" fontId="17" fillId="8" borderId="0" xfId="3" applyFont="1" applyFill="1" applyProtection="1">
      <protection locked="0"/>
    </xf>
    <xf numFmtId="0" fontId="37" fillId="0" borderId="1" xfId="0" applyFont="1" applyBorder="1"/>
    <xf numFmtId="0" fontId="37" fillId="0" borderId="1" xfId="0" quotePrefix="1" applyFont="1" applyBorder="1" applyAlignment="1">
      <alignment horizontal="left" wrapText="1"/>
    </xf>
    <xf numFmtId="0" fontId="0" fillId="0" borderId="1" xfId="0" applyFont="1" applyBorder="1"/>
    <xf numFmtId="3" fontId="0" fillId="0" borderId="1" xfId="0" applyNumberFormat="1" applyFont="1" applyBorder="1"/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7" fillId="0" borderId="1" xfId="0" applyFont="1" applyBorder="1" applyAlignment="1">
      <alignment horizontal="left" wrapText="1"/>
    </xf>
    <xf numFmtId="0" fontId="20" fillId="0" borderId="1" xfId="0" applyFont="1" applyBorder="1"/>
    <xf numFmtId="0" fontId="20" fillId="0" borderId="1" xfId="0" applyFont="1" applyBorder="1" applyAlignment="1">
      <alignment horizontal="left"/>
    </xf>
    <xf numFmtId="0" fontId="20" fillId="0" borderId="1" xfId="0" applyFont="1" applyFill="1" applyBorder="1"/>
    <xf numFmtId="0" fontId="20" fillId="0" borderId="1" xfId="0" applyFont="1" applyFill="1" applyBorder="1" applyAlignment="1">
      <alignment horizontal="left"/>
    </xf>
    <xf numFmtId="0" fontId="37" fillId="0" borderId="1" xfId="0" applyFont="1" applyFill="1" applyBorder="1"/>
    <xf numFmtId="0" fontId="37" fillId="0" borderId="1" xfId="0" applyFont="1" applyFill="1" applyBorder="1" applyAlignment="1">
      <alignment horizontal="left"/>
    </xf>
    <xf numFmtId="0" fontId="37" fillId="0" borderId="1" xfId="0" quotePrefix="1" applyFont="1" applyFill="1" applyBorder="1" applyAlignment="1">
      <alignment horizontal="left"/>
    </xf>
    <xf numFmtId="0" fontId="20" fillId="0" borderId="1" xfId="0" quotePrefix="1" applyFont="1" applyFill="1" applyBorder="1" applyAlignment="1">
      <alignment horizontal="left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left"/>
    </xf>
    <xf numFmtId="0" fontId="38" fillId="0" borderId="1" xfId="0" applyFont="1" applyFill="1" applyBorder="1" applyAlignment="1">
      <alignment horizontal="left"/>
    </xf>
    <xf numFmtId="165" fontId="32" fillId="2" borderId="1" xfId="10" applyNumberFormat="1" applyFont="1" applyFill="1" applyBorder="1" applyAlignment="1" applyProtection="1">
      <alignment horizontal="left" vertical="center" wrapText="1"/>
      <protection locked="0"/>
    </xf>
    <xf numFmtId="0" fontId="17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/>
    </xf>
    <xf numFmtId="0" fontId="19" fillId="0" borderId="1" xfId="4" applyFont="1" applyBorder="1" applyAlignment="1" applyProtection="1">
      <alignment horizontal="left" vertical="center" wrapText="1"/>
      <protection locked="0"/>
    </xf>
    <xf numFmtId="0" fontId="19" fillId="0" borderId="1" xfId="4" quotePrefix="1" applyFont="1" applyBorder="1" applyAlignment="1" applyProtection="1">
      <alignment horizontal="left" vertical="center" wrapText="1"/>
      <protection locked="0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4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5" borderId="0" xfId="1" applyFont="1" applyFill="1" applyAlignment="1" applyProtection="1">
      <alignment horizontal="center" vertical="center"/>
    </xf>
    <xf numFmtId="14" fontId="17" fillId="0" borderId="0" xfId="1" applyNumberFormat="1" applyFont="1" applyBorder="1" applyAlignment="1" applyProtection="1">
      <alignment horizontal="center" vertical="center"/>
    </xf>
    <xf numFmtId="0" fontId="17" fillId="0" borderId="0" xfId="1" applyFont="1" applyBorder="1" applyAlignment="1" applyProtection="1">
      <alignment horizontal="center" vertical="center"/>
    </xf>
    <xf numFmtId="0" fontId="17" fillId="0" borderId="0" xfId="1" applyFont="1" applyFill="1" applyAlignment="1" applyProtection="1">
      <alignment horizontal="center" vertical="center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4" xfId="10" applyNumberFormat="1" applyFont="1" applyFill="1" applyBorder="1" applyAlignment="1" applyProtection="1">
      <alignment horizontal="center" vertical="center"/>
    </xf>
    <xf numFmtId="14" fontId="21" fillId="2" borderId="34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5" borderId="0" xfId="1" applyFont="1" applyFill="1" applyAlignment="1" applyProtection="1">
      <alignment horizontal="right" vertical="center"/>
    </xf>
    <xf numFmtId="0" fontId="17" fillId="0" borderId="3" xfId="0" applyFont="1" applyBorder="1" applyAlignment="1" applyProtection="1">
      <alignment horizontal="center"/>
      <protection locked="0"/>
    </xf>
  </cellXfs>
  <cellStyles count="16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 8" xfId="15"/>
    <cellStyle name="Normal_FORMEBI" xfId="1"/>
  </cellStyles>
  <dxfs count="0"/>
  <tableStyles count="0" defaultTableStyle="TableStyleMedium9" defaultPivotStyle="PivotStyleLight16"/>
  <colors>
    <mruColors>
      <color rgb="FFFFFFFF"/>
      <color rgb="FFF3F3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L52"/>
  <sheetViews>
    <sheetView showGridLines="0" view="pageBreakPreview" zoomScale="80" zoomScaleSheetLayoutView="80" workbookViewId="0">
      <selection activeCell="D9" sqref="D9:D12"/>
    </sheetView>
  </sheetViews>
  <sheetFormatPr defaultRowHeight="15"/>
  <cols>
    <col min="1" max="1" width="6.28515625" style="218" bestFit="1" customWidth="1"/>
    <col min="2" max="2" width="13.140625" style="218" customWidth="1"/>
    <col min="3" max="3" width="17.85546875" style="218" customWidth="1"/>
    <col min="4" max="4" width="15.140625" style="218" customWidth="1"/>
    <col min="5" max="5" width="24.5703125" style="218" customWidth="1"/>
    <col min="6" max="6" width="19.140625" style="219" customWidth="1"/>
    <col min="7" max="7" width="21.28515625" style="219" customWidth="1"/>
    <col min="8" max="8" width="19.140625" style="219" customWidth="1"/>
    <col min="9" max="9" width="16.42578125" style="218" bestFit="1" customWidth="1"/>
    <col min="10" max="10" width="17.42578125" style="218" customWidth="1"/>
    <col min="11" max="11" width="13.140625" style="218" bestFit="1" customWidth="1"/>
    <col min="12" max="12" width="15.28515625" style="218" customWidth="1"/>
    <col min="13" max="16384" width="9.140625" style="218"/>
  </cols>
  <sheetData>
    <row r="1" spans="1:12" s="229" customFormat="1">
      <c r="A1" s="282" t="s">
        <v>242</v>
      </c>
      <c r="B1" s="267"/>
      <c r="C1" s="267"/>
      <c r="D1" s="267"/>
      <c r="E1" s="268"/>
      <c r="F1" s="262"/>
      <c r="G1" s="268"/>
      <c r="H1" s="281"/>
      <c r="I1" s="267"/>
      <c r="J1" s="268"/>
      <c r="K1" s="268"/>
      <c r="L1" s="280" t="s">
        <v>97</v>
      </c>
    </row>
    <row r="2" spans="1:12" s="229" customFormat="1">
      <c r="A2" s="279" t="s">
        <v>104</v>
      </c>
      <c r="B2" s="267"/>
      <c r="C2" s="267"/>
      <c r="D2" s="267"/>
      <c r="E2" s="268"/>
      <c r="F2" s="262"/>
      <c r="G2" s="268"/>
      <c r="H2" s="278"/>
      <c r="I2" s="267"/>
      <c r="J2" s="268"/>
      <c r="K2" s="268"/>
      <c r="L2" s="277" t="s">
        <v>416</v>
      </c>
    </row>
    <row r="3" spans="1:12" s="229" customFormat="1">
      <c r="A3" s="276"/>
      <c r="B3" s="267"/>
      <c r="C3" s="275"/>
      <c r="D3" s="274"/>
      <c r="E3" s="268"/>
      <c r="F3" s="273"/>
      <c r="G3" s="268"/>
      <c r="H3" s="268"/>
      <c r="I3" s="262"/>
      <c r="J3" s="267"/>
      <c r="K3" s="267"/>
      <c r="L3" s="266"/>
    </row>
    <row r="4" spans="1:12" s="229" customFormat="1">
      <c r="A4" s="306" t="s">
        <v>215</v>
      </c>
      <c r="B4" s="262"/>
      <c r="C4" s="262"/>
      <c r="D4" s="307" t="s">
        <v>404</v>
      </c>
      <c r="E4" s="298"/>
      <c r="F4" s="228"/>
      <c r="G4" s="221"/>
      <c r="H4" s="299"/>
      <c r="I4" s="298"/>
      <c r="J4" s="300"/>
      <c r="K4" s="221"/>
      <c r="L4" s="301"/>
    </row>
    <row r="5" spans="1:12" s="229" customFormat="1" ht="15.75" thickBot="1">
      <c r="A5" s="272"/>
      <c r="B5" s="268"/>
      <c r="C5" s="271"/>
      <c r="D5" s="270"/>
      <c r="E5" s="268"/>
      <c r="F5" s="269"/>
      <c r="G5" s="269"/>
      <c r="H5" s="269"/>
      <c r="I5" s="268"/>
      <c r="J5" s="267"/>
      <c r="K5" s="267"/>
      <c r="L5" s="266"/>
    </row>
    <row r="6" spans="1:12" ht="15.75" thickBot="1">
      <c r="A6" s="265"/>
      <c r="B6" s="264"/>
      <c r="C6" s="263"/>
      <c r="D6" s="263"/>
      <c r="E6" s="263"/>
      <c r="F6" s="262"/>
      <c r="G6" s="262"/>
      <c r="H6" s="262"/>
      <c r="I6" s="402" t="s">
        <v>364</v>
      </c>
      <c r="J6" s="403"/>
      <c r="K6" s="404"/>
      <c r="L6" s="261"/>
    </row>
    <row r="7" spans="1:12" s="249" customFormat="1" ht="51.75" thickBot="1">
      <c r="A7" s="260" t="s">
        <v>64</v>
      </c>
      <c r="B7" s="259" t="s">
        <v>105</v>
      </c>
      <c r="C7" s="259" t="s">
        <v>363</v>
      </c>
      <c r="D7" s="258" t="s">
        <v>221</v>
      </c>
      <c r="E7" s="257" t="s">
        <v>362</v>
      </c>
      <c r="F7" s="256" t="s">
        <v>361</v>
      </c>
      <c r="G7" s="255" t="s">
        <v>188</v>
      </c>
      <c r="H7" s="254" t="s">
        <v>185</v>
      </c>
      <c r="I7" s="253" t="s">
        <v>360</v>
      </c>
      <c r="J7" s="252" t="s">
        <v>218</v>
      </c>
      <c r="K7" s="251" t="s">
        <v>189</v>
      </c>
      <c r="L7" s="250" t="s">
        <v>190</v>
      </c>
    </row>
    <row r="8" spans="1:12" s="248" customFormat="1">
      <c r="A8" s="311">
        <v>1</v>
      </c>
      <c r="B8" s="312">
        <v>2</v>
      </c>
      <c r="C8" s="313">
        <v>3</v>
      </c>
      <c r="D8" s="313">
        <v>4</v>
      </c>
      <c r="E8" s="311">
        <v>5</v>
      </c>
      <c r="F8" s="312">
        <v>6</v>
      </c>
      <c r="G8" s="313">
        <v>7</v>
      </c>
      <c r="H8" s="312">
        <v>8</v>
      </c>
      <c r="I8" s="311">
        <v>9</v>
      </c>
      <c r="J8" s="312">
        <v>10</v>
      </c>
      <c r="K8" s="314">
        <v>11</v>
      </c>
      <c r="L8" s="315">
        <v>12</v>
      </c>
    </row>
    <row r="9" spans="1:12" ht="30">
      <c r="A9" s="316">
        <v>1</v>
      </c>
      <c r="B9" s="338">
        <v>42615</v>
      </c>
      <c r="C9" s="339" t="s">
        <v>402</v>
      </c>
      <c r="D9" s="340">
        <v>30000</v>
      </c>
      <c r="E9" s="341" t="s">
        <v>417</v>
      </c>
      <c r="F9" s="342" t="s">
        <v>418</v>
      </c>
      <c r="G9" s="342" t="s">
        <v>419</v>
      </c>
      <c r="H9" s="343" t="s">
        <v>403</v>
      </c>
      <c r="I9" s="243"/>
      <c r="J9" s="243"/>
      <c r="K9" s="319"/>
      <c r="L9" s="318"/>
    </row>
    <row r="10" spans="1:12" ht="30">
      <c r="A10" s="316">
        <v>2</v>
      </c>
      <c r="B10" s="344">
        <v>42615</v>
      </c>
      <c r="C10" s="339" t="s">
        <v>402</v>
      </c>
      <c r="D10" s="340">
        <v>30000</v>
      </c>
      <c r="E10" s="345" t="s">
        <v>420</v>
      </c>
      <c r="F10" s="346" t="s">
        <v>421</v>
      </c>
      <c r="G10" s="346" t="s">
        <v>422</v>
      </c>
      <c r="H10" s="343" t="s">
        <v>403</v>
      </c>
      <c r="I10" s="243"/>
      <c r="J10" s="243"/>
      <c r="K10" s="319"/>
      <c r="L10" s="318"/>
    </row>
    <row r="11" spans="1:12" ht="25.5">
      <c r="A11" s="316">
        <v>3</v>
      </c>
      <c r="B11" s="347">
        <v>42626</v>
      </c>
      <c r="C11" s="339" t="s">
        <v>402</v>
      </c>
      <c r="D11" s="340">
        <v>50000</v>
      </c>
      <c r="E11" s="339" t="s">
        <v>425</v>
      </c>
      <c r="F11" s="342" t="s">
        <v>424</v>
      </c>
      <c r="G11" s="342" t="s">
        <v>423</v>
      </c>
      <c r="H11" s="343" t="s">
        <v>426</v>
      </c>
      <c r="I11" s="243"/>
      <c r="J11" s="243"/>
      <c r="K11" s="319"/>
      <c r="L11" s="318"/>
    </row>
    <row r="12" spans="1:12" ht="30">
      <c r="A12" s="316">
        <v>4</v>
      </c>
      <c r="B12" s="344">
        <v>42628</v>
      </c>
      <c r="C12" s="339" t="s">
        <v>402</v>
      </c>
      <c r="D12" s="340">
        <v>50000</v>
      </c>
      <c r="E12" s="336" t="s">
        <v>427</v>
      </c>
      <c r="F12" s="337" t="s">
        <v>428</v>
      </c>
      <c r="G12" s="337" t="s">
        <v>429</v>
      </c>
      <c r="H12" s="343" t="s">
        <v>403</v>
      </c>
      <c r="I12" s="243"/>
      <c r="J12" s="243"/>
      <c r="K12" s="319"/>
      <c r="L12" s="318"/>
    </row>
    <row r="13" spans="1:12" ht="15.75">
      <c r="A13" s="316">
        <v>5</v>
      </c>
      <c r="B13" s="351"/>
      <c r="C13" s="339"/>
      <c r="D13" s="352"/>
      <c r="E13" s="339"/>
      <c r="F13" s="353"/>
      <c r="G13" s="354"/>
      <c r="H13" s="343"/>
      <c r="I13" s="243"/>
      <c r="J13" s="243"/>
      <c r="K13" s="319"/>
      <c r="L13" s="318"/>
    </row>
    <row r="14" spans="1:12" ht="15.75">
      <c r="A14" s="316">
        <v>6</v>
      </c>
      <c r="B14" s="351"/>
      <c r="C14" s="339"/>
      <c r="D14" s="348"/>
      <c r="E14" s="339"/>
      <c r="F14" s="349"/>
      <c r="G14" s="354"/>
      <c r="H14" s="343"/>
      <c r="I14" s="243"/>
      <c r="J14" s="243"/>
      <c r="K14" s="319"/>
      <c r="L14" s="318"/>
    </row>
    <row r="15" spans="1:12">
      <c r="A15" s="316">
        <v>7</v>
      </c>
      <c r="B15" s="338"/>
      <c r="C15" s="339"/>
      <c r="D15" s="340"/>
      <c r="E15" s="341"/>
      <c r="F15" s="342"/>
      <c r="G15" s="342"/>
      <c r="H15" s="343"/>
      <c r="I15" s="243"/>
      <c r="J15" s="243"/>
      <c r="K15" s="319"/>
      <c r="L15" s="318"/>
    </row>
    <row r="16" spans="1:12">
      <c r="A16" s="316">
        <v>8</v>
      </c>
      <c r="B16" s="344"/>
      <c r="C16" s="339"/>
      <c r="D16" s="340"/>
      <c r="E16" s="345"/>
      <c r="F16" s="346"/>
      <c r="G16" s="346"/>
      <c r="H16" s="343"/>
      <c r="I16" s="243"/>
      <c r="J16" s="243"/>
      <c r="K16" s="319"/>
      <c r="L16" s="318"/>
    </row>
    <row r="17" spans="1:12">
      <c r="A17" s="316">
        <v>9</v>
      </c>
      <c r="B17" s="347"/>
      <c r="C17" s="339"/>
      <c r="D17" s="340"/>
      <c r="E17" s="339"/>
      <c r="F17" s="342"/>
      <c r="G17" s="342"/>
      <c r="H17" s="343"/>
      <c r="I17" s="243"/>
      <c r="J17" s="243"/>
      <c r="K17" s="319"/>
      <c r="L17" s="318"/>
    </row>
    <row r="18" spans="1:12">
      <c r="A18" s="316">
        <v>10</v>
      </c>
      <c r="B18" s="344"/>
      <c r="C18" s="339"/>
      <c r="D18" s="348"/>
      <c r="E18" s="339"/>
      <c r="F18" s="349"/>
      <c r="G18" s="349"/>
      <c r="H18" s="350"/>
      <c r="I18" s="243"/>
      <c r="J18" s="243"/>
      <c r="K18" s="319"/>
      <c r="L18" s="318"/>
    </row>
    <row r="19" spans="1:12">
      <c r="A19" s="316">
        <v>11</v>
      </c>
      <c r="B19" s="355"/>
      <c r="C19" s="339"/>
      <c r="D19" s="348"/>
      <c r="E19" s="339"/>
      <c r="F19" s="356"/>
      <c r="G19" s="356"/>
      <c r="H19" s="350"/>
      <c r="I19" s="243"/>
      <c r="J19" s="243"/>
      <c r="K19" s="319"/>
      <c r="L19" s="318"/>
    </row>
    <row r="20" spans="1:12">
      <c r="A20" s="316">
        <v>12</v>
      </c>
      <c r="B20" s="317"/>
      <c r="C20" s="318"/>
      <c r="D20" s="320"/>
      <c r="E20" s="318"/>
      <c r="F20" s="322"/>
      <c r="G20" s="322"/>
      <c r="H20" s="245"/>
      <c r="I20" s="243"/>
      <c r="J20" s="243"/>
      <c r="K20" s="319"/>
      <c r="L20" s="318"/>
    </row>
    <row r="21" spans="1:12">
      <c r="A21" s="316">
        <v>13</v>
      </c>
      <c r="B21" s="317"/>
      <c r="C21" s="318"/>
      <c r="D21" s="320"/>
      <c r="E21" s="318"/>
      <c r="F21" s="321"/>
      <c r="G21" s="321"/>
      <c r="H21" s="245"/>
      <c r="I21" s="243"/>
      <c r="J21" s="243"/>
      <c r="K21" s="319"/>
      <c r="L21" s="318"/>
    </row>
    <row r="22" spans="1:12">
      <c r="A22" s="316">
        <v>14</v>
      </c>
      <c r="B22" s="317"/>
      <c r="C22" s="318"/>
      <c r="D22" s="320"/>
      <c r="E22" s="318"/>
      <c r="F22" s="322"/>
      <c r="G22" s="322"/>
      <c r="H22" s="245"/>
      <c r="I22" s="243"/>
      <c r="J22" s="243"/>
      <c r="K22" s="319"/>
      <c r="L22" s="318"/>
    </row>
    <row r="23" spans="1:12">
      <c r="A23" s="316">
        <v>15</v>
      </c>
      <c r="B23" s="317"/>
      <c r="C23" s="318"/>
      <c r="D23" s="320"/>
      <c r="E23" s="318"/>
      <c r="F23" s="321"/>
      <c r="G23" s="321"/>
      <c r="H23" s="245"/>
      <c r="I23" s="243"/>
      <c r="J23" s="243"/>
      <c r="K23" s="319"/>
      <c r="L23" s="318"/>
    </row>
    <row r="24" spans="1:12">
      <c r="A24" s="316">
        <v>16</v>
      </c>
      <c r="B24" s="317"/>
      <c r="C24" s="318"/>
      <c r="D24" s="320"/>
      <c r="E24" s="318"/>
      <c r="F24" s="322"/>
      <c r="G24" s="322"/>
      <c r="H24" s="245"/>
      <c r="I24" s="243"/>
      <c r="J24" s="243"/>
      <c r="K24" s="319"/>
      <c r="L24" s="318"/>
    </row>
    <row r="25" spans="1:12">
      <c r="A25" s="316">
        <v>17</v>
      </c>
      <c r="B25" s="317"/>
      <c r="C25" s="318"/>
      <c r="D25" s="320"/>
      <c r="E25" s="318"/>
      <c r="F25" s="321"/>
      <c r="G25" s="321"/>
      <c r="H25" s="245"/>
      <c r="I25" s="243"/>
      <c r="J25" s="243"/>
      <c r="K25" s="319"/>
      <c r="L25" s="318"/>
    </row>
    <row r="26" spans="1:12">
      <c r="A26" s="316">
        <v>18</v>
      </c>
      <c r="B26" s="317"/>
      <c r="C26" s="318"/>
      <c r="D26" s="320"/>
      <c r="E26" s="318"/>
      <c r="F26" s="322"/>
      <c r="G26" s="322"/>
      <c r="H26" s="245"/>
      <c r="I26" s="243"/>
      <c r="J26" s="243"/>
      <c r="K26" s="319"/>
      <c r="L26" s="318"/>
    </row>
    <row r="27" spans="1:12">
      <c r="A27" s="316">
        <v>19</v>
      </c>
      <c r="B27" s="317"/>
      <c r="C27" s="318"/>
      <c r="D27" s="320"/>
      <c r="E27" s="318"/>
      <c r="F27" s="321"/>
      <c r="G27" s="321"/>
      <c r="H27" s="245"/>
      <c r="I27" s="243"/>
      <c r="J27" s="243"/>
      <c r="K27" s="319"/>
      <c r="L27" s="318"/>
    </row>
    <row r="28" spans="1:12">
      <c r="A28" s="316">
        <v>20</v>
      </c>
      <c r="B28" s="317"/>
      <c r="C28" s="318"/>
      <c r="D28" s="247"/>
      <c r="E28" s="323"/>
      <c r="F28" s="321"/>
      <c r="G28" s="321"/>
      <c r="H28" s="245"/>
      <c r="I28" s="324"/>
      <c r="J28" s="243"/>
      <c r="K28" s="325"/>
      <c r="L28" s="326"/>
    </row>
    <row r="29" spans="1:12">
      <c r="A29" s="316">
        <v>21</v>
      </c>
      <c r="B29" s="317"/>
      <c r="C29" s="318"/>
      <c r="D29" s="247"/>
      <c r="E29" s="246"/>
      <c r="F29" s="310"/>
      <c r="G29" s="310"/>
      <c r="H29" s="245"/>
      <c r="I29" s="244"/>
      <c r="J29" s="243"/>
      <c r="K29" s="242"/>
      <c r="L29" s="241"/>
    </row>
    <row r="30" spans="1:12" ht="15.75" thickBot="1">
      <c r="A30" s="240" t="s">
        <v>217</v>
      </c>
      <c r="B30" s="239"/>
      <c r="C30" s="238"/>
      <c r="D30" s="237"/>
      <c r="E30" s="236"/>
      <c r="F30" s="235"/>
      <c r="G30" s="235"/>
      <c r="H30" s="235"/>
      <c r="I30" s="234"/>
      <c r="J30" s="233"/>
      <c r="K30" s="232"/>
      <c r="L30" s="231"/>
    </row>
    <row r="31" spans="1:12">
      <c r="A31" s="221"/>
      <c r="B31" s="222"/>
      <c r="C31" s="221"/>
      <c r="D31" s="222"/>
      <c r="E31" s="221"/>
      <c r="F31" s="222"/>
      <c r="G31" s="221"/>
      <c r="H31" s="222"/>
      <c r="I31" s="221"/>
      <c r="J31" s="222"/>
      <c r="K31" s="221"/>
      <c r="L31" s="222"/>
    </row>
    <row r="32" spans="1:12">
      <c r="A32" s="221"/>
      <c r="B32" s="228"/>
      <c r="C32" s="221"/>
      <c r="D32" s="228"/>
      <c r="E32" s="221"/>
      <c r="F32" s="228"/>
      <c r="G32" s="221"/>
      <c r="H32" s="228"/>
      <c r="I32" s="221"/>
      <c r="J32" s="228"/>
      <c r="K32" s="221"/>
      <c r="L32" s="228"/>
    </row>
    <row r="33" spans="1:12" s="229" customFormat="1">
      <c r="A33" s="401" t="s">
        <v>333</v>
      </c>
      <c r="B33" s="401"/>
      <c r="C33" s="401"/>
      <c r="D33" s="401"/>
      <c r="E33" s="401"/>
      <c r="F33" s="401"/>
      <c r="G33" s="401"/>
      <c r="H33" s="401"/>
      <c r="I33" s="401"/>
      <c r="J33" s="401"/>
      <c r="K33" s="401"/>
      <c r="L33" s="401"/>
    </row>
    <row r="34" spans="1:12" s="230" customFormat="1" ht="12.75">
      <c r="A34" s="401" t="s">
        <v>359</v>
      </c>
      <c r="B34" s="401"/>
      <c r="C34" s="401"/>
      <c r="D34" s="401"/>
      <c r="E34" s="401"/>
      <c r="F34" s="401"/>
      <c r="G34" s="401"/>
      <c r="H34" s="401"/>
      <c r="I34" s="401"/>
      <c r="J34" s="401"/>
      <c r="K34" s="401"/>
      <c r="L34" s="401"/>
    </row>
    <row r="35" spans="1:12" s="230" customFormat="1" ht="12.75">
      <c r="A35" s="401"/>
      <c r="B35" s="401"/>
      <c r="C35" s="401"/>
      <c r="D35" s="401"/>
      <c r="E35" s="401"/>
      <c r="F35" s="401"/>
      <c r="G35" s="401"/>
      <c r="H35" s="401"/>
      <c r="I35" s="401"/>
      <c r="J35" s="401"/>
      <c r="K35" s="401"/>
      <c r="L35" s="401"/>
    </row>
    <row r="36" spans="1:12" s="229" customFormat="1">
      <c r="A36" s="401" t="s">
        <v>358</v>
      </c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</row>
    <row r="37" spans="1:12" s="229" customFormat="1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</row>
    <row r="38" spans="1:12" s="229" customFormat="1">
      <c r="A38" s="401" t="s">
        <v>357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</row>
    <row r="39" spans="1:12" s="229" customFormat="1">
      <c r="A39" s="221"/>
      <c r="B39" s="222"/>
      <c r="C39" s="221"/>
      <c r="D39" s="222"/>
      <c r="E39" s="221"/>
      <c r="F39" s="222"/>
      <c r="G39" s="221"/>
      <c r="H39" s="222"/>
      <c r="I39" s="221"/>
      <c r="J39" s="222"/>
      <c r="K39" s="221"/>
      <c r="L39" s="222"/>
    </row>
    <row r="40" spans="1:12" s="229" customFormat="1">
      <c r="A40" s="221"/>
      <c r="B40" s="228"/>
      <c r="C40" s="221"/>
      <c r="D40" s="228"/>
      <c r="E40" s="221"/>
      <c r="F40" s="228"/>
      <c r="G40" s="221"/>
      <c r="H40" s="228"/>
      <c r="I40" s="221"/>
      <c r="J40" s="228"/>
      <c r="K40" s="221"/>
      <c r="L40" s="228"/>
    </row>
    <row r="41" spans="1:12" s="229" customFormat="1">
      <c r="A41" s="221"/>
      <c r="B41" s="222"/>
      <c r="C41" s="221"/>
      <c r="D41" s="222"/>
      <c r="E41" s="221"/>
      <c r="F41" s="222"/>
      <c r="G41" s="221"/>
      <c r="H41" s="222"/>
      <c r="I41" s="221"/>
      <c r="J41" s="222"/>
      <c r="K41" s="221"/>
      <c r="L41" s="222"/>
    </row>
    <row r="42" spans="1:12">
      <c r="A42" s="221"/>
      <c r="B42" s="228"/>
      <c r="C42" s="221"/>
      <c r="D42" s="228"/>
      <c r="E42" s="221"/>
      <c r="F42" s="228"/>
      <c r="G42" s="221"/>
      <c r="H42" s="228"/>
      <c r="I42" s="221"/>
      <c r="J42" s="228"/>
      <c r="K42" s="221"/>
      <c r="L42" s="228"/>
    </row>
    <row r="43" spans="1:12" s="223" customFormat="1">
      <c r="A43" s="407" t="s">
        <v>96</v>
      </c>
      <c r="B43" s="407"/>
      <c r="C43" s="222"/>
      <c r="D43" s="221"/>
      <c r="E43" s="222"/>
      <c r="F43" s="222"/>
      <c r="G43" s="221"/>
      <c r="H43" s="222"/>
      <c r="I43" s="222"/>
      <c r="J43" s="221"/>
      <c r="K43" s="222"/>
      <c r="L43" s="221"/>
    </row>
    <row r="44" spans="1:12" s="223" customFormat="1">
      <c r="A44" s="222"/>
      <c r="B44" s="221"/>
      <c r="C44" s="226"/>
      <c r="D44" s="227"/>
      <c r="E44" s="226"/>
      <c r="F44" s="222"/>
      <c r="G44" s="221"/>
      <c r="H44" s="225"/>
      <c r="I44" s="222"/>
      <c r="J44" s="221"/>
      <c r="K44" s="222"/>
      <c r="L44" s="221"/>
    </row>
    <row r="45" spans="1:12" s="223" customFormat="1" ht="15" customHeight="1">
      <c r="A45" s="222"/>
      <c r="B45" s="221"/>
      <c r="C45" s="400" t="s">
        <v>209</v>
      </c>
      <c r="D45" s="400"/>
      <c r="E45" s="400"/>
      <c r="F45" s="222"/>
      <c r="G45" s="221"/>
      <c r="H45" s="405" t="s">
        <v>356</v>
      </c>
      <c r="I45" s="224"/>
      <c r="J45" s="221"/>
      <c r="K45" s="222"/>
      <c r="L45" s="221"/>
    </row>
    <row r="46" spans="1:12" s="223" customFormat="1">
      <c r="A46" s="222"/>
      <c r="B46" s="221"/>
      <c r="C46" s="222"/>
      <c r="D46" s="221"/>
      <c r="E46" s="222"/>
      <c r="F46" s="222"/>
      <c r="G46" s="221"/>
      <c r="H46" s="406"/>
      <c r="I46" s="224"/>
      <c r="J46" s="221"/>
      <c r="K46" s="222"/>
      <c r="L46" s="221"/>
    </row>
    <row r="47" spans="1:12" s="220" customFormat="1">
      <c r="A47" s="222"/>
      <c r="B47" s="221"/>
      <c r="C47" s="400" t="s">
        <v>103</v>
      </c>
      <c r="D47" s="400"/>
      <c r="E47" s="400"/>
      <c r="F47" s="222"/>
      <c r="G47" s="221"/>
      <c r="H47" s="222"/>
      <c r="I47" s="222"/>
      <c r="J47" s="221"/>
      <c r="K47" s="222"/>
      <c r="L47" s="221"/>
    </row>
    <row r="48" spans="1:12" s="220" customFormat="1">
      <c r="E48" s="218"/>
    </row>
    <row r="49" spans="5:5" s="220" customFormat="1">
      <c r="E49" s="218"/>
    </row>
    <row r="50" spans="5:5" s="220" customFormat="1">
      <c r="E50" s="218"/>
    </row>
    <row r="51" spans="5:5" s="220" customFormat="1">
      <c r="E51" s="218"/>
    </row>
    <row r="52" spans="5:5" s="220" customFormat="1"/>
  </sheetData>
  <mergeCells count="9">
    <mergeCell ref="C47:E47"/>
    <mergeCell ref="A34:L35"/>
    <mergeCell ref="A36:L37"/>
    <mergeCell ref="A38:L38"/>
    <mergeCell ref="I6:K6"/>
    <mergeCell ref="H45:H46"/>
    <mergeCell ref="A43:B43"/>
    <mergeCell ref="A33:L33"/>
    <mergeCell ref="C45:E45"/>
  </mergeCells>
  <dataValidations count="5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3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30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5:B30 B9:B12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3:B14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H9:H17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7">
    <tabColor rgb="FF92D050"/>
    <pageSetUpPr fitToPage="1"/>
  </sheetPr>
  <dimension ref="A1:K25"/>
  <sheetViews>
    <sheetView showGridLines="0" view="pageBreakPreview" zoomScale="80" zoomScaleSheetLayoutView="80" workbookViewId="0">
      <selection activeCell="F13" sqref="F13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57" t="s">
        <v>349</v>
      </c>
      <c r="B1" s="59"/>
      <c r="C1" s="59"/>
      <c r="D1" s="59"/>
      <c r="E1" s="59"/>
      <c r="F1" s="59"/>
      <c r="G1" s="59"/>
      <c r="H1" s="59"/>
      <c r="I1" s="408" t="s">
        <v>97</v>
      </c>
      <c r="J1" s="408"/>
      <c r="K1" s="84"/>
    </row>
    <row r="2" spans="1:11">
      <c r="A2" s="59" t="s">
        <v>104</v>
      </c>
      <c r="B2" s="59"/>
      <c r="C2" s="59"/>
      <c r="D2" s="59"/>
      <c r="E2" s="59"/>
      <c r="F2" s="59"/>
      <c r="G2" s="59"/>
      <c r="H2" s="59"/>
      <c r="I2" s="412" t="str">
        <f>'ფორმა N1'!L2</f>
        <v>08.31-09.20</v>
      </c>
      <c r="J2" s="413"/>
      <c r="K2" s="84"/>
    </row>
    <row r="3" spans="1:11">
      <c r="A3" s="59"/>
      <c r="B3" s="59"/>
      <c r="C3" s="59"/>
      <c r="D3" s="59"/>
      <c r="E3" s="59"/>
      <c r="F3" s="59"/>
      <c r="G3" s="59"/>
      <c r="H3" s="59"/>
      <c r="I3" s="58"/>
      <c r="J3" s="58"/>
      <c r="K3" s="84"/>
    </row>
    <row r="4" spans="1:11">
      <c r="A4" s="59" t="e">
        <f>#REF!</f>
        <v>#REF!</v>
      </c>
      <c r="B4" s="59"/>
      <c r="C4" s="59"/>
      <c r="D4" s="59"/>
      <c r="E4" s="59"/>
      <c r="F4" s="101"/>
      <c r="G4" s="59"/>
      <c r="H4" s="59"/>
      <c r="I4" s="59"/>
      <c r="J4" s="59"/>
      <c r="K4" s="84"/>
    </row>
    <row r="5" spans="1:11">
      <c r="A5" s="182" t="str">
        <f>'ფორმა N1'!D4</f>
        <v>ააიპ ილია კოკაიას საარჩევნო კამპანიის ფონდი</v>
      </c>
      <c r="B5" s="304"/>
      <c r="C5" s="304"/>
      <c r="D5" s="304"/>
      <c r="E5" s="304"/>
      <c r="F5" s="305"/>
      <c r="G5" s="304"/>
      <c r="H5" s="304"/>
      <c r="I5" s="304"/>
      <c r="J5" s="304"/>
      <c r="K5" s="84"/>
    </row>
    <row r="6" spans="1:11">
      <c r="A6" s="60"/>
      <c r="B6" s="60"/>
      <c r="C6" s="59"/>
      <c r="D6" s="59"/>
      <c r="E6" s="59"/>
      <c r="F6" s="101"/>
      <c r="G6" s="59"/>
      <c r="H6" s="59"/>
      <c r="I6" s="59"/>
      <c r="J6" s="59"/>
      <c r="K6" s="84"/>
    </row>
    <row r="7" spans="1:11">
      <c r="A7" s="102"/>
      <c r="B7" s="98"/>
      <c r="C7" s="98"/>
      <c r="D7" s="98"/>
      <c r="E7" s="98"/>
      <c r="F7" s="98"/>
      <c r="G7" s="98"/>
      <c r="H7" s="98"/>
      <c r="I7" s="98"/>
      <c r="J7" s="98"/>
      <c r="K7" s="84"/>
    </row>
    <row r="8" spans="1:11" s="25" customFormat="1" ht="45">
      <c r="A8" s="104" t="s">
        <v>64</v>
      </c>
      <c r="B8" s="104" t="s">
        <v>99</v>
      </c>
      <c r="C8" s="105" t="s">
        <v>101</v>
      </c>
      <c r="D8" s="105" t="s">
        <v>216</v>
      </c>
      <c r="E8" s="105" t="s">
        <v>100</v>
      </c>
      <c r="F8" s="103" t="s">
        <v>207</v>
      </c>
      <c r="G8" s="103" t="s">
        <v>233</v>
      </c>
      <c r="H8" s="103" t="s">
        <v>234</v>
      </c>
      <c r="I8" s="103" t="s">
        <v>208</v>
      </c>
      <c r="J8" s="106" t="s">
        <v>102</v>
      </c>
      <c r="K8" s="84"/>
    </row>
    <row r="9" spans="1:11" s="25" customFormat="1">
      <c r="A9" s="124">
        <v>1</v>
      </c>
      <c r="B9" s="124">
        <v>2</v>
      </c>
      <c r="C9" s="125">
        <v>3</v>
      </c>
      <c r="D9" s="125">
        <v>4</v>
      </c>
      <c r="E9" s="125">
        <v>5</v>
      </c>
      <c r="F9" s="125">
        <v>6</v>
      </c>
      <c r="G9" s="125">
        <v>7</v>
      </c>
      <c r="H9" s="125">
        <v>8</v>
      </c>
      <c r="I9" s="125">
        <v>9</v>
      </c>
      <c r="J9" s="125">
        <v>10</v>
      </c>
      <c r="K9" s="84"/>
    </row>
    <row r="10" spans="1:11" s="25" customFormat="1" ht="15.75">
      <c r="A10" s="122">
        <v>1</v>
      </c>
      <c r="B10" s="49" t="s">
        <v>403</v>
      </c>
      <c r="C10" s="327" t="s">
        <v>405</v>
      </c>
      <c r="D10" s="123" t="s">
        <v>406</v>
      </c>
      <c r="E10" s="120">
        <v>42572</v>
      </c>
      <c r="F10" s="26">
        <v>33731.370000000003</v>
      </c>
      <c r="G10" s="26">
        <v>160000</v>
      </c>
      <c r="H10" s="26">
        <v>142004.34</v>
      </c>
      <c r="I10" s="26">
        <f>F10+G10-H10</f>
        <v>51727.03</v>
      </c>
      <c r="J10" s="26"/>
      <c r="K10" s="84"/>
    </row>
    <row r="11" spans="1:11">
      <c r="A11" s="83"/>
      <c r="B11" s="83"/>
      <c r="C11" s="83"/>
      <c r="D11" s="83"/>
      <c r="E11" s="83"/>
      <c r="F11" s="83"/>
      <c r="G11" s="83"/>
      <c r="H11" s="83"/>
      <c r="I11" s="83"/>
      <c r="J11" s="83"/>
    </row>
    <row r="12" spans="1:11">
      <c r="A12" s="83"/>
      <c r="B12" s="83"/>
      <c r="C12" s="83"/>
      <c r="D12" s="83"/>
      <c r="E12" s="83"/>
      <c r="F12" s="83"/>
      <c r="G12" s="83"/>
      <c r="H12" s="83"/>
      <c r="I12" s="83"/>
      <c r="J12" s="83"/>
    </row>
    <row r="13" spans="1:11">
      <c r="A13" s="83"/>
      <c r="B13" s="83"/>
      <c r="C13" s="83"/>
      <c r="D13" s="83"/>
      <c r="E13" s="83"/>
      <c r="F13" s="83"/>
      <c r="G13" s="83"/>
      <c r="H13" s="83"/>
      <c r="I13" s="83"/>
      <c r="J13" s="83"/>
    </row>
    <row r="14" spans="1:11">
      <c r="A14" s="83"/>
      <c r="B14" s="83"/>
      <c r="C14" s="83"/>
      <c r="D14" s="83"/>
      <c r="E14" s="83"/>
      <c r="F14" s="83"/>
      <c r="G14" s="83"/>
      <c r="H14" s="83"/>
      <c r="I14" s="83"/>
      <c r="J14" s="83"/>
    </row>
    <row r="15" spans="1:11">
      <c r="A15" s="83"/>
      <c r="B15" s="192" t="s">
        <v>96</v>
      </c>
      <c r="C15" s="83"/>
      <c r="D15" s="83"/>
      <c r="E15" s="83"/>
      <c r="F15" s="193"/>
      <c r="G15" s="83"/>
      <c r="H15" s="83"/>
      <c r="I15" s="83"/>
      <c r="J15" s="83"/>
    </row>
    <row r="16" spans="1:11">
      <c r="A16" s="83"/>
      <c r="B16" s="83"/>
      <c r="C16" s="83"/>
      <c r="D16" s="83"/>
      <c r="E16" s="83"/>
      <c r="F16" s="81"/>
      <c r="G16" s="81"/>
      <c r="H16" s="81"/>
      <c r="I16" s="81"/>
      <c r="J16" s="81"/>
    </row>
    <row r="17" spans="1:10">
      <c r="A17" s="83"/>
      <c r="B17" s="83"/>
      <c r="C17" s="213"/>
      <c r="D17" s="83"/>
      <c r="E17" s="83"/>
      <c r="F17" s="213"/>
      <c r="G17" s="214"/>
      <c r="H17" s="214"/>
      <c r="I17" s="81"/>
      <c r="J17" s="81"/>
    </row>
    <row r="18" spans="1:10">
      <c r="A18" s="81"/>
      <c r="B18" s="83"/>
      <c r="C18" s="194" t="s">
        <v>209</v>
      </c>
      <c r="D18" s="194"/>
      <c r="E18" s="83"/>
      <c r="F18" s="83" t="s">
        <v>214</v>
      </c>
      <c r="G18" s="81"/>
      <c r="H18" s="81"/>
      <c r="I18" s="81"/>
      <c r="J18" s="81"/>
    </row>
    <row r="19" spans="1:10">
      <c r="A19" s="81"/>
      <c r="B19" s="83"/>
      <c r="C19" s="195" t="s">
        <v>103</v>
      </c>
      <c r="D19" s="83"/>
      <c r="E19" s="83"/>
      <c r="F19" s="83" t="s">
        <v>210</v>
      </c>
      <c r="G19" s="81"/>
      <c r="H19" s="81"/>
      <c r="I19" s="81"/>
      <c r="J19" s="81"/>
    </row>
    <row r="20" spans="1:10" customFormat="1">
      <c r="A20" s="81"/>
      <c r="B20" s="83"/>
      <c r="C20" s="83"/>
      <c r="D20" s="195"/>
      <c r="E20" s="81"/>
      <c r="F20" s="81"/>
      <c r="G20" s="81"/>
      <c r="H20" s="81"/>
      <c r="I20" s="81"/>
      <c r="J20" s="81"/>
    </row>
    <row r="21" spans="1:10" customFormat="1" ht="12.75">
      <c r="A21" s="81"/>
      <c r="B21" s="81"/>
      <c r="C21" s="81"/>
      <c r="D21" s="81"/>
      <c r="E21" s="81"/>
      <c r="F21" s="81"/>
      <c r="G21" s="81"/>
      <c r="H21" s="81"/>
      <c r="I21" s="81"/>
      <c r="J21" s="81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2" sqref="G2"/>
    </sheetView>
  </sheetViews>
  <sheetFormatPr defaultRowHeight="15"/>
  <cols>
    <col min="1" max="1" width="12" style="148" customWidth="1"/>
    <col min="2" max="2" width="13.28515625" style="148" customWidth="1"/>
    <col min="3" max="3" width="21.42578125" style="148" customWidth="1"/>
    <col min="4" max="4" width="17.85546875" style="148" customWidth="1"/>
    <col min="5" max="5" width="12.7109375" style="148" customWidth="1"/>
    <col min="6" max="6" width="36.85546875" style="148" customWidth="1"/>
    <col min="7" max="7" width="22.28515625" style="148" customWidth="1"/>
    <col min="8" max="8" width="0.5703125" style="148" customWidth="1"/>
    <col min="9" max="16384" width="9.140625" style="148"/>
  </cols>
  <sheetData>
    <row r="1" spans="1:8">
      <c r="A1" s="57" t="s">
        <v>297</v>
      </c>
      <c r="B1" s="59"/>
      <c r="C1" s="59"/>
      <c r="D1" s="59"/>
      <c r="E1" s="59"/>
      <c r="F1" s="59"/>
      <c r="G1" s="128" t="s">
        <v>97</v>
      </c>
      <c r="H1" s="129"/>
    </row>
    <row r="2" spans="1:8">
      <c r="A2" s="59" t="s">
        <v>104</v>
      </c>
      <c r="B2" s="59"/>
      <c r="C2" s="59"/>
      <c r="D2" s="59"/>
      <c r="E2" s="59"/>
      <c r="F2" s="59"/>
      <c r="G2" s="277" t="str">
        <f>'ფორმა N1'!L2</f>
        <v>08.31-09.20</v>
      </c>
      <c r="H2" s="129"/>
    </row>
    <row r="3" spans="1:8">
      <c r="A3" s="59"/>
      <c r="B3" s="59"/>
      <c r="C3" s="59"/>
      <c r="D3" s="59"/>
      <c r="E3" s="59"/>
      <c r="F3" s="59"/>
      <c r="G3" s="82"/>
      <c r="H3" s="129"/>
    </row>
    <row r="4" spans="1:8">
      <c r="A4" s="60" t="str">
        <f>'[1]ფორმა N2'!A4</f>
        <v>ანგარიშვალდებული პირის დასახელება:</v>
      </c>
      <c r="B4" s="59"/>
      <c r="C4" s="59"/>
      <c r="D4" s="59"/>
      <c r="E4" s="59"/>
      <c r="F4" s="59"/>
      <c r="G4" s="59"/>
      <c r="H4" s="83"/>
    </row>
    <row r="5" spans="1:8">
      <c r="A5" s="182" t="str">
        <f>'ფორმა N1'!D4</f>
        <v>ააიპ ილია კოკაიას საარჩევნო კამპანიის ფონდი</v>
      </c>
      <c r="B5" s="182"/>
      <c r="C5" s="182"/>
      <c r="D5" s="182"/>
      <c r="E5" s="182"/>
      <c r="F5" s="182"/>
      <c r="G5" s="182"/>
      <c r="H5" s="83"/>
    </row>
    <row r="6" spans="1:8">
      <c r="A6" s="60"/>
      <c r="B6" s="59"/>
      <c r="C6" s="59"/>
      <c r="D6" s="59"/>
      <c r="E6" s="59"/>
      <c r="F6" s="59"/>
      <c r="G6" s="59"/>
      <c r="H6" s="83"/>
    </row>
    <row r="7" spans="1:8">
      <c r="A7" s="59"/>
      <c r="B7" s="59"/>
      <c r="C7" s="59"/>
      <c r="D7" s="59"/>
      <c r="E7" s="59"/>
      <c r="F7" s="59"/>
      <c r="G7" s="59"/>
      <c r="H7" s="84"/>
    </row>
    <row r="8" spans="1:8" ht="45.75" customHeight="1">
      <c r="A8" s="130" t="s">
        <v>248</v>
      </c>
      <c r="B8" s="130" t="s">
        <v>105</v>
      </c>
      <c r="C8" s="131" t="s">
        <v>295</v>
      </c>
      <c r="D8" s="131" t="s">
        <v>296</v>
      </c>
      <c r="E8" s="131" t="s">
        <v>216</v>
      </c>
      <c r="F8" s="130" t="s">
        <v>255</v>
      </c>
      <c r="G8" s="131" t="s">
        <v>249</v>
      </c>
      <c r="H8" s="84"/>
    </row>
    <row r="9" spans="1:8">
      <c r="A9" s="132" t="s">
        <v>250</v>
      </c>
      <c r="B9" s="133"/>
      <c r="C9" s="134"/>
      <c r="D9" s="135"/>
      <c r="E9" s="135"/>
      <c r="F9" s="135"/>
      <c r="G9" s="136"/>
      <c r="H9" s="84"/>
    </row>
    <row r="10" spans="1:8" ht="15.75">
      <c r="A10" s="133">
        <v>1</v>
      </c>
      <c r="B10" s="120"/>
      <c r="C10" s="137"/>
      <c r="D10" s="138"/>
      <c r="E10" s="138"/>
      <c r="F10" s="138"/>
      <c r="G10" s="139" t="str">
        <f>IF(ISBLANK(B10),"",G9+C10-D10)</f>
        <v/>
      </c>
      <c r="H10" s="84"/>
    </row>
    <row r="11" spans="1:8" ht="15.75">
      <c r="A11" s="133">
        <v>2</v>
      </c>
      <c r="B11" s="120"/>
      <c r="C11" s="137"/>
      <c r="D11" s="138"/>
      <c r="E11" s="138"/>
      <c r="F11" s="138"/>
      <c r="G11" s="139" t="str">
        <f t="shared" ref="G11:G38" si="0">IF(ISBLANK(B11),"",G10+C11-D11)</f>
        <v/>
      </c>
      <c r="H11" s="84"/>
    </row>
    <row r="12" spans="1:8" ht="15.75">
      <c r="A12" s="133">
        <v>3</v>
      </c>
      <c r="B12" s="120"/>
      <c r="C12" s="137"/>
      <c r="D12" s="138"/>
      <c r="E12" s="138"/>
      <c r="F12" s="138"/>
      <c r="G12" s="139" t="str">
        <f t="shared" si="0"/>
        <v/>
      </c>
      <c r="H12" s="84"/>
    </row>
    <row r="13" spans="1:8" ht="15.75">
      <c r="A13" s="133">
        <v>4</v>
      </c>
      <c r="B13" s="120"/>
      <c r="C13" s="137"/>
      <c r="D13" s="138"/>
      <c r="E13" s="138"/>
      <c r="F13" s="138"/>
      <c r="G13" s="139" t="str">
        <f t="shared" si="0"/>
        <v/>
      </c>
      <c r="H13" s="84"/>
    </row>
    <row r="14" spans="1:8" ht="15.75">
      <c r="A14" s="133">
        <v>5</v>
      </c>
      <c r="B14" s="120"/>
      <c r="C14" s="137"/>
      <c r="D14" s="138"/>
      <c r="E14" s="138"/>
      <c r="F14" s="138"/>
      <c r="G14" s="139" t="str">
        <f t="shared" si="0"/>
        <v/>
      </c>
      <c r="H14" s="84"/>
    </row>
    <row r="15" spans="1:8" ht="15.75">
      <c r="A15" s="133">
        <v>6</v>
      </c>
      <c r="B15" s="120"/>
      <c r="C15" s="137"/>
      <c r="D15" s="138"/>
      <c r="E15" s="138"/>
      <c r="F15" s="138"/>
      <c r="G15" s="139" t="str">
        <f t="shared" si="0"/>
        <v/>
      </c>
      <c r="H15" s="84"/>
    </row>
    <row r="16" spans="1:8" ht="15.75">
      <c r="A16" s="133">
        <v>7</v>
      </c>
      <c r="B16" s="120"/>
      <c r="C16" s="137"/>
      <c r="D16" s="138"/>
      <c r="E16" s="138"/>
      <c r="F16" s="138"/>
      <c r="G16" s="139" t="str">
        <f t="shared" si="0"/>
        <v/>
      </c>
      <c r="H16" s="84"/>
    </row>
    <row r="17" spans="1:8" ht="15.75">
      <c r="A17" s="133">
        <v>8</v>
      </c>
      <c r="B17" s="120"/>
      <c r="C17" s="137"/>
      <c r="D17" s="138"/>
      <c r="E17" s="138"/>
      <c r="F17" s="138"/>
      <c r="G17" s="139" t="str">
        <f t="shared" si="0"/>
        <v/>
      </c>
      <c r="H17" s="84"/>
    </row>
    <row r="18" spans="1:8" ht="15.75">
      <c r="A18" s="133">
        <v>9</v>
      </c>
      <c r="B18" s="120"/>
      <c r="C18" s="137"/>
      <c r="D18" s="138"/>
      <c r="E18" s="138"/>
      <c r="F18" s="138"/>
      <c r="G18" s="139" t="str">
        <f t="shared" si="0"/>
        <v/>
      </c>
      <c r="H18" s="84"/>
    </row>
    <row r="19" spans="1:8" ht="15.75">
      <c r="A19" s="133">
        <v>10</v>
      </c>
      <c r="B19" s="120"/>
      <c r="C19" s="137"/>
      <c r="D19" s="138"/>
      <c r="E19" s="138"/>
      <c r="F19" s="138"/>
      <c r="G19" s="139" t="str">
        <f t="shared" si="0"/>
        <v/>
      </c>
      <c r="H19" s="84"/>
    </row>
    <row r="20" spans="1:8" ht="15.75">
      <c r="A20" s="133">
        <v>11</v>
      </c>
      <c r="B20" s="120"/>
      <c r="C20" s="137"/>
      <c r="D20" s="138"/>
      <c r="E20" s="138"/>
      <c r="F20" s="138"/>
      <c r="G20" s="139" t="str">
        <f t="shared" si="0"/>
        <v/>
      </c>
      <c r="H20" s="84"/>
    </row>
    <row r="21" spans="1:8" ht="15.75">
      <c r="A21" s="133">
        <v>12</v>
      </c>
      <c r="B21" s="120"/>
      <c r="C21" s="137"/>
      <c r="D21" s="138"/>
      <c r="E21" s="138"/>
      <c r="F21" s="138"/>
      <c r="G21" s="139" t="str">
        <f t="shared" si="0"/>
        <v/>
      </c>
      <c r="H21" s="84"/>
    </row>
    <row r="22" spans="1:8" ht="15.75">
      <c r="A22" s="133">
        <v>13</v>
      </c>
      <c r="B22" s="120"/>
      <c r="C22" s="137"/>
      <c r="D22" s="138"/>
      <c r="E22" s="138"/>
      <c r="F22" s="138"/>
      <c r="G22" s="139" t="str">
        <f t="shared" si="0"/>
        <v/>
      </c>
      <c r="H22" s="84"/>
    </row>
    <row r="23" spans="1:8" ht="15.75">
      <c r="A23" s="133">
        <v>14</v>
      </c>
      <c r="B23" s="120"/>
      <c r="C23" s="137"/>
      <c r="D23" s="138"/>
      <c r="E23" s="138"/>
      <c r="F23" s="138"/>
      <c r="G23" s="139" t="str">
        <f t="shared" si="0"/>
        <v/>
      </c>
      <c r="H23" s="84"/>
    </row>
    <row r="24" spans="1:8" ht="15.75">
      <c r="A24" s="133">
        <v>15</v>
      </c>
      <c r="B24" s="120"/>
      <c r="C24" s="137"/>
      <c r="D24" s="138"/>
      <c r="E24" s="138"/>
      <c r="F24" s="138"/>
      <c r="G24" s="139" t="str">
        <f t="shared" si="0"/>
        <v/>
      </c>
      <c r="H24" s="84"/>
    </row>
    <row r="25" spans="1:8" ht="15.75">
      <c r="A25" s="133">
        <v>16</v>
      </c>
      <c r="B25" s="120"/>
      <c r="C25" s="137"/>
      <c r="D25" s="138"/>
      <c r="E25" s="138"/>
      <c r="F25" s="138"/>
      <c r="G25" s="139" t="str">
        <f t="shared" si="0"/>
        <v/>
      </c>
      <c r="H25" s="84"/>
    </row>
    <row r="26" spans="1:8" ht="15.75">
      <c r="A26" s="133">
        <v>17</v>
      </c>
      <c r="B26" s="120"/>
      <c r="C26" s="137"/>
      <c r="D26" s="138"/>
      <c r="E26" s="138"/>
      <c r="F26" s="138"/>
      <c r="G26" s="139" t="str">
        <f t="shared" si="0"/>
        <v/>
      </c>
      <c r="H26" s="84"/>
    </row>
    <row r="27" spans="1:8" ht="15.75">
      <c r="A27" s="133">
        <v>18</v>
      </c>
      <c r="B27" s="120"/>
      <c r="C27" s="137"/>
      <c r="D27" s="138"/>
      <c r="E27" s="138"/>
      <c r="F27" s="138"/>
      <c r="G27" s="139" t="str">
        <f t="shared" si="0"/>
        <v/>
      </c>
      <c r="H27" s="84"/>
    </row>
    <row r="28" spans="1:8" ht="15.75">
      <c r="A28" s="133">
        <v>19</v>
      </c>
      <c r="B28" s="120"/>
      <c r="C28" s="137"/>
      <c r="D28" s="138"/>
      <c r="E28" s="138"/>
      <c r="F28" s="138"/>
      <c r="G28" s="139" t="str">
        <f t="shared" si="0"/>
        <v/>
      </c>
      <c r="H28" s="84"/>
    </row>
    <row r="29" spans="1:8" ht="15.75">
      <c r="A29" s="133">
        <v>20</v>
      </c>
      <c r="B29" s="120"/>
      <c r="C29" s="137"/>
      <c r="D29" s="138"/>
      <c r="E29" s="138"/>
      <c r="F29" s="138"/>
      <c r="G29" s="139" t="str">
        <f t="shared" si="0"/>
        <v/>
      </c>
      <c r="H29" s="84"/>
    </row>
    <row r="30" spans="1:8" ht="15.75">
      <c r="A30" s="133">
        <v>21</v>
      </c>
      <c r="B30" s="120"/>
      <c r="C30" s="140"/>
      <c r="D30" s="141"/>
      <c r="E30" s="141"/>
      <c r="F30" s="141"/>
      <c r="G30" s="139" t="str">
        <f t="shared" si="0"/>
        <v/>
      </c>
      <c r="H30" s="84"/>
    </row>
    <row r="31" spans="1:8" ht="15.75">
      <c r="A31" s="133">
        <v>22</v>
      </c>
      <c r="B31" s="120"/>
      <c r="C31" s="140"/>
      <c r="D31" s="141"/>
      <c r="E31" s="141"/>
      <c r="F31" s="141"/>
      <c r="G31" s="139" t="str">
        <f t="shared" si="0"/>
        <v/>
      </c>
      <c r="H31" s="84"/>
    </row>
    <row r="32" spans="1:8" ht="15.75">
      <c r="A32" s="133">
        <v>23</v>
      </c>
      <c r="B32" s="120"/>
      <c r="C32" s="140"/>
      <c r="D32" s="141"/>
      <c r="E32" s="141"/>
      <c r="F32" s="141"/>
      <c r="G32" s="139" t="str">
        <f t="shared" si="0"/>
        <v/>
      </c>
      <c r="H32" s="84"/>
    </row>
    <row r="33" spans="1:10" ht="15.75">
      <c r="A33" s="133">
        <v>24</v>
      </c>
      <c r="B33" s="120"/>
      <c r="C33" s="140"/>
      <c r="D33" s="141"/>
      <c r="E33" s="141"/>
      <c r="F33" s="141"/>
      <c r="G33" s="139" t="str">
        <f t="shared" si="0"/>
        <v/>
      </c>
      <c r="H33" s="84"/>
    </row>
    <row r="34" spans="1:10" ht="15.75">
      <c r="A34" s="133">
        <v>25</v>
      </c>
      <c r="B34" s="120"/>
      <c r="C34" s="140"/>
      <c r="D34" s="141"/>
      <c r="E34" s="141"/>
      <c r="F34" s="141"/>
      <c r="G34" s="139" t="str">
        <f t="shared" si="0"/>
        <v/>
      </c>
      <c r="H34" s="84"/>
    </row>
    <row r="35" spans="1:10" ht="15.75">
      <c r="A35" s="133">
        <v>26</v>
      </c>
      <c r="B35" s="120"/>
      <c r="C35" s="140"/>
      <c r="D35" s="141"/>
      <c r="E35" s="141"/>
      <c r="F35" s="141"/>
      <c r="G35" s="139" t="str">
        <f t="shared" si="0"/>
        <v/>
      </c>
      <c r="H35" s="84"/>
    </row>
    <row r="36" spans="1:10" ht="15.75">
      <c r="A36" s="133">
        <v>27</v>
      </c>
      <c r="B36" s="120"/>
      <c r="C36" s="140"/>
      <c r="D36" s="141"/>
      <c r="E36" s="141"/>
      <c r="F36" s="141"/>
      <c r="G36" s="139" t="str">
        <f t="shared" si="0"/>
        <v/>
      </c>
      <c r="H36" s="84"/>
    </row>
    <row r="37" spans="1:10" ht="15.75">
      <c r="A37" s="133">
        <v>28</v>
      </c>
      <c r="B37" s="120"/>
      <c r="C37" s="140"/>
      <c r="D37" s="141"/>
      <c r="E37" s="141"/>
      <c r="F37" s="141"/>
      <c r="G37" s="139" t="str">
        <f t="shared" si="0"/>
        <v/>
      </c>
      <c r="H37" s="84"/>
    </row>
    <row r="38" spans="1:10" ht="15.75">
      <c r="A38" s="133">
        <v>29</v>
      </c>
      <c r="B38" s="120"/>
      <c r="C38" s="140"/>
      <c r="D38" s="141"/>
      <c r="E38" s="141"/>
      <c r="F38" s="141"/>
      <c r="G38" s="139" t="str">
        <f t="shared" si="0"/>
        <v/>
      </c>
      <c r="H38" s="84"/>
    </row>
    <row r="39" spans="1:10" ht="15.75">
      <c r="A39" s="133" t="s">
        <v>219</v>
      </c>
      <c r="B39" s="120"/>
      <c r="C39" s="140"/>
      <c r="D39" s="141"/>
      <c r="E39" s="141"/>
      <c r="F39" s="141"/>
      <c r="G39" s="139" t="str">
        <f>IF(ISBLANK(B39),"",#REF!+C39-D39)</f>
        <v/>
      </c>
      <c r="H39" s="84"/>
    </row>
    <row r="40" spans="1:10">
      <c r="A40" s="142" t="s">
        <v>251</v>
      </c>
      <c r="B40" s="143"/>
      <c r="C40" s="144"/>
      <c r="D40" s="145"/>
      <c r="E40" s="145"/>
      <c r="F40" s="146"/>
      <c r="G40" s="147" t="str">
        <f>G39</f>
        <v/>
      </c>
      <c r="H40" s="84"/>
    </row>
    <row r="44" spans="1:10">
      <c r="B44" s="150" t="s">
        <v>96</v>
      </c>
      <c r="F44" s="151"/>
    </row>
    <row r="45" spans="1:10">
      <c r="F45" s="149"/>
      <c r="G45" s="149"/>
      <c r="H45" s="149"/>
      <c r="I45" s="149"/>
      <c r="J45" s="149"/>
    </row>
    <row r="46" spans="1:10">
      <c r="C46" s="152"/>
      <c r="F46" s="152"/>
      <c r="G46" s="153"/>
      <c r="H46" s="149"/>
      <c r="I46" s="149"/>
      <c r="J46" s="149"/>
    </row>
    <row r="47" spans="1:10">
      <c r="A47" s="149"/>
      <c r="C47" s="154" t="s">
        <v>209</v>
      </c>
      <c r="F47" s="155" t="s">
        <v>214</v>
      </c>
      <c r="G47" s="153"/>
      <c r="H47" s="149"/>
      <c r="I47" s="149"/>
      <c r="J47" s="149"/>
    </row>
    <row r="48" spans="1:10">
      <c r="A48" s="149"/>
      <c r="C48" s="156" t="s">
        <v>103</v>
      </c>
      <c r="F48" s="148" t="s">
        <v>210</v>
      </c>
      <c r="G48" s="149"/>
      <c r="H48" s="149"/>
      <c r="I48" s="149"/>
      <c r="J48" s="149"/>
    </row>
    <row r="49" spans="2:2" s="149" customFormat="1">
      <c r="B49" s="148"/>
    </row>
    <row r="50" spans="2:2" s="149" customFormat="1" ht="12.75"/>
    <row r="51" spans="2:2" s="149" customFormat="1" ht="12.75"/>
    <row r="52" spans="2:2" s="149" customFormat="1" ht="12.75"/>
    <row r="53" spans="2:2" s="149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2" sqref="G2"/>
    </sheetView>
  </sheetViews>
  <sheetFormatPr defaultRowHeight="12.75"/>
  <cols>
    <col min="1" max="1" width="4.85546875" style="176" customWidth="1"/>
    <col min="2" max="2" width="37.42578125" style="176" customWidth="1"/>
    <col min="3" max="3" width="21.5703125" style="176" customWidth="1"/>
    <col min="4" max="4" width="20" style="176" customWidth="1"/>
    <col min="5" max="5" width="18.7109375" style="176" customWidth="1"/>
    <col min="6" max="6" width="24.140625" style="176" customWidth="1"/>
    <col min="7" max="7" width="27.140625" style="176" customWidth="1"/>
    <col min="8" max="8" width="0.7109375" style="176" customWidth="1"/>
    <col min="9" max="16384" width="9.140625" style="176"/>
  </cols>
  <sheetData>
    <row r="1" spans="1:8" s="160" customFormat="1" ht="15">
      <c r="A1" s="157" t="s">
        <v>261</v>
      </c>
      <c r="B1" s="158"/>
      <c r="C1" s="158"/>
      <c r="D1" s="158"/>
      <c r="E1" s="158"/>
      <c r="F1" s="61"/>
      <c r="G1" s="61" t="s">
        <v>97</v>
      </c>
      <c r="H1" s="161"/>
    </row>
    <row r="2" spans="1:8" s="160" customFormat="1" ht="15">
      <c r="A2" s="161" t="s">
        <v>252</v>
      </c>
      <c r="B2" s="158"/>
      <c r="C2" s="158"/>
      <c r="D2" s="158"/>
      <c r="E2" s="159"/>
      <c r="F2" s="159"/>
      <c r="G2" s="277" t="str">
        <f>'ფორმა N1'!L2</f>
        <v>08.31-09.20</v>
      </c>
      <c r="H2" s="161"/>
    </row>
    <row r="3" spans="1:8" s="160" customFormat="1">
      <c r="A3" s="161"/>
      <c r="B3" s="158"/>
      <c r="C3" s="158"/>
      <c r="D3" s="158"/>
      <c r="E3" s="159"/>
      <c r="F3" s="159"/>
      <c r="G3" s="159"/>
      <c r="H3" s="161"/>
    </row>
    <row r="4" spans="1:8" s="160" customFormat="1" ht="15">
      <c r="A4" s="91" t="s">
        <v>215</v>
      </c>
      <c r="B4" s="158"/>
      <c r="C4" s="158"/>
      <c r="D4" s="158"/>
      <c r="E4" s="162"/>
      <c r="F4" s="162"/>
      <c r="G4" s="159"/>
      <c r="H4" s="161"/>
    </row>
    <row r="5" spans="1:8" s="160" customFormat="1">
      <c r="A5" s="163" t="str">
        <f>'ფორმა N1'!D4</f>
        <v>ააიპ ილია კოკაიას საარჩევნო კამპანიის ფონდი</v>
      </c>
      <c r="B5" s="163"/>
      <c r="C5" s="163"/>
      <c r="D5" s="163"/>
      <c r="E5" s="163"/>
      <c r="F5" s="163"/>
      <c r="G5" s="164"/>
      <c r="H5" s="161"/>
    </row>
    <row r="6" spans="1:8" s="177" customFormat="1">
      <c r="A6" s="165"/>
      <c r="B6" s="165"/>
      <c r="C6" s="165"/>
      <c r="D6" s="165"/>
      <c r="E6" s="165"/>
      <c r="F6" s="165"/>
      <c r="G6" s="165"/>
      <c r="H6" s="162"/>
    </row>
    <row r="7" spans="1:8" s="160" customFormat="1" ht="51">
      <c r="A7" s="191" t="s">
        <v>64</v>
      </c>
      <c r="B7" s="168" t="s">
        <v>256</v>
      </c>
      <c r="C7" s="168" t="s">
        <v>257</v>
      </c>
      <c r="D7" s="168" t="s">
        <v>258</v>
      </c>
      <c r="E7" s="168" t="s">
        <v>259</v>
      </c>
      <c r="F7" s="168" t="s">
        <v>260</v>
      </c>
      <c r="G7" s="168" t="s">
        <v>253</v>
      </c>
      <c r="H7" s="161"/>
    </row>
    <row r="8" spans="1:8" s="160" customFormat="1">
      <c r="A8" s="166">
        <v>1</v>
      </c>
      <c r="B8" s="167">
        <v>2</v>
      </c>
      <c r="C8" s="167">
        <v>3</v>
      </c>
      <c r="D8" s="167">
        <v>4</v>
      </c>
      <c r="E8" s="168">
        <v>5</v>
      </c>
      <c r="F8" s="168">
        <v>6</v>
      </c>
      <c r="G8" s="168">
        <v>7</v>
      </c>
      <c r="H8" s="161"/>
    </row>
    <row r="9" spans="1:8" s="160" customFormat="1">
      <c r="A9" s="178">
        <v>1</v>
      </c>
      <c r="B9" s="169"/>
      <c r="C9" s="169"/>
      <c r="D9" s="170"/>
      <c r="E9" s="169"/>
      <c r="F9" s="169"/>
      <c r="G9" s="169"/>
      <c r="H9" s="161"/>
    </row>
    <row r="10" spans="1:8" s="160" customFormat="1">
      <c r="A10" s="178">
        <v>2</v>
      </c>
      <c r="B10" s="169"/>
      <c r="C10" s="169"/>
      <c r="D10" s="170"/>
      <c r="E10" s="169"/>
      <c r="F10" s="169"/>
      <c r="G10" s="169"/>
      <c r="H10" s="161"/>
    </row>
    <row r="11" spans="1:8" s="160" customFormat="1">
      <c r="A11" s="178">
        <v>3</v>
      </c>
      <c r="B11" s="169"/>
      <c r="C11" s="169"/>
      <c r="D11" s="170"/>
      <c r="E11" s="169"/>
      <c r="F11" s="169"/>
      <c r="G11" s="169"/>
      <c r="H11" s="161"/>
    </row>
    <row r="12" spans="1:8" s="160" customFormat="1">
      <c r="A12" s="178">
        <v>4</v>
      </c>
      <c r="B12" s="169"/>
      <c r="C12" s="169"/>
      <c r="D12" s="170"/>
      <c r="E12" s="169"/>
      <c r="F12" s="169"/>
      <c r="G12" s="169"/>
      <c r="H12" s="161"/>
    </row>
    <row r="13" spans="1:8" s="160" customFormat="1">
      <c r="A13" s="178">
        <v>5</v>
      </c>
      <c r="B13" s="169"/>
      <c r="C13" s="169"/>
      <c r="D13" s="170"/>
      <c r="E13" s="169"/>
      <c r="F13" s="169"/>
      <c r="G13" s="169"/>
      <c r="H13" s="161"/>
    </row>
    <row r="14" spans="1:8" s="160" customFormat="1">
      <c r="A14" s="178">
        <v>6</v>
      </c>
      <c r="B14" s="169"/>
      <c r="C14" s="169"/>
      <c r="D14" s="170"/>
      <c r="E14" s="169"/>
      <c r="F14" s="169"/>
      <c r="G14" s="169"/>
      <c r="H14" s="161"/>
    </row>
    <row r="15" spans="1:8" s="160" customFormat="1">
      <c r="A15" s="178">
        <v>7</v>
      </c>
      <c r="B15" s="169"/>
      <c r="C15" s="169"/>
      <c r="D15" s="170"/>
      <c r="E15" s="169"/>
      <c r="F15" s="169"/>
      <c r="G15" s="169"/>
      <c r="H15" s="161"/>
    </row>
    <row r="16" spans="1:8" s="160" customFormat="1">
      <c r="A16" s="178">
        <v>8</v>
      </c>
      <c r="B16" s="169"/>
      <c r="C16" s="169"/>
      <c r="D16" s="170"/>
      <c r="E16" s="169"/>
      <c r="F16" s="169"/>
      <c r="G16" s="169"/>
      <c r="H16" s="161"/>
    </row>
    <row r="17" spans="1:11" s="160" customFormat="1">
      <c r="A17" s="178">
        <v>9</v>
      </c>
      <c r="B17" s="169"/>
      <c r="C17" s="169"/>
      <c r="D17" s="170"/>
      <c r="E17" s="169"/>
      <c r="F17" s="169"/>
      <c r="G17" s="169"/>
      <c r="H17" s="161"/>
    </row>
    <row r="18" spans="1:11" s="160" customFormat="1">
      <c r="A18" s="178">
        <v>10</v>
      </c>
      <c r="B18" s="169"/>
      <c r="C18" s="169"/>
      <c r="D18" s="170"/>
      <c r="E18" s="169"/>
      <c r="F18" s="169"/>
      <c r="G18" s="169"/>
      <c r="H18" s="161"/>
    </row>
    <row r="19" spans="1:11" s="160" customFormat="1">
      <c r="A19" s="178" t="s">
        <v>217</v>
      </c>
      <c r="B19" s="169"/>
      <c r="C19" s="169"/>
      <c r="D19" s="170"/>
      <c r="E19" s="169"/>
      <c r="F19" s="169"/>
      <c r="G19" s="169"/>
      <c r="H19" s="161"/>
    </row>
    <row r="22" spans="1:11" s="160" customFormat="1"/>
    <row r="23" spans="1:11" s="160" customFormat="1"/>
    <row r="24" spans="1:11" s="21" customFormat="1" ht="15">
      <c r="B24" s="171" t="s">
        <v>96</v>
      </c>
      <c r="C24" s="171"/>
    </row>
    <row r="25" spans="1:11" s="21" customFormat="1" ht="15">
      <c r="B25" s="171"/>
      <c r="C25" s="171"/>
    </row>
    <row r="26" spans="1:11" s="21" customFormat="1" ht="15">
      <c r="C26" s="173"/>
      <c r="F26" s="173"/>
      <c r="G26" s="173"/>
      <c r="H26" s="172"/>
    </row>
    <row r="27" spans="1:11" s="21" customFormat="1" ht="15">
      <c r="C27" s="174" t="s">
        <v>209</v>
      </c>
      <c r="F27" s="171" t="s">
        <v>254</v>
      </c>
      <c r="J27" s="172"/>
      <c r="K27" s="172"/>
    </row>
    <row r="28" spans="1:11" s="21" customFormat="1" ht="15">
      <c r="C28" s="174" t="s">
        <v>103</v>
      </c>
      <c r="F28" s="175" t="s">
        <v>210</v>
      </c>
      <c r="J28" s="172"/>
      <c r="K28" s="172"/>
    </row>
    <row r="29" spans="1:11" s="160" customFormat="1" ht="15">
      <c r="C29" s="174"/>
      <c r="J29" s="177"/>
      <c r="K29" s="177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K35"/>
  <sheetViews>
    <sheetView view="pageBreakPreview" zoomScale="80" zoomScaleSheetLayoutView="80" workbookViewId="0">
      <selection activeCell="B9" sqref="B9:B25"/>
    </sheetView>
  </sheetViews>
  <sheetFormatPr defaultRowHeight="12.75"/>
  <cols>
    <col min="1" max="1" width="6.85546875" style="149" customWidth="1"/>
    <col min="2" max="2" width="21.140625" style="149" customWidth="1"/>
    <col min="3" max="3" width="21.5703125" style="149" customWidth="1"/>
    <col min="4" max="4" width="20.85546875" style="149" customWidth="1"/>
    <col min="5" max="5" width="23.85546875" style="149" customWidth="1"/>
    <col min="6" max="6" width="19" style="149" customWidth="1"/>
    <col min="7" max="7" width="21.140625" style="149" customWidth="1"/>
    <col min="8" max="8" width="17" style="149" customWidth="1"/>
    <col min="9" max="9" width="21.5703125" style="149" customWidth="1"/>
    <col min="10" max="10" width="24.42578125" style="149" customWidth="1"/>
    <col min="11" max="16384" width="9.140625" style="149"/>
  </cols>
  <sheetData>
    <row r="1" spans="1:11" customFormat="1" ht="15">
      <c r="A1" s="109" t="s">
        <v>353</v>
      </c>
      <c r="B1" s="109"/>
      <c r="C1" s="110"/>
      <c r="D1" s="110"/>
      <c r="E1" s="110"/>
      <c r="F1" s="110"/>
      <c r="G1" s="110"/>
      <c r="H1" s="110"/>
      <c r="I1" s="114"/>
      <c r="J1" s="61" t="s">
        <v>97</v>
      </c>
    </row>
    <row r="2" spans="1:11" customFormat="1" ht="15">
      <c r="A2" s="84" t="s">
        <v>104</v>
      </c>
      <c r="B2" s="84"/>
      <c r="C2" s="110"/>
      <c r="D2" s="110"/>
      <c r="E2" s="110"/>
      <c r="F2" s="110"/>
      <c r="G2" s="110"/>
      <c r="H2" s="110"/>
      <c r="I2" s="114"/>
      <c r="J2" s="277" t="str">
        <f>'ფორმა N1'!L2</f>
        <v>08.31-09.20</v>
      </c>
    </row>
    <row r="3" spans="1:11" customFormat="1" ht="15">
      <c r="A3" s="110"/>
      <c r="B3" s="110"/>
      <c r="C3" s="110"/>
      <c r="D3" s="110"/>
      <c r="E3" s="110"/>
      <c r="F3" s="110"/>
      <c r="G3" s="110"/>
      <c r="H3" s="110"/>
      <c r="I3" s="111"/>
      <c r="J3" s="111"/>
      <c r="K3" s="149"/>
    </row>
    <row r="4" spans="1:11" customFormat="1" ht="15">
      <c r="A4" s="59" t="e">
        <f>#REF!</f>
        <v>#REF!</v>
      </c>
      <c r="B4" s="59"/>
      <c r="C4" s="59"/>
      <c r="D4" s="115"/>
      <c r="E4" s="110"/>
      <c r="F4" s="110"/>
      <c r="G4" s="110"/>
      <c r="H4" s="110"/>
      <c r="I4" s="110"/>
      <c r="J4" s="110"/>
    </row>
    <row r="5" spans="1:11" ht="15">
      <c r="A5" s="182" t="str">
        <f>'ფორმა N1'!D4</f>
        <v>ააიპ ილია კოკაიას საარჩევნო კამპანიის ფონდი</v>
      </c>
      <c r="B5" s="182"/>
      <c r="C5" s="63"/>
      <c r="D5" s="183"/>
      <c r="E5" s="184"/>
      <c r="F5" s="184"/>
      <c r="G5" s="184"/>
      <c r="H5" s="184"/>
      <c r="I5" s="184"/>
      <c r="J5" s="183"/>
    </row>
    <row r="6" spans="1:11" customFormat="1" ht="13.5">
      <c r="A6" s="112"/>
      <c r="B6" s="112"/>
      <c r="C6" s="113"/>
      <c r="D6" s="110"/>
      <c r="E6" s="110"/>
      <c r="F6" s="110"/>
      <c r="G6" s="110"/>
      <c r="H6" s="110"/>
      <c r="I6" s="110"/>
      <c r="J6" s="110"/>
    </row>
    <row r="7" spans="1:11" customFormat="1" ht="60">
      <c r="A7" s="116" t="s">
        <v>64</v>
      </c>
      <c r="B7" s="107" t="s">
        <v>200</v>
      </c>
      <c r="C7" s="108" t="s">
        <v>693</v>
      </c>
      <c r="D7" s="108" t="s">
        <v>199</v>
      </c>
      <c r="E7" s="108" t="s">
        <v>316</v>
      </c>
      <c r="F7" s="108" t="s">
        <v>318</v>
      </c>
      <c r="G7" s="108" t="s">
        <v>312</v>
      </c>
      <c r="H7" s="108" t="s">
        <v>313</v>
      </c>
      <c r="I7" s="108" t="s">
        <v>323</v>
      </c>
      <c r="J7" s="108" t="s">
        <v>314</v>
      </c>
    </row>
    <row r="8" spans="1:11" customFormat="1" ht="15">
      <c r="A8" s="107">
        <v>1</v>
      </c>
      <c r="B8" s="107">
        <v>2</v>
      </c>
      <c r="C8" s="108">
        <v>3</v>
      </c>
      <c r="D8" s="107">
        <v>6</v>
      </c>
      <c r="E8" s="108">
        <v>7</v>
      </c>
      <c r="F8" s="107">
        <v>8</v>
      </c>
      <c r="G8" s="107">
        <v>9</v>
      </c>
      <c r="H8" s="107">
        <v>10</v>
      </c>
      <c r="I8" s="108">
        <v>11</v>
      </c>
      <c r="J8" s="108">
        <v>12</v>
      </c>
    </row>
    <row r="9" spans="1:11" customFormat="1" ht="15">
      <c r="A9" s="52">
        <v>1</v>
      </c>
      <c r="B9" s="52" t="s">
        <v>728</v>
      </c>
      <c r="C9" s="24" t="s">
        <v>745</v>
      </c>
      <c r="D9" s="24" t="s">
        <v>729</v>
      </c>
      <c r="E9" s="24">
        <v>625</v>
      </c>
      <c r="F9" s="398">
        <v>18001063028</v>
      </c>
      <c r="G9" s="181" t="s">
        <v>694</v>
      </c>
      <c r="H9" s="181" t="s">
        <v>695</v>
      </c>
      <c r="I9" s="181"/>
      <c r="J9" s="24"/>
    </row>
    <row r="10" spans="1:11" customFormat="1" ht="15">
      <c r="A10" s="52">
        <v>2</v>
      </c>
      <c r="B10" s="52" t="s">
        <v>728</v>
      </c>
      <c r="C10" s="24" t="s">
        <v>746</v>
      </c>
      <c r="D10" s="24" t="s">
        <v>730</v>
      </c>
      <c r="E10" s="24">
        <v>625</v>
      </c>
      <c r="F10" s="399" t="s">
        <v>698</v>
      </c>
      <c r="G10" s="181" t="s">
        <v>697</v>
      </c>
      <c r="H10" s="181" t="s">
        <v>696</v>
      </c>
      <c r="I10" s="181"/>
      <c r="J10" s="24"/>
    </row>
    <row r="11" spans="1:11" customFormat="1" ht="15">
      <c r="A11" s="52">
        <v>3</v>
      </c>
      <c r="B11" s="52" t="s">
        <v>728</v>
      </c>
      <c r="C11" s="24" t="s">
        <v>747</v>
      </c>
      <c r="D11" s="24" t="s">
        <v>731</v>
      </c>
      <c r="E11" s="24">
        <v>625</v>
      </c>
      <c r="F11" s="398">
        <v>18001011071</v>
      </c>
      <c r="G11" s="181" t="s">
        <v>699</v>
      </c>
      <c r="H11" s="181" t="s">
        <v>700</v>
      </c>
      <c r="I11" s="181"/>
      <c r="J11" s="24"/>
    </row>
    <row r="12" spans="1:11" customFormat="1" ht="15">
      <c r="A12" s="52">
        <v>4</v>
      </c>
      <c r="B12" s="52" t="s">
        <v>728</v>
      </c>
      <c r="C12" s="24" t="s">
        <v>748</v>
      </c>
      <c r="D12" s="24" t="s">
        <v>732</v>
      </c>
      <c r="E12" s="24">
        <v>625</v>
      </c>
      <c r="F12" s="398">
        <v>18001058792</v>
      </c>
      <c r="G12" s="181" t="s">
        <v>701</v>
      </c>
      <c r="H12" s="181" t="s">
        <v>702</v>
      </c>
      <c r="I12" s="181"/>
      <c r="J12" s="24"/>
    </row>
    <row r="13" spans="1:11" customFormat="1" ht="15">
      <c r="A13" s="52">
        <v>5</v>
      </c>
      <c r="B13" s="52" t="s">
        <v>728</v>
      </c>
      <c r="C13" s="24" t="s">
        <v>749</v>
      </c>
      <c r="D13" s="24" t="s">
        <v>733</v>
      </c>
      <c r="E13" s="24">
        <v>625</v>
      </c>
      <c r="F13" s="398">
        <v>18001058499</v>
      </c>
      <c r="G13" s="181" t="s">
        <v>703</v>
      </c>
      <c r="H13" s="181" t="s">
        <v>704</v>
      </c>
      <c r="I13" s="181"/>
      <c r="J13" s="24"/>
    </row>
    <row r="14" spans="1:11" customFormat="1" ht="15">
      <c r="A14" s="52">
        <v>6</v>
      </c>
      <c r="B14" s="52" t="s">
        <v>728</v>
      </c>
      <c r="C14" s="24" t="s">
        <v>752</v>
      </c>
      <c r="D14" s="24" t="s">
        <v>734</v>
      </c>
      <c r="E14" s="24">
        <v>625</v>
      </c>
      <c r="F14" s="398">
        <v>18001059645</v>
      </c>
      <c r="G14" s="181" t="s">
        <v>705</v>
      </c>
      <c r="H14" s="181" t="s">
        <v>706</v>
      </c>
      <c r="I14" s="181"/>
      <c r="J14" s="24"/>
    </row>
    <row r="15" spans="1:11" customFormat="1" ht="15">
      <c r="A15" s="52">
        <v>7</v>
      </c>
      <c r="B15" s="52" t="s">
        <v>728</v>
      </c>
      <c r="C15" s="24" t="s">
        <v>750</v>
      </c>
      <c r="D15" s="24" t="s">
        <v>735</v>
      </c>
      <c r="E15" s="24">
        <v>625</v>
      </c>
      <c r="F15" s="398">
        <v>18001018918</v>
      </c>
      <c r="G15" s="181" t="s">
        <v>708</v>
      </c>
      <c r="H15" s="181" t="s">
        <v>707</v>
      </c>
      <c r="I15" s="181"/>
      <c r="J15" s="24"/>
    </row>
    <row r="16" spans="1:11" customFormat="1" ht="15">
      <c r="A16" s="52">
        <v>8</v>
      </c>
      <c r="B16" s="52" t="s">
        <v>728</v>
      </c>
      <c r="C16" s="24" t="s">
        <v>751</v>
      </c>
      <c r="D16" s="24" t="s">
        <v>736</v>
      </c>
      <c r="E16" s="24">
        <v>625</v>
      </c>
      <c r="F16" s="398">
        <v>18001024470</v>
      </c>
      <c r="G16" s="181" t="s">
        <v>709</v>
      </c>
      <c r="H16" s="181" t="s">
        <v>710</v>
      </c>
      <c r="I16" s="181"/>
      <c r="J16" s="24"/>
    </row>
    <row r="17" spans="1:10" customFormat="1" ht="15">
      <c r="A17" s="52">
        <v>9</v>
      </c>
      <c r="B17" s="52" t="s">
        <v>728</v>
      </c>
      <c r="C17" s="24" t="s">
        <v>753</v>
      </c>
      <c r="D17" s="24" t="s">
        <v>737</v>
      </c>
      <c r="E17" s="24">
        <v>625</v>
      </c>
      <c r="F17" s="398">
        <v>18001003234</v>
      </c>
      <c r="G17" s="181" t="s">
        <v>711</v>
      </c>
      <c r="H17" s="181" t="s">
        <v>712</v>
      </c>
      <c r="I17" s="181"/>
      <c r="J17" s="24"/>
    </row>
    <row r="18" spans="1:10" customFormat="1" ht="15">
      <c r="A18" s="52">
        <v>10</v>
      </c>
      <c r="B18" s="52" t="s">
        <v>728</v>
      </c>
      <c r="C18" s="24" t="s">
        <v>754</v>
      </c>
      <c r="D18" s="24" t="s">
        <v>738</v>
      </c>
      <c r="E18" s="24">
        <v>625</v>
      </c>
      <c r="F18" s="398">
        <v>18001009716</v>
      </c>
      <c r="G18" s="181" t="s">
        <v>713</v>
      </c>
      <c r="H18" s="181" t="s">
        <v>714</v>
      </c>
      <c r="I18" s="181"/>
      <c r="J18" s="24"/>
    </row>
    <row r="19" spans="1:10" customFormat="1" ht="15">
      <c r="A19" s="52">
        <v>11</v>
      </c>
      <c r="B19" s="52" t="s">
        <v>728</v>
      </c>
      <c r="C19" s="24" t="s">
        <v>755</v>
      </c>
      <c r="D19" s="24" t="s">
        <v>739</v>
      </c>
      <c r="E19" s="24">
        <v>187.5</v>
      </c>
      <c r="F19" s="398">
        <v>18001038133</v>
      </c>
      <c r="G19" s="181" t="s">
        <v>715</v>
      </c>
      <c r="H19" s="181" t="s">
        <v>716</v>
      </c>
      <c r="I19" s="181"/>
      <c r="J19" s="24"/>
    </row>
    <row r="20" spans="1:10" customFormat="1" ht="15">
      <c r="A20" s="52">
        <v>12</v>
      </c>
      <c r="B20" s="52" t="s">
        <v>728</v>
      </c>
      <c r="C20" s="24" t="s">
        <v>751</v>
      </c>
      <c r="D20" s="24" t="s">
        <v>740</v>
      </c>
      <c r="E20" s="24">
        <v>375</v>
      </c>
      <c r="F20" s="398">
        <v>18001018842</v>
      </c>
      <c r="G20" s="181" t="s">
        <v>717</v>
      </c>
      <c r="H20" s="181" t="s">
        <v>718</v>
      </c>
      <c r="I20" s="181"/>
      <c r="J20" s="24"/>
    </row>
    <row r="21" spans="1:10" customFormat="1" ht="15">
      <c r="A21" s="52">
        <v>13</v>
      </c>
      <c r="B21" s="52" t="s">
        <v>728</v>
      </c>
      <c r="C21" s="24" t="s">
        <v>756</v>
      </c>
      <c r="D21" s="24" t="s">
        <v>741</v>
      </c>
      <c r="E21" s="24">
        <v>625</v>
      </c>
      <c r="F21" s="398">
        <v>18001049697</v>
      </c>
      <c r="G21" s="181" t="s">
        <v>719</v>
      </c>
      <c r="H21" s="181" t="s">
        <v>720</v>
      </c>
      <c r="I21" s="181"/>
      <c r="J21" s="24"/>
    </row>
    <row r="22" spans="1:10" customFormat="1" ht="15">
      <c r="A22" s="52">
        <v>14</v>
      </c>
      <c r="B22" s="52" t="s">
        <v>728</v>
      </c>
      <c r="C22" s="24" t="s">
        <v>757</v>
      </c>
      <c r="D22" s="24" t="s">
        <v>742</v>
      </c>
      <c r="E22" s="24">
        <v>625</v>
      </c>
      <c r="F22" s="398">
        <v>18001010690</v>
      </c>
      <c r="G22" s="181" t="s">
        <v>717</v>
      </c>
      <c r="H22" s="181" t="s">
        <v>721</v>
      </c>
      <c r="I22" s="181"/>
      <c r="J22" s="24"/>
    </row>
    <row r="23" spans="1:10" customFormat="1" ht="15">
      <c r="A23" s="52">
        <v>15</v>
      </c>
      <c r="B23" s="52" t="s">
        <v>728</v>
      </c>
      <c r="C23" s="24" t="s">
        <v>758</v>
      </c>
      <c r="D23" s="24" t="s">
        <v>743</v>
      </c>
      <c r="E23" s="24">
        <v>625</v>
      </c>
      <c r="F23" s="398">
        <v>18001014077</v>
      </c>
      <c r="G23" s="181" t="s">
        <v>697</v>
      </c>
      <c r="H23" s="181" t="s">
        <v>722</v>
      </c>
      <c r="I23" s="181"/>
      <c r="J23" s="24"/>
    </row>
    <row r="24" spans="1:10" customFormat="1" ht="15">
      <c r="A24" s="52">
        <v>16</v>
      </c>
      <c r="B24" s="52" t="s">
        <v>728</v>
      </c>
      <c r="C24" s="24" t="s">
        <v>751</v>
      </c>
      <c r="D24" s="24" t="s">
        <v>744</v>
      </c>
      <c r="E24" s="24">
        <v>625</v>
      </c>
      <c r="F24" s="398">
        <v>18001062972</v>
      </c>
      <c r="G24" s="181" t="s">
        <v>723</v>
      </c>
      <c r="H24" s="181" t="s">
        <v>724</v>
      </c>
      <c r="I24" s="181"/>
      <c r="J24" s="24"/>
    </row>
    <row r="25" spans="1:10" customFormat="1" ht="30">
      <c r="A25" s="52">
        <v>17</v>
      </c>
      <c r="B25" s="52" t="s">
        <v>728</v>
      </c>
      <c r="C25" s="24" t="s">
        <v>727</v>
      </c>
      <c r="D25" s="24" t="s">
        <v>726</v>
      </c>
      <c r="E25" s="24">
        <v>625</v>
      </c>
      <c r="F25" s="24"/>
      <c r="G25" s="181"/>
      <c r="H25" s="181"/>
      <c r="I25" s="181">
        <v>204576066</v>
      </c>
      <c r="J25" s="24" t="s">
        <v>725</v>
      </c>
    </row>
    <row r="26" spans="1:10" customFormat="1" ht="15">
      <c r="A26" s="52">
        <v>18</v>
      </c>
      <c r="B26" s="52"/>
      <c r="C26" s="24"/>
      <c r="D26" s="24"/>
      <c r="E26" s="24"/>
      <c r="F26" s="24"/>
      <c r="G26" s="181"/>
      <c r="H26" s="181"/>
      <c r="I26" s="181"/>
      <c r="J26" s="24"/>
    </row>
    <row r="27" spans="1:10" customFormat="1" ht="15">
      <c r="A27" s="52" t="s">
        <v>219</v>
      </c>
      <c r="B27" s="52"/>
      <c r="C27" s="24"/>
      <c r="D27" s="24"/>
      <c r="E27" s="24"/>
      <c r="F27" s="24"/>
      <c r="G27" s="181"/>
      <c r="H27" s="181"/>
      <c r="I27" s="181"/>
      <c r="J27" s="24"/>
    </row>
    <row r="28" spans="1:10">
      <c r="A28" s="185"/>
      <c r="B28" s="185"/>
      <c r="C28" s="185"/>
      <c r="D28" s="185"/>
      <c r="E28" s="185"/>
      <c r="F28" s="185"/>
      <c r="G28" s="185"/>
      <c r="H28" s="185"/>
      <c r="I28" s="185"/>
      <c r="J28" s="185"/>
    </row>
    <row r="29" spans="1:10">
      <c r="A29" s="185"/>
      <c r="B29" s="185"/>
      <c r="C29" s="185"/>
      <c r="D29" s="185"/>
      <c r="E29" s="185"/>
      <c r="F29" s="185"/>
      <c r="G29" s="185"/>
      <c r="H29" s="185"/>
      <c r="I29" s="185"/>
      <c r="J29" s="185"/>
    </row>
    <row r="30" spans="1:10">
      <c r="A30" s="186"/>
      <c r="B30" s="186"/>
      <c r="C30" s="185"/>
      <c r="D30" s="185"/>
      <c r="E30" s="185"/>
      <c r="F30" s="185"/>
      <c r="G30" s="185"/>
      <c r="H30" s="185"/>
      <c r="I30" s="185"/>
      <c r="J30" s="185"/>
    </row>
    <row r="31" spans="1:10" ht="15">
      <c r="A31" s="148"/>
      <c r="B31" s="148"/>
      <c r="C31" s="150" t="s">
        <v>96</v>
      </c>
      <c r="D31" s="151"/>
      <c r="E31" s="148"/>
      <c r="F31" s="148"/>
      <c r="G31" s="148"/>
      <c r="H31" s="148"/>
      <c r="I31" s="148"/>
      <c r="J31" s="148"/>
    </row>
    <row r="32" spans="1:10" ht="15">
      <c r="A32" s="148"/>
      <c r="B32" s="148"/>
      <c r="C32" s="148"/>
      <c r="E32" s="152"/>
      <c r="F32" s="190"/>
    </row>
    <row r="33" spans="3:5" ht="15">
      <c r="C33" s="148"/>
      <c r="E33" s="155" t="s">
        <v>214</v>
      </c>
    </row>
    <row r="34" spans="3:5" ht="15">
      <c r="C34" s="148"/>
      <c r="E34" s="148" t="s">
        <v>210</v>
      </c>
    </row>
    <row r="35" spans="3:5" ht="15">
      <c r="C35" s="148"/>
    </row>
  </sheetData>
  <pageMargins left="0.7" right="0.7" top="0.75" bottom="0.75" header="0.3" footer="0.3"/>
  <pageSetup scale="63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K30"/>
  <sheetViews>
    <sheetView view="pageBreakPreview" zoomScale="80" zoomScaleNormal="80" zoomScaleSheetLayoutView="80" workbookViewId="0">
      <selection activeCell="D20" sqref="D20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09" t="s">
        <v>352</v>
      </c>
      <c r="B1" s="110"/>
      <c r="C1" s="110"/>
      <c r="D1" s="110"/>
      <c r="E1" s="110"/>
      <c r="F1" s="110"/>
      <c r="G1" s="110"/>
      <c r="H1" s="110"/>
      <c r="I1" s="110"/>
      <c r="J1" s="110"/>
      <c r="K1" s="61" t="s">
        <v>97</v>
      </c>
    </row>
    <row r="2" spans="1:11" ht="15">
      <c r="A2" s="84" t="s">
        <v>104</v>
      </c>
      <c r="B2" s="110"/>
      <c r="C2" s="110"/>
      <c r="D2" s="110"/>
      <c r="E2" s="110"/>
      <c r="F2" s="110"/>
      <c r="G2" s="110"/>
      <c r="H2" s="110"/>
      <c r="I2" s="110"/>
      <c r="J2" s="110"/>
      <c r="K2" s="277" t="str">
        <f>'ფორმა N1'!L2</f>
        <v>08.31-09.20</v>
      </c>
    </row>
    <row r="3" spans="1:11" ht="15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1"/>
    </row>
    <row r="4" spans="1:11" ht="15">
      <c r="A4" s="59" t="e">
        <f>#REF!</f>
        <v>#REF!</v>
      </c>
      <c r="B4" s="59"/>
      <c r="C4" s="59"/>
      <c r="D4" s="60"/>
      <c r="E4" s="115"/>
      <c r="F4" s="110"/>
      <c r="G4" s="110"/>
      <c r="H4" s="110"/>
      <c r="I4" s="110"/>
      <c r="J4" s="110"/>
      <c r="K4" s="115"/>
    </row>
    <row r="5" spans="1:11" s="149" customFormat="1" ht="15">
      <c r="A5" s="182" t="str">
        <f>'ფორმა N1'!D4</f>
        <v>ააიპ ილია კოკაიას საარჩევნო კამპანიის ფონდი</v>
      </c>
      <c r="B5" s="63"/>
      <c r="C5" s="63"/>
      <c r="D5" s="63"/>
      <c r="E5" s="183"/>
      <c r="F5" s="184"/>
      <c r="G5" s="184"/>
      <c r="H5" s="184"/>
      <c r="I5" s="184"/>
      <c r="J5" s="184"/>
      <c r="K5" s="183"/>
    </row>
    <row r="6" spans="1:11" ht="13.5">
      <c r="A6" s="112"/>
      <c r="B6" s="113"/>
      <c r="C6" s="113"/>
      <c r="D6" s="113"/>
      <c r="E6" s="110"/>
      <c r="F6" s="110"/>
      <c r="G6" s="110"/>
      <c r="H6" s="110"/>
      <c r="I6" s="110"/>
      <c r="J6" s="110"/>
      <c r="K6" s="110"/>
    </row>
    <row r="7" spans="1:11" ht="60">
      <c r="A7" s="116" t="s">
        <v>64</v>
      </c>
      <c r="B7" s="108" t="s">
        <v>306</v>
      </c>
      <c r="C7" s="108" t="s">
        <v>307</v>
      </c>
      <c r="D7" s="108" t="s">
        <v>309</v>
      </c>
      <c r="E7" s="108" t="s">
        <v>308</v>
      </c>
      <c r="F7" s="108" t="s">
        <v>317</v>
      </c>
      <c r="G7" s="108" t="s">
        <v>318</v>
      </c>
      <c r="H7" s="108" t="s">
        <v>312</v>
      </c>
      <c r="I7" s="108" t="s">
        <v>313</v>
      </c>
      <c r="J7" s="108" t="s">
        <v>323</v>
      </c>
      <c r="K7" s="108" t="s">
        <v>314</v>
      </c>
    </row>
    <row r="8" spans="1:11" ht="15">
      <c r="A8" s="107">
        <v>1</v>
      </c>
      <c r="B8" s="107">
        <v>2</v>
      </c>
      <c r="C8" s="108">
        <v>3</v>
      </c>
      <c r="D8" s="107">
        <v>4</v>
      </c>
      <c r="E8" s="108">
        <v>5</v>
      </c>
      <c r="F8" s="107">
        <v>6</v>
      </c>
      <c r="G8" s="108">
        <v>7</v>
      </c>
      <c r="H8" s="107">
        <v>8</v>
      </c>
      <c r="I8" s="108">
        <v>9</v>
      </c>
      <c r="J8" s="107">
        <v>10</v>
      </c>
      <c r="K8" s="108">
        <v>11</v>
      </c>
    </row>
    <row r="9" spans="1:11" ht="30">
      <c r="A9" s="52">
        <v>1</v>
      </c>
      <c r="B9" s="24" t="s">
        <v>760</v>
      </c>
      <c r="C9" s="24" t="s">
        <v>407</v>
      </c>
      <c r="D9" s="24" t="s">
        <v>759</v>
      </c>
      <c r="E9" s="24" t="s">
        <v>761</v>
      </c>
      <c r="F9" s="24">
        <v>125</v>
      </c>
      <c r="G9" s="24">
        <v>18001005821</v>
      </c>
      <c r="H9" s="181" t="s">
        <v>762</v>
      </c>
      <c r="I9" s="181" t="s">
        <v>763</v>
      </c>
      <c r="J9" s="181"/>
      <c r="K9" s="24"/>
    </row>
    <row r="10" spans="1:11" ht="30">
      <c r="A10" s="52">
        <v>2</v>
      </c>
      <c r="B10" s="24" t="s">
        <v>765</v>
      </c>
      <c r="C10" s="24" t="s">
        <v>764</v>
      </c>
      <c r="D10" s="24" t="s">
        <v>759</v>
      </c>
      <c r="E10" s="24"/>
      <c r="F10" s="24">
        <v>125</v>
      </c>
      <c r="G10" s="24"/>
      <c r="H10" s="181"/>
      <c r="I10" s="181"/>
      <c r="J10" s="181">
        <v>230029803</v>
      </c>
      <c r="K10" s="24" t="s">
        <v>766</v>
      </c>
    </row>
    <row r="11" spans="1:11" ht="30">
      <c r="A11" s="52">
        <v>3</v>
      </c>
      <c r="B11" s="24" t="s">
        <v>768</v>
      </c>
      <c r="C11" s="24" t="s">
        <v>764</v>
      </c>
      <c r="D11" s="24" t="s">
        <v>759</v>
      </c>
      <c r="E11" s="24"/>
      <c r="F11" s="24" t="s">
        <v>775</v>
      </c>
      <c r="G11" s="24"/>
      <c r="H11" s="181"/>
      <c r="I11" s="181"/>
      <c r="J11" s="181">
        <v>230028243</v>
      </c>
      <c r="K11" s="24" t="s">
        <v>767</v>
      </c>
    </row>
    <row r="12" spans="1:11" ht="30">
      <c r="A12" s="52">
        <v>4</v>
      </c>
      <c r="B12" s="24" t="s">
        <v>769</v>
      </c>
      <c r="C12" s="24" t="s">
        <v>764</v>
      </c>
      <c r="D12" s="24" t="s">
        <v>759</v>
      </c>
      <c r="E12" s="24"/>
      <c r="F12" s="24">
        <v>125</v>
      </c>
      <c r="G12" s="24">
        <v>21001004043</v>
      </c>
      <c r="H12" s="181" t="s">
        <v>770</v>
      </c>
      <c r="I12" s="181" t="s">
        <v>771</v>
      </c>
      <c r="J12" s="181"/>
      <c r="K12" s="24"/>
    </row>
    <row r="13" spans="1:11" ht="30">
      <c r="A13" s="52">
        <v>5</v>
      </c>
      <c r="B13" s="24" t="s">
        <v>774</v>
      </c>
      <c r="C13" s="24" t="s">
        <v>764</v>
      </c>
      <c r="D13" s="24" t="s">
        <v>759</v>
      </c>
      <c r="E13" s="24"/>
      <c r="F13" s="24">
        <v>125</v>
      </c>
      <c r="G13" s="24">
        <v>18001001360</v>
      </c>
      <c r="H13" s="181" t="s">
        <v>772</v>
      </c>
      <c r="I13" s="181" t="s">
        <v>773</v>
      </c>
      <c r="J13" s="181"/>
      <c r="K13" s="24"/>
    </row>
    <row r="14" spans="1:11" ht="15">
      <c r="A14" s="52">
        <v>6</v>
      </c>
      <c r="B14" s="24"/>
      <c r="C14" s="24"/>
      <c r="D14" s="24"/>
      <c r="E14" s="24"/>
      <c r="F14" s="24"/>
      <c r="G14" s="24"/>
      <c r="H14" s="181"/>
      <c r="I14" s="181"/>
      <c r="J14" s="181"/>
      <c r="K14" s="24"/>
    </row>
    <row r="15" spans="1:11" ht="15">
      <c r="A15" s="52">
        <v>7</v>
      </c>
      <c r="B15" s="24"/>
      <c r="C15" s="24"/>
      <c r="D15" s="24"/>
      <c r="E15" s="24"/>
      <c r="F15" s="24"/>
      <c r="G15" s="24"/>
      <c r="H15" s="181"/>
      <c r="I15" s="181"/>
      <c r="J15" s="181"/>
      <c r="K15" s="24"/>
    </row>
    <row r="16" spans="1:11" ht="15">
      <c r="A16" s="52">
        <v>8</v>
      </c>
      <c r="B16" s="24"/>
      <c r="C16" s="24"/>
      <c r="D16" s="24"/>
      <c r="E16" s="24"/>
      <c r="F16" s="24"/>
      <c r="G16" s="24"/>
      <c r="H16" s="181"/>
      <c r="I16" s="181"/>
      <c r="J16" s="181"/>
      <c r="K16" s="24"/>
    </row>
    <row r="17" spans="1:11" ht="15">
      <c r="A17" s="52">
        <v>9</v>
      </c>
      <c r="B17" s="24"/>
      <c r="C17" s="24"/>
      <c r="D17" s="24"/>
      <c r="E17" s="24"/>
      <c r="F17" s="24"/>
      <c r="G17" s="24"/>
      <c r="H17" s="181"/>
      <c r="I17" s="181"/>
      <c r="J17" s="181"/>
      <c r="K17" s="24"/>
    </row>
    <row r="18" spans="1:11" ht="15">
      <c r="A18" s="52">
        <v>10</v>
      </c>
      <c r="B18" s="24"/>
      <c r="C18" s="24"/>
      <c r="D18" s="24"/>
      <c r="E18" s="24"/>
      <c r="F18" s="24"/>
      <c r="G18" s="24"/>
      <c r="H18" s="181"/>
      <c r="I18" s="181"/>
      <c r="J18" s="181"/>
      <c r="K18" s="24"/>
    </row>
    <row r="19" spans="1:11" ht="15">
      <c r="A19" s="52">
        <v>11</v>
      </c>
      <c r="B19" s="24"/>
      <c r="C19" s="24"/>
      <c r="D19" s="24"/>
      <c r="E19" s="24"/>
      <c r="F19" s="24"/>
      <c r="G19" s="24"/>
      <c r="H19" s="181"/>
      <c r="I19" s="181"/>
      <c r="J19" s="181"/>
      <c r="K19" s="24"/>
    </row>
    <row r="20" spans="1:11" ht="15">
      <c r="A20" s="52">
        <v>12</v>
      </c>
      <c r="B20" s="24"/>
      <c r="C20" s="24"/>
      <c r="D20" s="24"/>
      <c r="E20" s="24"/>
      <c r="F20" s="24"/>
      <c r="G20" s="24"/>
      <c r="H20" s="181"/>
      <c r="I20" s="181"/>
      <c r="J20" s="181"/>
      <c r="K20" s="24"/>
    </row>
    <row r="21" spans="1:11" ht="15">
      <c r="A21" s="52">
        <v>13</v>
      </c>
      <c r="B21" s="24"/>
      <c r="C21" s="24"/>
      <c r="D21" s="24"/>
      <c r="E21" s="24"/>
      <c r="F21" s="24"/>
      <c r="G21" s="24"/>
      <c r="H21" s="181"/>
      <c r="I21" s="181"/>
      <c r="J21" s="181"/>
      <c r="K21" s="24"/>
    </row>
    <row r="22" spans="1:11" ht="15">
      <c r="A22" s="52" t="s">
        <v>219</v>
      </c>
      <c r="B22" s="24"/>
      <c r="C22" s="24"/>
      <c r="D22" s="24"/>
      <c r="E22" s="24"/>
      <c r="F22" s="24"/>
      <c r="G22" s="24"/>
      <c r="H22" s="181"/>
      <c r="I22" s="181"/>
      <c r="J22" s="181"/>
      <c r="K22" s="24"/>
    </row>
    <row r="23" spans="1:1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</row>
    <row r="24" spans="1:1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1">
      <c r="A25" s="23"/>
      <c r="B25" s="22"/>
      <c r="C25" s="22"/>
      <c r="D25" s="22"/>
      <c r="E25" s="22"/>
      <c r="F25" s="22"/>
      <c r="G25" s="22"/>
      <c r="H25" s="22"/>
      <c r="I25" s="22"/>
      <c r="J25" s="22"/>
      <c r="K25" s="22"/>
    </row>
    <row r="26" spans="1:11" ht="15">
      <c r="A26" s="2"/>
      <c r="B26" s="55" t="s">
        <v>96</v>
      </c>
      <c r="C26" s="2"/>
      <c r="D26" s="2"/>
      <c r="E26" s="5"/>
      <c r="F26" s="2"/>
      <c r="G26" s="2"/>
      <c r="H26" s="2"/>
      <c r="I26" s="2"/>
      <c r="J26" s="2"/>
      <c r="K26" s="2"/>
    </row>
    <row r="27" spans="1:11" ht="15">
      <c r="A27" s="2"/>
      <c r="B27" s="2"/>
      <c r="C27" s="424"/>
      <c r="D27" s="424"/>
      <c r="F27" s="54"/>
      <c r="G27" s="56"/>
    </row>
    <row r="28" spans="1:11" ht="15">
      <c r="B28" s="2"/>
      <c r="C28" s="53" t="s">
        <v>209</v>
      </c>
      <c r="D28" s="2"/>
      <c r="F28" s="12" t="s">
        <v>214</v>
      </c>
    </row>
    <row r="29" spans="1:11" ht="15">
      <c r="B29" s="2"/>
      <c r="C29" s="2"/>
      <c r="D29" s="2"/>
      <c r="F29" s="2" t="s">
        <v>210</v>
      </c>
    </row>
    <row r="30" spans="1:11" ht="15">
      <c r="B30" s="2"/>
      <c r="C30" s="51" t="s">
        <v>103</v>
      </c>
    </row>
  </sheetData>
  <mergeCells count="1">
    <mergeCell ref="C27:D27"/>
  </mergeCells>
  <pageMargins left="0.7" right="0.7" top="0.75" bottom="0.75" header="0.3" footer="0.3"/>
  <pageSetup scale="57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M35"/>
  <sheetViews>
    <sheetView view="pageBreakPreview" zoomScale="80" zoomScaleSheetLayoutView="80" workbookViewId="0">
      <selection activeCell="I2" sqref="I2"/>
    </sheetView>
  </sheetViews>
  <sheetFormatPr defaultRowHeight="12.75"/>
  <cols>
    <col min="1" max="1" width="11.7109375" style="149" customWidth="1"/>
    <col min="2" max="2" width="21.5703125" style="149" customWidth="1"/>
    <col min="3" max="3" width="19.140625" style="149" customWidth="1"/>
    <col min="4" max="4" width="23.7109375" style="149" customWidth="1"/>
    <col min="5" max="6" width="16.5703125" style="149" bestFit="1" customWidth="1"/>
    <col min="7" max="7" width="17" style="149" customWidth="1"/>
    <col min="8" max="8" width="19" style="149" customWidth="1"/>
    <col min="9" max="9" width="24.42578125" style="149" customWidth="1"/>
    <col min="10" max="16384" width="9.140625" style="149"/>
  </cols>
  <sheetData>
    <row r="1" spans="1:13" customFormat="1" ht="15">
      <c r="A1" s="109" t="s">
        <v>354</v>
      </c>
      <c r="B1" s="110"/>
      <c r="C1" s="110"/>
      <c r="D1" s="110"/>
      <c r="E1" s="110"/>
      <c r="F1" s="110"/>
      <c r="G1" s="110"/>
      <c r="H1" s="114"/>
      <c r="I1" s="61" t="s">
        <v>97</v>
      </c>
    </row>
    <row r="2" spans="1:13" customFormat="1" ht="15">
      <c r="A2" s="84" t="s">
        <v>104</v>
      </c>
      <c r="B2" s="110"/>
      <c r="C2" s="110"/>
      <c r="D2" s="110"/>
      <c r="E2" s="110"/>
      <c r="F2" s="110"/>
      <c r="G2" s="110"/>
      <c r="H2" s="114"/>
      <c r="I2" s="277" t="str">
        <f>'ფორმა N1'!L2</f>
        <v>08.31-09.20</v>
      </c>
    </row>
    <row r="3" spans="1:13" customFormat="1" ht="15">
      <c r="A3" s="110"/>
      <c r="B3" s="110"/>
      <c r="C3" s="110"/>
      <c r="D3" s="110"/>
      <c r="E3" s="110"/>
      <c r="F3" s="110"/>
      <c r="G3" s="110"/>
      <c r="H3" s="111"/>
      <c r="I3" s="111"/>
      <c r="M3" s="149"/>
    </row>
    <row r="4" spans="1:13" customFormat="1" ht="15">
      <c r="A4" s="59" t="e">
        <f>#REF!</f>
        <v>#REF!</v>
      </c>
      <c r="B4" s="59"/>
      <c r="C4" s="59"/>
      <c r="D4" s="110"/>
      <c r="E4" s="110"/>
      <c r="F4" s="110"/>
      <c r="G4" s="110"/>
      <c r="H4" s="110"/>
      <c r="I4" s="115"/>
    </row>
    <row r="5" spans="1:13" ht="15">
      <c r="A5" s="182" t="str">
        <f>'ფორმა N1'!D4</f>
        <v>ააიპ ილია კოკაიას საარჩევნო კამპანიის ფონდი</v>
      </c>
      <c r="B5" s="63"/>
      <c r="C5" s="63"/>
      <c r="D5" s="184"/>
      <c r="E5" s="184"/>
      <c r="F5" s="184"/>
      <c r="G5" s="184"/>
      <c r="H5" s="184"/>
      <c r="I5" s="183"/>
    </row>
    <row r="6" spans="1:13" customFormat="1" ht="13.5">
      <c r="A6" s="112"/>
      <c r="B6" s="113"/>
      <c r="C6" s="113"/>
      <c r="D6" s="110"/>
      <c r="E6" s="110"/>
      <c r="F6" s="110"/>
      <c r="G6" s="110"/>
      <c r="H6" s="110"/>
      <c r="I6" s="110"/>
    </row>
    <row r="7" spans="1:13" customFormat="1" ht="75">
      <c r="A7" s="116" t="s">
        <v>64</v>
      </c>
      <c r="B7" s="108" t="s">
        <v>310</v>
      </c>
      <c r="C7" s="108" t="s">
        <v>311</v>
      </c>
      <c r="D7" s="108" t="s">
        <v>316</v>
      </c>
      <c r="E7" s="108" t="s">
        <v>318</v>
      </c>
      <c r="F7" s="108" t="s">
        <v>312</v>
      </c>
      <c r="G7" s="108" t="s">
        <v>313</v>
      </c>
      <c r="H7" s="108" t="s">
        <v>323</v>
      </c>
      <c r="I7" s="108" t="s">
        <v>314</v>
      </c>
    </row>
    <row r="8" spans="1:13" customFormat="1" ht="15">
      <c r="A8" s="107">
        <v>1</v>
      </c>
      <c r="B8" s="107">
        <v>2</v>
      </c>
      <c r="C8" s="108">
        <v>3</v>
      </c>
      <c r="D8" s="107">
        <v>6</v>
      </c>
      <c r="E8" s="108">
        <v>7</v>
      </c>
      <c r="F8" s="107">
        <v>8</v>
      </c>
      <c r="G8" s="107">
        <v>9</v>
      </c>
      <c r="H8" s="107">
        <v>10</v>
      </c>
      <c r="I8" s="108">
        <v>11</v>
      </c>
    </row>
    <row r="9" spans="1:13" customFormat="1" ht="30">
      <c r="A9" s="52">
        <v>1</v>
      </c>
      <c r="B9" s="52" t="s">
        <v>414</v>
      </c>
      <c r="C9" s="24"/>
      <c r="D9" s="24">
        <v>700</v>
      </c>
      <c r="E9" s="24"/>
      <c r="F9" s="181"/>
      <c r="G9" s="181"/>
      <c r="H9" s="24">
        <v>230091664</v>
      </c>
      <c r="I9" s="181" t="s">
        <v>413</v>
      </c>
    </row>
    <row r="10" spans="1:13" customFormat="1" ht="15">
      <c r="A10" s="52">
        <v>2</v>
      </c>
      <c r="B10" s="24"/>
      <c r="C10" s="24"/>
      <c r="D10" s="24"/>
      <c r="E10" s="24"/>
      <c r="F10" s="181"/>
      <c r="G10" s="181"/>
      <c r="H10" s="181"/>
      <c r="I10" s="24"/>
    </row>
    <row r="11" spans="1:13" customFormat="1" ht="15">
      <c r="A11" s="52">
        <v>3</v>
      </c>
      <c r="B11" s="24"/>
      <c r="C11" s="24"/>
      <c r="D11" s="24"/>
      <c r="E11" s="24"/>
      <c r="F11" s="181"/>
      <c r="G11" s="181"/>
      <c r="H11" s="181"/>
      <c r="I11" s="24"/>
    </row>
    <row r="12" spans="1:13" customFormat="1" ht="15">
      <c r="A12" s="52">
        <v>4</v>
      </c>
      <c r="B12" s="24"/>
      <c r="C12" s="24"/>
      <c r="D12" s="24"/>
      <c r="E12" s="24"/>
      <c r="F12" s="181"/>
      <c r="G12" s="181"/>
      <c r="H12" s="181"/>
      <c r="I12" s="24"/>
    </row>
    <row r="13" spans="1:13" customFormat="1" ht="15">
      <c r="A13" s="52">
        <v>5</v>
      </c>
      <c r="B13" s="24"/>
      <c r="C13" s="24"/>
      <c r="D13" s="24"/>
      <c r="E13" s="24"/>
      <c r="F13" s="181"/>
      <c r="G13" s="181"/>
      <c r="H13" s="181"/>
      <c r="I13" s="24"/>
    </row>
    <row r="14" spans="1:13" customFormat="1" ht="15">
      <c r="A14" s="52">
        <v>6</v>
      </c>
      <c r="B14" s="24"/>
      <c r="C14" s="24"/>
      <c r="D14" s="24"/>
      <c r="E14" s="24"/>
      <c r="F14" s="181"/>
      <c r="G14" s="181"/>
      <c r="H14" s="181"/>
      <c r="I14" s="24"/>
    </row>
    <row r="15" spans="1:13" customFormat="1" ht="15">
      <c r="A15" s="52">
        <v>7</v>
      </c>
      <c r="B15" s="24"/>
      <c r="C15" s="24"/>
      <c r="D15" s="24"/>
      <c r="E15" s="24"/>
      <c r="F15" s="181"/>
      <c r="G15" s="181"/>
      <c r="H15" s="181"/>
      <c r="I15" s="24"/>
    </row>
    <row r="16" spans="1:13" customFormat="1" ht="15">
      <c r="A16" s="52">
        <v>8</v>
      </c>
      <c r="B16" s="24"/>
      <c r="C16" s="24"/>
      <c r="D16" s="24"/>
      <c r="E16" s="24"/>
      <c r="F16" s="181"/>
      <c r="G16" s="181"/>
      <c r="H16" s="181"/>
      <c r="I16" s="24"/>
    </row>
    <row r="17" spans="1:9" customFormat="1" ht="15">
      <c r="A17" s="52">
        <v>9</v>
      </c>
      <c r="B17" s="24"/>
      <c r="C17" s="24"/>
      <c r="D17" s="24"/>
      <c r="E17" s="24"/>
      <c r="F17" s="181"/>
      <c r="G17" s="181"/>
      <c r="H17" s="181"/>
      <c r="I17" s="24"/>
    </row>
    <row r="18" spans="1:9" customFormat="1" ht="15">
      <c r="A18" s="52">
        <v>10</v>
      </c>
      <c r="B18" s="24"/>
      <c r="C18" s="24"/>
      <c r="D18" s="24"/>
      <c r="E18" s="24"/>
      <c r="F18" s="181"/>
      <c r="G18" s="181"/>
      <c r="H18" s="181"/>
      <c r="I18" s="24"/>
    </row>
    <row r="19" spans="1:9" customFormat="1" ht="15">
      <c r="A19" s="52">
        <v>11</v>
      </c>
      <c r="B19" s="24"/>
      <c r="C19" s="24"/>
      <c r="D19" s="24"/>
      <c r="E19" s="24"/>
      <c r="F19" s="181"/>
      <c r="G19" s="181"/>
      <c r="H19" s="181"/>
      <c r="I19" s="24"/>
    </row>
    <row r="20" spans="1:9" customFormat="1" ht="15">
      <c r="A20" s="52">
        <v>12</v>
      </c>
      <c r="B20" s="24"/>
      <c r="C20" s="24"/>
      <c r="D20" s="24"/>
      <c r="E20" s="24"/>
      <c r="F20" s="181"/>
      <c r="G20" s="181"/>
      <c r="H20" s="181"/>
      <c r="I20" s="24"/>
    </row>
    <row r="21" spans="1:9" customFormat="1" ht="15">
      <c r="A21" s="52">
        <v>13</v>
      </c>
      <c r="B21" s="24"/>
      <c r="C21" s="24"/>
      <c r="D21" s="24"/>
      <c r="E21" s="24"/>
      <c r="F21" s="181"/>
      <c r="G21" s="181"/>
      <c r="H21" s="181"/>
      <c r="I21" s="24"/>
    </row>
    <row r="22" spans="1:9" customFormat="1" ht="15">
      <c r="A22" s="52">
        <v>14</v>
      </c>
      <c r="B22" s="24"/>
      <c r="C22" s="24"/>
      <c r="D22" s="24"/>
      <c r="E22" s="24"/>
      <c r="F22" s="181"/>
      <c r="G22" s="181"/>
      <c r="H22" s="181"/>
      <c r="I22" s="24"/>
    </row>
    <row r="23" spans="1:9" customFormat="1" ht="15">
      <c r="A23" s="52">
        <v>15</v>
      </c>
      <c r="B23" s="24"/>
      <c r="C23" s="24"/>
      <c r="D23" s="24"/>
      <c r="E23" s="24"/>
      <c r="F23" s="181"/>
      <c r="G23" s="181"/>
      <c r="H23" s="181"/>
      <c r="I23" s="24"/>
    </row>
    <row r="24" spans="1:9" customFormat="1" ht="15">
      <c r="A24" s="52">
        <v>16</v>
      </c>
      <c r="B24" s="24"/>
      <c r="C24" s="24"/>
      <c r="D24" s="24"/>
      <c r="E24" s="24"/>
      <c r="F24" s="181"/>
      <c r="G24" s="181"/>
      <c r="H24" s="181"/>
      <c r="I24" s="24"/>
    </row>
    <row r="25" spans="1:9" customFormat="1" ht="15">
      <c r="A25" s="52">
        <v>17</v>
      </c>
      <c r="B25" s="24"/>
      <c r="C25" s="24"/>
      <c r="D25" s="24"/>
      <c r="E25" s="24"/>
      <c r="F25" s="181"/>
      <c r="G25" s="181"/>
      <c r="H25" s="181"/>
      <c r="I25" s="24"/>
    </row>
    <row r="26" spans="1:9" customFormat="1" ht="15">
      <c r="A26" s="52">
        <v>18</v>
      </c>
      <c r="B26" s="24"/>
      <c r="C26" s="24"/>
      <c r="D26" s="24"/>
      <c r="E26" s="24"/>
      <c r="F26" s="181"/>
      <c r="G26" s="181"/>
      <c r="H26" s="181"/>
      <c r="I26" s="24"/>
    </row>
    <row r="27" spans="1:9" customFormat="1" ht="15">
      <c r="A27" s="52" t="s">
        <v>219</v>
      </c>
      <c r="B27" s="24"/>
      <c r="C27" s="24"/>
      <c r="D27" s="24"/>
      <c r="E27" s="24"/>
      <c r="F27" s="181"/>
      <c r="G27" s="181"/>
      <c r="H27" s="181"/>
      <c r="I27" s="24"/>
    </row>
    <row r="28" spans="1:9">
      <c r="A28" s="185"/>
      <c r="B28" s="185"/>
      <c r="C28" s="185"/>
      <c r="D28" s="185"/>
      <c r="E28" s="185"/>
      <c r="F28" s="185"/>
      <c r="G28" s="185"/>
      <c r="H28" s="185"/>
      <c r="I28" s="185"/>
    </row>
    <row r="29" spans="1:9">
      <c r="A29" s="185"/>
      <c r="B29" s="185"/>
      <c r="C29" s="185"/>
      <c r="D29" s="185"/>
      <c r="E29" s="185"/>
      <c r="F29" s="185"/>
      <c r="G29" s="185"/>
      <c r="H29" s="185"/>
      <c r="I29" s="185"/>
    </row>
    <row r="30" spans="1:9">
      <c r="A30" s="186"/>
      <c r="B30" s="185"/>
      <c r="C30" s="185"/>
      <c r="D30" s="185"/>
      <c r="E30" s="185"/>
      <c r="F30" s="185"/>
      <c r="G30" s="185"/>
      <c r="H30" s="185"/>
      <c r="I30" s="185"/>
    </row>
    <row r="31" spans="1:9" ht="15">
      <c r="A31" s="148"/>
      <c r="B31" s="150" t="s">
        <v>96</v>
      </c>
      <c r="C31" s="148"/>
      <c r="D31" s="148"/>
      <c r="E31" s="151"/>
      <c r="F31" s="148"/>
      <c r="G31" s="148"/>
      <c r="H31" s="148"/>
      <c r="I31" s="148"/>
    </row>
    <row r="32" spans="1:9" ht="15">
      <c r="A32" s="148"/>
      <c r="B32" s="148"/>
      <c r="C32" s="152"/>
      <c r="D32" s="148"/>
      <c r="F32" s="152"/>
      <c r="G32" s="190"/>
    </row>
    <row r="33" spans="2:6" ht="15">
      <c r="B33" s="148"/>
      <c r="C33" s="154" t="s">
        <v>209</v>
      </c>
      <c r="D33" s="148"/>
      <c r="F33" s="155" t="s">
        <v>214</v>
      </c>
    </row>
    <row r="34" spans="2:6" ht="15">
      <c r="B34" s="148"/>
      <c r="C34" s="156" t="s">
        <v>103</v>
      </c>
      <c r="D34" s="148"/>
      <c r="F34" s="148" t="s">
        <v>210</v>
      </c>
    </row>
    <row r="35" spans="2:6" ht="15">
      <c r="B35" s="148"/>
      <c r="C35" s="156"/>
    </row>
  </sheetData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L51"/>
  <sheetViews>
    <sheetView view="pageBreakPreview" topLeftCell="F1" zoomScale="80" zoomScaleSheetLayoutView="80" workbookViewId="0">
      <selection activeCell="G9" sqref="G9"/>
    </sheetView>
  </sheetViews>
  <sheetFormatPr defaultRowHeight="15"/>
  <cols>
    <col min="1" max="1" width="10" style="148" customWidth="1"/>
    <col min="2" max="2" width="20.28515625" style="148" customWidth="1"/>
    <col min="3" max="3" width="30" style="148" customWidth="1"/>
    <col min="4" max="4" width="29" style="148" customWidth="1"/>
    <col min="5" max="5" width="22.5703125" style="148" customWidth="1"/>
    <col min="6" max="6" width="20" style="148" customWidth="1"/>
    <col min="7" max="7" width="29.28515625" style="148" customWidth="1"/>
    <col min="8" max="8" width="27.140625" style="148" customWidth="1"/>
    <col min="9" max="9" width="26.42578125" style="148" customWidth="1"/>
    <col min="10" max="10" width="0.5703125" style="148" customWidth="1"/>
    <col min="11" max="16384" width="9.140625" style="148"/>
  </cols>
  <sheetData>
    <row r="1" spans="1:10">
      <c r="A1" s="57" t="s">
        <v>324</v>
      </c>
      <c r="B1" s="59"/>
      <c r="C1" s="59"/>
      <c r="D1" s="59"/>
      <c r="E1" s="59"/>
      <c r="F1" s="59"/>
      <c r="G1" s="59"/>
      <c r="H1" s="59"/>
      <c r="I1" s="128" t="s">
        <v>162</v>
      </c>
      <c r="J1" s="129"/>
    </row>
    <row r="2" spans="1:10">
      <c r="A2" s="59" t="s">
        <v>104</v>
      </c>
      <c r="B2" s="59"/>
      <c r="C2" s="59"/>
      <c r="D2" s="59"/>
      <c r="E2" s="59"/>
      <c r="F2" s="59"/>
      <c r="G2" s="59"/>
      <c r="H2" s="59"/>
      <c r="I2" s="277" t="str">
        <f>'ფორმა N1'!L2</f>
        <v>08.31-09.20</v>
      </c>
      <c r="J2" s="129"/>
    </row>
    <row r="3" spans="1:10">
      <c r="A3" s="59"/>
      <c r="B3" s="59"/>
      <c r="C3" s="59"/>
      <c r="D3" s="59"/>
      <c r="E3" s="59"/>
      <c r="F3" s="59"/>
      <c r="G3" s="59"/>
      <c r="H3" s="59"/>
      <c r="I3" s="82"/>
      <c r="J3" s="129"/>
    </row>
    <row r="4" spans="1:10">
      <c r="A4" s="60" t="str">
        <f>'[1]ფორმა N2'!A4</f>
        <v>ანგარიშვალდებული პირის დასახელება:</v>
      </c>
      <c r="B4" s="59"/>
      <c r="C4" s="59"/>
      <c r="D4" s="59"/>
      <c r="E4" s="59"/>
      <c r="F4" s="59"/>
      <c r="G4" s="59"/>
      <c r="H4" s="59"/>
      <c r="I4" s="59"/>
      <c r="J4" s="83"/>
    </row>
    <row r="5" spans="1:10">
      <c r="A5" s="182" t="str">
        <f>'ფორმა N1'!D4</f>
        <v>ააიპ ილია კოკაიას საარჩევნო კამპანიის ფონდი</v>
      </c>
      <c r="B5" s="182"/>
      <c r="C5" s="182"/>
      <c r="D5" s="182"/>
      <c r="E5" s="182"/>
      <c r="F5" s="182"/>
      <c r="G5" s="182"/>
      <c r="H5" s="182"/>
      <c r="I5" s="182"/>
      <c r="J5" s="155"/>
    </row>
    <row r="6" spans="1:10">
      <c r="A6" s="60"/>
      <c r="B6" s="59"/>
      <c r="C6" s="59"/>
      <c r="D6" s="59"/>
      <c r="E6" s="59"/>
      <c r="F6" s="59"/>
      <c r="G6" s="59"/>
      <c r="H6" s="59"/>
      <c r="I6" s="59"/>
      <c r="J6" s="83"/>
    </row>
    <row r="7" spans="1:10">
      <c r="A7" s="59"/>
      <c r="B7" s="59"/>
      <c r="C7" s="59"/>
      <c r="D7" s="59"/>
      <c r="E7" s="59"/>
      <c r="F7" s="59"/>
      <c r="G7" s="59"/>
      <c r="H7" s="59"/>
      <c r="I7" s="59"/>
      <c r="J7" s="84"/>
    </row>
    <row r="8" spans="1:10" ht="63.75" customHeight="1">
      <c r="A8" s="130" t="s">
        <v>64</v>
      </c>
      <c r="B8" s="302" t="s">
        <v>304</v>
      </c>
      <c r="C8" s="303" t="s">
        <v>338</v>
      </c>
      <c r="D8" s="303" t="s">
        <v>339</v>
      </c>
      <c r="E8" s="303" t="s">
        <v>305</v>
      </c>
      <c r="F8" s="303" t="s">
        <v>320</v>
      </c>
      <c r="G8" s="303" t="s">
        <v>321</v>
      </c>
      <c r="H8" s="303" t="s">
        <v>340</v>
      </c>
      <c r="I8" s="131" t="s">
        <v>322</v>
      </c>
      <c r="J8" s="84"/>
    </row>
    <row r="9" spans="1:10">
      <c r="A9" s="133">
        <v>1</v>
      </c>
      <c r="B9" s="170"/>
      <c r="C9" s="138"/>
      <c r="D9" s="138"/>
      <c r="E9" s="137"/>
      <c r="F9" s="137"/>
      <c r="G9" s="137">
        <f>I9</f>
        <v>3464.9</v>
      </c>
      <c r="H9" s="137">
        <v>0</v>
      </c>
      <c r="I9" s="137">
        <f>70+392.4+15+2050+937.5</f>
        <v>3464.9</v>
      </c>
      <c r="J9" s="84"/>
    </row>
    <row r="10" spans="1:10">
      <c r="A10" s="133">
        <v>2</v>
      </c>
      <c r="B10" s="170"/>
      <c r="C10" s="138"/>
      <c r="D10" s="138"/>
      <c r="E10" s="137"/>
      <c r="F10" s="137"/>
      <c r="G10" s="137"/>
      <c r="H10" s="137"/>
      <c r="I10" s="137"/>
      <c r="J10" s="84"/>
    </row>
    <row r="11" spans="1:10">
      <c r="A11" s="133">
        <v>3</v>
      </c>
      <c r="B11" s="170"/>
      <c r="C11" s="138"/>
      <c r="D11" s="138"/>
      <c r="E11" s="137"/>
      <c r="F11" s="137"/>
      <c r="G11" s="137"/>
      <c r="H11" s="137"/>
      <c r="I11" s="137"/>
      <c r="J11" s="84"/>
    </row>
    <row r="12" spans="1:10">
      <c r="A12" s="133">
        <v>4</v>
      </c>
      <c r="B12" s="170"/>
      <c r="C12" s="138"/>
      <c r="D12" s="138"/>
      <c r="E12" s="137"/>
      <c r="F12" s="137"/>
      <c r="G12" s="137"/>
      <c r="H12" s="137"/>
      <c r="I12" s="137"/>
      <c r="J12" s="84"/>
    </row>
    <row r="13" spans="1:10">
      <c r="A13" s="133">
        <v>5</v>
      </c>
      <c r="B13" s="170"/>
      <c r="C13" s="138"/>
      <c r="D13" s="138"/>
      <c r="E13" s="137"/>
      <c r="F13" s="137"/>
      <c r="G13" s="137"/>
      <c r="H13" s="137"/>
      <c r="I13" s="137"/>
      <c r="J13" s="84"/>
    </row>
    <row r="14" spans="1:10">
      <c r="A14" s="133">
        <v>6</v>
      </c>
      <c r="B14" s="170"/>
      <c r="C14" s="138"/>
      <c r="D14" s="138"/>
      <c r="E14" s="137"/>
      <c r="F14" s="137"/>
      <c r="G14" s="137"/>
      <c r="H14" s="137"/>
      <c r="I14" s="137"/>
      <c r="J14" s="84"/>
    </row>
    <row r="15" spans="1:10">
      <c r="A15" s="133">
        <v>7</v>
      </c>
      <c r="B15" s="170"/>
      <c r="C15" s="138"/>
      <c r="D15" s="138"/>
      <c r="E15" s="137"/>
      <c r="F15" s="137"/>
      <c r="G15" s="137"/>
      <c r="H15" s="137"/>
      <c r="I15" s="137"/>
      <c r="J15" s="84"/>
    </row>
    <row r="16" spans="1:10">
      <c r="A16" s="133">
        <v>8</v>
      </c>
      <c r="B16" s="170"/>
      <c r="C16" s="138"/>
      <c r="D16" s="138"/>
      <c r="E16" s="137"/>
      <c r="F16" s="137"/>
      <c r="G16" s="137"/>
      <c r="H16" s="137"/>
      <c r="I16" s="137"/>
      <c r="J16" s="84"/>
    </row>
    <row r="17" spans="1:10">
      <c r="A17" s="133">
        <v>9</v>
      </c>
      <c r="B17" s="170"/>
      <c r="C17" s="138"/>
      <c r="D17" s="138"/>
      <c r="E17" s="137"/>
      <c r="F17" s="137"/>
      <c r="G17" s="137"/>
      <c r="H17" s="137"/>
      <c r="I17" s="137"/>
      <c r="J17" s="84"/>
    </row>
    <row r="18" spans="1:10">
      <c r="A18" s="133">
        <v>10</v>
      </c>
      <c r="B18" s="170"/>
      <c r="C18" s="138"/>
      <c r="D18" s="138"/>
      <c r="E18" s="137"/>
      <c r="F18" s="137"/>
      <c r="G18" s="137"/>
      <c r="H18" s="137"/>
      <c r="I18" s="137"/>
      <c r="J18" s="84"/>
    </row>
    <row r="19" spans="1:10">
      <c r="A19" s="133">
        <v>11</v>
      </c>
      <c r="B19" s="170"/>
      <c r="C19" s="138"/>
      <c r="D19" s="138"/>
      <c r="E19" s="137"/>
      <c r="F19" s="137"/>
      <c r="G19" s="137"/>
      <c r="H19" s="137"/>
      <c r="I19" s="137"/>
      <c r="J19" s="84"/>
    </row>
    <row r="20" spans="1:10">
      <c r="A20" s="133">
        <v>12</v>
      </c>
      <c r="B20" s="170"/>
      <c r="C20" s="138"/>
      <c r="D20" s="138"/>
      <c r="E20" s="137"/>
      <c r="F20" s="137"/>
      <c r="G20" s="137"/>
      <c r="H20" s="137"/>
      <c r="I20" s="137"/>
      <c r="J20" s="84"/>
    </row>
    <row r="21" spans="1:10">
      <c r="A21" s="133">
        <v>13</v>
      </c>
      <c r="B21" s="170"/>
      <c r="C21" s="138"/>
      <c r="D21" s="138"/>
      <c r="E21" s="137"/>
      <c r="F21" s="137"/>
      <c r="G21" s="137"/>
      <c r="H21" s="137"/>
      <c r="I21" s="137"/>
      <c r="J21" s="84"/>
    </row>
    <row r="22" spans="1:10">
      <c r="A22" s="133">
        <v>14</v>
      </c>
      <c r="B22" s="170"/>
      <c r="C22" s="138"/>
      <c r="D22" s="138"/>
      <c r="E22" s="137"/>
      <c r="F22" s="137"/>
      <c r="G22" s="137"/>
      <c r="H22" s="137"/>
      <c r="I22" s="137"/>
      <c r="J22" s="84"/>
    </row>
    <row r="23" spans="1:10">
      <c r="A23" s="133">
        <v>15</v>
      </c>
      <c r="B23" s="170"/>
      <c r="C23" s="138"/>
      <c r="D23" s="138"/>
      <c r="E23" s="137"/>
      <c r="F23" s="137"/>
      <c r="G23" s="137"/>
      <c r="H23" s="137"/>
      <c r="I23" s="137"/>
      <c r="J23" s="84"/>
    </row>
    <row r="24" spans="1:10">
      <c r="A24" s="133">
        <v>16</v>
      </c>
      <c r="B24" s="170"/>
      <c r="C24" s="138"/>
      <c r="D24" s="138"/>
      <c r="E24" s="137"/>
      <c r="F24" s="137"/>
      <c r="G24" s="137"/>
      <c r="H24" s="137"/>
      <c r="I24" s="137"/>
      <c r="J24" s="84"/>
    </row>
    <row r="25" spans="1:10">
      <c r="A25" s="133">
        <v>17</v>
      </c>
      <c r="B25" s="170"/>
      <c r="C25" s="138"/>
      <c r="D25" s="138"/>
      <c r="E25" s="137"/>
      <c r="F25" s="137"/>
      <c r="G25" s="137"/>
      <c r="H25" s="137"/>
      <c r="I25" s="137"/>
      <c r="J25" s="84"/>
    </row>
    <row r="26" spans="1:10">
      <c r="A26" s="133">
        <v>18</v>
      </c>
      <c r="B26" s="170"/>
      <c r="C26" s="138"/>
      <c r="D26" s="138"/>
      <c r="E26" s="137"/>
      <c r="F26" s="137"/>
      <c r="G26" s="137"/>
      <c r="H26" s="137"/>
      <c r="I26" s="137"/>
      <c r="J26" s="84"/>
    </row>
    <row r="27" spans="1:10">
      <c r="A27" s="133">
        <v>19</v>
      </c>
      <c r="B27" s="170"/>
      <c r="C27" s="138"/>
      <c r="D27" s="138"/>
      <c r="E27" s="137"/>
      <c r="F27" s="137"/>
      <c r="G27" s="137"/>
      <c r="H27" s="137"/>
      <c r="I27" s="137"/>
      <c r="J27" s="84"/>
    </row>
    <row r="28" spans="1:10">
      <c r="A28" s="133">
        <v>20</v>
      </c>
      <c r="B28" s="170"/>
      <c r="C28" s="138"/>
      <c r="D28" s="138"/>
      <c r="E28" s="137"/>
      <c r="F28" s="137"/>
      <c r="G28" s="137"/>
      <c r="H28" s="137"/>
      <c r="I28" s="137"/>
      <c r="J28" s="84"/>
    </row>
    <row r="29" spans="1:10">
      <c r="A29" s="133">
        <v>21</v>
      </c>
      <c r="B29" s="170"/>
      <c r="C29" s="141"/>
      <c r="D29" s="141"/>
      <c r="E29" s="140"/>
      <c r="F29" s="140"/>
      <c r="G29" s="140"/>
      <c r="H29" s="207"/>
      <c r="I29" s="137"/>
      <c r="J29" s="84"/>
    </row>
    <row r="30" spans="1:10">
      <c r="A30" s="133">
        <v>22</v>
      </c>
      <c r="B30" s="170"/>
      <c r="C30" s="141"/>
      <c r="D30" s="141"/>
      <c r="E30" s="140"/>
      <c r="F30" s="140"/>
      <c r="G30" s="140"/>
      <c r="H30" s="207"/>
      <c r="I30" s="137"/>
      <c r="J30" s="84"/>
    </row>
    <row r="31" spans="1:10">
      <c r="A31" s="133">
        <v>23</v>
      </c>
      <c r="B31" s="170"/>
      <c r="C31" s="141"/>
      <c r="D31" s="141"/>
      <c r="E31" s="140"/>
      <c r="F31" s="140"/>
      <c r="G31" s="140"/>
      <c r="H31" s="207"/>
      <c r="I31" s="137"/>
      <c r="J31" s="84"/>
    </row>
    <row r="32" spans="1:10">
      <c r="A32" s="133">
        <v>24</v>
      </c>
      <c r="B32" s="170"/>
      <c r="C32" s="141"/>
      <c r="D32" s="141"/>
      <c r="E32" s="140"/>
      <c r="F32" s="140"/>
      <c r="G32" s="140"/>
      <c r="H32" s="207"/>
      <c r="I32" s="137"/>
      <c r="J32" s="84"/>
    </row>
    <row r="33" spans="1:12">
      <c r="A33" s="133">
        <v>25</v>
      </c>
      <c r="B33" s="170"/>
      <c r="C33" s="141"/>
      <c r="D33" s="141"/>
      <c r="E33" s="140"/>
      <c r="F33" s="140"/>
      <c r="G33" s="140"/>
      <c r="H33" s="207"/>
      <c r="I33" s="137"/>
      <c r="J33" s="84"/>
    </row>
    <row r="34" spans="1:12">
      <c r="A34" s="133">
        <v>26</v>
      </c>
      <c r="B34" s="170"/>
      <c r="C34" s="141"/>
      <c r="D34" s="141"/>
      <c r="E34" s="140"/>
      <c r="F34" s="140"/>
      <c r="G34" s="140"/>
      <c r="H34" s="207"/>
      <c r="I34" s="137"/>
      <c r="J34" s="84"/>
    </row>
    <row r="35" spans="1:12">
      <c r="A35" s="133">
        <v>27</v>
      </c>
      <c r="B35" s="170"/>
      <c r="C35" s="141"/>
      <c r="D35" s="141"/>
      <c r="E35" s="140"/>
      <c r="F35" s="140"/>
      <c r="G35" s="140"/>
      <c r="H35" s="207"/>
      <c r="I35" s="137"/>
      <c r="J35" s="84"/>
    </row>
    <row r="36" spans="1:12">
      <c r="A36" s="133">
        <v>28</v>
      </c>
      <c r="B36" s="170"/>
      <c r="C36" s="141"/>
      <c r="D36" s="141"/>
      <c r="E36" s="140"/>
      <c r="F36" s="140"/>
      <c r="G36" s="140"/>
      <c r="H36" s="207"/>
      <c r="I36" s="137"/>
      <c r="J36" s="84"/>
    </row>
    <row r="37" spans="1:12">
      <c r="A37" s="133">
        <v>29</v>
      </c>
      <c r="B37" s="170"/>
      <c r="C37" s="141"/>
      <c r="D37" s="141"/>
      <c r="E37" s="140"/>
      <c r="F37" s="140"/>
      <c r="G37" s="140"/>
      <c r="H37" s="207"/>
      <c r="I37" s="137"/>
      <c r="J37" s="84"/>
    </row>
    <row r="38" spans="1:12">
      <c r="A38" s="133" t="s">
        <v>219</v>
      </c>
      <c r="B38" s="170"/>
      <c r="C38" s="141"/>
      <c r="D38" s="141"/>
      <c r="E38" s="140"/>
      <c r="F38" s="140"/>
      <c r="G38" s="208"/>
      <c r="H38" s="212" t="s">
        <v>332</v>
      </c>
      <c r="I38" s="308">
        <f>SUM(I9:I37)</f>
        <v>3464.9</v>
      </c>
      <c r="J38" s="84"/>
    </row>
    <row r="40" spans="1:12">
      <c r="A40" s="148" t="s">
        <v>355</v>
      </c>
    </row>
    <row r="42" spans="1:12">
      <c r="B42" s="150" t="s">
        <v>96</v>
      </c>
      <c r="F42" s="151"/>
    </row>
    <row r="43" spans="1:12">
      <c r="F43" s="149"/>
      <c r="I43" s="149"/>
      <c r="J43" s="149"/>
      <c r="K43" s="149"/>
      <c r="L43" s="149"/>
    </row>
    <row r="44" spans="1:12">
      <c r="C44" s="152"/>
      <c r="F44" s="152"/>
      <c r="G44" s="152"/>
      <c r="H44" s="155"/>
      <c r="I44" s="153"/>
      <c r="J44" s="149"/>
      <c r="K44" s="149"/>
      <c r="L44" s="149"/>
    </row>
    <row r="45" spans="1:12">
      <c r="A45" s="149"/>
      <c r="C45" s="154" t="s">
        <v>209</v>
      </c>
      <c r="F45" s="155" t="s">
        <v>214</v>
      </c>
      <c r="G45" s="154"/>
      <c r="H45" s="154"/>
      <c r="I45" s="153"/>
      <c r="J45" s="149"/>
      <c r="K45" s="149"/>
      <c r="L45" s="149"/>
    </row>
    <row r="46" spans="1:12">
      <c r="A46" s="149"/>
      <c r="C46" s="156" t="s">
        <v>103</v>
      </c>
      <c r="F46" s="148" t="s">
        <v>210</v>
      </c>
      <c r="I46" s="149"/>
      <c r="J46" s="149"/>
      <c r="K46" s="149"/>
      <c r="L46" s="149"/>
    </row>
    <row r="47" spans="1:12" s="149" customFormat="1">
      <c r="B47" s="148"/>
      <c r="C47" s="156"/>
      <c r="G47" s="156"/>
      <c r="H47" s="156"/>
    </row>
    <row r="48" spans="1:12" s="149" customFormat="1" ht="12.75"/>
    <row r="49" s="149" customFormat="1" ht="12.75"/>
    <row r="50" s="149" customFormat="1" ht="12.75"/>
    <row r="51" s="149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183</v>
      </c>
      <c r="C1" t="s">
        <v>163</v>
      </c>
      <c r="E1" t="s">
        <v>186</v>
      </c>
      <c r="G1" t="s">
        <v>195</v>
      </c>
    </row>
    <row r="2" spans="1:7" ht="15">
      <c r="A2" s="48">
        <v>40907</v>
      </c>
      <c r="C2" t="s">
        <v>164</v>
      </c>
      <c r="E2" t="s">
        <v>191</v>
      </c>
      <c r="G2" s="50" t="s">
        <v>196</v>
      </c>
    </row>
    <row r="3" spans="1:7" ht="15">
      <c r="A3" s="48">
        <v>40908</v>
      </c>
      <c r="C3" t="s">
        <v>165</v>
      </c>
      <c r="E3" t="s">
        <v>192</v>
      </c>
      <c r="G3" s="50" t="s">
        <v>197</v>
      </c>
    </row>
    <row r="4" spans="1:7" ht="15">
      <c r="A4" s="48">
        <v>40909</v>
      </c>
      <c r="C4" t="s">
        <v>166</v>
      </c>
      <c r="E4" t="s">
        <v>193</v>
      </c>
      <c r="G4" s="50" t="s">
        <v>198</v>
      </c>
    </row>
    <row r="5" spans="1:7">
      <c r="A5" s="48">
        <v>40910</v>
      </c>
      <c r="C5" t="s">
        <v>167</v>
      </c>
      <c r="E5" t="s">
        <v>194</v>
      </c>
    </row>
    <row r="6" spans="1:7">
      <c r="A6" s="48">
        <v>40911</v>
      </c>
      <c r="C6" t="s">
        <v>168</v>
      </c>
    </row>
    <row r="7" spans="1:7">
      <c r="A7" s="48">
        <v>40912</v>
      </c>
      <c r="C7" t="s">
        <v>169</v>
      </c>
    </row>
    <row r="8" spans="1:7">
      <c r="A8" s="48">
        <v>40913</v>
      </c>
      <c r="C8" t="s">
        <v>170</v>
      </c>
    </row>
    <row r="9" spans="1:7">
      <c r="A9" s="48">
        <v>40914</v>
      </c>
      <c r="C9" t="s">
        <v>171</v>
      </c>
    </row>
    <row r="10" spans="1:7">
      <c r="A10" s="48">
        <v>40915</v>
      </c>
      <c r="C10" t="s">
        <v>172</v>
      </c>
    </row>
    <row r="11" spans="1:7">
      <c r="A11" s="48">
        <v>40916</v>
      </c>
      <c r="C11" t="s">
        <v>173</v>
      </c>
    </row>
    <row r="12" spans="1:7">
      <c r="A12" s="48">
        <v>40917</v>
      </c>
      <c r="C12" t="s">
        <v>174</v>
      </c>
    </row>
    <row r="13" spans="1:7">
      <c r="A13" s="48">
        <v>40918</v>
      </c>
      <c r="C13" t="s">
        <v>175</v>
      </c>
    </row>
    <row r="14" spans="1:7">
      <c r="A14" s="48">
        <v>40919</v>
      </c>
      <c r="C14" t="s">
        <v>176</v>
      </c>
    </row>
    <row r="15" spans="1:7">
      <c r="A15" s="48">
        <v>40920</v>
      </c>
      <c r="C15" t="s">
        <v>177</v>
      </c>
    </row>
    <row r="16" spans="1:7">
      <c r="A16" s="48">
        <v>40921</v>
      </c>
      <c r="C16" t="s">
        <v>178</v>
      </c>
    </row>
    <row r="17" spans="1:3">
      <c r="A17" s="48">
        <v>40922</v>
      </c>
      <c r="C17" t="s">
        <v>179</v>
      </c>
    </row>
    <row r="18" spans="1:3">
      <c r="A18" s="48">
        <v>40923</v>
      </c>
      <c r="C18" t="s">
        <v>180</v>
      </c>
    </row>
    <row r="19" spans="1:3">
      <c r="A19" s="48">
        <v>40924</v>
      </c>
      <c r="C19" t="s">
        <v>181</v>
      </c>
    </row>
    <row r="20" spans="1:3">
      <c r="A20" s="48">
        <v>40925</v>
      </c>
      <c r="C20" t="s">
        <v>182</v>
      </c>
    </row>
    <row r="21" spans="1:3">
      <c r="A21" s="48">
        <v>40926</v>
      </c>
    </row>
    <row r="22" spans="1:3">
      <c r="A22" s="48">
        <v>40927</v>
      </c>
    </row>
    <row r="23" spans="1:3">
      <c r="A23" s="48">
        <v>40928</v>
      </c>
    </row>
    <row r="24" spans="1:3">
      <c r="A24" s="48">
        <v>40929</v>
      </c>
    </row>
    <row r="25" spans="1:3">
      <c r="A25" s="48">
        <v>40930</v>
      </c>
    </row>
    <row r="26" spans="1:3">
      <c r="A26" s="48">
        <v>40931</v>
      </c>
    </row>
    <row r="27" spans="1:3">
      <c r="A27" s="48">
        <v>40932</v>
      </c>
    </row>
    <row r="28" spans="1:3">
      <c r="A28" s="48">
        <v>40933</v>
      </c>
    </row>
    <row r="29" spans="1:3">
      <c r="A29" s="48">
        <v>40934</v>
      </c>
    </row>
    <row r="30" spans="1:3">
      <c r="A30" s="48">
        <v>40935</v>
      </c>
    </row>
    <row r="31" spans="1:3">
      <c r="A31" s="48">
        <v>40936</v>
      </c>
    </row>
    <row r="32" spans="1:3">
      <c r="A32" s="48">
        <v>40937</v>
      </c>
    </row>
    <row r="33" spans="1:1">
      <c r="A33" s="48">
        <v>40938</v>
      </c>
    </row>
    <row r="34" spans="1:1">
      <c r="A34" s="48">
        <v>40939</v>
      </c>
    </row>
    <row r="35" spans="1:1">
      <c r="A35" s="48">
        <v>40941</v>
      </c>
    </row>
    <row r="36" spans="1:1">
      <c r="A36" s="48">
        <v>40942</v>
      </c>
    </row>
    <row r="37" spans="1:1">
      <c r="A37" s="48">
        <v>40943</v>
      </c>
    </row>
    <row r="38" spans="1:1">
      <c r="A38" s="48">
        <v>40944</v>
      </c>
    </row>
    <row r="39" spans="1:1">
      <c r="A39" s="48">
        <v>40945</v>
      </c>
    </row>
    <row r="40" spans="1:1">
      <c r="A40" s="48">
        <v>40946</v>
      </c>
    </row>
    <row r="41" spans="1:1">
      <c r="A41" s="48">
        <v>40947</v>
      </c>
    </row>
    <row r="42" spans="1:1">
      <c r="A42" s="48">
        <v>40948</v>
      </c>
    </row>
    <row r="43" spans="1:1">
      <c r="A43" s="48">
        <v>40949</v>
      </c>
    </row>
    <row r="44" spans="1:1">
      <c r="A44" s="48">
        <v>40950</v>
      </c>
    </row>
    <row r="45" spans="1:1">
      <c r="A45" s="48">
        <v>40951</v>
      </c>
    </row>
    <row r="46" spans="1:1">
      <c r="A46" s="48">
        <v>40952</v>
      </c>
    </row>
    <row r="47" spans="1:1">
      <c r="A47" s="48">
        <v>40953</v>
      </c>
    </row>
    <row r="48" spans="1:1">
      <c r="A48" s="48">
        <v>40954</v>
      </c>
    </row>
    <row r="49" spans="1:1">
      <c r="A49" s="48">
        <v>40955</v>
      </c>
    </row>
    <row r="50" spans="1:1">
      <c r="A50" s="48">
        <v>40956</v>
      </c>
    </row>
    <row r="51" spans="1:1">
      <c r="A51" s="48">
        <v>40957</v>
      </c>
    </row>
    <row r="52" spans="1:1">
      <c r="A52" s="48">
        <v>40958</v>
      </c>
    </row>
    <row r="53" spans="1:1">
      <c r="A53" s="48">
        <v>40959</v>
      </c>
    </row>
    <row r="54" spans="1:1">
      <c r="A54" s="48">
        <v>40960</v>
      </c>
    </row>
    <row r="55" spans="1:1">
      <c r="A55" s="48">
        <v>40961</v>
      </c>
    </row>
    <row r="56" spans="1:1">
      <c r="A56" s="48">
        <v>40962</v>
      </c>
    </row>
    <row r="57" spans="1:1">
      <c r="A57" s="48">
        <v>40963</v>
      </c>
    </row>
    <row r="58" spans="1:1">
      <c r="A58" s="48">
        <v>40964</v>
      </c>
    </row>
    <row r="59" spans="1:1">
      <c r="A59" s="48">
        <v>40965</v>
      </c>
    </row>
    <row r="60" spans="1:1">
      <c r="A60" s="48">
        <v>40966</v>
      </c>
    </row>
    <row r="61" spans="1:1">
      <c r="A61" s="48">
        <v>40967</v>
      </c>
    </row>
    <row r="62" spans="1:1">
      <c r="A62" s="48">
        <v>40968</v>
      </c>
    </row>
    <row r="63" spans="1:1">
      <c r="A63" s="48">
        <v>40969</v>
      </c>
    </row>
    <row r="64" spans="1:1">
      <c r="A64" s="48">
        <v>40970</v>
      </c>
    </row>
    <row r="65" spans="1:1">
      <c r="A65" s="48">
        <v>40971</v>
      </c>
    </row>
    <row r="66" spans="1:1">
      <c r="A66" s="48">
        <v>40972</v>
      </c>
    </row>
    <row r="67" spans="1:1">
      <c r="A67" s="48">
        <v>40973</v>
      </c>
    </row>
    <row r="68" spans="1:1">
      <c r="A68" s="48">
        <v>40974</v>
      </c>
    </row>
    <row r="69" spans="1:1">
      <c r="A69" s="48">
        <v>40975</v>
      </c>
    </row>
    <row r="70" spans="1:1">
      <c r="A70" s="48">
        <v>40976</v>
      </c>
    </row>
    <row r="71" spans="1:1">
      <c r="A71" s="48">
        <v>40977</v>
      </c>
    </row>
    <row r="72" spans="1:1">
      <c r="A72" s="48">
        <v>40978</v>
      </c>
    </row>
    <row r="73" spans="1:1">
      <c r="A73" s="48">
        <v>40979</v>
      </c>
    </row>
    <row r="74" spans="1:1">
      <c r="A74" s="48">
        <v>40980</v>
      </c>
    </row>
    <row r="75" spans="1:1">
      <c r="A75" s="48">
        <v>40981</v>
      </c>
    </row>
    <row r="76" spans="1:1">
      <c r="A76" s="48">
        <v>40982</v>
      </c>
    </row>
    <row r="77" spans="1:1">
      <c r="A77" s="48">
        <v>40983</v>
      </c>
    </row>
    <row r="78" spans="1:1">
      <c r="A78" s="48">
        <v>40984</v>
      </c>
    </row>
    <row r="79" spans="1:1">
      <c r="A79" s="48">
        <v>40985</v>
      </c>
    </row>
    <row r="80" spans="1:1">
      <c r="A80" s="48">
        <v>40986</v>
      </c>
    </row>
    <row r="81" spans="1:1">
      <c r="A81" s="48">
        <v>40987</v>
      </c>
    </row>
    <row r="82" spans="1:1">
      <c r="A82" s="48">
        <v>40988</v>
      </c>
    </row>
    <row r="83" spans="1:1">
      <c r="A83" s="48">
        <v>40989</v>
      </c>
    </row>
    <row r="84" spans="1:1">
      <c r="A84" s="48">
        <v>40990</v>
      </c>
    </row>
    <row r="85" spans="1:1">
      <c r="A85" s="48">
        <v>40991</v>
      </c>
    </row>
    <row r="86" spans="1:1">
      <c r="A86" s="48">
        <v>40992</v>
      </c>
    </row>
    <row r="87" spans="1:1">
      <c r="A87" s="48">
        <v>40993</v>
      </c>
    </row>
    <row r="88" spans="1:1">
      <c r="A88" s="48">
        <v>40994</v>
      </c>
    </row>
    <row r="89" spans="1:1">
      <c r="A89" s="48">
        <v>40995</v>
      </c>
    </row>
    <row r="90" spans="1:1">
      <c r="A90" s="48">
        <v>40996</v>
      </c>
    </row>
    <row r="91" spans="1:1">
      <c r="A91" s="48">
        <v>40997</v>
      </c>
    </row>
    <row r="92" spans="1:1">
      <c r="A92" s="48">
        <v>40998</v>
      </c>
    </row>
    <row r="93" spans="1:1">
      <c r="A93" s="48">
        <v>40999</v>
      </c>
    </row>
    <row r="94" spans="1:1">
      <c r="A94" s="48">
        <v>41000</v>
      </c>
    </row>
    <row r="95" spans="1:1">
      <c r="A95" s="48">
        <v>41001</v>
      </c>
    </row>
    <row r="96" spans="1:1">
      <c r="A96" s="48">
        <v>41002</v>
      </c>
    </row>
    <row r="97" spans="1:1">
      <c r="A97" s="48">
        <v>41003</v>
      </c>
    </row>
    <row r="98" spans="1:1">
      <c r="A98" s="48">
        <v>41004</v>
      </c>
    </row>
    <row r="99" spans="1:1">
      <c r="A99" s="48">
        <v>41005</v>
      </c>
    </row>
    <row r="100" spans="1:1">
      <c r="A100" s="48">
        <v>41006</v>
      </c>
    </row>
    <row r="101" spans="1:1">
      <c r="A101" s="48">
        <v>41007</v>
      </c>
    </row>
    <row r="102" spans="1:1">
      <c r="A102" s="48">
        <v>41008</v>
      </c>
    </row>
    <row r="103" spans="1:1">
      <c r="A103" s="48">
        <v>41009</v>
      </c>
    </row>
    <row r="104" spans="1:1">
      <c r="A104" s="48">
        <v>41010</v>
      </c>
    </row>
    <row r="105" spans="1:1">
      <c r="A105" s="48">
        <v>41011</v>
      </c>
    </row>
    <row r="106" spans="1:1">
      <c r="A106" s="48">
        <v>41012</v>
      </c>
    </row>
    <row r="107" spans="1:1">
      <c r="A107" s="48">
        <v>41013</v>
      </c>
    </row>
    <row r="108" spans="1:1">
      <c r="A108" s="48">
        <v>41014</v>
      </c>
    </row>
    <row r="109" spans="1:1">
      <c r="A109" s="48">
        <v>41015</v>
      </c>
    </row>
    <row r="110" spans="1:1">
      <c r="A110" s="48">
        <v>41016</v>
      </c>
    </row>
    <row r="111" spans="1:1">
      <c r="A111" s="48">
        <v>41017</v>
      </c>
    </row>
    <row r="112" spans="1:1">
      <c r="A112" s="48">
        <v>41018</v>
      </c>
    </row>
    <row r="113" spans="1:1">
      <c r="A113" s="48">
        <v>41019</v>
      </c>
    </row>
    <row r="114" spans="1:1">
      <c r="A114" s="48">
        <v>41020</v>
      </c>
    </row>
    <row r="115" spans="1:1">
      <c r="A115" s="48">
        <v>41021</v>
      </c>
    </row>
    <row r="116" spans="1:1">
      <c r="A116" s="48">
        <v>41022</v>
      </c>
    </row>
    <row r="117" spans="1:1">
      <c r="A117" s="48">
        <v>41023</v>
      </c>
    </row>
    <row r="118" spans="1:1">
      <c r="A118" s="48">
        <v>41024</v>
      </c>
    </row>
    <row r="119" spans="1:1">
      <c r="A119" s="48">
        <v>41025</v>
      </c>
    </row>
    <row r="120" spans="1:1">
      <c r="A120" s="48">
        <v>41026</v>
      </c>
    </row>
    <row r="121" spans="1:1">
      <c r="A121" s="48">
        <v>41027</v>
      </c>
    </row>
    <row r="122" spans="1:1">
      <c r="A122" s="48">
        <v>41028</v>
      </c>
    </row>
    <row r="123" spans="1:1">
      <c r="A123" s="48">
        <v>41029</v>
      </c>
    </row>
    <row r="124" spans="1:1">
      <c r="A124" s="48">
        <v>41030</v>
      </c>
    </row>
    <row r="125" spans="1:1">
      <c r="A125" s="48">
        <v>41031</v>
      </c>
    </row>
    <row r="126" spans="1:1">
      <c r="A126" s="48">
        <v>41032</v>
      </c>
    </row>
    <row r="127" spans="1:1">
      <c r="A127" s="48">
        <v>41033</v>
      </c>
    </row>
    <row r="128" spans="1:1">
      <c r="A128" s="48">
        <v>41034</v>
      </c>
    </row>
    <row r="129" spans="1:1">
      <c r="A129" s="48">
        <v>41035</v>
      </c>
    </row>
    <row r="130" spans="1:1">
      <c r="A130" s="48">
        <v>41036</v>
      </c>
    </row>
    <row r="131" spans="1:1">
      <c r="A131" s="48">
        <v>41037</v>
      </c>
    </row>
    <row r="132" spans="1:1">
      <c r="A132" s="48">
        <v>41038</v>
      </c>
    </row>
    <row r="133" spans="1:1">
      <c r="A133" s="48">
        <v>41039</v>
      </c>
    </row>
    <row r="134" spans="1:1">
      <c r="A134" s="48">
        <v>41040</v>
      </c>
    </row>
    <row r="135" spans="1:1">
      <c r="A135" s="48">
        <v>41041</v>
      </c>
    </row>
    <row r="136" spans="1:1">
      <c r="A136" s="48">
        <v>41042</v>
      </c>
    </row>
    <row r="137" spans="1:1">
      <c r="A137" s="48">
        <v>41043</v>
      </c>
    </row>
    <row r="138" spans="1:1">
      <c r="A138" s="48">
        <v>41044</v>
      </c>
    </row>
    <row r="139" spans="1:1">
      <c r="A139" s="48">
        <v>41045</v>
      </c>
    </row>
    <row r="140" spans="1:1">
      <c r="A140" s="48">
        <v>41046</v>
      </c>
    </row>
    <row r="141" spans="1:1">
      <c r="A141" s="48">
        <v>41047</v>
      </c>
    </row>
    <row r="142" spans="1:1">
      <c r="A142" s="48">
        <v>41048</v>
      </c>
    </row>
    <row r="143" spans="1:1">
      <c r="A143" s="48">
        <v>41049</v>
      </c>
    </row>
    <row r="144" spans="1:1">
      <c r="A144" s="48">
        <v>41050</v>
      </c>
    </row>
    <row r="145" spans="1:1">
      <c r="A145" s="48">
        <v>41051</v>
      </c>
    </row>
    <row r="146" spans="1:1">
      <c r="A146" s="48">
        <v>41052</v>
      </c>
    </row>
    <row r="147" spans="1:1">
      <c r="A147" s="48">
        <v>41053</v>
      </c>
    </row>
    <row r="148" spans="1:1">
      <c r="A148" s="48">
        <v>41054</v>
      </c>
    </row>
    <row r="149" spans="1:1">
      <c r="A149" s="48">
        <v>41055</v>
      </c>
    </row>
    <row r="150" spans="1:1">
      <c r="A150" s="48">
        <v>41056</v>
      </c>
    </row>
    <row r="151" spans="1:1">
      <c r="A151" s="48">
        <v>41057</v>
      </c>
    </row>
    <row r="152" spans="1:1">
      <c r="A152" s="48">
        <v>41058</v>
      </c>
    </row>
    <row r="153" spans="1:1">
      <c r="A153" s="48">
        <v>41059</v>
      </c>
    </row>
    <row r="154" spans="1:1">
      <c r="A154" s="48">
        <v>41060</v>
      </c>
    </row>
    <row r="155" spans="1:1">
      <c r="A155" s="48">
        <v>41061</v>
      </c>
    </row>
    <row r="156" spans="1:1">
      <c r="A156" s="48">
        <v>41062</v>
      </c>
    </row>
    <row r="157" spans="1:1">
      <c r="A157" s="48">
        <v>41063</v>
      </c>
    </row>
    <row r="158" spans="1:1">
      <c r="A158" s="48">
        <v>41064</v>
      </c>
    </row>
    <row r="159" spans="1:1">
      <c r="A159" s="48">
        <v>41065</v>
      </c>
    </row>
    <row r="160" spans="1:1">
      <c r="A160" s="48">
        <v>41066</v>
      </c>
    </row>
    <row r="161" spans="1:1">
      <c r="A161" s="48">
        <v>41067</v>
      </c>
    </row>
    <row r="162" spans="1:1">
      <c r="A162" s="48">
        <v>41068</v>
      </c>
    </row>
    <row r="163" spans="1:1">
      <c r="A163" s="48">
        <v>41069</v>
      </c>
    </row>
    <row r="164" spans="1:1">
      <c r="A164" s="48">
        <v>41070</v>
      </c>
    </row>
    <row r="165" spans="1:1">
      <c r="A165" s="48">
        <v>41071</v>
      </c>
    </row>
    <row r="166" spans="1:1">
      <c r="A166" s="48">
        <v>41072</v>
      </c>
    </row>
    <row r="167" spans="1:1">
      <c r="A167" s="48">
        <v>41073</v>
      </c>
    </row>
    <row r="168" spans="1:1">
      <c r="A168" s="48">
        <v>41074</v>
      </c>
    </row>
    <row r="169" spans="1:1">
      <c r="A169" s="48">
        <v>41075</v>
      </c>
    </row>
    <row r="170" spans="1:1">
      <c r="A170" s="48">
        <v>41076</v>
      </c>
    </row>
    <row r="171" spans="1:1">
      <c r="A171" s="48">
        <v>41077</v>
      </c>
    </row>
    <row r="172" spans="1:1">
      <c r="A172" s="48">
        <v>41078</v>
      </c>
    </row>
    <row r="173" spans="1:1">
      <c r="A173" s="48">
        <v>41079</v>
      </c>
    </row>
    <row r="174" spans="1:1">
      <c r="A174" s="48">
        <v>41080</v>
      </c>
    </row>
    <row r="175" spans="1:1">
      <c r="A175" s="48">
        <v>41081</v>
      </c>
    </row>
    <row r="176" spans="1:1">
      <c r="A176" s="48">
        <v>41082</v>
      </c>
    </row>
    <row r="177" spans="1:1">
      <c r="A177" s="48">
        <v>41083</v>
      </c>
    </row>
    <row r="178" spans="1:1">
      <c r="A178" s="48">
        <v>41084</v>
      </c>
    </row>
    <row r="179" spans="1:1">
      <c r="A179" s="48">
        <v>41085</v>
      </c>
    </row>
    <row r="180" spans="1:1">
      <c r="A180" s="48">
        <v>41086</v>
      </c>
    </row>
    <row r="181" spans="1:1">
      <c r="A181" s="48">
        <v>41087</v>
      </c>
    </row>
    <row r="182" spans="1:1">
      <c r="A182" s="48">
        <v>41088</v>
      </c>
    </row>
    <row r="183" spans="1:1">
      <c r="A183" s="48">
        <v>41089</v>
      </c>
    </row>
    <row r="184" spans="1:1">
      <c r="A184" s="48">
        <v>41090</v>
      </c>
    </row>
    <row r="185" spans="1:1">
      <c r="A185" s="48">
        <v>41091</v>
      </c>
    </row>
    <row r="186" spans="1:1">
      <c r="A186" s="48">
        <v>41092</v>
      </c>
    </row>
    <row r="187" spans="1:1">
      <c r="A187" s="48">
        <v>41093</v>
      </c>
    </row>
    <row r="188" spans="1:1">
      <c r="A188" s="48">
        <v>41094</v>
      </c>
    </row>
    <row r="189" spans="1:1">
      <c r="A189" s="48">
        <v>41095</v>
      </c>
    </row>
    <row r="190" spans="1:1">
      <c r="A190" s="48">
        <v>41096</v>
      </c>
    </row>
    <row r="191" spans="1:1">
      <c r="A191" s="48">
        <v>41097</v>
      </c>
    </row>
    <row r="192" spans="1:1">
      <c r="A192" s="48">
        <v>41098</v>
      </c>
    </row>
    <row r="193" spans="1:1">
      <c r="A193" s="48">
        <v>41099</v>
      </c>
    </row>
    <row r="194" spans="1:1">
      <c r="A194" s="48">
        <v>41100</v>
      </c>
    </row>
    <row r="195" spans="1:1">
      <c r="A195" s="48">
        <v>41101</v>
      </c>
    </row>
    <row r="196" spans="1:1">
      <c r="A196" s="48">
        <v>41102</v>
      </c>
    </row>
    <row r="197" spans="1:1">
      <c r="A197" s="48">
        <v>41103</v>
      </c>
    </row>
    <row r="198" spans="1:1">
      <c r="A198" s="48">
        <v>41104</v>
      </c>
    </row>
    <row r="199" spans="1:1">
      <c r="A199" s="48">
        <v>41105</v>
      </c>
    </row>
    <row r="200" spans="1:1">
      <c r="A200" s="48">
        <v>41106</v>
      </c>
    </row>
    <row r="201" spans="1:1">
      <c r="A201" s="48">
        <v>41107</v>
      </c>
    </row>
    <row r="202" spans="1:1">
      <c r="A202" s="48">
        <v>41108</v>
      </c>
    </row>
    <row r="203" spans="1:1">
      <c r="A203" s="48">
        <v>41109</v>
      </c>
    </row>
    <row r="204" spans="1:1">
      <c r="A204" s="48">
        <v>41110</v>
      </c>
    </row>
    <row r="205" spans="1:1">
      <c r="A205" s="48">
        <v>41111</v>
      </c>
    </row>
    <row r="206" spans="1:1">
      <c r="A206" s="48">
        <v>41112</v>
      </c>
    </row>
    <row r="207" spans="1:1">
      <c r="A207" s="48">
        <v>41113</v>
      </c>
    </row>
    <row r="208" spans="1:1">
      <c r="A208" s="48">
        <v>41114</v>
      </c>
    </row>
    <row r="209" spans="1:1">
      <c r="A209" s="48">
        <v>41115</v>
      </c>
    </row>
    <row r="210" spans="1:1">
      <c r="A210" s="48">
        <v>41116</v>
      </c>
    </row>
    <row r="211" spans="1:1">
      <c r="A211" s="48">
        <v>41117</v>
      </c>
    </row>
    <row r="212" spans="1:1">
      <c r="A212" s="48">
        <v>41118</v>
      </c>
    </row>
    <row r="213" spans="1:1">
      <c r="A213" s="48">
        <v>41119</v>
      </c>
    </row>
    <row r="214" spans="1:1">
      <c r="A214" s="48">
        <v>41120</v>
      </c>
    </row>
    <row r="215" spans="1:1">
      <c r="A215" s="48">
        <v>41121</v>
      </c>
    </row>
    <row r="216" spans="1:1">
      <c r="A216" s="48">
        <v>41122</v>
      </c>
    </row>
    <row r="217" spans="1:1">
      <c r="A217" s="48">
        <v>41123</v>
      </c>
    </row>
    <row r="218" spans="1:1">
      <c r="A218" s="48">
        <v>41124</v>
      </c>
    </row>
    <row r="219" spans="1:1">
      <c r="A219" s="48">
        <v>41125</v>
      </c>
    </row>
    <row r="220" spans="1:1">
      <c r="A220" s="48">
        <v>41126</v>
      </c>
    </row>
    <row r="221" spans="1:1">
      <c r="A221" s="48">
        <v>41127</v>
      </c>
    </row>
    <row r="222" spans="1:1">
      <c r="A222" s="48">
        <v>41128</v>
      </c>
    </row>
    <row r="223" spans="1:1">
      <c r="A223" s="48">
        <v>41129</v>
      </c>
    </row>
    <row r="224" spans="1:1">
      <c r="A224" s="48">
        <v>41130</v>
      </c>
    </row>
    <row r="225" spans="1:1">
      <c r="A225" s="48">
        <v>41131</v>
      </c>
    </row>
    <row r="226" spans="1:1">
      <c r="A226" s="48">
        <v>41132</v>
      </c>
    </row>
    <row r="227" spans="1:1">
      <c r="A227" s="48">
        <v>41133</v>
      </c>
    </row>
    <row r="228" spans="1:1">
      <c r="A228" s="48">
        <v>41134</v>
      </c>
    </row>
    <row r="229" spans="1:1">
      <c r="A229" s="48">
        <v>41135</v>
      </c>
    </row>
    <row r="230" spans="1:1">
      <c r="A230" s="48">
        <v>41136</v>
      </c>
    </row>
    <row r="231" spans="1:1">
      <c r="A231" s="48">
        <v>41137</v>
      </c>
    </row>
    <row r="232" spans="1:1">
      <c r="A232" s="48">
        <v>41138</v>
      </c>
    </row>
    <row r="233" spans="1:1">
      <c r="A233" s="48">
        <v>41139</v>
      </c>
    </row>
    <row r="234" spans="1:1">
      <c r="A234" s="48">
        <v>41140</v>
      </c>
    </row>
    <row r="235" spans="1:1">
      <c r="A235" s="48">
        <v>41141</v>
      </c>
    </row>
    <row r="236" spans="1:1">
      <c r="A236" s="48">
        <v>41142</v>
      </c>
    </row>
    <row r="237" spans="1:1">
      <c r="A237" s="48">
        <v>41143</v>
      </c>
    </row>
    <row r="238" spans="1:1">
      <c r="A238" s="48">
        <v>41144</v>
      </c>
    </row>
    <row r="239" spans="1:1">
      <c r="A239" s="48">
        <v>41145</v>
      </c>
    </row>
    <row r="240" spans="1:1">
      <c r="A240" s="48">
        <v>41146</v>
      </c>
    </row>
    <row r="241" spans="1:1">
      <c r="A241" s="48">
        <v>41147</v>
      </c>
    </row>
    <row r="242" spans="1:1">
      <c r="A242" s="48">
        <v>41148</v>
      </c>
    </row>
    <row r="243" spans="1:1">
      <c r="A243" s="48">
        <v>41149</v>
      </c>
    </row>
    <row r="244" spans="1:1">
      <c r="A244" s="48">
        <v>41150</v>
      </c>
    </row>
    <row r="245" spans="1:1">
      <c r="A245" s="48">
        <v>41151</v>
      </c>
    </row>
    <row r="246" spans="1:1">
      <c r="A246" s="48">
        <v>41152</v>
      </c>
    </row>
    <row r="247" spans="1:1">
      <c r="A247" s="48">
        <v>41153</v>
      </c>
    </row>
    <row r="248" spans="1:1">
      <c r="A248" s="48">
        <v>41154</v>
      </c>
    </row>
    <row r="249" spans="1:1">
      <c r="A249" s="48">
        <v>41155</v>
      </c>
    </row>
    <row r="250" spans="1:1">
      <c r="A250" s="48">
        <v>41156</v>
      </c>
    </row>
    <row r="251" spans="1:1">
      <c r="A251" s="48">
        <v>41157</v>
      </c>
    </row>
    <row r="252" spans="1:1">
      <c r="A252" s="48">
        <v>41158</v>
      </c>
    </row>
    <row r="253" spans="1:1">
      <c r="A253" s="48">
        <v>41159</v>
      </c>
    </row>
    <row r="254" spans="1:1">
      <c r="A254" s="48">
        <v>41160</v>
      </c>
    </row>
    <row r="255" spans="1:1">
      <c r="A255" s="48">
        <v>41161</v>
      </c>
    </row>
    <row r="256" spans="1:1">
      <c r="A256" s="48">
        <v>41162</v>
      </c>
    </row>
    <row r="257" spans="1:1">
      <c r="A257" s="48">
        <v>41163</v>
      </c>
    </row>
    <row r="258" spans="1:1">
      <c r="A258" s="48">
        <v>41164</v>
      </c>
    </row>
    <row r="259" spans="1:1">
      <c r="A259" s="48">
        <v>41165</v>
      </c>
    </row>
    <row r="260" spans="1:1">
      <c r="A260" s="48">
        <v>41166</v>
      </c>
    </row>
    <row r="261" spans="1:1">
      <c r="A261" s="48">
        <v>41167</v>
      </c>
    </row>
    <row r="262" spans="1:1">
      <c r="A262" s="48">
        <v>41168</v>
      </c>
    </row>
    <row r="263" spans="1:1">
      <c r="A263" s="48">
        <v>41169</v>
      </c>
    </row>
    <row r="264" spans="1:1">
      <c r="A264" s="48">
        <v>41170</v>
      </c>
    </row>
    <row r="265" spans="1:1">
      <c r="A265" s="48">
        <v>41171</v>
      </c>
    </row>
    <row r="266" spans="1:1">
      <c r="A266" s="48">
        <v>41172</v>
      </c>
    </row>
    <row r="267" spans="1:1">
      <c r="A267" s="48">
        <v>41173</v>
      </c>
    </row>
    <row r="268" spans="1:1">
      <c r="A268" s="48">
        <v>41174</v>
      </c>
    </row>
    <row r="269" spans="1:1">
      <c r="A269" s="48">
        <v>41175</v>
      </c>
    </row>
    <row r="270" spans="1:1">
      <c r="A270" s="48">
        <v>41176</v>
      </c>
    </row>
    <row r="271" spans="1:1">
      <c r="A271" s="48">
        <v>41177</v>
      </c>
    </row>
    <row r="272" spans="1:1">
      <c r="A272" s="48">
        <v>41178</v>
      </c>
    </row>
    <row r="273" spans="1:1">
      <c r="A273" s="48">
        <v>41179</v>
      </c>
    </row>
    <row r="274" spans="1:1">
      <c r="A274" s="48">
        <v>41180</v>
      </c>
    </row>
    <row r="275" spans="1:1">
      <c r="A275" s="48">
        <v>41181</v>
      </c>
    </row>
    <row r="276" spans="1:1">
      <c r="A276" s="48">
        <v>41182</v>
      </c>
    </row>
    <row r="277" spans="1:1">
      <c r="A277" s="48">
        <v>41183</v>
      </c>
    </row>
    <row r="278" spans="1:1">
      <c r="A278" s="48">
        <v>41184</v>
      </c>
    </row>
    <row r="279" spans="1:1">
      <c r="A279" s="48">
        <v>41185</v>
      </c>
    </row>
    <row r="280" spans="1:1">
      <c r="A280" s="48">
        <v>41186</v>
      </c>
    </row>
    <row r="281" spans="1:1">
      <c r="A281" s="48">
        <v>41187</v>
      </c>
    </row>
    <row r="282" spans="1:1">
      <c r="A282" s="48">
        <v>41188</v>
      </c>
    </row>
    <row r="283" spans="1:1">
      <c r="A283" s="48">
        <v>41189</v>
      </c>
    </row>
    <row r="284" spans="1:1">
      <c r="A284" s="48">
        <v>41190</v>
      </c>
    </row>
    <row r="285" spans="1:1">
      <c r="A285" s="48">
        <v>41191</v>
      </c>
    </row>
    <row r="286" spans="1:1">
      <c r="A286" s="48">
        <v>41192</v>
      </c>
    </row>
    <row r="287" spans="1:1">
      <c r="A287" s="48">
        <v>41193</v>
      </c>
    </row>
    <row r="288" spans="1:1">
      <c r="A288" s="48">
        <v>41194</v>
      </c>
    </row>
    <row r="289" spans="1:1">
      <c r="A289" s="48">
        <v>41195</v>
      </c>
    </row>
    <row r="290" spans="1:1">
      <c r="A290" s="48">
        <v>41196</v>
      </c>
    </row>
    <row r="291" spans="1:1">
      <c r="A291" s="48">
        <v>41197</v>
      </c>
    </row>
    <row r="292" spans="1:1">
      <c r="A292" s="48">
        <v>41198</v>
      </c>
    </row>
    <row r="293" spans="1:1">
      <c r="A293" s="48">
        <v>41199</v>
      </c>
    </row>
    <row r="294" spans="1:1">
      <c r="A294" s="48">
        <v>41200</v>
      </c>
    </row>
    <row r="295" spans="1:1">
      <c r="A295" s="48">
        <v>41201</v>
      </c>
    </row>
    <row r="296" spans="1:1">
      <c r="A296" s="48">
        <v>41202</v>
      </c>
    </row>
    <row r="297" spans="1:1">
      <c r="A297" s="48">
        <v>41203</v>
      </c>
    </row>
    <row r="298" spans="1:1">
      <c r="A298" s="48">
        <v>41204</v>
      </c>
    </row>
    <row r="299" spans="1:1">
      <c r="A299" s="48">
        <v>41205</v>
      </c>
    </row>
    <row r="300" spans="1:1">
      <c r="A300" s="48">
        <v>41206</v>
      </c>
    </row>
    <row r="301" spans="1:1">
      <c r="A301" s="48">
        <v>41207</v>
      </c>
    </row>
    <row r="302" spans="1:1">
      <c r="A302" s="48">
        <v>41208</v>
      </c>
    </row>
    <row r="303" spans="1:1">
      <c r="A303" s="48">
        <v>41209</v>
      </c>
    </row>
    <row r="304" spans="1:1">
      <c r="A304" s="48">
        <v>41210</v>
      </c>
    </row>
    <row r="305" spans="1:1">
      <c r="A305" s="48">
        <v>41211</v>
      </c>
    </row>
    <row r="306" spans="1:1">
      <c r="A306" s="48">
        <v>41212</v>
      </c>
    </row>
    <row r="307" spans="1:1">
      <c r="A307" s="48">
        <v>41213</v>
      </c>
    </row>
    <row r="308" spans="1:1">
      <c r="A308" s="48">
        <v>41214</v>
      </c>
    </row>
    <row r="309" spans="1:1">
      <c r="A309" s="48">
        <v>41215</v>
      </c>
    </row>
    <row r="310" spans="1:1">
      <c r="A310" s="48">
        <v>41216</v>
      </c>
    </row>
    <row r="311" spans="1:1">
      <c r="A311" s="48">
        <v>41217</v>
      </c>
    </row>
    <row r="312" spans="1:1">
      <c r="A312" s="48">
        <v>41218</v>
      </c>
    </row>
    <row r="313" spans="1:1">
      <c r="A313" s="48">
        <v>41219</v>
      </c>
    </row>
    <row r="314" spans="1:1">
      <c r="A314" s="48">
        <v>41220</v>
      </c>
    </row>
    <row r="315" spans="1:1">
      <c r="A315" s="48">
        <v>41221</v>
      </c>
    </row>
    <row r="316" spans="1:1">
      <c r="A316" s="48">
        <v>41222</v>
      </c>
    </row>
    <row r="317" spans="1:1">
      <c r="A317" s="48">
        <v>41223</v>
      </c>
    </row>
    <row r="318" spans="1:1">
      <c r="A318" s="48">
        <v>41224</v>
      </c>
    </row>
    <row r="319" spans="1:1">
      <c r="A319" s="48">
        <v>41225</v>
      </c>
    </row>
    <row r="320" spans="1:1">
      <c r="A320" s="48">
        <v>41226</v>
      </c>
    </row>
    <row r="321" spans="1:1">
      <c r="A321" s="48">
        <v>41227</v>
      </c>
    </row>
    <row r="322" spans="1:1">
      <c r="A322" s="48">
        <v>41228</v>
      </c>
    </row>
    <row r="323" spans="1:1">
      <c r="A323" s="48">
        <v>41229</v>
      </c>
    </row>
    <row r="324" spans="1:1">
      <c r="A324" s="48">
        <v>41230</v>
      </c>
    </row>
    <row r="325" spans="1:1">
      <c r="A325" s="48">
        <v>41231</v>
      </c>
    </row>
    <row r="326" spans="1:1">
      <c r="A326" s="48">
        <v>41232</v>
      </c>
    </row>
    <row r="327" spans="1:1">
      <c r="A327" s="48">
        <v>41233</v>
      </c>
    </row>
    <row r="328" spans="1:1">
      <c r="A328" s="48">
        <v>41234</v>
      </c>
    </row>
    <row r="329" spans="1:1">
      <c r="A329" s="48">
        <v>41235</v>
      </c>
    </row>
    <row r="330" spans="1:1">
      <c r="A330" s="48">
        <v>41236</v>
      </c>
    </row>
    <row r="331" spans="1:1">
      <c r="A331" s="48">
        <v>41237</v>
      </c>
    </row>
    <row r="332" spans="1:1">
      <c r="A332" s="48">
        <v>41238</v>
      </c>
    </row>
    <row r="333" spans="1:1">
      <c r="A333" s="48">
        <v>41239</v>
      </c>
    </row>
    <row r="334" spans="1:1">
      <c r="A334" s="48">
        <v>41240</v>
      </c>
    </row>
    <row r="335" spans="1:1">
      <c r="A335" s="48">
        <v>41241</v>
      </c>
    </row>
    <row r="336" spans="1:1">
      <c r="A336" s="48">
        <v>41242</v>
      </c>
    </row>
    <row r="337" spans="1:1">
      <c r="A337" s="48">
        <v>41243</v>
      </c>
    </row>
    <row r="338" spans="1:1">
      <c r="A338" s="48">
        <v>41244</v>
      </c>
    </row>
    <row r="339" spans="1:1">
      <c r="A339" s="48">
        <v>41245</v>
      </c>
    </row>
    <row r="340" spans="1:1">
      <c r="A340" s="48">
        <v>41246</v>
      </c>
    </row>
    <row r="341" spans="1:1">
      <c r="A341" s="48">
        <v>41247</v>
      </c>
    </row>
    <row r="342" spans="1:1">
      <c r="A342" s="48">
        <v>41248</v>
      </c>
    </row>
    <row r="343" spans="1:1">
      <c r="A343" s="48">
        <v>41249</v>
      </c>
    </row>
    <row r="344" spans="1:1">
      <c r="A344" s="48">
        <v>41250</v>
      </c>
    </row>
    <row r="345" spans="1:1">
      <c r="A345" s="48">
        <v>41251</v>
      </c>
    </row>
    <row r="346" spans="1:1">
      <c r="A346" s="48">
        <v>41252</v>
      </c>
    </row>
    <row r="347" spans="1:1">
      <c r="A347" s="48">
        <v>41253</v>
      </c>
    </row>
    <row r="348" spans="1:1">
      <c r="A348" s="48">
        <v>41254</v>
      </c>
    </row>
    <row r="349" spans="1:1">
      <c r="A349" s="48">
        <v>41255</v>
      </c>
    </row>
    <row r="350" spans="1:1">
      <c r="A350" s="48">
        <v>41256</v>
      </c>
    </row>
    <row r="351" spans="1:1">
      <c r="A351" s="48">
        <v>41257</v>
      </c>
    </row>
    <row r="352" spans="1:1">
      <c r="A352" s="48">
        <v>41258</v>
      </c>
    </row>
    <row r="353" spans="1:1">
      <c r="A353" s="48">
        <v>41259</v>
      </c>
    </row>
    <row r="354" spans="1:1">
      <c r="A354" s="48">
        <v>41260</v>
      </c>
    </row>
    <row r="355" spans="1:1">
      <c r="A355" s="48">
        <v>41261</v>
      </c>
    </row>
    <row r="356" spans="1:1">
      <c r="A356" s="48">
        <v>41262</v>
      </c>
    </row>
    <row r="357" spans="1:1">
      <c r="A357" s="48">
        <v>41263</v>
      </c>
    </row>
    <row r="358" spans="1:1">
      <c r="A358" s="48">
        <v>41264</v>
      </c>
    </row>
    <row r="359" spans="1:1">
      <c r="A359" s="48">
        <v>41265</v>
      </c>
    </row>
    <row r="360" spans="1:1">
      <c r="A360" s="48">
        <v>41266</v>
      </c>
    </row>
    <row r="361" spans="1:1">
      <c r="A361" s="48">
        <v>41267</v>
      </c>
    </row>
    <row r="362" spans="1:1">
      <c r="A362" s="48">
        <v>41268</v>
      </c>
    </row>
    <row r="363" spans="1:1">
      <c r="A363" s="48">
        <v>41269</v>
      </c>
    </row>
    <row r="364" spans="1:1">
      <c r="A364" s="48">
        <v>41270</v>
      </c>
    </row>
    <row r="365" spans="1:1">
      <c r="A365" s="48">
        <v>41271</v>
      </c>
    </row>
    <row r="366" spans="1:1">
      <c r="A366" s="48">
        <v>41272</v>
      </c>
    </row>
    <row r="367" spans="1:1">
      <c r="A367" s="48">
        <v>41273</v>
      </c>
    </row>
    <row r="368" spans="1:1">
      <c r="A368" s="48">
        <v>41274</v>
      </c>
    </row>
    <row r="369" spans="1:1">
      <c r="A369" s="48">
        <v>41275</v>
      </c>
    </row>
    <row r="370" spans="1:1">
      <c r="A370" s="48">
        <v>41276</v>
      </c>
    </row>
    <row r="371" spans="1:1">
      <c r="A371" s="48">
        <v>41277</v>
      </c>
    </row>
    <row r="372" spans="1:1">
      <c r="A372" s="48">
        <v>41278</v>
      </c>
    </row>
    <row r="373" spans="1:1">
      <c r="A373" s="48">
        <v>41279</v>
      </c>
    </row>
    <row r="374" spans="1:1">
      <c r="A374" s="48">
        <v>41280</v>
      </c>
    </row>
    <row r="375" spans="1:1">
      <c r="A375" s="48">
        <v>41281</v>
      </c>
    </row>
    <row r="376" spans="1:1">
      <c r="A376" s="48">
        <v>41282</v>
      </c>
    </row>
    <row r="377" spans="1:1">
      <c r="A377" s="48">
        <v>41283</v>
      </c>
    </row>
    <row r="378" spans="1:1">
      <c r="A378" s="48">
        <v>41284</v>
      </c>
    </row>
    <row r="379" spans="1:1">
      <c r="A379" s="48">
        <v>41285</v>
      </c>
    </row>
    <row r="380" spans="1:1">
      <c r="A380" s="48">
        <v>41286</v>
      </c>
    </row>
    <row r="381" spans="1:1">
      <c r="A381" s="48">
        <v>41287</v>
      </c>
    </row>
    <row r="382" spans="1:1">
      <c r="A382" s="48">
        <v>41288</v>
      </c>
    </row>
    <row r="383" spans="1:1">
      <c r="A383" s="48">
        <v>41289</v>
      </c>
    </row>
    <row r="384" spans="1:1">
      <c r="A384" s="48">
        <v>41290</v>
      </c>
    </row>
    <row r="385" spans="1:1">
      <c r="A385" s="48">
        <v>41291</v>
      </c>
    </row>
    <row r="386" spans="1:1">
      <c r="A386" s="48">
        <v>41292</v>
      </c>
    </row>
    <row r="387" spans="1:1">
      <c r="A387" s="48">
        <v>41293</v>
      </c>
    </row>
    <row r="388" spans="1:1">
      <c r="A388" s="48">
        <v>41294</v>
      </c>
    </row>
    <row r="389" spans="1:1">
      <c r="A389" s="48">
        <v>41295</v>
      </c>
    </row>
    <row r="390" spans="1:1">
      <c r="A390" s="48">
        <v>41296</v>
      </c>
    </row>
    <row r="391" spans="1:1">
      <c r="A391" s="48">
        <v>41297</v>
      </c>
    </row>
    <row r="392" spans="1:1">
      <c r="A392" s="48">
        <v>41298</v>
      </c>
    </row>
    <row r="393" spans="1:1">
      <c r="A393" s="48">
        <v>41299</v>
      </c>
    </row>
    <row r="394" spans="1:1">
      <c r="A394" s="48">
        <v>41300</v>
      </c>
    </row>
    <row r="395" spans="1:1">
      <c r="A395" s="48">
        <v>41301</v>
      </c>
    </row>
    <row r="396" spans="1:1">
      <c r="A396" s="48">
        <v>41302</v>
      </c>
    </row>
    <row r="397" spans="1:1">
      <c r="A397" s="48">
        <v>41303</v>
      </c>
    </row>
    <row r="398" spans="1:1">
      <c r="A398" s="48">
        <v>41304</v>
      </c>
    </row>
    <row r="399" spans="1:1">
      <c r="A399" s="48">
        <v>41305</v>
      </c>
    </row>
    <row r="400" spans="1:1">
      <c r="A400" s="48">
        <v>41306</v>
      </c>
    </row>
    <row r="401" spans="1:1">
      <c r="A401" s="48">
        <v>41307</v>
      </c>
    </row>
    <row r="402" spans="1:1">
      <c r="A402" s="48">
        <v>41308</v>
      </c>
    </row>
    <row r="403" spans="1:1">
      <c r="A403" s="48">
        <v>41309</v>
      </c>
    </row>
    <row r="404" spans="1:1">
      <c r="A404" s="48">
        <v>41310</v>
      </c>
    </row>
    <row r="405" spans="1:1">
      <c r="A405" s="48">
        <v>41311</v>
      </c>
    </row>
    <row r="406" spans="1:1">
      <c r="A406" s="48">
        <v>41312</v>
      </c>
    </row>
    <row r="407" spans="1:1">
      <c r="A407" s="48">
        <v>41313</v>
      </c>
    </row>
    <row r="408" spans="1:1">
      <c r="A408" s="48">
        <v>41314</v>
      </c>
    </row>
    <row r="409" spans="1:1">
      <c r="A409" s="48">
        <v>41315</v>
      </c>
    </row>
    <row r="410" spans="1:1">
      <c r="A410" s="48">
        <v>41316</v>
      </c>
    </row>
    <row r="411" spans="1:1">
      <c r="A411" s="48">
        <v>41317</v>
      </c>
    </row>
    <row r="412" spans="1:1">
      <c r="A412" s="48">
        <v>41318</v>
      </c>
    </row>
    <row r="413" spans="1:1">
      <c r="A413" s="48">
        <v>41319</v>
      </c>
    </row>
    <row r="414" spans="1:1">
      <c r="A414" s="48">
        <v>41320</v>
      </c>
    </row>
    <row r="415" spans="1:1">
      <c r="A415" s="48">
        <v>41321</v>
      </c>
    </row>
    <row r="416" spans="1:1">
      <c r="A416" s="48">
        <v>41322</v>
      </c>
    </row>
    <row r="417" spans="1:1">
      <c r="A417" s="48">
        <v>41323</v>
      </c>
    </row>
    <row r="418" spans="1:1">
      <c r="A418" s="48">
        <v>41324</v>
      </c>
    </row>
    <row r="419" spans="1:1">
      <c r="A419" s="48">
        <v>41325</v>
      </c>
    </row>
    <row r="420" spans="1:1">
      <c r="A420" s="48">
        <v>41326</v>
      </c>
    </row>
    <row r="421" spans="1:1">
      <c r="A421" s="48">
        <v>41327</v>
      </c>
    </row>
    <row r="422" spans="1:1">
      <c r="A422" s="48">
        <v>41328</v>
      </c>
    </row>
    <row r="423" spans="1:1">
      <c r="A423" s="48">
        <v>41329</v>
      </c>
    </row>
    <row r="424" spans="1:1">
      <c r="A424" s="48">
        <v>41330</v>
      </c>
    </row>
    <row r="425" spans="1:1">
      <c r="A425" s="48">
        <v>41331</v>
      </c>
    </row>
    <row r="426" spans="1:1">
      <c r="A426" s="48">
        <v>41332</v>
      </c>
    </row>
    <row r="427" spans="1:1">
      <c r="A427" s="48">
        <v>41333</v>
      </c>
    </row>
    <row r="428" spans="1:1">
      <c r="A428" s="48">
        <v>41334</v>
      </c>
    </row>
    <row r="429" spans="1:1">
      <c r="A429" s="48">
        <v>41335</v>
      </c>
    </row>
    <row r="430" spans="1:1">
      <c r="A430" s="48">
        <v>41336</v>
      </c>
    </row>
    <row r="431" spans="1:1">
      <c r="A431" s="48">
        <v>41337</v>
      </c>
    </row>
    <row r="432" spans="1:1">
      <c r="A432" s="48">
        <v>41338</v>
      </c>
    </row>
    <row r="433" spans="1:1">
      <c r="A433" s="48">
        <v>41339</v>
      </c>
    </row>
    <row r="434" spans="1:1">
      <c r="A434" s="48">
        <v>41340</v>
      </c>
    </row>
    <row r="435" spans="1:1">
      <c r="A435" s="48">
        <v>41341</v>
      </c>
    </row>
    <row r="436" spans="1:1">
      <c r="A436" s="48">
        <v>41342</v>
      </c>
    </row>
    <row r="437" spans="1:1">
      <c r="A437" s="48">
        <v>41343</v>
      </c>
    </row>
    <row r="438" spans="1:1">
      <c r="A438" s="48">
        <v>41344</v>
      </c>
    </row>
    <row r="439" spans="1:1">
      <c r="A439" s="48">
        <v>41345</v>
      </c>
    </row>
    <row r="440" spans="1:1">
      <c r="A440" s="48">
        <v>41346</v>
      </c>
    </row>
    <row r="441" spans="1:1">
      <c r="A441" s="48">
        <v>41347</v>
      </c>
    </row>
    <row r="442" spans="1:1">
      <c r="A442" s="48">
        <v>41348</v>
      </c>
    </row>
    <row r="443" spans="1:1">
      <c r="A443" s="48">
        <v>41349</v>
      </c>
    </row>
    <row r="444" spans="1:1">
      <c r="A444" s="48">
        <v>41350</v>
      </c>
    </row>
    <row r="445" spans="1:1">
      <c r="A445" s="48">
        <v>41351</v>
      </c>
    </row>
    <row r="446" spans="1:1">
      <c r="A446" s="48">
        <v>41352</v>
      </c>
    </row>
    <row r="447" spans="1:1">
      <c r="A447" s="48">
        <v>41353</v>
      </c>
    </row>
    <row r="448" spans="1:1">
      <c r="A448" s="48">
        <v>41354</v>
      </c>
    </row>
    <row r="449" spans="1:1">
      <c r="A449" s="48">
        <v>41355</v>
      </c>
    </row>
    <row r="450" spans="1:1">
      <c r="A450" s="48">
        <v>41356</v>
      </c>
    </row>
    <row r="451" spans="1:1">
      <c r="A451" s="48">
        <v>41357</v>
      </c>
    </row>
    <row r="452" spans="1:1">
      <c r="A452" s="48">
        <v>41358</v>
      </c>
    </row>
    <row r="453" spans="1:1">
      <c r="A453" s="48">
        <v>41359</v>
      </c>
    </row>
    <row r="454" spans="1:1">
      <c r="A454" s="48">
        <v>41360</v>
      </c>
    </row>
    <row r="455" spans="1:1">
      <c r="A455" s="48">
        <v>41361</v>
      </c>
    </row>
    <row r="456" spans="1:1">
      <c r="A456" s="48">
        <v>41362</v>
      </c>
    </row>
    <row r="457" spans="1:1">
      <c r="A457" s="48">
        <v>41363</v>
      </c>
    </row>
    <row r="458" spans="1:1">
      <c r="A458" s="48">
        <v>41364</v>
      </c>
    </row>
    <row r="459" spans="1:1">
      <c r="A459" s="48">
        <v>41365</v>
      </c>
    </row>
    <row r="460" spans="1:1">
      <c r="A460" s="48">
        <v>41366</v>
      </c>
    </row>
    <row r="461" spans="1:1">
      <c r="A461" s="48">
        <v>41367</v>
      </c>
    </row>
    <row r="462" spans="1:1">
      <c r="A462" s="48">
        <v>41368</v>
      </c>
    </row>
    <row r="463" spans="1:1">
      <c r="A463" s="48">
        <v>41369</v>
      </c>
    </row>
    <row r="464" spans="1:1">
      <c r="A464" s="48">
        <v>41370</v>
      </c>
    </row>
    <row r="465" spans="1:1">
      <c r="A465" s="48">
        <v>41371</v>
      </c>
    </row>
    <row r="466" spans="1:1">
      <c r="A466" s="48">
        <v>41372</v>
      </c>
    </row>
    <row r="467" spans="1:1">
      <c r="A467" s="48">
        <v>41373</v>
      </c>
    </row>
    <row r="468" spans="1:1">
      <c r="A468" s="48">
        <v>41374</v>
      </c>
    </row>
    <row r="469" spans="1:1">
      <c r="A469" s="48">
        <v>41375</v>
      </c>
    </row>
    <row r="470" spans="1:1">
      <c r="A470" s="48">
        <v>41376</v>
      </c>
    </row>
    <row r="471" spans="1:1">
      <c r="A471" s="48">
        <v>41377</v>
      </c>
    </row>
    <row r="472" spans="1:1">
      <c r="A472" s="48">
        <v>41378</v>
      </c>
    </row>
    <row r="473" spans="1:1">
      <c r="A473" s="48">
        <v>41379</v>
      </c>
    </row>
    <row r="474" spans="1:1">
      <c r="A474" s="48">
        <v>41380</v>
      </c>
    </row>
    <row r="475" spans="1:1">
      <c r="A475" s="48">
        <v>41381</v>
      </c>
    </row>
    <row r="476" spans="1:1">
      <c r="A476" s="48">
        <v>41382</v>
      </c>
    </row>
    <row r="477" spans="1:1">
      <c r="A477" s="48">
        <v>41383</v>
      </c>
    </row>
    <row r="478" spans="1:1">
      <c r="A478" s="48">
        <v>41384</v>
      </c>
    </row>
    <row r="479" spans="1:1">
      <c r="A479" s="48">
        <v>41385</v>
      </c>
    </row>
    <row r="480" spans="1:1">
      <c r="A480" s="48">
        <v>41386</v>
      </c>
    </row>
    <row r="481" spans="1:1">
      <c r="A481" s="48">
        <v>41387</v>
      </c>
    </row>
    <row r="482" spans="1:1">
      <c r="A482" s="48">
        <v>41388</v>
      </c>
    </row>
    <row r="483" spans="1:1">
      <c r="A483" s="48">
        <v>41389</v>
      </c>
    </row>
    <row r="484" spans="1:1">
      <c r="A484" s="48">
        <v>41390</v>
      </c>
    </row>
    <row r="485" spans="1:1">
      <c r="A485" s="48">
        <v>41391</v>
      </c>
    </row>
    <row r="486" spans="1:1">
      <c r="A486" s="48">
        <v>41392</v>
      </c>
    </row>
    <row r="487" spans="1:1">
      <c r="A487" s="48">
        <v>41393</v>
      </c>
    </row>
    <row r="488" spans="1:1">
      <c r="A488" s="48">
        <v>41394</v>
      </c>
    </row>
    <row r="489" spans="1:1">
      <c r="A489" s="48">
        <v>41395</v>
      </c>
    </row>
    <row r="490" spans="1:1">
      <c r="A490" s="48">
        <v>41396</v>
      </c>
    </row>
    <row r="491" spans="1:1">
      <c r="A491" s="48">
        <v>41397</v>
      </c>
    </row>
    <row r="492" spans="1:1">
      <c r="A492" s="48">
        <v>41398</v>
      </c>
    </row>
    <row r="493" spans="1:1">
      <c r="A493" s="48">
        <v>41399</v>
      </c>
    </row>
    <row r="494" spans="1:1">
      <c r="A494" s="48">
        <v>41400</v>
      </c>
    </row>
    <row r="495" spans="1:1">
      <c r="A495" s="48">
        <v>41401</v>
      </c>
    </row>
    <row r="496" spans="1:1">
      <c r="A496" s="48">
        <v>41402</v>
      </c>
    </row>
    <row r="497" spans="1:1">
      <c r="A497" s="48">
        <v>41403</v>
      </c>
    </row>
    <row r="498" spans="1:1">
      <c r="A498" s="48">
        <v>41404</v>
      </c>
    </row>
    <row r="499" spans="1:1">
      <c r="A499" s="48">
        <v>41405</v>
      </c>
    </row>
    <row r="500" spans="1:1">
      <c r="A500" s="48">
        <v>41406</v>
      </c>
    </row>
    <row r="501" spans="1:1">
      <c r="A501" s="48">
        <v>41407</v>
      </c>
    </row>
    <row r="502" spans="1:1">
      <c r="A502" s="48">
        <v>41408</v>
      </c>
    </row>
    <row r="503" spans="1:1">
      <c r="A503" s="48">
        <v>41409</v>
      </c>
    </row>
    <row r="504" spans="1:1">
      <c r="A504" s="48">
        <v>41410</v>
      </c>
    </row>
    <row r="505" spans="1:1">
      <c r="A505" s="48">
        <v>41411</v>
      </c>
    </row>
    <row r="506" spans="1:1">
      <c r="A506" s="48">
        <v>41412</v>
      </c>
    </row>
    <row r="507" spans="1:1">
      <c r="A507" s="48">
        <v>41413</v>
      </c>
    </row>
    <row r="508" spans="1:1">
      <c r="A508" s="48">
        <v>41414</v>
      </c>
    </row>
    <row r="509" spans="1:1">
      <c r="A509" s="48">
        <v>41415</v>
      </c>
    </row>
    <row r="510" spans="1:1">
      <c r="A510" s="48">
        <v>41416</v>
      </c>
    </row>
    <row r="511" spans="1:1">
      <c r="A511" s="48">
        <v>41417</v>
      </c>
    </row>
    <row r="512" spans="1:1">
      <c r="A512" s="48">
        <v>41418</v>
      </c>
    </row>
    <row r="513" spans="1:1">
      <c r="A513" s="48">
        <v>41419</v>
      </c>
    </row>
    <row r="514" spans="1:1">
      <c r="A514" s="48">
        <v>41420</v>
      </c>
    </row>
    <row r="515" spans="1:1">
      <c r="A515" s="48">
        <v>41421</v>
      </c>
    </row>
    <row r="516" spans="1:1">
      <c r="A516" s="48">
        <v>41422</v>
      </c>
    </row>
    <row r="517" spans="1:1">
      <c r="A517" s="48">
        <v>41423</v>
      </c>
    </row>
    <row r="518" spans="1:1">
      <c r="A518" s="48">
        <v>41424</v>
      </c>
    </row>
    <row r="519" spans="1:1">
      <c r="A519" s="48">
        <v>41425</v>
      </c>
    </row>
    <row r="520" spans="1:1">
      <c r="A520" s="48">
        <v>41426</v>
      </c>
    </row>
    <row r="521" spans="1:1">
      <c r="A521" s="48">
        <v>41427</v>
      </c>
    </row>
    <row r="522" spans="1:1">
      <c r="A522" s="48">
        <v>41428</v>
      </c>
    </row>
    <row r="523" spans="1:1">
      <c r="A523" s="48">
        <v>41429</v>
      </c>
    </row>
    <row r="524" spans="1:1">
      <c r="A524" s="48">
        <v>41430</v>
      </c>
    </row>
    <row r="525" spans="1:1">
      <c r="A525" s="48">
        <v>41431</v>
      </c>
    </row>
    <row r="526" spans="1:1">
      <c r="A526" s="48">
        <v>41432</v>
      </c>
    </row>
    <row r="527" spans="1:1">
      <c r="A527" s="48">
        <v>41433</v>
      </c>
    </row>
    <row r="528" spans="1:1">
      <c r="A528" s="48">
        <v>41434</v>
      </c>
    </row>
    <row r="529" spans="1:1">
      <c r="A529" s="48">
        <v>41435</v>
      </c>
    </row>
    <row r="530" spans="1:1">
      <c r="A530" s="48">
        <v>41436</v>
      </c>
    </row>
    <row r="531" spans="1:1">
      <c r="A531" s="48">
        <v>41437</v>
      </c>
    </row>
    <row r="532" spans="1:1">
      <c r="A532" s="48">
        <v>41438</v>
      </c>
    </row>
    <row r="533" spans="1:1">
      <c r="A533" s="48">
        <v>41439</v>
      </c>
    </row>
    <row r="534" spans="1:1">
      <c r="A534" s="48">
        <v>41440</v>
      </c>
    </row>
    <row r="535" spans="1:1">
      <c r="A535" s="48">
        <v>41441</v>
      </c>
    </row>
    <row r="536" spans="1:1">
      <c r="A536" s="48">
        <v>41442</v>
      </c>
    </row>
    <row r="537" spans="1:1">
      <c r="A537" s="48">
        <v>41443</v>
      </c>
    </row>
    <row r="538" spans="1:1">
      <c r="A538" s="48">
        <v>41444</v>
      </c>
    </row>
    <row r="539" spans="1:1">
      <c r="A539" s="48">
        <v>41445</v>
      </c>
    </row>
    <row r="540" spans="1:1">
      <c r="A540" s="48">
        <v>41446</v>
      </c>
    </row>
    <row r="541" spans="1:1">
      <c r="A541" s="48">
        <v>41447</v>
      </c>
    </row>
    <row r="542" spans="1:1">
      <c r="A542" s="48">
        <v>41448</v>
      </c>
    </row>
    <row r="543" spans="1:1">
      <c r="A543" s="48">
        <v>41449</v>
      </c>
    </row>
    <row r="544" spans="1:1">
      <c r="A544" s="48">
        <v>41450</v>
      </c>
    </row>
    <row r="545" spans="1:1">
      <c r="A545" s="48">
        <v>41451</v>
      </c>
    </row>
    <row r="546" spans="1:1">
      <c r="A546" s="48">
        <v>41452</v>
      </c>
    </row>
    <row r="547" spans="1:1">
      <c r="A547" s="48">
        <v>41453</v>
      </c>
    </row>
    <row r="548" spans="1:1">
      <c r="A548" s="48">
        <v>41454</v>
      </c>
    </row>
    <row r="549" spans="1:1">
      <c r="A549" s="48">
        <v>41455</v>
      </c>
    </row>
    <row r="550" spans="1:1">
      <c r="A550" s="48">
        <v>41456</v>
      </c>
    </row>
    <row r="551" spans="1:1">
      <c r="A551" s="48">
        <v>41457</v>
      </c>
    </row>
    <row r="552" spans="1:1">
      <c r="A552" s="48">
        <v>41458</v>
      </c>
    </row>
    <row r="553" spans="1:1">
      <c r="A553" s="48">
        <v>41459</v>
      </c>
    </row>
    <row r="554" spans="1:1">
      <c r="A554" s="48">
        <v>41460</v>
      </c>
    </row>
    <row r="555" spans="1:1">
      <c r="A555" s="48">
        <v>41461</v>
      </c>
    </row>
    <row r="556" spans="1:1">
      <c r="A556" s="48">
        <v>41462</v>
      </c>
    </row>
    <row r="557" spans="1:1">
      <c r="A557" s="48">
        <v>41463</v>
      </c>
    </row>
    <row r="558" spans="1:1">
      <c r="A558" s="48">
        <v>41464</v>
      </c>
    </row>
    <row r="559" spans="1:1">
      <c r="A559" s="48">
        <v>41465</v>
      </c>
    </row>
    <row r="560" spans="1:1">
      <c r="A560" s="48">
        <v>41466</v>
      </c>
    </row>
    <row r="561" spans="1:1">
      <c r="A561" s="48">
        <v>41467</v>
      </c>
    </row>
    <row r="562" spans="1:1">
      <c r="A562" s="48">
        <v>41468</v>
      </c>
    </row>
    <row r="563" spans="1:1">
      <c r="A563" s="48">
        <v>41469</v>
      </c>
    </row>
    <row r="564" spans="1:1">
      <c r="A564" s="48">
        <v>41470</v>
      </c>
    </row>
    <row r="565" spans="1:1">
      <c r="A565" s="48">
        <v>41471</v>
      </c>
    </row>
    <row r="566" spans="1:1">
      <c r="A566" s="48">
        <v>41472</v>
      </c>
    </row>
    <row r="567" spans="1:1">
      <c r="A567" s="48">
        <v>41473</v>
      </c>
    </row>
    <row r="568" spans="1:1">
      <c r="A568" s="48">
        <v>41474</v>
      </c>
    </row>
    <row r="569" spans="1:1">
      <c r="A569" s="48">
        <v>41475</v>
      </c>
    </row>
    <row r="570" spans="1:1">
      <c r="A570" s="48">
        <v>41476</v>
      </c>
    </row>
    <row r="571" spans="1:1">
      <c r="A571" s="48">
        <v>41477</v>
      </c>
    </row>
    <row r="572" spans="1:1">
      <c r="A572" s="48">
        <v>41478</v>
      </c>
    </row>
    <row r="573" spans="1:1">
      <c r="A573" s="48">
        <v>41479</v>
      </c>
    </row>
    <row r="574" spans="1:1">
      <c r="A574" s="48">
        <v>41480</v>
      </c>
    </row>
    <row r="575" spans="1:1">
      <c r="A575" s="48">
        <v>41481</v>
      </c>
    </row>
    <row r="576" spans="1:1">
      <c r="A576" s="48">
        <v>41482</v>
      </c>
    </row>
    <row r="577" spans="1:1">
      <c r="A577" s="48">
        <v>41483</v>
      </c>
    </row>
    <row r="578" spans="1:1">
      <c r="A578" s="48">
        <v>41484</v>
      </c>
    </row>
    <row r="579" spans="1:1">
      <c r="A579" s="48">
        <v>41485</v>
      </c>
    </row>
    <row r="580" spans="1:1">
      <c r="A580" s="48">
        <v>41486</v>
      </c>
    </row>
    <row r="581" spans="1:1">
      <c r="A581" s="48">
        <v>41487</v>
      </c>
    </row>
    <row r="582" spans="1:1">
      <c r="A582" s="48">
        <v>41488</v>
      </c>
    </row>
    <row r="583" spans="1:1">
      <c r="A583" s="48">
        <v>41489</v>
      </c>
    </row>
    <row r="584" spans="1:1">
      <c r="A584" s="48">
        <v>41490</v>
      </c>
    </row>
    <row r="585" spans="1:1">
      <c r="A585" s="48">
        <v>41491</v>
      </c>
    </row>
    <row r="586" spans="1:1">
      <c r="A586" s="48">
        <v>41492</v>
      </c>
    </row>
    <row r="587" spans="1:1">
      <c r="A587" s="48">
        <v>41493</v>
      </c>
    </row>
    <row r="588" spans="1:1">
      <c r="A588" s="48">
        <v>41494</v>
      </c>
    </row>
    <row r="589" spans="1:1">
      <c r="A589" s="48">
        <v>41495</v>
      </c>
    </row>
    <row r="590" spans="1:1">
      <c r="A590" s="48">
        <v>41496</v>
      </c>
    </row>
    <row r="591" spans="1:1">
      <c r="A591" s="48">
        <v>41497</v>
      </c>
    </row>
    <row r="592" spans="1:1">
      <c r="A592" s="48">
        <v>41498</v>
      </c>
    </row>
    <row r="593" spans="1:1">
      <c r="A593" s="48">
        <v>41499</v>
      </c>
    </row>
    <row r="594" spans="1:1">
      <c r="A594" s="48">
        <v>41500</v>
      </c>
    </row>
    <row r="595" spans="1:1">
      <c r="A595" s="48">
        <v>41501</v>
      </c>
    </row>
    <row r="596" spans="1:1">
      <c r="A596" s="48">
        <v>41502</v>
      </c>
    </row>
    <row r="597" spans="1:1">
      <c r="A597" s="48">
        <v>41503</v>
      </c>
    </row>
    <row r="598" spans="1:1">
      <c r="A598" s="48">
        <v>41504</v>
      </c>
    </row>
    <row r="599" spans="1:1">
      <c r="A599" s="48">
        <v>41505</v>
      </c>
    </row>
    <row r="600" spans="1:1">
      <c r="A600" s="48">
        <v>41506</v>
      </c>
    </row>
    <row r="601" spans="1:1">
      <c r="A601" s="48">
        <v>41507</v>
      </c>
    </row>
    <row r="602" spans="1:1">
      <c r="A602" s="48">
        <v>41508</v>
      </c>
    </row>
    <row r="603" spans="1:1">
      <c r="A603" s="48">
        <v>41509</v>
      </c>
    </row>
    <row r="604" spans="1:1">
      <c r="A604" s="48">
        <v>41510</v>
      </c>
    </row>
    <row r="605" spans="1:1">
      <c r="A605" s="48">
        <v>41511</v>
      </c>
    </row>
    <row r="606" spans="1:1">
      <c r="A606" s="48">
        <v>41512</v>
      </c>
    </row>
    <row r="607" spans="1:1">
      <c r="A607" s="48">
        <v>41513</v>
      </c>
    </row>
    <row r="608" spans="1:1">
      <c r="A608" s="48">
        <v>41514</v>
      </c>
    </row>
    <row r="609" spans="1:1">
      <c r="A609" s="48">
        <v>41515</v>
      </c>
    </row>
    <row r="610" spans="1:1">
      <c r="A610" s="48">
        <v>41516</v>
      </c>
    </row>
    <row r="611" spans="1:1">
      <c r="A611" s="48">
        <v>41517</v>
      </c>
    </row>
    <row r="612" spans="1:1">
      <c r="A612" s="48">
        <v>41518</v>
      </c>
    </row>
    <row r="613" spans="1:1">
      <c r="A613" s="48">
        <v>41519</v>
      </c>
    </row>
    <row r="614" spans="1:1">
      <c r="A614" s="48">
        <v>41520</v>
      </c>
    </row>
    <row r="615" spans="1:1">
      <c r="A615" s="48">
        <v>41521</v>
      </c>
    </row>
    <row r="616" spans="1:1">
      <c r="A616" s="48">
        <v>41522</v>
      </c>
    </row>
    <row r="617" spans="1:1">
      <c r="A617" s="48">
        <v>41523</v>
      </c>
    </row>
    <row r="618" spans="1:1">
      <c r="A618" s="48">
        <v>41524</v>
      </c>
    </row>
    <row r="619" spans="1:1">
      <c r="A619" s="48">
        <v>41525</v>
      </c>
    </row>
    <row r="620" spans="1:1">
      <c r="A620" s="48">
        <v>41526</v>
      </c>
    </row>
    <row r="621" spans="1:1">
      <c r="A621" s="48">
        <v>41527</v>
      </c>
    </row>
    <row r="622" spans="1:1">
      <c r="A622" s="48">
        <v>41528</v>
      </c>
    </row>
    <row r="623" spans="1:1">
      <c r="A623" s="48">
        <v>41529</v>
      </c>
    </row>
    <row r="624" spans="1:1">
      <c r="A624" s="48">
        <v>41530</v>
      </c>
    </row>
    <row r="625" spans="1:1">
      <c r="A625" s="48">
        <v>41531</v>
      </c>
    </row>
    <row r="626" spans="1:1">
      <c r="A626" s="48">
        <v>41532</v>
      </c>
    </row>
    <row r="627" spans="1:1">
      <c r="A627" s="48">
        <v>41533</v>
      </c>
    </row>
    <row r="628" spans="1:1">
      <c r="A628" s="48">
        <v>41534</v>
      </c>
    </row>
    <row r="629" spans="1:1">
      <c r="A629" s="48">
        <v>41535</v>
      </c>
    </row>
    <row r="630" spans="1:1">
      <c r="A630" s="48">
        <v>41536</v>
      </c>
    </row>
    <row r="631" spans="1:1">
      <c r="A631" s="48">
        <v>41537</v>
      </c>
    </row>
    <row r="632" spans="1:1">
      <c r="A632" s="48">
        <v>41538</v>
      </c>
    </row>
    <row r="633" spans="1:1">
      <c r="A633" s="48">
        <v>41539</v>
      </c>
    </row>
    <row r="634" spans="1:1">
      <c r="A634" s="48">
        <v>41540</v>
      </c>
    </row>
    <row r="635" spans="1:1">
      <c r="A635" s="48">
        <v>41541</v>
      </c>
    </row>
    <row r="636" spans="1:1">
      <c r="A636" s="48">
        <v>41542</v>
      </c>
    </row>
    <row r="637" spans="1:1">
      <c r="A637" s="48">
        <v>41543</v>
      </c>
    </row>
    <row r="638" spans="1:1">
      <c r="A638" s="48">
        <v>41544</v>
      </c>
    </row>
    <row r="639" spans="1:1">
      <c r="A639" s="48">
        <v>41545</v>
      </c>
    </row>
    <row r="640" spans="1:1">
      <c r="A640" s="48">
        <v>41546</v>
      </c>
    </row>
    <row r="641" spans="1:1">
      <c r="A641" s="48">
        <v>41547</v>
      </c>
    </row>
    <row r="642" spans="1:1">
      <c r="A642" s="48">
        <v>41548</v>
      </c>
    </row>
    <row r="643" spans="1:1">
      <c r="A643" s="48">
        <v>41549</v>
      </c>
    </row>
    <row r="644" spans="1:1">
      <c r="A644" s="48">
        <v>41550</v>
      </c>
    </row>
    <row r="645" spans="1:1">
      <c r="A645" s="48">
        <v>41551</v>
      </c>
    </row>
    <row r="646" spans="1:1">
      <c r="A646" s="48">
        <v>41552</v>
      </c>
    </row>
    <row r="647" spans="1:1">
      <c r="A647" s="48">
        <v>41553</v>
      </c>
    </row>
    <row r="648" spans="1:1">
      <c r="A648" s="48">
        <v>41554</v>
      </c>
    </row>
    <row r="649" spans="1:1">
      <c r="A649" s="48">
        <v>41555</v>
      </c>
    </row>
    <row r="650" spans="1:1">
      <c r="A650" s="48">
        <v>41556</v>
      </c>
    </row>
    <row r="651" spans="1:1">
      <c r="A651" s="48">
        <v>41557</v>
      </c>
    </row>
    <row r="652" spans="1:1">
      <c r="A652" s="48">
        <v>41558</v>
      </c>
    </row>
    <row r="653" spans="1:1">
      <c r="A653" s="48">
        <v>41559</v>
      </c>
    </row>
    <row r="654" spans="1:1">
      <c r="A654" s="48">
        <v>41560</v>
      </c>
    </row>
    <row r="655" spans="1:1">
      <c r="A655" s="48">
        <v>41561</v>
      </c>
    </row>
    <row r="656" spans="1:1">
      <c r="A656" s="48">
        <v>41562</v>
      </c>
    </row>
    <row r="657" spans="1:1">
      <c r="A657" s="48">
        <v>41563</v>
      </c>
    </row>
    <row r="658" spans="1:1">
      <c r="A658" s="48">
        <v>41564</v>
      </c>
    </row>
    <row r="659" spans="1:1">
      <c r="A659" s="48">
        <v>41565</v>
      </c>
    </row>
    <row r="660" spans="1:1">
      <c r="A660" s="48">
        <v>41566</v>
      </c>
    </row>
    <row r="661" spans="1:1">
      <c r="A661" s="48">
        <v>41567</v>
      </c>
    </row>
    <row r="662" spans="1:1">
      <c r="A662" s="48">
        <v>41568</v>
      </c>
    </row>
    <row r="663" spans="1:1">
      <c r="A663" s="48">
        <v>41569</v>
      </c>
    </row>
    <row r="664" spans="1:1">
      <c r="A664" s="48">
        <v>41570</v>
      </c>
    </row>
    <row r="665" spans="1:1">
      <c r="A665" s="48">
        <v>41571</v>
      </c>
    </row>
    <row r="666" spans="1:1">
      <c r="A666" s="48">
        <v>41572</v>
      </c>
    </row>
    <row r="667" spans="1:1">
      <c r="A667" s="48">
        <v>41573</v>
      </c>
    </row>
    <row r="668" spans="1:1">
      <c r="A668" s="48">
        <v>41574</v>
      </c>
    </row>
    <row r="669" spans="1:1">
      <c r="A669" s="48">
        <v>41575</v>
      </c>
    </row>
    <row r="670" spans="1:1">
      <c r="A670" s="48">
        <v>41576</v>
      </c>
    </row>
    <row r="671" spans="1:1">
      <c r="A671" s="48">
        <v>41577</v>
      </c>
    </row>
    <row r="672" spans="1:1">
      <c r="A672" s="48">
        <v>41578</v>
      </c>
    </row>
    <row r="673" spans="1:1">
      <c r="A673" s="48">
        <v>41579</v>
      </c>
    </row>
    <row r="674" spans="1:1">
      <c r="A674" s="48">
        <v>41580</v>
      </c>
    </row>
    <row r="675" spans="1:1">
      <c r="A675" s="48">
        <v>41581</v>
      </c>
    </row>
    <row r="676" spans="1:1">
      <c r="A676" s="48">
        <v>41582</v>
      </c>
    </row>
    <row r="677" spans="1:1">
      <c r="A677" s="48">
        <v>41583</v>
      </c>
    </row>
    <row r="678" spans="1:1">
      <c r="A678" s="48">
        <v>41584</v>
      </c>
    </row>
    <row r="679" spans="1:1">
      <c r="A679" s="48">
        <v>41585</v>
      </c>
    </row>
    <row r="680" spans="1:1">
      <c r="A680" s="48">
        <v>41586</v>
      </c>
    </row>
    <row r="681" spans="1:1">
      <c r="A681" s="48">
        <v>41587</v>
      </c>
    </row>
    <row r="682" spans="1:1">
      <c r="A682" s="48">
        <v>41588</v>
      </c>
    </row>
    <row r="683" spans="1:1">
      <c r="A683" s="48">
        <v>41589</v>
      </c>
    </row>
    <row r="684" spans="1:1">
      <c r="A684" s="48">
        <v>41590</v>
      </c>
    </row>
    <row r="685" spans="1:1">
      <c r="A685" s="48">
        <v>41591</v>
      </c>
    </row>
    <row r="686" spans="1:1">
      <c r="A686" s="48">
        <v>41592</v>
      </c>
    </row>
    <row r="687" spans="1:1">
      <c r="A687" s="48">
        <v>41593</v>
      </c>
    </row>
    <row r="688" spans="1:1">
      <c r="A688" s="48">
        <v>41594</v>
      </c>
    </row>
    <row r="689" spans="1:1">
      <c r="A689" s="48">
        <v>41595</v>
      </c>
    </row>
    <row r="690" spans="1:1">
      <c r="A690" s="48">
        <v>41596</v>
      </c>
    </row>
    <row r="691" spans="1:1">
      <c r="A691" s="48">
        <v>41597</v>
      </c>
    </row>
    <row r="692" spans="1:1">
      <c r="A692" s="48">
        <v>41598</v>
      </c>
    </row>
    <row r="693" spans="1:1">
      <c r="A693" s="48">
        <v>41599</v>
      </c>
    </row>
    <row r="694" spans="1:1">
      <c r="A694" s="48">
        <v>41600</v>
      </c>
    </row>
    <row r="695" spans="1:1">
      <c r="A695" s="48">
        <v>41601</v>
      </c>
    </row>
    <row r="696" spans="1:1">
      <c r="A696" s="48">
        <v>41602</v>
      </c>
    </row>
    <row r="697" spans="1:1">
      <c r="A697" s="48">
        <v>41603</v>
      </c>
    </row>
    <row r="698" spans="1:1">
      <c r="A698" s="48">
        <v>41604</v>
      </c>
    </row>
    <row r="699" spans="1:1">
      <c r="A699" s="48">
        <v>41605</v>
      </c>
    </row>
    <row r="700" spans="1:1">
      <c r="A700" s="48">
        <v>41606</v>
      </c>
    </row>
    <row r="701" spans="1:1">
      <c r="A701" s="48">
        <v>41607</v>
      </c>
    </row>
    <row r="702" spans="1:1">
      <c r="A702" s="48">
        <v>41608</v>
      </c>
    </row>
    <row r="703" spans="1:1">
      <c r="A703" s="48">
        <v>41609</v>
      </c>
    </row>
    <row r="704" spans="1:1">
      <c r="A704" s="48">
        <v>41610</v>
      </c>
    </row>
    <row r="705" spans="1:1">
      <c r="A705" s="48">
        <v>41611</v>
      </c>
    </row>
    <row r="706" spans="1:1">
      <c r="A706" s="48">
        <v>41612</v>
      </c>
    </row>
    <row r="707" spans="1:1">
      <c r="A707" s="48">
        <v>41613</v>
      </c>
    </row>
    <row r="708" spans="1:1">
      <c r="A708" s="48">
        <v>41614</v>
      </c>
    </row>
    <row r="709" spans="1:1">
      <c r="A709" s="48">
        <v>41615</v>
      </c>
    </row>
    <row r="710" spans="1:1">
      <c r="A710" s="48">
        <v>41616</v>
      </c>
    </row>
    <row r="711" spans="1:1">
      <c r="A711" s="48">
        <v>41617</v>
      </c>
    </row>
    <row r="712" spans="1:1">
      <c r="A712" s="48">
        <v>41618</v>
      </c>
    </row>
    <row r="713" spans="1:1">
      <c r="A713" s="48">
        <v>41619</v>
      </c>
    </row>
    <row r="714" spans="1:1">
      <c r="A714" s="48">
        <v>41620</v>
      </c>
    </row>
    <row r="715" spans="1:1">
      <c r="A715" s="48">
        <v>41621</v>
      </c>
    </row>
    <row r="716" spans="1:1">
      <c r="A716" s="48">
        <v>41622</v>
      </c>
    </row>
    <row r="717" spans="1:1">
      <c r="A717" s="48">
        <v>41623</v>
      </c>
    </row>
    <row r="718" spans="1:1">
      <c r="A718" s="48">
        <v>41624</v>
      </c>
    </row>
    <row r="719" spans="1:1">
      <c r="A719" s="48">
        <v>41625</v>
      </c>
    </row>
    <row r="720" spans="1:1">
      <c r="A720" s="48">
        <v>41626</v>
      </c>
    </row>
    <row r="721" spans="1:1">
      <c r="A721" s="48">
        <v>41627</v>
      </c>
    </row>
    <row r="722" spans="1:1">
      <c r="A722" s="48">
        <v>41628</v>
      </c>
    </row>
    <row r="723" spans="1:1">
      <c r="A723" s="48">
        <v>41629</v>
      </c>
    </row>
    <row r="724" spans="1:1">
      <c r="A724" s="48">
        <v>41630</v>
      </c>
    </row>
    <row r="725" spans="1:1">
      <c r="A725" s="48">
        <v>41631</v>
      </c>
    </row>
    <row r="726" spans="1:1">
      <c r="A726" s="48">
        <v>41632</v>
      </c>
    </row>
    <row r="727" spans="1:1">
      <c r="A727" s="48">
        <v>41633</v>
      </c>
    </row>
    <row r="728" spans="1:1">
      <c r="A728" s="48">
        <v>41634</v>
      </c>
    </row>
    <row r="729" spans="1:1">
      <c r="A729" s="48">
        <v>41635</v>
      </c>
    </row>
    <row r="730" spans="1:1">
      <c r="A730" s="48">
        <v>41636</v>
      </c>
    </row>
    <row r="731" spans="1:1">
      <c r="A731" s="48">
        <v>41637</v>
      </c>
    </row>
    <row r="732" spans="1:1">
      <c r="A732" s="48">
        <v>41638</v>
      </c>
    </row>
    <row r="733" spans="1:1">
      <c r="A733" s="48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92D050"/>
    <pageSetUpPr fitToPage="1"/>
  </sheetPr>
  <dimension ref="A1:L46"/>
  <sheetViews>
    <sheetView showGridLines="0" tabSelected="1" view="pageBreakPreview" topLeftCell="A4" zoomScale="80" zoomScaleSheetLayoutView="80" workbookViewId="0">
      <selection activeCell="D34" sqref="D34"/>
    </sheetView>
  </sheetViews>
  <sheetFormatPr defaultRowHeight="15"/>
  <cols>
    <col min="1" max="1" width="14.28515625" style="21" bestFit="1" customWidth="1"/>
    <col min="2" max="2" width="80" style="202" customWidth="1"/>
    <col min="3" max="3" width="16.5703125" style="21" customWidth="1"/>
    <col min="4" max="4" width="14.7109375" style="21" customWidth="1"/>
    <col min="5" max="5" width="0.42578125" style="19" customWidth="1"/>
    <col min="6" max="16384" width="9.140625" style="21"/>
  </cols>
  <sheetData>
    <row r="1" spans="1:12" s="6" customFormat="1">
      <c r="A1" s="57" t="s">
        <v>213</v>
      </c>
      <c r="B1" s="198"/>
      <c r="C1" s="408" t="s">
        <v>97</v>
      </c>
      <c r="D1" s="408"/>
      <c r="E1" s="90"/>
    </row>
    <row r="2" spans="1:12" s="6" customFormat="1">
      <c r="A2" s="59" t="s">
        <v>104</v>
      </c>
      <c r="B2" s="198"/>
      <c r="C2" s="409" t="str">
        <f>'ფორმა N1'!L2</f>
        <v>08.31-09.20</v>
      </c>
      <c r="D2" s="410"/>
      <c r="E2" s="90"/>
    </row>
    <row r="3" spans="1:12" s="6" customFormat="1">
      <c r="A3" s="59"/>
      <c r="B3" s="198"/>
      <c r="C3" s="58"/>
      <c r="D3" s="58"/>
      <c r="E3" s="90"/>
    </row>
    <row r="4" spans="1:12" s="2" customFormat="1">
      <c r="A4" s="60" t="e">
        <f>#REF!</f>
        <v>#REF!</v>
      </c>
      <c r="B4" s="199"/>
      <c r="C4" s="59"/>
      <c r="D4" s="59"/>
      <c r="E4" s="87"/>
      <c r="L4" s="6"/>
    </row>
    <row r="5" spans="1:12" s="2" customFormat="1">
      <c r="A5" s="94" t="str">
        <f>'ფორმა N1'!D4</f>
        <v>ააიპ ილია კოკაიას საარჩევნო კამპანიის ფონდი</v>
      </c>
      <c r="B5" s="200"/>
      <c r="C5" s="47"/>
      <c r="D5" s="47"/>
      <c r="E5" s="87"/>
    </row>
    <row r="6" spans="1:12" s="2" customFormat="1">
      <c r="A6" s="60"/>
      <c r="B6" s="199"/>
      <c r="C6" s="59"/>
      <c r="D6" s="59"/>
      <c r="E6" s="87"/>
    </row>
    <row r="7" spans="1:12" s="6" customFormat="1" ht="18">
      <c r="A7" s="80"/>
      <c r="B7" s="89"/>
      <c r="C7" s="61"/>
      <c r="D7" s="61"/>
      <c r="E7" s="90"/>
    </row>
    <row r="8" spans="1:12" s="6" customFormat="1" ht="30">
      <c r="A8" s="85" t="s">
        <v>64</v>
      </c>
      <c r="B8" s="62" t="s">
        <v>201</v>
      </c>
      <c r="C8" s="62" t="s">
        <v>66</v>
      </c>
      <c r="D8" s="62" t="s">
        <v>67</v>
      </c>
      <c r="E8" s="90"/>
      <c r="F8" s="20"/>
    </row>
    <row r="9" spans="1:12" s="7" customFormat="1">
      <c r="A9" s="196">
        <v>1</v>
      </c>
      <c r="B9" s="196" t="s">
        <v>65</v>
      </c>
      <c r="C9" s="65">
        <f>SUM(C10,C26)</f>
        <v>160000</v>
      </c>
      <c r="D9" s="65">
        <f>SUM(D10,D26)</f>
        <v>160000</v>
      </c>
      <c r="E9" s="90"/>
    </row>
    <row r="10" spans="1:12" s="7" customFormat="1">
      <c r="A10" s="67">
        <v>1.1000000000000001</v>
      </c>
      <c r="B10" s="67" t="s">
        <v>69</v>
      </c>
      <c r="C10" s="65">
        <f>SUM(C11,C12,C16,C19,C25,C26)</f>
        <v>160000</v>
      </c>
      <c r="D10" s="65">
        <f>SUM(D11,D12,D16,D19,D25,D26)</f>
        <v>160000</v>
      </c>
      <c r="E10" s="90"/>
    </row>
    <row r="11" spans="1:12" s="9" customFormat="1" ht="18">
      <c r="A11" s="68" t="s">
        <v>30</v>
      </c>
      <c r="B11" s="68" t="s">
        <v>68</v>
      </c>
      <c r="C11" s="8"/>
      <c r="D11" s="8"/>
      <c r="E11" s="90"/>
    </row>
    <row r="12" spans="1:12" s="10" customFormat="1">
      <c r="A12" s="68" t="s">
        <v>31</v>
      </c>
      <c r="B12" s="68" t="s">
        <v>243</v>
      </c>
      <c r="C12" s="86">
        <v>160000</v>
      </c>
      <c r="D12" s="86">
        <v>160000</v>
      </c>
      <c r="E12" s="90"/>
    </row>
    <row r="13" spans="1:12" s="3" customFormat="1">
      <c r="A13" s="77" t="s">
        <v>70</v>
      </c>
      <c r="B13" s="77" t="s">
        <v>246</v>
      </c>
      <c r="C13" s="8">
        <v>160000</v>
      </c>
      <c r="D13" s="8">
        <v>160000</v>
      </c>
      <c r="E13" s="90"/>
    </row>
    <row r="14" spans="1:12" s="3" customFormat="1">
      <c r="A14" s="77" t="s">
        <v>396</v>
      </c>
      <c r="B14" s="77" t="s">
        <v>395</v>
      </c>
      <c r="C14" s="8"/>
      <c r="D14" s="8"/>
      <c r="E14" s="90"/>
    </row>
    <row r="15" spans="1:12" s="3" customFormat="1">
      <c r="A15" s="77" t="s">
        <v>397</v>
      </c>
      <c r="B15" s="77" t="s">
        <v>86</v>
      </c>
      <c r="C15" s="8"/>
      <c r="D15" s="8"/>
      <c r="E15" s="90"/>
    </row>
    <row r="16" spans="1:12" s="3" customFormat="1">
      <c r="A16" s="68" t="s">
        <v>71</v>
      </c>
      <c r="B16" s="68" t="s">
        <v>72</v>
      </c>
      <c r="C16" s="86">
        <f>SUM(C17:C18)</f>
        <v>0</v>
      </c>
      <c r="D16" s="86">
        <f>SUM(D17:D18)</f>
        <v>0</v>
      </c>
      <c r="E16" s="90"/>
    </row>
    <row r="17" spans="1:5" s="3" customFormat="1">
      <c r="A17" s="77" t="s">
        <v>73</v>
      </c>
      <c r="B17" s="77" t="s">
        <v>75</v>
      </c>
      <c r="C17" s="8"/>
      <c r="D17" s="8"/>
      <c r="E17" s="90"/>
    </row>
    <row r="18" spans="1:5" s="3" customFormat="1" ht="30">
      <c r="A18" s="77" t="s">
        <v>74</v>
      </c>
      <c r="B18" s="77" t="s">
        <v>98</v>
      </c>
      <c r="C18" s="8"/>
      <c r="D18" s="8"/>
      <c r="E18" s="90"/>
    </row>
    <row r="19" spans="1:5" s="3" customFormat="1">
      <c r="A19" s="68" t="s">
        <v>76</v>
      </c>
      <c r="B19" s="68" t="s">
        <v>329</v>
      </c>
      <c r="C19" s="86">
        <f>SUM(C20:C23)</f>
        <v>0</v>
      </c>
      <c r="D19" s="86">
        <f>SUM(D20:D23)</f>
        <v>0</v>
      </c>
      <c r="E19" s="90"/>
    </row>
    <row r="20" spans="1:5" s="3" customFormat="1">
      <c r="A20" s="77" t="s">
        <v>77</v>
      </c>
      <c r="B20" s="77" t="s">
        <v>78</v>
      </c>
      <c r="C20" s="8"/>
      <c r="D20" s="8"/>
      <c r="E20" s="90"/>
    </row>
    <row r="21" spans="1:5" s="3" customFormat="1" ht="30">
      <c r="A21" s="77" t="s">
        <v>81</v>
      </c>
      <c r="B21" s="77" t="s">
        <v>79</v>
      </c>
      <c r="C21" s="8"/>
      <c r="D21" s="8"/>
      <c r="E21" s="90"/>
    </row>
    <row r="22" spans="1:5" s="3" customFormat="1">
      <c r="A22" s="77" t="s">
        <v>82</v>
      </c>
      <c r="B22" s="77" t="s">
        <v>80</v>
      </c>
      <c r="C22" s="8"/>
      <c r="D22" s="8"/>
      <c r="E22" s="90"/>
    </row>
    <row r="23" spans="1:5" s="3" customFormat="1">
      <c r="A23" s="77" t="s">
        <v>83</v>
      </c>
      <c r="B23" s="77" t="s">
        <v>341</v>
      </c>
      <c r="C23" s="8"/>
      <c r="D23" s="8"/>
      <c r="E23" s="90"/>
    </row>
    <row r="24" spans="1:5" s="3" customFormat="1">
      <c r="A24" s="68" t="s">
        <v>84</v>
      </c>
      <c r="B24" s="68" t="s">
        <v>342</v>
      </c>
      <c r="C24" s="209"/>
      <c r="D24" s="8"/>
      <c r="E24" s="90"/>
    </row>
    <row r="25" spans="1:5" s="3" customFormat="1">
      <c r="A25" s="68" t="s">
        <v>203</v>
      </c>
      <c r="B25" s="68" t="s">
        <v>348</v>
      </c>
      <c r="C25" s="8"/>
      <c r="D25" s="8"/>
      <c r="E25" s="90"/>
    </row>
    <row r="26" spans="1:5">
      <c r="A26" s="67">
        <v>1.2</v>
      </c>
      <c r="B26" s="67" t="s">
        <v>85</v>
      </c>
      <c r="C26" s="65">
        <f>SUM(C27,C35)</f>
        <v>0</v>
      </c>
      <c r="D26" s="65">
        <f>SUM(D27,D35)</f>
        <v>0</v>
      </c>
      <c r="E26" s="90"/>
    </row>
    <row r="27" spans="1:5">
      <c r="A27" s="68" t="s">
        <v>32</v>
      </c>
      <c r="B27" s="68" t="s">
        <v>246</v>
      </c>
      <c r="C27" s="86">
        <f>SUM(C28:C30)</f>
        <v>0</v>
      </c>
      <c r="D27" s="86">
        <f>SUM(D28:D30)</f>
        <v>0</v>
      </c>
      <c r="E27" s="90"/>
    </row>
    <row r="28" spans="1:5">
      <c r="A28" s="197" t="s">
        <v>87</v>
      </c>
      <c r="B28" s="197" t="s">
        <v>244</v>
      </c>
      <c r="C28" s="8"/>
      <c r="D28" s="8"/>
      <c r="E28" s="90"/>
    </row>
    <row r="29" spans="1:5">
      <c r="A29" s="197" t="s">
        <v>88</v>
      </c>
      <c r="B29" s="197" t="s">
        <v>247</v>
      </c>
      <c r="C29" s="8"/>
      <c r="D29" s="8"/>
      <c r="E29" s="90"/>
    </row>
    <row r="30" spans="1:5">
      <c r="A30" s="197" t="s">
        <v>350</v>
      </c>
      <c r="B30" s="197" t="s">
        <v>245</v>
      </c>
      <c r="C30" s="332"/>
      <c r="D30" s="332"/>
      <c r="E30" s="90"/>
    </row>
    <row r="31" spans="1:5">
      <c r="A31" s="68" t="s">
        <v>33</v>
      </c>
      <c r="B31" s="68" t="s">
        <v>395</v>
      </c>
      <c r="C31" s="86">
        <v>900</v>
      </c>
      <c r="D31" s="86">
        <v>900</v>
      </c>
      <c r="E31" s="90"/>
    </row>
    <row r="32" spans="1:5">
      <c r="A32" s="197" t="s">
        <v>12</v>
      </c>
      <c r="B32" s="197" t="s">
        <v>398</v>
      </c>
      <c r="C32" s="8"/>
      <c r="D32" s="8"/>
      <c r="E32" s="90"/>
    </row>
    <row r="33" spans="1:9">
      <c r="A33" s="197" t="s">
        <v>13</v>
      </c>
      <c r="B33" s="197" t="s">
        <v>399</v>
      </c>
      <c r="C33" s="8"/>
      <c r="D33" s="8"/>
      <c r="E33" s="90"/>
    </row>
    <row r="34" spans="1:9">
      <c r="A34" s="197" t="s">
        <v>222</v>
      </c>
      <c r="B34" s="197" t="s">
        <v>400</v>
      </c>
      <c r="C34" s="8">
        <v>900</v>
      </c>
      <c r="D34" s="8">
        <v>900</v>
      </c>
      <c r="E34" s="90"/>
    </row>
    <row r="35" spans="1:9" s="22" customFormat="1">
      <c r="A35" s="68" t="s">
        <v>34</v>
      </c>
      <c r="B35" s="206" t="s">
        <v>347</v>
      </c>
      <c r="C35" s="8"/>
      <c r="D35" s="8"/>
    </row>
    <row r="36" spans="1:9" s="2" customFormat="1">
      <c r="A36" s="1"/>
      <c r="B36" s="201"/>
      <c r="E36" s="5"/>
    </row>
    <row r="37" spans="1:9" s="2" customFormat="1">
      <c r="B37" s="201"/>
      <c r="E37" s="5"/>
    </row>
    <row r="38" spans="1:9">
      <c r="A38" s="1"/>
    </row>
    <row r="39" spans="1:9">
      <c r="A39" s="2"/>
    </row>
    <row r="40" spans="1:9" s="2" customFormat="1">
      <c r="A40" s="53" t="s">
        <v>96</v>
      </c>
      <c r="B40" s="201"/>
      <c r="E40" s="5"/>
    </row>
    <row r="41" spans="1:9" s="2" customFormat="1">
      <c r="B41" s="201"/>
      <c r="E41"/>
      <c r="F41"/>
      <c r="G41"/>
      <c r="H41"/>
      <c r="I41"/>
    </row>
    <row r="42" spans="1:9" s="2" customFormat="1">
      <c r="B42" s="201"/>
      <c r="D42" s="12"/>
      <c r="E42"/>
      <c r="F42"/>
      <c r="G42"/>
      <c r="H42"/>
      <c r="I42"/>
    </row>
    <row r="43" spans="1:9" s="2" customFormat="1">
      <c r="A43"/>
      <c r="B43" s="203" t="s">
        <v>345</v>
      </c>
      <c r="D43" s="12"/>
      <c r="E43"/>
      <c r="F43"/>
      <c r="G43"/>
      <c r="H43"/>
      <c r="I43"/>
    </row>
    <row r="44" spans="1:9" s="2" customFormat="1">
      <c r="A44"/>
      <c r="B44" s="201" t="s">
        <v>211</v>
      </c>
      <c r="D44" s="12"/>
      <c r="E44"/>
      <c r="F44"/>
      <c r="G44"/>
      <c r="H44"/>
      <c r="I44"/>
    </row>
    <row r="45" spans="1:9" customFormat="1" ht="12.75">
      <c r="B45" s="204" t="s">
        <v>103</v>
      </c>
    </row>
    <row r="46" spans="1:9" customFormat="1" ht="12.75">
      <c r="B46" s="205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L88"/>
  <sheetViews>
    <sheetView showGridLines="0" view="pageBreakPreview" topLeftCell="A22" zoomScale="80" zoomScaleSheetLayoutView="80" workbookViewId="0">
      <selection activeCell="B32" sqref="B3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377" customWidth="1"/>
    <col min="4" max="4" width="13.28515625" style="335" customWidth="1"/>
    <col min="5" max="5" width="0.7109375" style="21" customWidth="1"/>
    <col min="6" max="16384" width="9.140625" style="21"/>
  </cols>
  <sheetData>
    <row r="1" spans="1:12">
      <c r="A1" s="57" t="s">
        <v>240</v>
      </c>
      <c r="B1" s="91"/>
      <c r="C1" s="411" t="s">
        <v>97</v>
      </c>
      <c r="D1" s="411"/>
      <c r="E1" s="117"/>
    </row>
    <row r="2" spans="1:12">
      <c r="A2" s="59" t="s">
        <v>104</v>
      </c>
      <c r="B2" s="91"/>
      <c r="C2" s="412" t="str">
        <f>'ფორმა N1'!L2</f>
        <v>08.31-09.20</v>
      </c>
      <c r="D2" s="413"/>
      <c r="E2" s="117"/>
    </row>
    <row r="3" spans="1:12">
      <c r="A3" s="59"/>
      <c r="B3" s="91"/>
      <c r="C3" s="357"/>
      <c r="D3" s="328"/>
      <c r="E3" s="117"/>
    </row>
    <row r="4" spans="1:12" s="2" customFormat="1">
      <c r="A4" s="60" t="s">
        <v>215</v>
      </c>
      <c r="B4" s="60"/>
      <c r="C4" s="358"/>
      <c r="D4" s="47"/>
      <c r="E4" s="87"/>
      <c r="L4" s="21"/>
    </row>
    <row r="5" spans="1:12" s="2" customFormat="1">
      <c r="A5" s="94" t="str">
        <f>'ფორმა N1'!D4</f>
        <v>ააიპ ილია კოკაიას საარჩევნო კამპანიის ფონდი</v>
      </c>
      <c r="B5" s="88"/>
      <c r="C5" s="358"/>
      <c r="D5" s="47"/>
      <c r="E5" s="87"/>
    </row>
    <row r="6" spans="1:12" s="2" customFormat="1">
      <c r="A6" s="60"/>
      <c r="B6" s="60"/>
      <c r="C6" s="358"/>
      <c r="D6" s="47"/>
      <c r="E6" s="87"/>
    </row>
    <row r="7" spans="1:12" s="6" customFormat="1">
      <c r="A7" s="283"/>
      <c r="B7" s="283"/>
      <c r="C7" s="359"/>
      <c r="D7" s="329"/>
      <c r="E7" s="118"/>
    </row>
    <row r="8" spans="1:12" s="6" customFormat="1" ht="30">
      <c r="A8" s="85" t="s">
        <v>64</v>
      </c>
      <c r="B8" s="62" t="s">
        <v>11</v>
      </c>
      <c r="C8" s="360" t="s">
        <v>10</v>
      </c>
      <c r="D8" s="330" t="s">
        <v>9</v>
      </c>
      <c r="E8" s="118"/>
    </row>
    <row r="9" spans="1:12" s="9" customFormat="1" ht="18">
      <c r="A9" s="13">
        <v>1</v>
      </c>
      <c r="B9" s="13" t="s">
        <v>57</v>
      </c>
      <c r="C9" s="361">
        <f>SUM(C10,C13,C53,C56,C57,C58,C75)</f>
        <v>142004.34</v>
      </c>
      <c r="D9" s="361">
        <f>SUM(D10,D13,D53,D56,D57,D58,D75)</f>
        <v>142004.34</v>
      </c>
      <c r="E9" s="119"/>
    </row>
    <row r="10" spans="1:12" s="9" customFormat="1" ht="18">
      <c r="A10" s="14">
        <v>1.1000000000000001</v>
      </c>
      <c r="B10" s="14" t="s">
        <v>58</v>
      </c>
      <c r="C10" s="362">
        <f>C11+C12</f>
        <v>58656.25</v>
      </c>
      <c r="D10" s="362">
        <f>D11+D12</f>
        <v>58656.25</v>
      </c>
      <c r="E10" s="119"/>
    </row>
    <row r="11" spans="1:12" s="9" customFormat="1" ht="16.5" customHeight="1">
      <c r="A11" s="16" t="s">
        <v>30</v>
      </c>
      <c r="B11" s="16" t="s">
        <v>59</v>
      </c>
      <c r="C11" s="363">
        <v>58656.25</v>
      </c>
      <c r="D11" s="363">
        <v>58656.25</v>
      </c>
      <c r="E11" s="119"/>
    </row>
    <row r="12" spans="1:12" ht="16.5" customHeight="1">
      <c r="A12" s="16" t="s">
        <v>31</v>
      </c>
      <c r="B12" s="16" t="s">
        <v>0</v>
      </c>
      <c r="C12" s="363"/>
      <c r="D12" s="363"/>
      <c r="E12" s="117"/>
    </row>
    <row r="13" spans="1:12">
      <c r="A13" s="14">
        <v>1.2</v>
      </c>
      <c r="B13" s="14" t="s">
        <v>60</v>
      </c>
      <c r="C13" s="362">
        <f>SUM(C14,C17,C29:C32,C35,C36,C43,C44,C45,C46,C47,C51,C52)</f>
        <v>83348.09</v>
      </c>
      <c r="D13" s="362">
        <f>SUM(D14,D17,D29:D32,D35,D36,D43,D44,D45,D46,D47,D51,D52)</f>
        <v>83348.09</v>
      </c>
      <c r="E13" s="117"/>
    </row>
    <row r="14" spans="1:12">
      <c r="A14" s="16" t="s">
        <v>32</v>
      </c>
      <c r="B14" s="16" t="s">
        <v>1</v>
      </c>
      <c r="C14" s="364">
        <f>SUM(C15:C16)</f>
        <v>0</v>
      </c>
      <c r="D14" s="364">
        <f>SUM(D15:D16)</f>
        <v>0</v>
      </c>
      <c r="E14" s="117"/>
    </row>
    <row r="15" spans="1:12" ht="17.25" customHeight="1">
      <c r="A15" s="17" t="s">
        <v>87</v>
      </c>
      <c r="B15" s="17" t="s">
        <v>61</v>
      </c>
      <c r="C15" s="365"/>
      <c r="D15" s="365"/>
      <c r="E15" s="117"/>
    </row>
    <row r="16" spans="1:12" ht="17.25" customHeight="1">
      <c r="A16" s="17" t="s">
        <v>88</v>
      </c>
      <c r="B16" s="17" t="s">
        <v>62</v>
      </c>
      <c r="C16" s="365"/>
      <c r="D16" s="365"/>
      <c r="E16" s="117"/>
    </row>
    <row r="17" spans="1:5">
      <c r="A17" s="16" t="s">
        <v>33</v>
      </c>
      <c r="B17" s="16" t="s">
        <v>2</v>
      </c>
      <c r="C17" s="364">
        <f>SUM(C18:C23,C28)</f>
        <v>2541.1999999999998</v>
      </c>
      <c r="D17" s="364">
        <f>SUM(D18:D23,D28)</f>
        <v>2541.1999999999998</v>
      </c>
      <c r="E17" s="117"/>
    </row>
    <row r="18" spans="1:5" ht="30">
      <c r="A18" s="17" t="s">
        <v>12</v>
      </c>
      <c r="B18" s="17" t="s">
        <v>202</v>
      </c>
      <c r="C18" s="366">
        <v>2352</v>
      </c>
      <c r="D18" s="366">
        <v>2352</v>
      </c>
      <c r="E18" s="117"/>
    </row>
    <row r="19" spans="1:5">
      <c r="A19" s="17" t="s">
        <v>13</v>
      </c>
      <c r="B19" s="17" t="s">
        <v>14</v>
      </c>
      <c r="C19" s="366"/>
      <c r="D19" s="366"/>
      <c r="E19" s="117"/>
    </row>
    <row r="20" spans="1:5" ht="30">
      <c r="A20" s="17" t="s">
        <v>222</v>
      </c>
      <c r="B20" s="17" t="s">
        <v>22</v>
      </c>
      <c r="C20" s="366"/>
      <c r="D20" s="366"/>
      <c r="E20" s="117"/>
    </row>
    <row r="21" spans="1:5">
      <c r="A21" s="17" t="s">
        <v>223</v>
      </c>
      <c r="B21" s="17" t="s">
        <v>15</v>
      </c>
      <c r="C21" s="366"/>
      <c r="D21" s="366"/>
      <c r="E21" s="117"/>
    </row>
    <row r="22" spans="1:5">
      <c r="A22" s="17" t="s">
        <v>224</v>
      </c>
      <c r="B22" s="17" t="s">
        <v>16</v>
      </c>
      <c r="C22" s="366"/>
      <c r="D22" s="366"/>
      <c r="E22" s="117"/>
    </row>
    <row r="23" spans="1:5">
      <c r="A23" s="17" t="s">
        <v>225</v>
      </c>
      <c r="B23" s="17" t="s">
        <v>17</v>
      </c>
      <c r="C23" s="367">
        <f>SUM(C24:C27)</f>
        <v>189.2</v>
      </c>
      <c r="D23" s="367">
        <f>SUM(D24:D27)</f>
        <v>189.2</v>
      </c>
      <c r="E23" s="117"/>
    </row>
    <row r="24" spans="1:5" ht="16.5" customHeight="1">
      <c r="A24" s="18" t="s">
        <v>226</v>
      </c>
      <c r="B24" s="18" t="s">
        <v>18</v>
      </c>
      <c r="C24" s="366"/>
      <c r="D24" s="366"/>
      <c r="E24" s="117"/>
    </row>
    <row r="25" spans="1:5" ht="16.5" customHeight="1">
      <c r="A25" s="18" t="s">
        <v>227</v>
      </c>
      <c r="B25" s="18" t="s">
        <v>19</v>
      </c>
      <c r="C25" s="366">
        <v>189.2</v>
      </c>
      <c r="D25" s="366">
        <v>189.2</v>
      </c>
      <c r="E25" s="117"/>
    </row>
    <row r="26" spans="1:5" ht="16.5" customHeight="1">
      <c r="A26" s="18" t="s">
        <v>228</v>
      </c>
      <c r="B26" s="18" t="s">
        <v>20</v>
      </c>
      <c r="C26" s="366"/>
      <c r="D26" s="366"/>
      <c r="E26" s="117"/>
    </row>
    <row r="27" spans="1:5" ht="16.5" customHeight="1">
      <c r="A27" s="18" t="s">
        <v>229</v>
      </c>
      <c r="B27" s="18" t="s">
        <v>23</v>
      </c>
      <c r="C27" s="366"/>
      <c r="D27" s="366"/>
      <c r="E27" s="117"/>
    </row>
    <row r="28" spans="1:5">
      <c r="A28" s="17" t="s">
        <v>230</v>
      </c>
      <c r="B28" s="17" t="s">
        <v>21</v>
      </c>
      <c r="C28" s="366"/>
      <c r="D28" s="366"/>
      <c r="E28" s="117"/>
    </row>
    <row r="29" spans="1:5">
      <c r="A29" s="16" t="s">
        <v>34</v>
      </c>
      <c r="B29" s="16" t="s">
        <v>3</v>
      </c>
      <c r="C29" s="363"/>
      <c r="D29" s="363"/>
      <c r="E29" s="117"/>
    </row>
    <row r="30" spans="1:5">
      <c r="A30" s="16" t="s">
        <v>35</v>
      </c>
      <c r="B30" s="16" t="s">
        <v>4</v>
      </c>
      <c r="C30" s="363"/>
      <c r="D30" s="363"/>
      <c r="E30" s="117"/>
    </row>
    <row r="31" spans="1:5">
      <c r="A31" s="16" t="s">
        <v>36</v>
      </c>
      <c r="B31" s="16" t="s">
        <v>5</v>
      </c>
      <c r="C31" s="363"/>
      <c r="D31" s="363"/>
      <c r="E31" s="117"/>
    </row>
    <row r="32" spans="1:5">
      <c r="A32" s="16" t="s">
        <v>37</v>
      </c>
      <c r="B32" s="16" t="s">
        <v>63</v>
      </c>
      <c r="C32" s="364">
        <f>SUM(C33:C34)</f>
        <v>13935</v>
      </c>
      <c r="D32" s="364">
        <f>SUM(D33:D34)</f>
        <v>13935</v>
      </c>
      <c r="E32" s="117"/>
    </row>
    <row r="33" spans="1:5">
      <c r="A33" s="17" t="s">
        <v>231</v>
      </c>
      <c r="B33" s="17" t="s">
        <v>56</v>
      </c>
      <c r="C33" s="363">
        <v>13935</v>
      </c>
      <c r="D33" s="363">
        <v>13935</v>
      </c>
      <c r="E33" s="117"/>
    </row>
    <row r="34" spans="1:5">
      <c r="A34" s="17" t="s">
        <v>232</v>
      </c>
      <c r="B34" s="17" t="s">
        <v>55</v>
      </c>
      <c r="C34" s="363"/>
      <c r="D34" s="363"/>
      <c r="E34" s="117"/>
    </row>
    <row r="35" spans="1:5">
      <c r="A35" s="16" t="s">
        <v>38</v>
      </c>
      <c r="B35" s="16" t="s">
        <v>49</v>
      </c>
      <c r="C35" s="363">
        <v>254.18</v>
      </c>
      <c r="D35" s="363">
        <v>254.18</v>
      </c>
      <c r="E35" s="117"/>
    </row>
    <row r="36" spans="1:5">
      <c r="A36" s="16" t="s">
        <v>39</v>
      </c>
      <c r="B36" s="16" t="s">
        <v>286</v>
      </c>
      <c r="C36" s="362">
        <f>SUM(C37:C42)</f>
        <v>40972.199999999997</v>
      </c>
      <c r="D36" s="362">
        <f>SUM(D37:D42)</f>
        <v>40972.199999999997</v>
      </c>
      <c r="E36" s="117"/>
    </row>
    <row r="37" spans="1:5">
      <c r="A37" s="17" t="s">
        <v>283</v>
      </c>
      <c r="B37" s="17" t="s">
        <v>287</v>
      </c>
      <c r="C37" s="365">
        <v>7079.17</v>
      </c>
      <c r="D37" s="365">
        <v>7079.17</v>
      </c>
      <c r="E37" s="117"/>
    </row>
    <row r="38" spans="1:5">
      <c r="A38" s="17" t="s">
        <v>284</v>
      </c>
      <c r="B38" s="17" t="s">
        <v>288</v>
      </c>
      <c r="C38" s="365">
        <v>4800</v>
      </c>
      <c r="D38" s="365">
        <v>4800</v>
      </c>
      <c r="E38" s="117"/>
    </row>
    <row r="39" spans="1:5">
      <c r="A39" s="17" t="s">
        <v>285</v>
      </c>
      <c r="B39" s="17" t="s">
        <v>291</v>
      </c>
      <c r="C39" s="365">
        <v>864.75</v>
      </c>
      <c r="D39" s="365">
        <v>864.75</v>
      </c>
      <c r="E39" s="117"/>
    </row>
    <row r="40" spans="1:5">
      <c r="A40" s="17" t="s">
        <v>290</v>
      </c>
      <c r="B40" s="17" t="s">
        <v>292</v>
      </c>
      <c r="C40" s="365">
        <v>8636</v>
      </c>
      <c r="D40" s="365">
        <v>8636</v>
      </c>
      <c r="E40" s="117"/>
    </row>
    <row r="41" spans="1:5">
      <c r="A41" s="17" t="s">
        <v>293</v>
      </c>
      <c r="B41" s="17" t="s">
        <v>388</v>
      </c>
      <c r="C41" s="365">
        <v>19592.28</v>
      </c>
      <c r="D41" s="365">
        <v>19592.28</v>
      </c>
      <c r="E41" s="117"/>
    </row>
    <row r="42" spans="1:5">
      <c r="A42" s="17" t="s">
        <v>389</v>
      </c>
      <c r="B42" s="17" t="s">
        <v>289</v>
      </c>
      <c r="C42" s="363"/>
      <c r="D42" s="363"/>
      <c r="E42" s="117"/>
    </row>
    <row r="43" spans="1:5" ht="30">
      <c r="A43" s="16" t="s">
        <v>40</v>
      </c>
      <c r="B43" s="16" t="s">
        <v>28</v>
      </c>
      <c r="C43" s="363"/>
      <c r="D43" s="363"/>
      <c r="E43" s="117"/>
    </row>
    <row r="44" spans="1:5">
      <c r="A44" s="16" t="s">
        <v>41</v>
      </c>
      <c r="B44" s="16" t="s">
        <v>24</v>
      </c>
      <c r="C44" s="363"/>
      <c r="D44" s="363"/>
      <c r="E44" s="117"/>
    </row>
    <row r="45" spans="1:5">
      <c r="A45" s="16" t="s">
        <v>42</v>
      </c>
      <c r="B45" s="16" t="s">
        <v>25</v>
      </c>
      <c r="C45" s="363"/>
      <c r="D45" s="363"/>
      <c r="E45" s="117"/>
    </row>
    <row r="46" spans="1:5">
      <c r="A46" s="16" t="s">
        <v>43</v>
      </c>
      <c r="B46" s="16" t="s">
        <v>26</v>
      </c>
      <c r="C46" s="363"/>
      <c r="D46" s="363"/>
      <c r="E46" s="117"/>
    </row>
    <row r="47" spans="1:5">
      <c r="A47" s="16" t="s">
        <v>44</v>
      </c>
      <c r="B47" s="16" t="s">
        <v>235</v>
      </c>
      <c r="C47" s="364">
        <f>SUM(C48:C50)</f>
        <v>7152</v>
      </c>
      <c r="D47" s="364">
        <f>SUM(D48:D50)</f>
        <v>7152</v>
      </c>
      <c r="E47" s="117"/>
    </row>
    <row r="48" spans="1:5">
      <c r="A48" s="77" t="s">
        <v>298</v>
      </c>
      <c r="B48" s="77" t="s">
        <v>301</v>
      </c>
      <c r="C48" s="363">
        <f>2777+112.5</f>
        <v>2889.5</v>
      </c>
      <c r="D48" s="363">
        <f>2777+112.5</f>
        <v>2889.5</v>
      </c>
      <c r="E48" s="117"/>
    </row>
    <row r="49" spans="1:5">
      <c r="A49" s="77" t="s">
        <v>299</v>
      </c>
      <c r="B49" s="77" t="s">
        <v>300</v>
      </c>
      <c r="C49" s="363">
        <v>4262.5</v>
      </c>
      <c r="D49" s="363">
        <v>4262.5</v>
      </c>
      <c r="E49" s="117"/>
    </row>
    <row r="50" spans="1:5">
      <c r="A50" s="77" t="s">
        <v>302</v>
      </c>
      <c r="B50" s="77" t="s">
        <v>303</v>
      </c>
      <c r="C50" s="363"/>
      <c r="D50" s="363"/>
      <c r="E50" s="117"/>
    </row>
    <row r="51" spans="1:5" ht="26.25" customHeight="1">
      <c r="A51" s="16" t="s">
        <v>45</v>
      </c>
      <c r="B51" s="16" t="s">
        <v>29</v>
      </c>
      <c r="C51" s="363"/>
      <c r="D51" s="363"/>
      <c r="E51" s="117"/>
    </row>
    <row r="52" spans="1:5">
      <c r="A52" s="16" t="s">
        <v>46</v>
      </c>
      <c r="B52" s="16" t="s">
        <v>6</v>
      </c>
      <c r="C52" s="363">
        <f>16281.52+2211.99</f>
        <v>18493.510000000002</v>
      </c>
      <c r="D52" s="363">
        <f>16281.52+2211.99</f>
        <v>18493.510000000002</v>
      </c>
      <c r="E52" s="117"/>
    </row>
    <row r="53" spans="1:5" ht="30">
      <c r="A53" s="14">
        <v>1.3</v>
      </c>
      <c r="B53" s="67" t="s">
        <v>326</v>
      </c>
      <c r="C53" s="362">
        <f>SUM(C54:C55)</f>
        <v>0</v>
      </c>
      <c r="D53" s="362">
        <f>SUM(D54:D55)</f>
        <v>0</v>
      </c>
      <c r="E53" s="117"/>
    </row>
    <row r="54" spans="1:5" ht="30">
      <c r="A54" s="16" t="s">
        <v>50</v>
      </c>
      <c r="B54" s="16" t="s">
        <v>48</v>
      </c>
      <c r="C54" s="363"/>
      <c r="D54" s="363"/>
      <c r="E54" s="117"/>
    </row>
    <row r="55" spans="1:5">
      <c r="A55" s="16" t="s">
        <v>51</v>
      </c>
      <c r="B55" s="16" t="s">
        <v>47</v>
      </c>
      <c r="C55" s="363"/>
      <c r="D55" s="363"/>
      <c r="E55" s="117"/>
    </row>
    <row r="56" spans="1:5">
      <c r="A56" s="14">
        <v>1.4</v>
      </c>
      <c r="B56" s="14" t="s">
        <v>328</v>
      </c>
      <c r="C56" s="363"/>
      <c r="D56" s="363"/>
      <c r="E56" s="117"/>
    </row>
    <row r="57" spans="1:5">
      <c r="A57" s="14">
        <v>1.5</v>
      </c>
      <c r="B57" s="14" t="s">
        <v>7</v>
      </c>
      <c r="C57" s="366"/>
      <c r="D57" s="366"/>
      <c r="E57" s="117"/>
    </row>
    <row r="58" spans="1:5">
      <c r="A58" s="14">
        <v>1.6</v>
      </c>
      <c r="B58" s="33" t="s">
        <v>8</v>
      </c>
      <c r="C58" s="362">
        <f>SUM(C59:C63)</f>
        <v>0</v>
      </c>
      <c r="D58" s="362">
        <f>SUM(D59:D63)</f>
        <v>0</v>
      </c>
      <c r="E58" s="117"/>
    </row>
    <row r="59" spans="1:5">
      <c r="A59" s="16" t="s">
        <v>236</v>
      </c>
      <c r="B59" s="34" t="s">
        <v>52</v>
      </c>
      <c r="C59" s="366"/>
      <c r="D59" s="366"/>
      <c r="E59" s="117"/>
    </row>
    <row r="60" spans="1:5" ht="30">
      <c r="A60" s="16" t="s">
        <v>237</v>
      </c>
      <c r="B60" s="34" t="s">
        <v>54</v>
      </c>
      <c r="C60" s="366"/>
      <c r="D60" s="366"/>
      <c r="E60" s="117"/>
    </row>
    <row r="61" spans="1:5">
      <c r="A61" s="16" t="s">
        <v>238</v>
      </c>
      <c r="B61" s="34" t="s">
        <v>53</v>
      </c>
      <c r="C61" s="368"/>
      <c r="D61" s="368"/>
      <c r="E61" s="117"/>
    </row>
    <row r="62" spans="1:5">
      <c r="A62" s="16" t="s">
        <v>239</v>
      </c>
      <c r="B62" s="34" t="s">
        <v>27</v>
      </c>
      <c r="C62" s="366"/>
      <c r="D62" s="366"/>
      <c r="E62" s="117"/>
    </row>
    <row r="63" spans="1:5">
      <c r="A63" s="16" t="s">
        <v>270</v>
      </c>
      <c r="B63" s="180" t="s">
        <v>271</v>
      </c>
      <c r="C63" s="366"/>
      <c r="D63" s="366"/>
      <c r="E63" s="117"/>
    </row>
    <row r="64" spans="1:5">
      <c r="A64" s="13">
        <v>2</v>
      </c>
      <c r="B64" s="35" t="s">
        <v>95</v>
      </c>
      <c r="C64" s="369"/>
      <c r="D64" s="369"/>
      <c r="E64" s="117"/>
    </row>
    <row r="65" spans="1:5">
      <c r="A65" s="15">
        <v>2.1</v>
      </c>
      <c r="B65" s="36" t="s">
        <v>89</v>
      </c>
      <c r="C65" s="369"/>
      <c r="D65" s="369"/>
      <c r="E65" s="117"/>
    </row>
    <row r="66" spans="1:5">
      <c r="A66" s="15">
        <v>2.2000000000000002</v>
      </c>
      <c r="B66" s="36" t="s">
        <v>93</v>
      </c>
      <c r="C66" s="370"/>
      <c r="D66" s="370"/>
      <c r="E66" s="117"/>
    </row>
    <row r="67" spans="1:5">
      <c r="A67" s="15">
        <v>2.2999999999999998</v>
      </c>
      <c r="B67" s="36" t="s">
        <v>92</v>
      </c>
      <c r="C67" s="370"/>
      <c r="D67" s="370"/>
      <c r="E67" s="117"/>
    </row>
    <row r="68" spans="1:5">
      <c r="A68" s="15">
        <v>2.4</v>
      </c>
      <c r="B68" s="36" t="s">
        <v>94</v>
      </c>
      <c r="C68" s="370"/>
      <c r="D68" s="370"/>
      <c r="E68" s="117"/>
    </row>
    <row r="69" spans="1:5">
      <c r="A69" s="15">
        <v>2.5</v>
      </c>
      <c r="B69" s="36" t="s">
        <v>90</v>
      </c>
      <c r="C69" s="370"/>
      <c r="D69" s="370"/>
      <c r="E69" s="117"/>
    </row>
    <row r="70" spans="1:5">
      <c r="A70" s="15">
        <v>2.6</v>
      </c>
      <c r="B70" s="36" t="s">
        <v>91</v>
      </c>
      <c r="C70" s="370"/>
      <c r="D70" s="370"/>
      <c r="E70" s="117"/>
    </row>
    <row r="71" spans="1:5" s="2" customFormat="1">
      <c r="A71" s="13">
        <v>3</v>
      </c>
      <c r="B71" s="211" t="s">
        <v>346</v>
      </c>
      <c r="C71" s="371"/>
      <c r="D71" s="371"/>
      <c r="E71" s="84"/>
    </row>
    <row r="72" spans="1:5" s="2" customFormat="1">
      <c r="A72" s="13">
        <v>4</v>
      </c>
      <c r="B72" s="13" t="s">
        <v>204</v>
      </c>
      <c r="C72" s="371">
        <f>SUM(C73:C74)</f>
        <v>0</v>
      </c>
      <c r="D72" s="371">
        <f>SUM(D73:D74)</f>
        <v>0</v>
      </c>
      <c r="E72" s="84"/>
    </row>
    <row r="73" spans="1:5" s="2" customFormat="1">
      <c r="A73" s="15">
        <v>4.0999999999999996</v>
      </c>
      <c r="B73" s="15" t="s">
        <v>205</v>
      </c>
      <c r="C73" s="372"/>
      <c r="D73" s="372"/>
      <c r="E73" s="84"/>
    </row>
    <row r="74" spans="1:5" s="2" customFormat="1">
      <c r="A74" s="15">
        <v>4.2</v>
      </c>
      <c r="B74" s="15" t="s">
        <v>206</v>
      </c>
      <c r="C74" s="372"/>
      <c r="D74" s="372"/>
      <c r="E74" s="84"/>
    </row>
    <row r="75" spans="1:5" s="2" customFormat="1">
      <c r="A75" s="13">
        <v>5</v>
      </c>
      <c r="B75" s="210" t="s">
        <v>220</v>
      </c>
      <c r="C75" s="372"/>
      <c r="D75" s="372"/>
      <c r="E75" s="84"/>
    </row>
    <row r="76" spans="1:5" s="2" customFormat="1">
      <c r="A76" s="292"/>
      <c r="B76" s="292"/>
      <c r="C76" s="373"/>
      <c r="D76" s="88"/>
      <c r="E76" s="84"/>
    </row>
    <row r="77" spans="1:5" s="2" customFormat="1">
      <c r="A77" s="414" t="s">
        <v>390</v>
      </c>
      <c r="B77" s="414"/>
      <c r="C77" s="414"/>
      <c r="D77" s="414"/>
      <c r="E77" s="84"/>
    </row>
    <row r="78" spans="1:5" s="2" customFormat="1">
      <c r="A78" s="292"/>
      <c r="B78" s="292"/>
      <c r="C78" s="373"/>
      <c r="D78" s="88"/>
      <c r="E78" s="84"/>
    </row>
    <row r="79" spans="1:5" s="22" customFormat="1" ht="12.75">
      <c r="C79" s="374"/>
      <c r="D79" s="333"/>
    </row>
    <row r="80" spans="1:5" s="2" customFormat="1">
      <c r="A80" s="53" t="s">
        <v>96</v>
      </c>
      <c r="C80" s="375"/>
      <c r="D80" s="25"/>
      <c r="E80" s="5"/>
    </row>
    <row r="81" spans="1:9" s="2" customFormat="1">
      <c r="C81" s="375"/>
      <c r="D81" s="25"/>
      <c r="E81"/>
      <c r="F81"/>
      <c r="G81"/>
      <c r="H81"/>
      <c r="I81"/>
    </row>
    <row r="82" spans="1:9" s="2" customFormat="1">
      <c r="C82" s="375"/>
      <c r="D82" s="88"/>
      <c r="E82"/>
      <c r="F82"/>
      <c r="G82"/>
      <c r="H82"/>
      <c r="I82"/>
    </row>
    <row r="83" spans="1:9" s="2" customFormat="1">
      <c r="A83"/>
      <c r="B83" s="32" t="s">
        <v>391</v>
      </c>
      <c r="C83" s="375"/>
      <c r="D83" s="88"/>
      <c r="E83"/>
      <c r="F83"/>
      <c r="G83"/>
      <c r="H83"/>
      <c r="I83"/>
    </row>
    <row r="84" spans="1:9" s="2" customFormat="1">
      <c r="A84"/>
      <c r="B84" s="415" t="s">
        <v>392</v>
      </c>
      <c r="C84" s="415"/>
      <c r="D84" s="415"/>
      <c r="E84"/>
      <c r="F84"/>
      <c r="G84"/>
      <c r="H84"/>
      <c r="I84"/>
    </row>
    <row r="85" spans="1:9" customFormat="1" ht="12.75">
      <c r="B85" s="51" t="s">
        <v>393</v>
      </c>
      <c r="C85" s="376"/>
      <c r="D85" s="334"/>
    </row>
    <row r="86" spans="1:9" s="2" customFormat="1">
      <c r="A86" s="11"/>
      <c r="B86" s="415" t="s">
        <v>394</v>
      </c>
      <c r="C86" s="415"/>
      <c r="D86" s="415"/>
    </row>
    <row r="87" spans="1:9" s="22" customFormat="1" ht="12.75">
      <c r="C87" s="374"/>
      <c r="D87" s="333"/>
    </row>
    <row r="88" spans="1:9" s="22" customFormat="1" ht="12.75">
      <c r="C88" s="374"/>
      <c r="D88" s="333"/>
    </row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I39"/>
  <sheetViews>
    <sheetView showGridLines="0" view="pageBreakPreview" zoomScale="80" zoomScaleSheetLayoutView="80" workbookViewId="0">
      <selection activeCell="B13" sqref="B13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57" t="s">
        <v>268</v>
      </c>
      <c r="B1" s="60"/>
      <c r="C1" s="408" t="s">
        <v>97</v>
      </c>
      <c r="D1" s="408"/>
      <c r="E1" s="71"/>
    </row>
    <row r="2" spans="1:5" s="6" customFormat="1">
      <c r="A2" s="57" t="s">
        <v>262</v>
      </c>
      <c r="B2" s="60"/>
      <c r="C2" s="412" t="str">
        <f>'ფორმა N1'!L2</f>
        <v>08.31-09.20</v>
      </c>
      <c r="D2" s="412"/>
      <c r="E2" s="71"/>
    </row>
    <row r="3" spans="1:5" s="6" customFormat="1">
      <c r="A3" s="59" t="s">
        <v>104</v>
      </c>
      <c r="B3" s="57"/>
      <c r="C3" s="127"/>
      <c r="D3" s="127"/>
      <c r="E3" s="71"/>
    </row>
    <row r="4" spans="1:5" s="6" customFormat="1">
      <c r="A4" s="59"/>
      <c r="B4" s="59"/>
      <c r="C4" s="127"/>
      <c r="D4" s="127"/>
      <c r="E4" s="71"/>
    </row>
    <row r="5" spans="1:5">
      <c r="A5" s="60" t="e">
        <f>#REF!</f>
        <v>#REF!</v>
      </c>
      <c r="B5" s="60"/>
      <c r="C5" s="59"/>
      <c r="D5" s="59"/>
      <c r="E5" s="72"/>
    </row>
    <row r="6" spans="1:5">
      <c r="A6" s="63" t="str">
        <f>'ფორმა N1'!D4</f>
        <v>ააიპ ილია კოკაიას საარჩევნო კამპანიის ფონდი</v>
      </c>
      <c r="B6" s="63"/>
      <c r="C6" s="64"/>
      <c r="D6" s="64"/>
      <c r="E6" s="72"/>
    </row>
    <row r="7" spans="1:5">
      <c r="A7" s="60"/>
      <c r="B7" s="60"/>
      <c r="C7" s="59"/>
      <c r="D7" s="59"/>
      <c r="E7" s="72"/>
    </row>
    <row r="8" spans="1:5" s="6" customFormat="1">
      <c r="A8" s="126"/>
      <c r="B8" s="126"/>
      <c r="C8" s="61"/>
      <c r="D8" s="61"/>
      <c r="E8" s="71"/>
    </row>
    <row r="9" spans="1:5" s="6" customFormat="1" ht="30">
      <c r="A9" s="69" t="s">
        <v>64</v>
      </c>
      <c r="B9" s="69" t="s">
        <v>267</v>
      </c>
      <c r="C9" s="62" t="s">
        <v>10</v>
      </c>
      <c r="D9" s="62" t="s">
        <v>9</v>
      </c>
      <c r="E9" s="71"/>
    </row>
    <row r="10" spans="1:5" s="9" customFormat="1" ht="26.25" customHeight="1">
      <c r="A10" s="78" t="s">
        <v>263</v>
      </c>
      <c r="B10" s="78" t="s">
        <v>430</v>
      </c>
      <c r="C10" s="4">
        <v>2211.9899999999998</v>
      </c>
      <c r="D10" s="4">
        <v>2211.9899999999998</v>
      </c>
      <c r="E10" s="73"/>
    </row>
    <row r="11" spans="1:5" s="10" customFormat="1">
      <c r="A11" s="78" t="s">
        <v>264</v>
      </c>
      <c r="B11" s="78" t="s">
        <v>409</v>
      </c>
      <c r="C11" s="4">
        <v>16281.52</v>
      </c>
      <c r="D11" s="4">
        <f>C11</f>
        <v>16281.52</v>
      </c>
      <c r="E11" s="74"/>
    </row>
    <row r="12" spans="1:5" s="10" customFormat="1">
      <c r="A12" s="67" t="s">
        <v>219</v>
      </c>
      <c r="B12" s="67"/>
      <c r="C12" s="4"/>
      <c r="D12" s="4"/>
      <c r="E12" s="74"/>
    </row>
    <row r="13" spans="1:5" s="10" customFormat="1">
      <c r="A13" s="67" t="s">
        <v>219</v>
      </c>
      <c r="B13" s="67"/>
      <c r="C13" s="4"/>
      <c r="D13" s="4"/>
      <c r="E13" s="74"/>
    </row>
    <row r="14" spans="1:5" s="10" customFormat="1">
      <c r="A14" s="67" t="s">
        <v>219</v>
      </c>
      <c r="B14" s="67"/>
      <c r="C14" s="4"/>
      <c r="D14" s="4"/>
      <c r="E14" s="74"/>
    </row>
    <row r="15" spans="1:5" s="10" customFormat="1">
      <c r="A15" s="67" t="s">
        <v>219</v>
      </c>
      <c r="B15" s="67"/>
      <c r="C15" s="4"/>
      <c r="D15" s="4"/>
      <c r="E15" s="74"/>
    </row>
    <row r="16" spans="1:5" s="10" customFormat="1">
      <c r="A16" s="67" t="s">
        <v>219</v>
      </c>
      <c r="B16" s="67"/>
      <c r="C16" s="4"/>
      <c r="D16" s="4"/>
      <c r="E16" s="74"/>
    </row>
    <row r="17" spans="1:5" s="10" customFormat="1" ht="17.25" customHeight="1">
      <c r="A17" s="78" t="s">
        <v>265</v>
      </c>
      <c r="B17" s="67"/>
      <c r="C17" s="4"/>
      <c r="D17" s="4"/>
      <c r="E17" s="74"/>
    </row>
    <row r="18" spans="1:5" s="10" customFormat="1" ht="18" customHeight="1">
      <c r="A18" s="78" t="s">
        <v>266</v>
      </c>
      <c r="B18" s="67"/>
      <c r="C18" s="4"/>
      <c r="D18" s="4"/>
      <c r="E18" s="74"/>
    </row>
    <row r="19" spans="1:5" s="10" customFormat="1">
      <c r="A19" s="67" t="s">
        <v>219</v>
      </c>
      <c r="B19" s="67"/>
      <c r="C19" s="4"/>
      <c r="D19" s="4"/>
      <c r="E19" s="74"/>
    </row>
    <row r="20" spans="1:5" s="10" customFormat="1">
      <c r="A20" s="67" t="s">
        <v>219</v>
      </c>
      <c r="B20" s="67"/>
      <c r="C20" s="4"/>
      <c r="D20" s="4"/>
      <c r="E20" s="74"/>
    </row>
    <row r="21" spans="1:5" s="10" customFormat="1">
      <c r="A21" s="67" t="s">
        <v>219</v>
      </c>
      <c r="B21" s="67"/>
      <c r="C21" s="4"/>
      <c r="D21" s="4"/>
      <c r="E21" s="74"/>
    </row>
    <row r="22" spans="1:5" s="10" customFormat="1">
      <c r="A22" s="67" t="s">
        <v>219</v>
      </c>
      <c r="B22" s="67"/>
      <c r="C22" s="4"/>
      <c r="D22" s="4"/>
      <c r="E22" s="74"/>
    </row>
    <row r="23" spans="1:5" s="10" customFormat="1">
      <c r="A23" s="67" t="s">
        <v>219</v>
      </c>
      <c r="B23" s="67"/>
      <c r="C23" s="4"/>
      <c r="D23" s="4"/>
      <c r="E23" s="74"/>
    </row>
    <row r="24" spans="1:5" s="3" customFormat="1">
      <c r="A24" s="68"/>
      <c r="B24" s="68"/>
      <c r="C24" s="4"/>
      <c r="D24" s="4"/>
      <c r="E24" s="75"/>
    </row>
    <row r="25" spans="1:5">
      <c r="A25" s="79"/>
      <c r="B25" s="79" t="s">
        <v>269</v>
      </c>
      <c r="C25" s="66">
        <f>SUM(C10:C24)</f>
        <v>18493.510000000002</v>
      </c>
      <c r="D25" s="66">
        <f>SUM(D10:D24)</f>
        <v>18493.510000000002</v>
      </c>
      <c r="E25" s="76"/>
    </row>
    <row r="26" spans="1:5">
      <c r="A26" s="32"/>
      <c r="B26" s="32"/>
    </row>
    <row r="27" spans="1:5">
      <c r="A27" s="2" t="s">
        <v>335</v>
      </c>
      <c r="E27" s="5"/>
    </row>
    <row r="28" spans="1:5">
      <c r="A28" s="2" t="s">
        <v>330</v>
      </c>
    </row>
    <row r="29" spans="1:5">
      <c r="A29" s="179" t="s">
        <v>331</v>
      </c>
    </row>
    <row r="30" spans="1:5">
      <c r="A30" s="179"/>
    </row>
    <row r="31" spans="1:5">
      <c r="A31" s="179" t="s">
        <v>282</v>
      </c>
    </row>
    <row r="32" spans="1:5" s="22" customFormat="1" ht="12.75"/>
    <row r="33" spans="1:9">
      <c r="A33" s="53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53"/>
      <c r="B36" s="53" t="s">
        <v>212</v>
      </c>
      <c r="D36" s="12"/>
      <c r="E36"/>
      <c r="F36"/>
      <c r="G36"/>
      <c r="H36"/>
      <c r="I36"/>
    </row>
    <row r="37" spans="1:9">
      <c r="B37" s="2" t="s">
        <v>211</v>
      </c>
      <c r="D37" s="12"/>
      <c r="E37"/>
      <c r="F37"/>
      <c r="G37"/>
      <c r="H37"/>
      <c r="I37"/>
    </row>
    <row r="38" spans="1:9" customFormat="1" ht="12.75">
      <c r="A38" s="51"/>
      <c r="B38" s="51" t="s">
        <v>103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I260"/>
  <sheetViews>
    <sheetView view="pageBreakPreview" topLeftCell="A226" zoomScale="80" zoomScaleSheetLayoutView="80" workbookViewId="0">
      <selection activeCell="G255" sqref="G255"/>
    </sheetView>
  </sheetViews>
  <sheetFormatPr defaultRowHeight="12.75"/>
  <cols>
    <col min="1" max="1" width="7.7109375" style="149" customWidth="1"/>
    <col min="2" max="2" width="20.85546875" style="149" customWidth="1"/>
    <col min="3" max="3" width="17" style="149" customWidth="1"/>
    <col min="4" max="4" width="18.140625" style="149" customWidth="1"/>
    <col min="5" max="5" width="14.7109375" style="149" customWidth="1"/>
    <col min="6" max="6" width="15.5703125" style="149" customWidth="1"/>
    <col min="7" max="7" width="14.7109375" style="149" customWidth="1"/>
    <col min="8" max="8" width="29.7109375" style="149" customWidth="1"/>
    <col min="9" max="9" width="0" style="149" hidden="1" customWidth="1"/>
    <col min="10" max="16384" width="9.140625" style="149"/>
  </cols>
  <sheetData>
    <row r="1" spans="1:9" ht="15">
      <c r="A1" s="57" t="s">
        <v>365</v>
      </c>
      <c r="B1" s="57"/>
      <c r="C1" s="60"/>
      <c r="D1" s="60"/>
      <c r="E1" s="60"/>
      <c r="F1" s="216"/>
      <c r="G1" s="216"/>
      <c r="H1" s="408" t="s">
        <v>97</v>
      </c>
      <c r="I1" s="408"/>
    </row>
    <row r="2" spans="1:9" ht="15">
      <c r="A2" s="59" t="s">
        <v>104</v>
      </c>
      <c r="B2" s="57"/>
      <c r="C2" s="60"/>
      <c r="D2" s="60"/>
      <c r="E2" s="60"/>
      <c r="F2" s="216"/>
      <c r="G2" s="216"/>
      <c r="H2" s="412" t="str">
        <f>'ფორმა N1'!L2</f>
        <v>08.31-09.20</v>
      </c>
      <c r="I2" s="412"/>
    </row>
    <row r="3" spans="1:9" ht="15">
      <c r="A3" s="59"/>
      <c r="B3" s="59"/>
      <c r="C3" s="57"/>
      <c r="D3" s="57"/>
      <c r="E3" s="57"/>
      <c r="F3" s="216"/>
      <c r="G3" s="216"/>
      <c r="H3" s="216"/>
    </row>
    <row r="4" spans="1:9" ht="15">
      <c r="A4" s="60" t="s">
        <v>215</v>
      </c>
      <c r="B4" s="60"/>
      <c r="C4" s="60"/>
      <c r="D4" s="60"/>
      <c r="E4" s="60"/>
      <c r="F4" s="59"/>
      <c r="G4" s="59"/>
      <c r="H4" s="59"/>
    </row>
    <row r="5" spans="1:9" ht="15">
      <c r="A5" s="63" t="str">
        <f>'ფორმა N1'!D4</f>
        <v>ააიპ ილია კოკაიას საარჩევნო კამპანიის ფონდი</v>
      </c>
      <c r="B5" s="63"/>
      <c r="C5" s="63"/>
      <c r="D5" s="63"/>
      <c r="E5" s="63"/>
      <c r="F5" s="64"/>
      <c r="G5" s="64"/>
      <c r="H5" s="64"/>
    </row>
    <row r="6" spans="1:9" ht="15">
      <c r="A6" s="60"/>
      <c r="B6" s="60"/>
      <c r="C6" s="60"/>
      <c r="D6" s="60"/>
      <c r="E6" s="60"/>
      <c r="F6" s="59"/>
      <c r="G6" s="59"/>
      <c r="H6" s="59"/>
    </row>
    <row r="7" spans="1:9" ht="15">
      <c r="A7" s="215"/>
      <c r="B7" s="215"/>
      <c r="C7" s="215"/>
      <c r="D7" s="215"/>
      <c r="E7" s="215"/>
      <c r="F7" s="61"/>
      <c r="G7" s="61"/>
      <c r="H7" s="61"/>
    </row>
    <row r="8" spans="1:9" ht="45">
      <c r="A8" s="70" t="s">
        <v>64</v>
      </c>
      <c r="B8" s="70" t="s">
        <v>431</v>
      </c>
      <c r="C8" s="70" t="s">
        <v>187</v>
      </c>
      <c r="D8" s="70" t="s">
        <v>278</v>
      </c>
      <c r="E8" s="70" t="s">
        <v>281</v>
      </c>
      <c r="F8" s="62" t="s">
        <v>10</v>
      </c>
      <c r="G8" s="62" t="s">
        <v>9</v>
      </c>
      <c r="H8" s="62" t="s">
        <v>319</v>
      </c>
      <c r="I8" s="189" t="s">
        <v>280</v>
      </c>
    </row>
    <row r="9" spans="1:9" ht="15">
      <c r="A9" s="78">
        <v>1</v>
      </c>
      <c r="B9" s="378" t="s">
        <v>432</v>
      </c>
      <c r="C9" s="379" t="s">
        <v>433</v>
      </c>
      <c r="D9" s="378" t="s">
        <v>434</v>
      </c>
      <c r="E9" s="380" t="s">
        <v>280</v>
      </c>
      <c r="F9" s="380">
        <v>7187.5</v>
      </c>
      <c r="G9" s="381">
        <v>5750</v>
      </c>
      <c r="H9" s="382">
        <v>1437.5</v>
      </c>
      <c r="I9" s="189" t="s">
        <v>0</v>
      </c>
    </row>
    <row r="10" spans="1:9" ht="15">
      <c r="A10" s="78">
        <v>2</v>
      </c>
      <c r="B10" s="378" t="s">
        <v>435</v>
      </c>
      <c r="C10" s="379" t="s">
        <v>436</v>
      </c>
      <c r="D10" s="378" t="s">
        <v>437</v>
      </c>
      <c r="E10" s="380" t="s">
        <v>280</v>
      </c>
      <c r="F10" s="380">
        <v>2031.25</v>
      </c>
      <c r="G10" s="380">
        <v>1625</v>
      </c>
      <c r="H10" s="382">
        <v>406.25</v>
      </c>
      <c r="I10" s="189"/>
    </row>
    <row r="11" spans="1:9" ht="15">
      <c r="A11" s="78">
        <v>3</v>
      </c>
      <c r="B11" s="378" t="s">
        <v>438</v>
      </c>
      <c r="C11" s="383">
        <v>18001026897</v>
      </c>
      <c r="D11" s="378" t="s">
        <v>439</v>
      </c>
      <c r="E11" s="380" t="s">
        <v>280</v>
      </c>
      <c r="F11" s="380">
        <v>312.5</v>
      </c>
      <c r="G11" s="380">
        <v>250</v>
      </c>
      <c r="H11" s="382">
        <v>62.5</v>
      </c>
      <c r="I11" s="189"/>
    </row>
    <row r="12" spans="1:9" ht="15">
      <c r="A12" s="78">
        <v>4</v>
      </c>
      <c r="B12" s="384" t="s">
        <v>440</v>
      </c>
      <c r="C12" s="385">
        <v>18001018904</v>
      </c>
      <c r="D12" s="384" t="s">
        <v>441</v>
      </c>
      <c r="E12" s="380" t="s">
        <v>280</v>
      </c>
      <c r="F12" s="380">
        <v>375</v>
      </c>
      <c r="G12" s="380">
        <v>300</v>
      </c>
      <c r="H12" s="382">
        <v>75</v>
      </c>
      <c r="I12" s="189"/>
    </row>
    <row r="13" spans="1:9" ht="15">
      <c r="A13" s="78">
        <v>5</v>
      </c>
      <c r="B13" s="384" t="s">
        <v>442</v>
      </c>
      <c r="C13" s="385">
        <v>18001022490</v>
      </c>
      <c r="D13" s="384" t="s">
        <v>441</v>
      </c>
      <c r="E13" s="380" t="s">
        <v>280</v>
      </c>
      <c r="F13" s="380">
        <v>375</v>
      </c>
      <c r="G13" s="380">
        <v>300</v>
      </c>
      <c r="H13" s="382">
        <v>75</v>
      </c>
      <c r="I13" s="189"/>
    </row>
    <row r="14" spans="1:9" ht="15">
      <c r="A14" s="78">
        <v>6</v>
      </c>
      <c r="B14" s="384" t="s">
        <v>443</v>
      </c>
      <c r="C14" s="385">
        <v>18001042249</v>
      </c>
      <c r="D14" s="384" t="s">
        <v>441</v>
      </c>
      <c r="E14" s="380" t="s">
        <v>280</v>
      </c>
      <c r="F14" s="380">
        <v>375</v>
      </c>
      <c r="G14" s="380">
        <v>300</v>
      </c>
      <c r="H14" s="382">
        <v>75</v>
      </c>
      <c r="I14" s="189"/>
    </row>
    <row r="15" spans="1:9" ht="15">
      <c r="A15" s="78">
        <v>7</v>
      </c>
      <c r="B15" s="386" t="s">
        <v>444</v>
      </c>
      <c r="C15" s="385">
        <v>18001004765</v>
      </c>
      <c r="D15" s="384" t="s">
        <v>441</v>
      </c>
      <c r="E15" s="380" t="s">
        <v>280</v>
      </c>
      <c r="F15" s="380">
        <v>375</v>
      </c>
      <c r="G15" s="380">
        <v>300</v>
      </c>
      <c r="H15" s="382">
        <v>75</v>
      </c>
      <c r="I15" s="189"/>
    </row>
    <row r="16" spans="1:9" ht="15">
      <c r="A16" s="78">
        <v>8</v>
      </c>
      <c r="B16" s="384" t="s">
        <v>445</v>
      </c>
      <c r="C16" s="385">
        <v>18001034878</v>
      </c>
      <c r="D16" s="384" t="s">
        <v>441</v>
      </c>
      <c r="E16" s="380" t="s">
        <v>280</v>
      </c>
      <c r="F16" s="380">
        <v>375</v>
      </c>
      <c r="G16" s="380">
        <v>300</v>
      </c>
      <c r="H16" s="382">
        <v>75</v>
      </c>
      <c r="I16" s="189"/>
    </row>
    <row r="17" spans="1:9" ht="15">
      <c r="A17" s="78">
        <v>9</v>
      </c>
      <c r="B17" s="384" t="s">
        <v>446</v>
      </c>
      <c r="C17" s="385">
        <v>18001007326</v>
      </c>
      <c r="D17" s="384" t="s">
        <v>441</v>
      </c>
      <c r="E17" s="380" t="s">
        <v>280</v>
      </c>
      <c r="F17" s="380">
        <v>375</v>
      </c>
      <c r="G17" s="380">
        <v>300</v>
      </c>
      <c r="H17" s="382">
        <v>75</v>
      </c>
      <c r="I17" s="189"/>
    </row>
    <row r="18" spans="1:9" ht="15">
      <c r="A18" s="78">
        <v>10</v>
      </c>
      <c r="B18" s="384" t="s">
        <v>447</v>
      </c>
      <c r="C18" s="385">
        <v>18001043013</v>
      </c>
      <c r="D18" s="384" t="s">
        <v>441</v>
      </c>
      <c r="E18" s="380" t="s">
        <v>280</v>
      </c>
      <c r="F18" s="380">
        <v>250</v>
      </c>
      <c r="G18" s="380">
        <v>200</v>
      </c>
      <c r="H18" s="382">
        <v>50</v>
      </c>
      <c r="I18" s="189"/>
    </row>
    <row r="19" spans="1:9" ht="15">
      <c r="A19" s="78">
        <v>11</v>
      </c>
      <c r="B19" s="384" t="s">
        <v>448</v>
      </c>
      <c r="C19" s="385">
        <v>18001006974</v>
      </c>
      <c r="D19" s="384" t="s">
        <v>441</v>
      </c>
      <c r="E19" s="380" t="s">
        <v>280</v>
      </c>
      <c r="F19" s="380">
        <v>375</v>
      </c>
      <c r="G19" s="380">
        <v>300</v>
      </c>
      <c r="H19" s="382">
        <v>75</v>
      </c>
      <c r="I19" s="189"/>
    </row>
    <row r="20" spans="1:9" ht="15">
      <c r="A20" s="78">
        <v>12</v>
      </c>
      <c r="B20" s="384" t="s">
        <v>449</v>
      </c>
      <c r="C20" s="385">
        <v>18001019408</v>
      </c>
      <c r="D20" s="384" t="s">
        <v>441</v>
      </c>
      <c r="E20" s="380" t="s">
        <v>280</v>
      </c>
      <c r="F20" s="380">
        <v>375</v>
      </c>
      <c r="G20" s="380">
        <v>300</v>
      </c>
      <c r="H20" s="382">
        <v>75</v>
      </c>
      <c r="I20" s="189"/>
    </row>
    <row r="21" spans="1:9" ht="15">
      <c r="A21" s="78">
        <v>13</v>
      </c>
      <c r="B21" s="384" t="s">
        <v>450</v>
      </c>
      <c r="C21" s="385">
        <v>18001020031</v>
      </c>
      <c r="D21" s="384" t="s">
        <v>441</v>
      </c>
      <c r="E21" s="380" t="s">
        <v>280</v>
      </c>
      <c r="F21" s="380">
        <v>375</v>
      </c>
      <c r="G21" s="380">
        <v>300</v>
      </c>
      <c r="H21" s="382">
        <v>75</v>
      </c>
      <c r="I21" s="189"/>
    </row>
    <row r="22" spans="1:9" ht="15">
      <c r="A22" s="78">
        <v>14</v>
      </c>
      <c r="B22" s="386" t="s">
        <v>451</v>
      </c>
      <c r="C22" s="387">
        <v>18001053427</v>
      </c>
      <c r="D22" s="386" t="s">
        <v>452</v>
      </c>
      <c r="E22" s="380" t="s">
        <v>280</v>
      </c>
      <c r="F22" s="380">
        <v>187.5</v>
      </c>
      <c r="G22" s="380">
        <v>150</v>
      </c>
      <c r="H22" s="382">
        <v>37.5</v>
      </c>
      <c r="I22" s="189"/>
    </row>
    <row r="23" spans="1:9" ht="15">
      <c r="A23" s="78">
        <v>15</v>
      </c>
      <c r="B23" s="386" t="s">
        <v>453</v>
      </c>
      <c r="C23" s="387">
        <v>18001058732</v>
      </c>
      <c r="D23" s="386" t="s">
        <v>452</v>
      </c>
      <c r="E23" s="380" t="s">
        <v>280</v>
      </c>
      <c r="F23" s="380">
        <v>250</v>
      </c>
      <c r="G23" s="380">
        <v>200</v>
      </c>
      <c r="H23" s="382">
        <v>50</v>
      </c>
      <c r="I23" s="189"/>
    </row>
    <row r="24" spans="1:9" ht="15">
      <c r="A24" s="78">
        <v>16</v>
      </c>
      <c r="B24" s="386" t="s">
        <v>454</v>
      </c>
      <c r="C24" s="387">
        <v>18001025977</v>
      </c>
      <c r="D24" s="386" t="s">
        <v>452</v>
      </c>
      <c r="E24" s="380" t="s">
        <v>280</v>
      </c>
      <c r="F24" s="380">
        <v>250</v>
      </c>
      <c r="G24" s="380">
        <v>200</v>
      </c>
      <c r="H24" s="382">
        <v>50</v>
      </c>
      <c r="I24" s="189"/>
    </row>
    <row r="25" spans="1:9" ht="15">
      <c r="A25" s="78">
        <v>17</v>
      </c>
      <c r="B25" s="386" t="s">
        <v>455</v>
      </c>
      <c r="C25" s="387">
        <v>18001053682</v>
      </c>
      <c r="D25" s="386" t="s">
        <v>452</v>
      </c>
      <c r="E25" s="380" t="s">
        <v>280</v>
      </c>
      <c r="F25" s="380">
        <v>250</v>
      </c>
      <c r="G25" s="380">
        <v>200</v>
      </c>
      <c r="H25" s="382">
        <v>50</v>
      </c>
      <c r="I25" s="189"/>
    </row>
    <row r="26" spans="1:9" ht="15">
      <c r="A26" s="78">
        <v>18</v>
      </c>
      <c r="B26" s="386" t="s">
        <v>456</v>
      </c>
      <c r="C26" s="387">
        <v>18001021394</v>
      </c>
      <c r="D26" s="386" t="s">
        <v>452</v>
      </c>
      <c r="E26" s="380" t="s">
        <v>280</v>
      </c>
      <c r="F26" s="380">
        <v>250</v>
      </c>
      <c r="G26" s="380">
        <v>200</v>
      </c>
      <c r="H26" s="382">
        <v>50</v>
      </c>
      <c r="I26" s="189"/>
    </row>
    <row r="27" spans="1:9" ht="15">
      <c r="A27" s="78">
        <v>19</v>
      </c>
      <c r="B27" s="386" t="s">
        <v>457</v>
      </c>
      <c r="C27" s="387">
        <v>18001017981</v>
      </c>
      <c r="D27" s="386" t="s">
        <v>452</v>
      </c>
      <c r="E27" s="380" t="s">
        <v>280</v>
      </c>
      <c r="F27" s="380">
        <v>250</v>
      </c>
      <c r="G27" s="380">
        <v>200</v>
      </c>
      <c r="H27" s="382">
        <v>50</v>
      </c>
      <c r="I27" s="189"/>
    </row>
    <row r="28" spans="1:9" ht="15">
      <c r="A28" s="78">
        <v>20</v>
      </c>
      <c r="B28" s="386" t="s">
        <v>458</v>
      </c>
      <c r="C28" s="387">
        <v>18001016429</v>
      </c>
      <c r="D28" s="386" t="s">
        <v>452</v>
      </c>
      <c r="E28" s="380" t="s">
        <v>280</v>
      </c>
      <c r="F28" s="380">
        <v>250</v>
      </c>
      <c r="G28" s="380">
        <v>200</v>
      </c>
      <c r="H28" s="382">
        <v>50</v>
      </c>
      <c r="I28" s="189"/>
    </row>
    <row r="29" spans="1:9" ht="15">
      <c r="A29" s="78">
        <v>21</v>
      </c>
      <c r="B29" s="386" t="s">
        <v>459</v>
      </c>
      <c r="C29" s="387">
        <v>18001018415</v>
      </c>
      <c r="D29" s="386" t="s">
        <v>452</v>
      </c>
      <c r="E29" s="380" t="s">
        <v>280</v>
      </c>
      <c r="F29" s="380">
        <v>250</v>
      </c>
      <c r="G29" s="380">
        <v>200</v>
      </c>
      <c r="H29" s="382">
        <v>50</v>
      </c>
      <c r="I29" s="189"/>
    </row>
    <row r="30" spans="1:9" ht="15">
      <c r="A30" s="78">
        <v>22</v>
      </c>
      <c r="B30" s="386" t="s">
        <v>460</v>
      </c>
      <c r="C30" s="387">
        <v>18001066515</v>
      </c>
      <c r="D30" s="386" t="s">
        <v>452</v>
      </c>
      <c r="E30" s="380" t="s">
        <v>280</v>
      </c>
      <c r="F30" s="380">
        <v>250</v>
      </c>
      <c r="G30" s="380">
        <v>200</v>
      </c>
      <c r="H30" s="382">
        <v>50</v>
      </c>
      <c r="I30" s="189"/>
    </row>
    <row r="31" spans="1:9" ht="15">
      <c r="A31" s="78">
        <v>23</v>
      </c>
      <c r="B31" s="386" t="s">
        <v>461</v>
      </c>
      <c r="C31" s="387">
        <v>18001049421</v>
      </c>
      <c r="D31" s="386" t="s">
        <v>452</v>
      </c>
      <c r="E31" s="380" t="s">
        <v>280</v>
      </c>
      <c r="F31" s="380">
        <v>250</v>
      </c>
      <c r="G31" s="380">
        <v>200</v>
      </c>
      <c r="H31" s="382">
        <v>50</v>
      </c>
      <c r="I31" s="189"/>
    </row>
    <row r="32" spans="1:9" ht="15">
      <c r="A32" s="78">
        <v>24</v>
      </c>
      <c r="B32" s="386" t="s">
        <v>462</v>
      </c>
      <c r="C32" s="387">
        <v>18001011345</v>
      </c>
      <c r="D32" s="386" t="s">
        <v>452</v>
      </c>
      <c r="E32" s="380" t="s">
        <v>280</v>
      </c>
      <c r="F32" s="380">
        <v>187.5</v>
      </c>
      <c r="G32" s="380">
        <v>150</v>
      </c>
      <c r="H32" s="382">
        <v>37.5</v>
      </c>
      <c r="I32" s="189"/>
    </row>
    <row r="33" spans="1:9" ht="15">
      <c r="A33" s="78">
        <v>25</v>
      </c>
      <c r="B33" s="386" t="s">
        <v>463</v>
      </c>
      <c r="C33" s="387">
        <v>18001048920</v>
      </c>
      <c r="D33" s="386" t="s">
        <v>452</v>
      </c>
      <c r="E33" s="380" t="s">
        <v>280</v>
      </c>
      <c r="F33" s="380">
        <v>250</v>
      </c>
      <c r="G33" s="380">
        <v>200</v>
      </c>
      <c r="H33" s="382">
        <v>50</v>
      </c>
      <c r="I33" s="189"/>
    </row>
    <row r="34" spans="1:9" ht="15">
      <c r="A34" s="78">
        <v>26</v>
      </c>
      <c r="B34" s="386" t="s">
        <v>464</v>
      </c>
      <c r="C34" s="387">
        <v>18001016203</v>
      </c>
      <c r="D34" s="386" t="s">
        <v>452</v>
      </c>
      <c r="E34" s="380" t="s">
        <v>280</v>
      </c>
      <c r="F34" s="380">
        <v>250</v>
      </c>
      <c r="G34" s="380">
        <v>200</v>
      </c>
      <c r="H34" s="382">
        <v>50</v>
      </c>
      <c r="I34" s="189"/>
    </row>
    <row r="35" spans="1:9" ht="15">
      <c r="A35" s="78">
        <v>27</v>
      </c>
      <c r="B35" s="386" t="s">
        <v>465</v>
      </c>
      <c r="C35" s="387">
        <v>18001018216</v>
      </c>
      <c r="D35" s="386" t="s">
        <v>452</v>
      </c>
      <c r="E35" s="380" t="s">
        <v>280</v>
      </c>
      <c r="F35" s="380">
        <v>250</v>
      </c>
      <c r="G35" s="380">
        <v>200</v>
      </c>
      <c r="H35" s="382">
        <v>50</v>
      </c>
      <c r="I35" s="189"/>
    </row>
    <row r="36" spans="1:9" ht="15">
      <c r="A36" s="78">
        <v>28</v>
      </c>
      <c r="B36" s="386" t="s">
        <v>466</v>
      </c>
      <c r="C36" s="387">
        <v>18001022064</v>
      </c>
      <c r="D36" s="386" t="s">
        <v>452</v>
      </c>
      <c r="E36" s="380" t="s">
        <v>280</v>
      </c>
      <c r="F36" s="380">
        <v>250</v>
      </c>
      <c r="G36" s="380">
        <v>200</v>
      </c>
      <c r="H36" s="382">
        <v>50</v>
      </c>
      <c r="I36" s="189"/>
    </row>
    <row r="37" spans="1:9" ht="15">
      <c r="A37" s="78">
        <v>29</v>
      </c>
      <c r="B37" s="386" t="s">
        <v>467</v>
      </c>
      <c r="C37" s="387">
        <v>18001054771</v>
      </c>
      <c r="D37" s="386" t="s">
        <v>452</v>
      </c>
      <c r="E37" s="380" t="s">
        <v>280</v>
      </c>
      <c r="F37" s="380">
        <v>250</v>
      </c>
      <c r="G37" s="380">
        <v>200</v>
      </c>
      <c r="H37" s="382">
        <v>50</v>
      </c>
      <c r="I37" s="189"/>
    </row>
    <row r="38" spans="1:9" ht="15">
      <c r="A38" s="78">
        <v>30</v>
      </c>
      <c r="B38" s="386" t="s">
        <v>468</v>
      </c>
      <c r="C38" s="387">
        <v>18001014951</v>
      </c>
      <c r="D38" s="386" t="s">
        <v>452</v>
      </c>
      <c r="E38" s="380" t="s">
        <v>280</v>
      </c>
      <c r="F38" s="380">
        <v>250</v>
      </c>
      <c r="G38" s="380">
        <v>200</v>
      </c>
      <c r="H38" s="382">
        <v>50</v>
      </c>
      <c r="I38" s="189"/>
    </row>
    <row r="39" spans="1:9" ht="15">
      <c r="A39" s="78">
        <v>31</v>
      </c>
      <c r="B39" s="386" t="s">
        <v>469</v>
      </c>
      <c r="C39" s="387">
        <v>18001017015</v>
      </c>
      <c r="D39" s="386" t="s">
        <v>452</v>
      </c>
      <c r="E39" s="380" t="s">
        <v>280</v>
      </c>
      <c r="F39" s="380">
        <v>250</v>
      </c>
      <c r="G39" s="380">
        <v>200</v>
      </c>
      <c r="H39" s="382">
        <v>50</v>
      </c>
      <c r="I39" s="189"/>
    </row>
    <row r="40" spans="1:9" ht="15">
      <c r="A40" s="78">
        <v>32</v>
      </c>
      <c r="B40" s="386" t="s">
        <v>470</v>
      </c>
      <c r="C40" s="387">
        <v>18001008528</v>
      </c>
      <c r="D40" s="386" t="s">
        <v>452</v>
      </c>
      <c r="E40" s="380" t="s">
        <v>280</v>
      </c>
      <c r="F40" s="380">
        <v>250</v>
      </c>
      <c r="G40" s="380">
        <v>200</v>
      </c>
      <c r="H40" s="382">
        <v>50</v>
      </c>
      <c r="I40" s="189"/>
    </row>
    <row r="41" spans="1:9" ht="15">
      <c r="A41" s="78">
        <v>33</v>
      </c>
      <c r="B41" s="386" t="s">
        <v>471</v>
      </c>
      <c r="C41" s="387">
        <v>18001009426</v>
      </c>
      <c r="D41" s="386" t="s">
        <v>452</v>
      </c>
      <c r="E41" s="380" t="s">
        <v>280</v>
      </c>
      <c r="F41" s="380">
        <v>250</v>
      </c>
      <c r="G41" s="380">
        <v>200</v>
      </c>
      <c r="H41" s="382">
        <v>50</v>
      </c>
      <c r="I41" s="189"/>
    </row>
    <row r="42" spans="1:9" ht="15">
      <c r="A42" s="78">
        <v>34</v>
      </c>
      <c r="B42" s="386" t="s">
        <v>472</v>
      </c>
      <c r="C42" s="387">
        <v>18001002512</v>
      </c>
      <c r="D42" s="386" t="s">
        <v>452</v>
      </c>
      <c r="E42" s="380" t="s">
        <v>280</v>
      </c>
      <c r="F42" s="380">
        <v>250</v>
      </c>
      <c r="G42" s="380">
        <v>200</v>
      </c>
      <c r="H42" s="382">
        <v>50</v>
      </c>
      <c r="I42" s="189"/>
    </row>
    <row r="43" spans="1:9" ht="15">
      <c r="A43" s="78">
        <v>35</v>
      </c>
      <c r="B43" s="386" t="s">
        <v>473</v>
      </c>
      <c r="C43" s="387">
        <v>18001006160</v>
      </c>
      <c r="D43" s="386" t="s">
        <v>452</v>
      </c>
      <c r="E43" s="380" t="s">
        <v>280</v>
      </c>
      <c r="F43" s="380">
        <v>250</v>
      </c>
      <c r="G43" s="380">
        <v>200</v>
      </c>
      <c r="H43" s="382">
        <v>50</v>
      </c>
      <c r="I43" s="189"/>
    </row>
    <row r="44" spans="1:9" ht="15">
      <c r="A44" s="78">
        <v>36</v>
      </c>
      <c r="B44" s="386" t="s">
        <v>474</v>
      </c>
      <c r="C44" s="387">
        <v>18001021456</v>
      </c>
      <c r="D44" s="386" t="s">
        <v>452</v>
      </c>
      <c r="E44" s="380" t="s">
        <v>280</v>
      </c>
      <c r="F44" s="380">
        <v>250</v>
      </c>
      <c r="G44" s="380">
        <v>200</v>
      </c>
      <c r="H44" s="382">
        <v>50</v>
      </c>
      <c r="I44" s="189"/>
    </row>
    <row r="45" spans="1:9" ht="15">
      <c r="A45" s="78">
        <v>37</v>
      </c>
      <c r="B45" s="386" t="s">
        <v>475</v>
      </c>
      <c r="C45" s="387">
        <v>18001017014</v>
      </c>
      <c r="D45" s="386" t="s">
        <v>452</v>
      </c>
      <c r="E45" s="380" t="s">
        <v>280</v>
      </c>
      <c r="F45" s="380">
        <v>250</v>
      </c>
      <c r="G45" s="380">
        <v>200</v>
      </c>
      <c r="H45" s="382">
        <v>50</v>
      </c>
      <c r="I45" s="189"/>
    </row>
    <row r="46" spans="1:9" ht="15">
      <c r="A46" s="78">
        <v>38</v>
      </c>
      <c r="B46" s="386" t="s">
        <v>476</v>
      </c>
      <c r="C46" s="387">
        <v>18001058291</v>
      </c>
      <c r="D46" s="386" t="s">
        <v>452</v>
      </c>
      <c r="E46" s="380" t="s">
        <v>280</v>
      </c>
      <c r="F46" s="380">
        <v>250</v>
      </c>
      <c r="G46" s="380">
        <v>200</v>
      </c>
      <c r="H46" s="382">
        <v>50</v>
      </c>
      <c r="I46" s="189"/>
    </row>
    <row r="47" spans="1:9" ht="15">
      <c r="A47" s="78">
        <v>39</v>
      </c>
      <c r="B47" s="386" t="s">
        <v>477</v>
      </c>
      <c r="C47" s="387">
        <v>18001070142</v>
      </c>
      <c r="D47" s="386" t="s">
        <v>452</v>
      </c>
      <c r="E47" s="380" t="s">
        <v>280</v>
      </c>
      <c r="F47" s="380">
        <v>250</v>
      </c>
      <c r="G47" s="380">
        <v>200</v>
      </c>
      <c r="H47" s="382">
        <v>50</v>
      </c>
      <c r="I47" s="189"/>
    </row>
    <row r="48" spans="1:9" ht="15">
      <c r="A48" s="78">
        <v>40</v>
      </c>
      <c r="B48" s="386" t="s">
        <v>478</v>
      </c>
      <c r="C48" s="387">
        <v>18001015361</v>
      </c>
      <c r="D48" s="386" t="s">
        <v>452</v>
      </c>
      <c r="E48" s="380" t="s">
        <v>280</v>
      </c>
      <c r="F48" s="380">
        <v>250</v>
      </c>
      <c r="G48" s="380">
        <v>200</v>
      </c>
      <c r="H48" s="382">
        <v>50</v>
      </c>
      <c r="I48" s="189"/>
    </row>
    <row r="49" spans="1:9" ht="15">
      <c r="A49" s="78">
        <v>41</v>
      </c>
      <c r="B49" s="386" t="s">
        <v>479</v>
      </c>
      <c r="C49" s="387">
        <v>18001005508</v>
      </c>
      <c r="D49" s="386" t="s">
        <v>452</v>
      </c>
      <c r="E49" s="380" t="s">
        <v>280</v>
      </c>
      <c r="F49" s="380">
        <v>250</v>
      </c>
      <c r="G49" s="380">
        <v>200</v>
      </c>
      <c r="H49" s="382">
        <v>50</v>
      </c>
      <c r="I49" s="189"/>
    </row>
    <row r="50" spans="1:9" ht="15">
      <c r="A50" s="78">
        <v>42</v>
      </c>
      <c r="B50" s="386" t="s">
        <v>480</v>
      </c>
      <c r="C50" s="387">
        <v>18001058633</v>
      </c>
      <c r="D50" s="386" t="s">
        <v>452</v>
      </c>
      <c r="E50" s="380" t="s">
        <v>280</v>
      </c>
      <c r="F50" s="380">
        <v>250</v>
      </c>
      <c r="G50" s="380">
        <v>200</v>
      </c>
      <c r="H50" s="382">
        <v>50</v>
      </c>
      <c r="I50" s="189"/>
    </row>
    <row r="51" spans="1:9" ht="15">
      <c r="A51" s="78">
        <v>43</v>
      </c>
      <c r="B51" s="386" t="s">
        <v>481</v>
      </c>
      <c r="C51" s="387">
        <v>21001005821</v>
      </c>
      <c r="D51" s="386" t="s">
        <v>452</v>
      </c>
      <c r="E51" s="380" t="s">
        <v>280</v>
      </c>
      <c r="F51" s="380">
        <v>250</v>
      </c>
      <c r="G51" s="380">
        <v>200</v>
      </c>
      <c r="H51" s="382">
        <v>50</v>
      </c>
      <c r="I51" s="189"/>
    </row>
    <row r="52" spans="1:9" ht="15">
      <c r="A52" s="78">
        <v>44</v>
      </c>
      <c r="B52" s="386" t="s">
        <v>482</v>
      </c>
      <c r="C52" s="387">
        <v>18001031580</v>
      </c>
      <c r="D52" s="386" t="s">
        <v>452</v>
      </c>
      <c r="E52" s="380" t="s">
        <v>280</v>
      </c>
      <c r="F52" s="380">
        <v>250</v>
      </c>
      <c r="G52" s="380">
        <v>200</v>
      </c>
      <c r="H52" s="382">
        <v>50</v>
      </c>
      <c r="I52" s="189"/>
    </row>
    <row r="53" spans="1:9" ht="15">
      <c r="A53" s="78">
        <v>45</v>
      </c>
      <c r="B53" s="386" t="s">
        <v>483</v>
      </c>
      <c r="C53" s="387">
        <v>18001072900</v>
      </c>
      <c r="D53" s="386" t="s">
        <v>452</v>
      </c>
      <c r="E53" s="380" t="s">
        <v>280</v>
      </c>
      <c r="F53" s="380">
        <v>250</v>
      </c>
      <c r="G53" s="380">
        <v>200</v>
      </c>
      <c r="H53" s="382">
        <v>50</v>
      </c>
      <c r="I53" s="189"/>
    </row>
    <row r="54" spans="1:9" ht="15">
      <c r="A54" s="78">
        <v>46</v>
      </c>
      <c r="B54" s="386" t="s">
        <v>484</v>
      </c>
      <c r="C54" s="387">
        <v>18001011736</v>
      </c>
      <c r="D54" s="386" t="s">
        <v>452</v>
      </c>
      <c r="E54" s="380" t="s">
        <v>280</v>
      </c>
      <c r="F54" s="380">
        <v>250</v>
      </c>
      <c r="G54" s="380">
        <v>200</v>
      </c>
      <c r="H54" s="382">
        <v>50</v>
      </c>
      <c r="I54" s="189"/>
    </row>
    <row r="55" spans="1:9" ht="15">
      <c r="A55" s="78">
        <v>47</v>
      </c>
      <c r="B55" s="386" t="s">
        <v>485</v>
      </c>
      <c r="C55" s="387">
        <v>18001014579</v>
      </c>
      <c r="D55" s="386" t="s">
        <v>452</v>
      </c>
      <c r="E55" s="380" t="s">
        <v>280</v>
      </c>
      <c r="F55" s="380">
        <v>187.5</v>
      </c>
      <c r="G55" s="380">
        <v>150</v>
      </c>
      <c r="H55" s="382">
        <v>37.5</v>
      </c>
      <c r="I55" s="189"/>
    </row>
    <row r="56" spans="1:9" ht="15">
      <c r="A56" s="78">
        <v>48</v>
      </c>
      <c r="B56" s="386" t="s">
        <v>486</v>
      </c>
      <c r="C56" s="387">
        <v>18001053187</v>
      </c>
      <c r="D56" s="386" t="s">
        <v>452</v>
      </c>
      <c r="E56" s="380" t="s">
        <v>280</v>
      </c>
      <c r="F56" s="380">
        <v>250</v>
      </c>
      <c r="G56" s="380">
        <v>200</v>
      </c>
      <c r="H56" s="382">
        <v>50</v>
      </c>
      <c r="I56" s="189"/>
    </row>
    <row r="57" spans="1:9" ht="15">
      <c r="A57" s="78">
        <v>49</v>
      </c>
      <c r="B57" s="388" t="s">
        <v>487</v>
      </c>
      <c r="C57" s="389">
        <v>18001041595</v>
      </c>
      <c r="D57" s="388" t="s">
        <v>488</v>
      </c>
      <c r="E57" s="380" t="s">
        <v>280</v>
      </c>
      <c r="F57" s="380">
        <v>187.5</v>
      </c>
      <c r="G57" s="380">
        <v>150</v>
      </c>
      <c r="H57" s="382">
        <v>37.5</v>
      </c>
      <c r="I57" s="189"/>
    </row>
    <row r="58" spans="1:9" ht="15">
      <c r="A58" s="78">
        <v>50</v>
      </c>
      <c r="B58" s="388" t="s">
        <v>489</v>
      </c>
      <c r="C58" s="389">
        <v>18001019478</v>
      </c>
      <c r="D58" s="388" t="s">
        <v>488</v>
      </c>
      <c r="E58" s="380" t="s">
        <v>280</v>
      </c>
      <c r="F58" s="380">
        <v>187.5</v>
      </c>
      <c r="G58" s="380">
        <v>150</v>
      </c>
      <c r="H58" s="382">
        <v>37.5</v>
      </c>
      <c r="I58" s="189"/>
    </row>
    <row r="59" spans="1:9" ht="15">
      <c r="A59" s="78">
        <v>51</v>
      </c>
      <c r="B59" s="388" t="s">
        <v>490</v>
      </c>
      <c r="C59" s="389">
        <v>56001025729</v>
      </c>
      <c r="D59" s="388" t="s">
        <v>488</v>
      </c>
      <c r="E59" s="380" t="s">
        <v>280</v>
      </c>
      <c r="F59" s="380">
        <v>187.5</v>
      </c>
      <c r="G59" s="380">
        <v>150</v>
      </c>
      <c r="H59" s="382">
        <v>37.5</v>
      </c>
      <c r="I59" s="189"/>
    </row>
    <row r="60" spans="1:9" ht="15">
      <c r="A60" s="78">
        <v>52</v>
      </c>
      <c r="B60" s="386" t="s">
        <v>491</v>
      </c>
      <c r="C60" s="387">
        <v>18001064054</v>
      </c>
      <c r="D60" s="386" t="s">
        <v>488</v>
      </c>
      <c r="E60" s="380" t="s">
        <v>280</v>
      </c>
      <c r="F60" s="380">
        <v>187.5</v>
      </c>
      <c r="G60" s="380">
        <v>150</v>
      </c>
      <c r="H60" s="382">
        <v>37.5</v>
      </c>
      <c r="I60" s="189"/>
    </row>
    <row r="61" spans="1:9" ht="15">
      <c r="A61" s="78">
        <v>53</v>
      </c>
      <c r="B61" s="388" t="s">
        <v>492</v>
      </c>
      <c r="C61" s="389">
        <v>18001014815</v>
      </c>
      <c r="D61" s="388" t="s">
        <v>488</v>
      </c>
      <c r="E61" s="380" t="s">
        <v>280</v>
      </c>
      <c r="F61" s="380">
        <v>187.5</v>
      </c>
      <c r="G61" s="380">
        <v>150</v>
      </c>
      <c r="H61" s="382">
        <v>37.5</v>
      </c>
      <c r="I61" s="189"/>
    </row>
    <row r="62" spans="1:9" ht="15">
      <c r="A62" s="78">
        <v>54</v>
      </c>
      <c r="B62" s="386" t="s">
        <v>493</v>
      </c>
      <c r="C62" s="387">
        <v>18001072292</v>
      </c>
      <c r="D62" s="386" t="s">
        <v>488</v>
      </c>
      <c r="E62" s="380" t="s">
        <v>280</v>
      </c>
      <c r="F62" s="380">
        <v>187.5</v>
      </c>
      <c r="G62" s="380">
        <v>150</v>
      </c>
      <c r="H62" s="382">
        <v>37.5</v>
      </c>
      <c r="I62" s="189"/>
    </row>
    <row r="63" spans="1:9" ht="15">
      <c r="A63" s="78">
        <v>55</v>
      </c>
      <c r="B63" s="388" t="s">
        <v>494</v>
      </c>
      <c r="C63" s="389">
        <v>18001019849</v>
      </c>
      <c r="D63" s="388" t="s">
        <v>488</v>
      </c>
      <c r="E63" s="380" t="s">
        <v>280</v>
      </c>
      <c r="F63" s="380">
        <v>187.5</v>
      </c>
      <c r="G63" s="380">
        <v>150</v>
      </c>
      <c r="H63" s="382">
        <v>37.5</v>
      </c>
      <c r="I63" s="189"/>
    </row>
    <row r="64" spans="1:9" ht="15">
      <c r="A64" s="78">
        <v>56</v>
      </c>
      <c r="B64" s="386" t="s">
        <v>495</v>
      </c>
      <c r="C64" s="387">
        <v>37001047583</v>
      </c>
      <c r="D64" s="386" t="s">
        <v>488</v>
      </c>
      <c r="E64" s="380" t="s">
        <v>280</v>
      </c>
      <c r="F64" s="380">
        <v>187.5</v>
      </c>
      <c r="G64" s="380">
        <v>150</v>
      </c>
      <c r="H64" s="382">
        <v>37.5</v>
      </c>
      <c r="I64" s="189"/>
    </row>
    <row r="65" spans="1:9" ht="15">
      <c r="A65" s="78">
        <v>57</v>
      </c>
      <c r="B65" s="388" t="s">
        <v>496</v>
      </c>
      <c r="C65" s="389">
        <v>18001030995</v>
      </c>
      <c r="D65" s="388" t="s">
        <v>488</v>
      </c>
      <c r="E65" s="380" t="s">
        <v>280</v>
      </c>
      <c r="F65" s="380">
        <v>187.5</v>
      </c>
      <c r="G65" s="380">
        <v>150</v>
      </c>
      <c r="H65" s="382">
        <v>37.5</v>
      </c>
      <c r="I65" s="189"/>
    </row>
    <row r="66" spans="1:9" ht="15">
      <c r="A66" s="78">
        <v>58</v>
      </c>
      <c r="B66" s="388" t="s">
        <v>497</v>
      </c>
      <c r="C66" s="389">
        <v>18001045953</v>
      </c>
      <c r="D66" s="388" t="s">
        <v>488</v>
      </c>
      <c r="E66" s="380" t="s">
        <v>280</v>
      </c>
      <c r="F66" s="380">
        <v>187.5</v>
      </c>
      <c r="G66" s="380">
        <v>150</v>
      </c>
      <c r="H66" s="382">
        <v>37.5</v>
      </c>
      <c r="I66" s="189"/>
    </row>
    <row r="67" spans="1:9" ht="15">
      <c r="A67" s="78">
        <v>59</v>
      </c>
      <c r="B67" s="386" t="s">
        <v>498</v>
      </c>
      <c r="C67" s="387">
        <v>60002004380</v>
      </c>
      <c r="D67" s="386" t="s">
        <v>488</v>
      </c>
      <c r="E67" s="380" t="s">
        <v>280</v>
      </c>
      <c r="F67" s="380">
        <v>187.5</v>
      </c>
      <c r="G67" s="380">
        <v>150</v>
      </c>
      <c r="H67" s="382">
        <v>37.5</v>
      </c>
      <c r="I67" s="189"/>
    </row>
    <row r="68" spans="1:9" ht="15">
      <c r="A68" s="78">
        <v>60</v>
      </c>
      <c r="B68" s="386" t="s">
        <v>499</v>
      </c>
      <c r="C68" s="387">
        <v>18001046989</v>
      </c>
      <c r="D68" s="386" t="s">
        <v>488</v>
      </c>
      <c r="E68" s="380" t="s">
        <v>280</v>
      </c>
      <c r="F68" s="380">
        <v>187.5</v>
      </c>
      <c r="G68" s="380">
        <v>150</v>
      </c>
      <c r="H68" s="382">
        <v>37.5</v>
      </c>
      <c r="I68" s="189"/>
    </row>
    <row r="69" spans="1:9" ht="15">
      <c r="A69" s="78">
        <v>61</v>
      </c>
      <c r="B69" s="386" t="s">
        <v>499</v>
      </c>
      <c r="C69" s="387">
        <v>18001060345</v>
      </c>
      <c r="D69" s="386" t="s">
        <v>488</v>
      </c>
      <c r="E69" s="380" t="s">
        <v>280</v>
      </c>
      <c r="F69" s="380">
        <v>187.5</v>
      </c>
      <c r="G69" s="380">
        <v>150</v>
      </c>
      <c r="H69" s="382">
        <v>37.5</v>
      </c>
      <c r="I69" s="189"/>
    </row>
    <row r="70" spans="1:9" ht="15">
      <c r="A70" s="78">
        <v>62</v>
      </c>
      <c r="B70" s="388" t="s">
        <v>500</v>
      </c>
      <c r="C70" s="389">
        <v>18001009451</v>
      </c>
      <c r="D70" s="388" t="s">
        <v>488</v>
      </c>
      <c r="E70" s="380" t="s">
        <v>280</v>
      </c>
      <c r="F70" s="380">
        <v>187.5</v>
      </c>
      <c r="G70" s="380">
        <v>150</v>
      </c>
      <c r="H70" s="382">
        <v>37.5</v>
      </c>
      <c r="I70" s="189"/>
    </row>
    <row r="71" spans="1:9" ht="15">
      <c r="A71" s="78">
        <v>63</v>
      </c>
      <c r="B71" s="388" t="s">
        <v>501</v>
      </c>
      <c r="C71" s="389">
        <v>18001058824</v>
      </c>
      <c r="D71" s="388" t="s">
        <v>488</v>
      </c>
      <c r="E71" s="380" t="s">
        <v>280</v>
      </c>
      <c r="F71" s="380">
        <v>187.5</v>
      </c>
      <c r="G71" s="380">
        <v>150</v>
      </c>
      <c r="H71" s="382">
        <v>37.5</v>
      </c>
      <c r="I71" s="189"/>
    </row>
    <row r="72" spans="1:9" ht="15">
      <c r="A72" s="78">
        <v>64</v>
      </c>
      <c r="B72" s="388" t="s">
        <v>502</v>
      </c>
      <c r="C72" s="389">
        <v>18001069351</v>
      </c>
      <c r="D72" s="388" t="s">
        <v>488</v>
      </c>
      <c r="E72" s="380" t="s">
        <v>280</v>
      </c>
      <c r="F72" s="380">
        <v>187.5</v>
      </c>
      <c r="G72" s="380">
        <v>150</v>
      </c>
      <c r="H72" s="382">
        <v>37.5</v>
      </c>
      <c r="I72" s="189"/>
    </row>
    <row r="73" spans="1:9" ht="15">
      <c r="A73" s="78">
        <v>65</v>
      </c>
      <c r="B73" s="388" t="s">
        <v>503</v>
      </c>
      <c r="C73" s="389">
        <v>18001018544</v>
      </c>
      <c r="D73" s="388" t="s">
        <v>488</v>
      </c>
      <c r="E73" s="380" t="s">
        <v>280</v>
      </c>
      <c r="F73" s="380">
        <v>187.5</v>
      </c>
      <c r="G73" s="380">
        <v>150</v>
      </c>
      <c r="H73" s="382">
        <v>37.5</v>
      </c>
      <c r="I73" s="189"/>
    </row>
    <row r="74" spans="1:9" ht="15">
      <c r="A74" s="78">
        <v>66</v>
      </c>
      <c r="B74" s="388" t="s">
        <v>504</v>
      </c>
      <c r="C74" s="389">
        <v>18001035490</v>
      </c>
      <c r="D74" s="388" t="s">
        <v>488</v>
      </c>
      <c r="E74" s="380" t="s">
        <v>280</v>
      </c>
      <c r="F74" s="380">
        <v>187.5</v>
      </c>
      <c r="G74" s="380">
        <v>150</v>
      </c>
      <c r="H74" s="382">
        <v>37.5</v>
      </c>
      <c r="I74" s="189"/>
    </row>
    <row r="75" spans="1:9" ht="15">
      <c r="A75" s="78">
        <v>67</v>
      </c>
      <c r="B75" s="388" t="s">
        <v>470</v>
      </c>
      <c r="C75" s="389">
        <v>18001006839</v>
      </c>
      <c r="D75" s="388" t="s">
        <v>488</v>
      </c>
      <c r="E75" s="380" t="s">
        <v>280</v>
      </c>
      <c r="F75" s="380">
        <v>187.5</v>
      </c>
      <c r="G75" s="380">
        <v>150</v>
      </c>
      <c r="H75" s="382">
        <v>37.5</v>
      </c>
      <c r="I75" s="189"/>
    </row>
    <row r="76" spans="1:9" ht="15">
      <c r="A76" s="78">
        <v>68</v>
      </c>
      <c r="B76" s="386" t="s">
        <v>505</v>
      </c>
      <c r="C76" s="387">
        <v>18001042559</v>
      </c>
      <c r="D76" s="386" t="s">
        <v>488</v>
      </c>
      <c r="E76" s="380" t="s">
        <v>280</v>
      </c>
      <c r="F76" s="380">
        <v>187.5</v>
      </c>
      <c r="G76" s="380">
        <v>150</v>
      </c>
      <c r="H76" s="382">
        <v>37.5</v>
      </c>
      <c r="I76" s="189"/>
    </row>
    <row r="77" spans="1:9" ht="15">
      <c r="A77" s="78">
        <v>69</v>
      </c>
      <c r="B77" s="388" t="s">
        <v>506</v>
      </c>
      <c r="C77" s="389">
        <v>18001048487</v>
      </c>
      <c r="D77" s="388" t="s">
        <v>488</v>
      </c>
      <c r="E77" s="380" t="s">
        <v>280</v>
      </c>
      <c r="F77" s="380">
        <v>187.5</v>
      </c>
      <c r="G77" s="380">
        <v>150</v>
      </c>
      <c r="H77" s="382">
        <v>37.5</v>
      </c>
      <c r="I77" s="189"/>
    </row>
    <row r="78" spans="1:9" ht="15">
      <c r="A78" s="78">
        <v>70</v>
      </c>
      <c r="B78" s="388" t="s">
        <v>507</v>
      </c>
      <c r="C78" s="389">
        <v>18001061020</v>
      </c>
      <c r="D78" s="388" t="s">
        <v>488</v>
      </c>
      <c r="E78" s="380" t="s">
        <v>280</v>
      </c>
      <c r="F78" s="380">
        <v>187.5</v>
      </c>
      <c r="G78" s="380">
        <v>150</v>
      </c>
      <c r="H78" s="382">
        <v>37.5</v>
      </c>
      <c r="I78" s="189"/>
    </row>
    <row r="79" spans="1:9" ht="15">
      <c r="A79" s="78">
        <v>71</v>
      </c>
      <c r="B79" s="386" t="s">
        <v>508</v>
      </c>
      <c r="C79" s="387">
        <v>18001058855</v>
      </c>
      <c r="D79" s="386" t="s">
        <v>488</v>
      </c>
      <c r="E79" s="380" t="s">
        <v>280</v>
      </c>
      <c r="F79" s="380">
        <v>187.5</v>
      </c>
      <c r="G79" s="380">
        <v>150</v>
      </c>
      <c r="H79" s="382">
        <v>37.5</v>
      </c>
      <c r="I79" s="189"/>
    </row>
    <row r="80" spans="1:9" ht="15">
      <c r="A80" s="78">
        <v>72</v>
      </c>
      <c r="B80" s="388" t="s">
        <v>509</v>
      </c>
      <c r="C80" s="389">
        <v>18001027254</v>
      </c>
      <c r="D80" s="388" t="s">
        <v>488</v>
      </c>
      <c r="E80" s="380" t="s">
        <v>280</v>
      </c>
      <c r="F80" s="380">
        <v>187.5</v>
      </c>
      <c r="G80" s="380">
        <v>150</v>
      </c>
      <c r="H80" s="382">
        <v>37.5</v>
      </c>
      <c r="I80" s="189"/>
    </row>
    <row r="81" spans="1:9" ht="15">
      <c r="A81" s="78">
        <v>73</v>
      </c>
      <c r="B81" s="388" t="s">
        <v>510</v>
      </c>
      <c r="C81" s="389">
        <v>18001021871</v>
      </c>
      <c r="D81" s="388" t="s">
        <v>488</v>
      </c>
      <c r="E81" s="380" t="s">
        <v>280</v>
      </c>
      <c r="F81" s="380">
        <v>187.5</v>
      </c>
      <c r="G81" s="380">
        <v>150</v>
      </c>
      <c r="H81" s="382">
        <v>37.5</v>
      </c>
      <c r="I81" s="189"/>
    </row>
    <row r="82" spans="1:9" ht="15">
      <c r="A82" s="78">
        <v>74</v>
      </c>
      <c r="B82" s="388" t="s">
        <v>511</v>
      </c>
      <c r="C82" s="389">
        <v>18001004211</v>
      </c>
      <c r="D82" s="388" t="s">
        <v>488</v>
      </c>
      <c r="E82" s="380" t="s">
        <v>280</v>
      </c>
      <c r="F82" s="380">
        <v>187.5</v>
      </c>
      <c r="G82" s="380">
        <v>150</v>
      </c>
      <c r="H82" s="382">
        <v>37.5</v>
      </c>
      <c r="I82" s="189"/>
    </row>
    <row r="83" spans="1:9" ht="15">
      <c r="A83" s="78">
        <v>75</v>
      </c>
      <c r="B83" s="386" t="s">
        <v>512</v>
      </c>
      <c r="C83" s="387">
        <v>18001040005</v>
      </c>
      <c r="D83" s="386" t="s">
        <v>488</v>
      </c>
      <c r="E83" s="380" t="s">
        <v>280</v>
      </c>
      <c r="F83" s="380">
        <v>187.5</v>
      </c>
      <c r="G83" s="380">
        <v>150</v>
      </c>
      <c r="H83" s="382">
        <v>37.5</v>
      </c>
      <c r="I83" s="189"/>
    </row>
    <row r="84" spans="1:9" ht="15">
      <c r="A84" s="78">
        <v>76</v>
      </c>
      <c r="B84" s="388" t="s">
        <v>513</v>
      </c>
      <c r="C84" s="389">
        <v>18001058700</v>
      </c>
      <c r="D84" s="388" t="s">
        <v>488</v>
      </c>
      <c r="E84" s="380" t="s">
        <v>280</v>
      </c>
      <c r="F84" s="380">
        <v>187.5</v>
      </c>
      <c r="G84" s="380">
        <v>150</v>
      </c>
      <c r="H84" s="382">
        <v>37.5</v>
      </c>
      <c r="I84" s="189"/>
    </row>
    <row r="85" spans="1:9" ht="15">
      <c r="A85" s="78">
        <v>77</v>
      </c>
      <c r="B85" s="388" t="s">
        <v>514</v>
      </c>
      <c r="C85" s="389">
        <v>18001014696</v>
      </c>
      <c r="D85" s="388" t="s">
        <v>488</v>
      </c>
      <c r="E85" s="380" t="s">
        <v>280</v>
      </c>
      <c r="F85" s="380">
        <v>187.5</v>
      </c>
      <c r="G85" s="380">
        <v>150</v>
      </c>
      <c r="H85" s="382">
        <v>37.5</v>
      </c>
      <c r="I85" s="189"/>
    </row>
    <row r="86" spans="1:9" ht="15">
      <c r="A86" s="78">
        <v>78</v>
      </c>
      <c r="B86" s="386" t="s">
        <v>515</v>
      </c>
      <c r="C86" s="387">
        <v>18001013625</v>
      </c>
      <c r="D86" s="386" t="s">
        <v>488</v>
      </c>
      <c r="E86" s="380" t="s">
        <v>280</v>
      </c>
      <c r="F86" s="380">
        <v>187.5</v>
      </c>
      <c r="G86" s="380">
        <v>150</v>
      </c>
      <c r="H86" s="382">
        <v>37.5</v>
      </c>
      <c r="I86" s="189"/>
    </row>
    <row r="87" spans="1:9" ht="15">
      <c r="A87" s="78">
        <v>79</v>
      </c>
      <c r="B87" s="386" t="s">
        <v>516</v>
      </c>
      <c r="C87" s="387">
        <v>18001027597</v>
      </c>
      <c r="D87" s="386" t="s">
        <v>488</v>
      </c>
      <c r="E87" s="380" t="s">
        <v>280</v>
      </c>
      <c r="F87" s="380">
        <v>187.5</v>
      </c>
      <c r="G87" s="380">
        <v>150</v>
      </c>
      <c r="H87" s="382">
        <v>37.5</v>
      </c>
      <c r="I87" s="189"/>
    </row>
    <row r="88" spans="1:9" ht="15">
      <c r="A88" s="78">
        <v>80</v>
      </c>
      <c r="B88" s="386" t="s">
        <v>517</v>
      </c>
      <c r="C88" s="387">
        <v>18001022189</v>
      </c>
      <c r="D88" s="386" t="s">
        <v>488</v>
      </c>
      <c r="E88" s="380" t="s">
        <v>280</v>
      </c>
      <c r="F88" s="380">
        <v>187.5</v>
      </c>
      <c r="G88" s="380">
        <v>150</v>
      </c>
      <c r="H88" s="382">
        <v>37.5</v>
      </c>
      <c r="I88" s="189"/>
    </row>
    <row r="89" spans="1:9" ht="15">
      <c r="A89" s="78">
        <v>81</v>
      </c>
      <c r="B89" s="388" t="s">
        <v>518</v>
      </c>
      <c r="C89" s="389">
        <v>18001067107</v>
      </c>
      <c r="D89" s="388" t="s">
        <v>488</v>
      </c>
      <c r="E89" s="380" t="s">
        <v>280</v>
      </c>
      <c r="F89" s="380">
        <v>187.5</v>
      </c>
      <c r="G89" s="380">
        <v>150</v>
      </c>
      <c r="H89" s="382">
        <v>37.5</v>
      </c>
      <c r="I89" s="189"/>
    </row>
    <row r="90" spans="1:9" ht="15">
      <c r="A90" s="78">
        <v>82</v>
      </c>
      <c r="B90" s="388" t="s">
        <v>519</v>
      </c>
      <c r="C90" s="389">
        <v>18001029966</v>
      </c>
      <c r="D90" s="388" t="s">
        <v>488</v>
      </c>
      <c r="E90" s="380" t="s">
        <v>280</v>
      </c>
      <c r="F90" s="380">
        <v>187.5</v>
      </c>
      <c r="G90" s="380">
        <v>150</v>
      </c>
      <c r="H90" s="382">
        <v>37.5</v>
      </c>
      <c r="I90" s="189"/>
    </row>
    <row r="91" spans="1:9" ht="15">
      <c r="A91" s="78">
        <v>83</v>
      </c>
      <c r="B91" s="388" t="s">
        <v>520</v>
      </c>
      <c r="C91" s="389">
        <v>18001007295</v>
      </c>
      <c r="D91" s="388" t="s">
        <v>488</v>
      </c>
      <c r="E91" s="380" t="s">
        <v>280</v>
      </c>
      <c r="F91" s="380">
        <v>187.5</v>
      </c>
      <c r="G91" s="380">
        <v>150</v>
      </c>
      <c r="H91" s="382">
        <v>37.5</v>
      </c>
      <c r="I91" s="189"/>
    </row>
    <row r="92" spans="1:9" ht="15">
      <c r="A92" s="78">
        <v>84</v>
      </c>
      <c r="B92" s="388" t="s">
        <v>521</v>
      </c>
      <c r="C92" s="389">
        <v>54001019676</v>
      </c>
      <c r="D92" s="388" t="s">
        <v>488</v>
      </c>
      <c r="E92" s="380" t="s">
        <v>280</v>
      </c>
      <c r="F92" s="380">
        <v>187.5</v>
      </c>
      <c r="G92" s="380">
        <v>150</v>
      </c>
      <c r="H92" s="382">
        <v>37.5</v>
      </c>
      <c r="I92" s="189"/>
    </row>
    <row r="93" spans="1:9" ht="15">
      <c r="A93" s="78">
        <v>85</v>
      </c>
      <c r="B93" s="388" t="s">
        <v>522</v>
      </c>
      <c r="C93" s="389">
        <v>18001065871</v>
      </c>
      <c r="D93" s="388" t="s">
        <v>488</v>
      </c>
      <c r="E93" s="380" t="s">
        <v>280</v>
      </c>
      <c r="F93" s="380">
        <v>187.5</v>
      </c>
      <c r="G93" s="380">
        <v>150</v>
      </c>
      <c r="H93" s="382">
        <v>37.5</v>
      </c>
      <c r="I93" s="189"/>
    </row>
    <row r="94" spans="1:9" ht="15">
      <c r="A94" s="78">
        <v>86</v>
      </c>
      <c r="B94" s="388" t="s">
        <v>523</v>
      </c>
      <c r="C94" s="389">
        <v>18001010919</v>
      </c>
      <c r="D94" s="388" t="s">
        <v>488</v>
      </c>
      <c r="E94" s="380" t="s">
        <v>280</v>
      </c>
      <c r="F94" s="380">
        <v>187.5</v>
      </c>
      <c r="G94" s="380">
        <v>150</v>
      </c>
      <c r="H94" s="382">
        <v>37.5</v>
      </c>
      <c r="I94" s="189"/>
    </row>
    <row r="95" spans="1:9" ht="15">
      <c r="A95" s="78">
        <v>87</v>
      </c>
      <c r="B95" s="386" t="s">
        <v>524</v>
      </c>
      <c r="C95" s="387">
        <v>18001020007</v>
      </c>
      <c r="D95" s="386" t="s">
        <v>488</v>
      </c>
      <c r="E95" s="380" t="s">
        <v>280</v>
      </c>
      <c r="F95" s="380">
        <v>187.5</v>
      </c>
      <c r="G95" s="380">
        <v>150</v>
      </c>
      <c r="H95" s="382">
        <v>37.5</v>
      </c>
      <c r="I95" s="189"/>
    </row>
    <row r="96" spans="1:9" ht="15">
      <c r="A96" s="78">
        <v>88</v>
      </c>
      <c r="B96" s="388" t="s">
        <v>525</v>
      </c>
      <c r="C96" s="389">
        <v>18001057828</v>
      </c>
      <c r="D96" s="388" t="s">
        <v>488</v>
      </c>
      <c r="E96" s="380" t="s">
        <v>280</v>
      </c>
      <c r="F96" s="380">
        <v>187.5</v>
      </c>
      <c r="G96" s="380">
        <v>150</v>
      </c>
      <c r="H96" s="382">
        <v>37.5</v>
      </c>
      <c r="I96" s="189"/>
    </row>
    <row r="97" spans="1:9" ht="15">
      <c r="A97" s="78">
        <v>89</v>
      </c>
      <c r="B97" s="388" t="s">
        <v>526</v>
      </c>
      <c r="C97" s="389">
        <v>18001071539</v>
      </c>
      <c r="D97" s="388" t="s">
        <v>488</v>
      </c>
      <c r="E97" s="380" t="s">
        <v>280</v>
      </c>
      <c r="F97" s="380">
        <v>187.5</v>
      </c>
      <c r="G97" s="380">
        <v>150</v>
      </c>
      <c r="H97" s="382">
        <v>37.5</v>
      </c>
      <c r="I97" s="189"/>
    </row>
    <row r="98" spans="1:9" ht="15">
      <c r="A98" s="78">
        <v>90</v>
      </c>
      <c r="B98" s="388" t="s">
        <v>527</v>
      </c>
      <c r="C98" s="389">
        <v>18001053865</v>
      </c>
      <c r="D98" s="388" t="s">
        <v>488</v>
      </c>
      <c r="E98" s="380" t="s">
        <v>280</v>
      </c>
      <c r="F98" s="380">
        <v>187.5</v>
      </c>
      <c r="G98" s="380">
        <v>150</v>
      </c>
      <c r="H98" s="382">
        <v>37.5</v>
      </c>
      <c r="I98" s="189"/>
    </row>
    <row r="99" spans="1:9" ht="15">
      <c r="A99" s="78">
        <v>91</v>
      </c>
      <c r="B99" s="386" t="s">
        <v>528</v>
      </c>
      <c r="C99" s="387">
        <v>18001067632</v>
      </c>
      <c r="D99" s="386" t="s">
        <v>488</v>
      </c>
      <c r="E99" s="380" t="s">
        <v>280</v>
      </c>
      <c r="F99" s="380">
        <v>187.5</v>
      </c>
      <c r="G99" s="380">
        <v>150</v>
      </c>
      <c r="H99" s="382">
        <v>37.5</v>
      </c>
      <c r="I99" s="189"/>
    </row>
    <row r="100" spans="1:9" ht="15">
      <c r="A100" s="78">
        <v>92</v>
      </c>
      <c r="B100" s="388" t="s">
        <v>529</v>
      </c>
      <c r="C100" s="389">
        <v>18001045695</v>
      </c>
      <c r="D100" s="388" t="s">
        <v>488</v>
      </c>
      <c r="E100" s="380" t="s">
        <v>280</v>
      </c>
      <c r="F100" s="380">
        <v>187.5</v>
      </c>
      <c r="G100" s="380">
        <v>150</v>
      </c>
      <c r="H100" s="382">
        <v>37.5</v>
      </c>
      <c r="I100" s="189"/>
    </row>
    <row r="101" spans="1:9" ht="15">
      <c r="A101" s="78">
        <v>93</v>
      </c>
      <c r="B101" s="386" t="s">
        <v>530</v>
      </c>
      <c r="C101" s="387">
        <v>56001002342</v>
      </c>
      <c r="D101" s="386" t="s">
        <v>488</v>
      </c>
      <c r="E101" s="380" t="s">
        <v>280</v>
      </c>
      <c r="F101" s="380">
        <v>187.5</v>
      </c>
      <c r="G101" s="380">
        <v>150</v>
      </c>
      <c r="H101" s="382">
        <v>37.5</v>
      </c>
      <c r="I101" s="189"/>
    </row>
    <row r="102" spans="1:9" ht="15">
      <c r="A102" s="78">
        <v>94</v>
      </c>
      <c r="B102" s="388" t="s">
        <v>531</v>
      </c>
      <c r="C102" s="389">
        <v>18001055801</v>
      </c>
      <c r="D102" s="388" t="s">
        <v>488</v>
      </c>
      <c r="E102" s="380" t="s">
        <v>280</v>
      </c>
      <c r="F102" s="380">
        <v>187.5</v>
      </c>
      <c r="G102" s="380">
        <v>150</v>
      </c>
      <c r="H102" s="382">
        <v>37.5</v>
      </c>
      <c r="I102" s="189"/>
    </row>
    <row r="103" spans="1:9" ht="15">
      <c r="A103" s="78">
        <v>95</v>
      </c>
      <c r="B103" s="388" t="s">
        <v>532</v>
      </c>
      <c r="C103" s="389">
        <v>18001066408</v>
      </c>
      <c r="D103" s="388" t="s">
        <v>488</v>
      </c>
      <c r="E103" s="380" t="s">
        <v>280</v>
      </c>
      <c r="F103" s="380">
        <v>187.5</v>
      </c>
      <c r="G103" s="380">
        <v>150</v>
      </c>
      <c r="H103" s="382">
        <v>37.5</v>
      </c>
      <c r="I103" s="189"/>
    </row>
    <row r="104" spans="1:9" ht="15">
      <c r="A104" s="78">
        <v>96</v>
      </c>
      <c r="B104" s="386" t="s">
        <v>533</v>
      </c>
      <c r="C104" s="387">
        <v>18001016671</v>
      </c>
      <c r="D104" s="386" t="s">
        <v>488</v>
      </c>
      <c r="E104" s="380" t="s">
        <v>280</v>
      </c>
      <c r="F104" s="380">
        <v>187.5</v>
      </c>
      <c r="G104" s="380">
        <v>150</v>
      </c>
      <c r="H104" s="382">
        <v>37.5</v>
      </c>
      <c r="I104" s="189"/>
    </row>
    <row r="105" spans="1:9" ht="15">
      <c r="A105" s="78">
        <v>97</v>
      </c>
      <c r="B105" s="388" t="s">
        <v>534</v>
      </c>
      <c r="C105" s="389">
        <v>18001062398</v>
      </c>
      <c r="D105" s="388" t="s">
        <v>488</v>
      </c>
      <c r="E105" s="380" t="s">
        <v>280</v>
      </c>
      <c r="F105" s="380">
        <v>187.5</v>
      </c>
      <c r="G105" s="380">
        <v>150</v>
      </c>
      <c r="H105" s="382">
        <v>37.5</v>
      </c>
      <c r="I105" s="189"/>
    </row>
    <row r="106" spans="1:9" ht="15">
      <c r="A106" s="78">
        <v>98</v>
      </c>
      <c r="B106" s="386" t="s">
        <v>535</v>
      </c>
      <c r="C106" s="387">
        <v>18001067015</v>
      </c>
      <c r="D106" s="386" t="s">
        <v>488</v>
      </c>
      <c r="E106" s="380" t="s">
        <v>280</v>
      </c>
      <c r="F106" s="380">
        <v>187.5</v>
      </c>
      <c r="G106" s="380">
        <v>150</v>
      </c>
      <c r="H106" s="382">
        <v>37.5</v>
      </c>
      <c r="I106" s="189"/>
    </row>
    <row r="107" spans="1:9" ht="15">
      <c r="A107" s="78">
        <v>99</v>
      </c>
      <c r="B107" s="388" t="s">
        <v>536</v>
      </c>
      <c r="C107" s="389">
        <v>18001070042</v>
      </c>
      <c r="D107" s="388" t="s">
        <v>488</v>
      </c>
      <c r="E107" s="380" t="s">
        <v>280</v>
      </c>
      <c r="F107" s="380">
        <v>187.5</v>
      </c>
      <c r="G107" s="380">
        <v>150</v>
      </c>
      <c r="H107" s="382">
        <v>37.5</v>
      </c>
      <c r="I107" s="189"/>
    </row>
    <row r="108" spans="1:9" ht="15">
      <c r="A108" s="78">
        <v>100</v>
      </c>
      <c r="B108" s="386" t="s">
        <v>537</v>
      </c>
      <c r="C108" s="387">
        <v>18001008899</v>
      </c>
      <c r="D108" s="386" t="s">
        <v>488</v>
      </c>
      <c r="E108" s="380" t="s">
        <v>280</v>
      </c>
      <c r="F108" s="380">
        <v>187.5</v>
      </c>
      <c r="G108" s="380">
        <v>150</v>
      </c>
      <c r="H108" s="382">
        <v>37.5</v>
      </c>
      <c r="I108" s="189"/>
    </row>
    <row r="109" spans="1:9" ht="15">
      <c r="A109" s="78">
        <v>101</v>
      </c>
      <c r="B109" s="388" t="s">
        <v>538</v>
      </c>
      <c r="C109" s="389">
        <v>18001019267</v>
      </c>
      <c r="D109" s="388" t="s">
        <v>488</v>
      </c>
      <c r="E109" s="380" t="s">
        <v>280</v>
      </c>
      <c r="F109" s="380">
        <v>187.5</v>
      </c>
      <c r="G109" s="380">
        <v>150</v>
      </c>
      <c r="H109" s="382">
        <v>37.5</v>
      </c>
      <c r="I109" s="189"/>
    </row>
    <row r="110" spans="1:9" ht="15">
      <c r="A110" s="78">
        <v>102</v>
      </c>
      <c r="B110" s="386" t="s">
        <v>539</v>
      </c>
      <c r="C110" s="387">
        <v>18001070974</v>
      </c>
      <c r="D110" s="386" t="s">
        <v>488</v>
      </c>
      <c r="E110" s="380" t="s">
        <v>280</v>
      </c>
      <c r="F110" s="380">
        <v>187.5</v>
      </c>
      <c r="G110" s="380">
        <v>150</v>
      </c>
      <c r="H110" s="382">
        <v>37.5</v>
      </c>
      <c r="I110" s="189"/>
    </row>
    <row r="111" spans="1:9" ht="15">
      <c r="A111" s="78">
        <v>103</v>
      </c>
      <c r="B111" s="388" t="s">
        <v>540</v>
      </c>
      <c r="C111" s="389">
        <v>18001062277</v>
      </c>
      <c r="D111" s="388" t="s">
        <v>488</v>
      </c>
      <c r="E111" s="380" t="s">
        <v>280</v>
      </c>
      <c r="F111" s="380">
        <v>187.5</v>
      </c>
      <c r="G111" s="380">
        <v>150</v>
      </c>
      <c r="H111" s="382">
        <v>37.5</v>
      </c>
      <c r="I111" s="189"/>
    </row>
    <row r="112" spans="1:9" ht="15">
      <c r="A112" s="78">
        <v>104</v>
      </c>
      <c r="B112" s="388" t="s">
        <v>541</v>
      </c>
      <c r="C112" s="389">
        <v>18001006194</v>
      </c>
      <c r="D112" s="388" t="s">
        <v>488</v>
      </c>
      <c r="E112" s="380" t="s">
        <v>280</v>
      </c>
      <c r="F112" s="380">
        <v>187.5</v>
      </c>
      <c r="G112" s="380">
        <v>150</v>
      </c>
      <c r="H112" s="382">
        <v>37.5</v>
      </c>
      <c r="I112" s="189"/>
    </row>
    <row r="113" spans="1:9" ht="15">
      <c r="A113" s="78">
        <v>105</v>
      </c>
      <c r="B113" s="388" t="s">
        <v>542</v>
      </c>
      <c r="C113" s="389">
        <v>18001018681</v>
      </c>
      <c r="D113" s="388" t="s">
        <v>488</v>
      </c>
      <c r="E113" s="380" t="s">
        <v>280</v>
      </c>
      <c r="F113" s="380">
        <v>187.5</v>
      </c>
      <c r="G113" s="380">
        <v>150</v>
      </c>
      <c r="H113" s="382">
        <v>37.5</v>
      </c>
      <c r="I113" s="189"/>
    </row>
    <row r="114" spans="1:9" ht="15">
      <c r="A114" s="78">
        <v>106</v>
      </c>
      <c r="B114" s="388" t="s">
        <v>543</v>
      </c>
      <c r="C114" s="389">
        <v>18001048058</v>
      </c>
      <c r="D114" s="388" t="s">
        <v>488</v>
      </c>
      <c r="E114" s="380" t="s">
        <v>280</v>
      </c>
      <c r="F114" s="380">
        <v>187.5</v>
      </c>
      <c r="G114" s="380">
        <v>150</v>
      </c>
      <c r="H114" s="382">
        <v>37.5</v>
      </c>
      <c r="I114" s="189"/>
    </row>
    <row r="115" spans="1:9" ht="15">
      <c r="A115" s="78">
        <v>107</v>
      </c>
      <c r="B115" s="388" t="s">
        <v>544</v>
      </c>
      <c r="C115" s="389">
        <v>60001117436</v>
      </c>
      <c r="D115" s="388" t="s">
        <v>488</v>
      </c>
      <c r="E115" s="380" t="s">
        <v>280</v>
      </c>
      <c r="F115" s="380">
        <v>187.5</v>
      </c>
      <c r="G115" s="380">
        <v>150</v>
      </c>
      <c r="H115" s="382">
        <v>37.5</v>
      </c>
      <c r="I115" s="189"/>
    </row>
    <row r="116" spans="1:9" ht="15">
      <c r="A116" s="78">
        <v>108</v>
      </c>
      <c r="B116" s="388" t="s">
        <v>545</v>
      </c>
      <c r="C116" s="389">
        <v>18001007410</v>
      </c>
      <c r="D116" s="388" t="s">
        <v>488</v>
      </c>
      <c r="E116" s="380" t="s">
        <v>280</v>
      </c>
      <c r="F116" s="380">
        <v>187.5</v>
      </c>
      <c r="G116" s="380">
        <v>150</v>
      </c>
      <c r="H116" s="382">
        <v>37.5</v>
      </c>
      <c r="I116" s="189"/>
    </row>
    <row r="117" spans="1:9" ht="15">
      <c r="A117" s="78">
        <v>109</v>
      </c>
      <c r="B117" s="388" t="s">
        <v>546</v>
      </c>
      <c r="C117" s="389">
        <v>21101043242</v>
      </c>
      <c r="D117" s="388" t="s">
        <v>488</v>
      </c>
      <c r="E117" s="380" t="s">
        <v>280</v>
      </c>
      <c r="F117" s="380">
        <v>187.5</v>
      </c>
      <c r="G117" s="380">
        <v>150</v>
      </c>
      <c r="H117" s="382">
        <v>37.5</v>
      </c>
      <c r="I117" s="189"/>
    </row>
    <row r="118" spans="1:9" ht="15">
      <c r="A118" s="78">
        <v>110</v>
      </c>
      <c r="B118" s="386" t="s">
        <v>547</v>
      </c>
      <c r="C118" s="387">
        <v>18001058999</v>
      </c>
      <c r="D118" s="386" t="s">
        <v>488</v>
      </c>
      <c r="E118" s="380" t="s">
        <v>280</v>
      </c>
      <c r="F118" s="380">
        <v>187.5</v>
      </c>
      <c r="G118" s="380">
        <v>150</v>
      </c>
      <c r="H118" s="382">
        <v>37.5</v>
      </c>
      <c r="I118" s="189"/>
    </row>
    <row r="119" spans="1:9" ht="15">
      <c r="A119" s="78">
        <v>111</v>
      </c>
      <c r="B119" s="386" t="s">
        <v>548</v>
      </c>
      <c r="C119" s="387">
        <v>18004043469</v>
      </c>
      <c r="D119" s="386" t="s">
        <v>488</v>
      </c>
      <c r="E119" s="380" t="s">
        <v>280</v>
      </c>
      <c r="F119" s="380">
        <v>187.5</v>
      </c>
      <c r="G119" s="380">
        <v>150</v>
      </c>
      <c r="H119" s="382">
        <v>37.5</v>
      </c>
      <c r="I119" s="189"/>
    </row>
    <row r="120" spans="1:9" ht="15">
      <c r="A120" s="78">
        <v>112</v>
      </c>
      <c r="B120" s="386" t="s">
        <v>549</v>
      </c>
      <c r="C120" s="387">
        <v>18001003410</v>
      </c>
      <c r="D120" s="386" t="s">
        <v>488</v>
      </c>
      <c r="E120" s="380" t="s">
        <v>280</v>
      </c>
      <c r="F120" s="380">
        <v>187.5</v>
      </c>
      <c r="G120" s="380">
        <v>150</v>
      </c>
      <c r="H120" s="382">
        <v>37.5</v>
      </c>
      <c r="I120" s="189"/>
    </row>
    <row r="121" spans="1:9" ht="15">
      <c r="A121" s="78">
        <v>113</v>
      </c>
      <c r="B121" s="388" t="s">
        <v>550</v>
      </c>
      <c r="C121" s="389">
        <v>18001008276</v>
      </c>
      <c r="D121" s="388" t="s">
        <v>488</v>
      </c>
      <c r="E121" s="380" t="s">
        <v>280</v>
      </c>
      <c r="F121" s="380">
        <v>187.5</v>
      </c>
      <c r="G121" s="380">
        <v>150</v>
      </c>
      <c r="H121" s="382">
        <v>37.5</v>
      </c>
      <c r="I121" s="189"/>
    </row>
    <row r="122" spans="1:9" ht="15">
      <c r="A122" s="78">
        <v>114</v>
      </c>
      <c r="B122" s="386" t="s">
        <v>551</v>
      </c>
      <c r="C122" s="387">
        <v>18001036087</v>
      </c>
      <c r="D122" s="386" t="s">
        <v>488</v>
      </c>
      <c r="E122" s="380" t="s">
        <v>280</v>
      </c>
      <c r="F122" s="380">
        <v>187.5</v>
      </c>
      <c r="G122" s="380">
        <v>150</v>
      </c>
      <c r="H122" s="382">
        <v>37.5</v>
      </c>
      <c r="I122" s="189"/>
    </row>
    <row r="123" spans="1:9" ht="15">
      <c r="A123" s="78">
        <v>115</v>
      </c>
      <c r="B123" s="386" t="s">
        <v>552</v>
      </c>
      <c r="C123" s="387">
        <v>18801074002</v>
      </c>
      <c r="D123" s="386" t="s">
        <v>488</v>
      </c>
      <c r="E123" s="380" t="s">
        <v>280</v>
      </c>
      <c r="F123" s="380">
        <v>187.5</v>
      </c>
      <c r="G123" s="380">
        <v>150</v>
      </c>
      <c r="H123" s="382">
        <v>37.5</v>
      </c>
      <c r="I123" s="189"/>
    </row>
    <row r="124" spans="1:9" ht="15">
      <c r="A124" s="78">
        <v>116</v>
      </c>
      <c r="B124" s="388" t="s">
        <v>553</v>
      </c>
      <c r="C124" s="389">
        <v>18001022549</v>
      </c>
      <c r="D124" s="388" t="s">
        <v>488</v>
      </c>
      <c r="E124" s="380" t="s">
        <v>280</v>
      </c>
      <c r="F124" s="380">
        <v>187.5</v>
      </c>
      <c r="G124" s="380">
        <v>150</v>
      </c>
      <c r="H124" s="382">
        <v>37.5</v>
      </c>
      <c r="I124" s="189"/>
    </row>
    <row r="125" spans="1:9" ht="15">
      <c r="A125" s="78">
        <v>117</v>
      </c>
      <c r="B125" s="388" t="s">
        <v>554</v>
      </c>
      <c r="C125" s="389">
        <v>18001046727</v>
      </c>
      <c r="D125" s="388" t="s">
        <v>488</v>
      </c>
      <c r="E125" s="380" t="s">
        <v>280</v>
      </c>
      <c r="F125" s="380">
        <v>187.5</v>
      </c>
      <c r="G125" s="380">
        <v>150</v>
      </c>
      <c r="H125" s="382">
        <v>37.5</v>
      </c>
      <c r="I125" s="189"/>
    </row>
    <row r="126" spans="1:9" ht="15">
      <c r="A126" s="78">
        <v>118</v>
      </c>
      <c r="B126" s="388" t="s">
        <v>555</v>
      </c>
      <c r="C126" s="389">
        <v>18001051804</v>
      </c>
      <c r="D126" s="388" t="s">
        <v>488</v>
      </c>
      <c r="E126" s="380" t="s">
        <v>280</v>
      </c>
      <c r="F126" s="380">
        <v>187.5</v>
      </c>
      <c r="G126" s="380">
        <v>150</v>
      </c>
      <c r="H126" s="382">
        <v>37.5</v>
      </c>
      <c r="I126" s="189"/>
    </row>
    <row r="127" spans="1:9" ht="15">
      <c r="A127" s="78">
        <v>119</v>
      </c>
      <c r="B127" s="388" t="s">
        <v>556</v>
      </c>
      <c r="C127" s="390" t="s">
        <v>557</v>
      </c>
      <c r="D127" s="388" t="s">
        <v>488</v>
      </c>
      <c r="E127" s="380" t="s">
        <v>280</v>
      </c>
      <c r="F127" s="380">
        <v>187.5</v>
      </c>
      <c r="G127" s="380">
        <v>150</v>
      </c>
      <c r="H127" s="382">
        <v>37.5</v>
      </c>
      <c r="I127" s="189"/>
    </row>
    <row r="128" spans="1:9" ht="15">
      <c r="A128" s="78">
        <v>120</v>
      </c>
      <c r="B128" s="388" t="s">
        <v>558</v>
      </c>
      <c r="C128" s="389">
        <v>18001000724</v>
      </c>
      <c r="D128" s="388" t="s">
        <v>488</v>
      </c>
      <c r="E128" s="380" t="s">
        <v>280</v>
      </c>
      <c r="F128" s="380">
        <v>187.5</v>
      </c>
      <c r="G128" s="380">
        <v>150</v>
      </c>
      <c r="H128" s="382">
        <v>37.5</v>
      </c>
      <c r="I128" s="189"/>
    </row>
    <row r="129" spans="1:9" ht="15">
      <c r="A129" s="78">
        <v>121</v>
      </c>
      <c r="B129" s="388" t="s">
        <v>559</v>
      </c>
      <c r="C129" s="389">
        <v>18001006859</v>
      </c>
      <c r="D129" s="388" t="s">
        <v>488</v>
      </c>
      <c r="E129" s="380" t="s">
        <v>280</v>
      </c>
      <c r="F129" s="380">
        <v>187.5</v>
      </c>
      <c r="G129" s="380">
        <v>150</v>
      </c>
      <c r="H129" s="382">
        <v>37.5</v>
      </c>
      <c r="I129" s="189"/>
    </row>
    <row r="130" spans="1:9" ht="15">
      <c r="A130" s="78">
        <v>122</v>
      </c>
      <c r="B130" s="386" t="s">
        <v>560</v>
      </c>
      <c r="C130" s="387">
        <v>18001012740</v>
      </c>
      <c r="D130" s="386" t="s">
        <v>488</v>
      </c>
      <c r="E130" s="380" t="s">
        <v>280</v>
      </c>
      <c r="F130" s="380">
        <v>187.5</v>
      </c>
      <c r="G130" s="380">
        <v>150</v>
      </c>
      <c r="H130" s="382">
        <v>37.5</v>
      </c>
      <c r="I130" s="189"/>
    </row>
    <row r="131" spans="1:9" ht="15">
      <c r="A131" s="78">
        <v>123</v>
      </c>
      <c r="B131" s="388" t="s">
        <v>561</v>
      </c>
      <c r="C131" s="389">
        <v>18001007135</v>
      </c>
      <c r="D131" s="388" t="s">
        <v>488</v>
      </c>
      <c r="E131" s="380" t="s">
        <v>280</v>
      </c>
      <c r="F131" s="380">
        <v>187.5</v>
      </c>
      <c r="G131" s="380">
        <v>150</v>
      </c>
      <c r="H131" s="382">
        <v>37.5</v>
      </c>
      <c r="I131" s="189"/>
    </row>
    <row r="132" spans="1:9" ht="15">
      <c r="A132" s="78">
        <v>124</v>
      </c>
      <c r="B132" s="386" t="s">
        <v>562</v>
      </c>
      <c r="C132" s="387">
        <v>18001010567</v>
      </c>
      <c r="D132" s="386" t="s">
        <v>488</v>
      </c>
      <c r="E132" s="380" t="s">
        <v>280</v>
      </c>
      <c r="F132" s="380">
        <v>187.5</v>
      </c>
      <c r="G132" s="380">
        <v>150</v>
      </c>
      <c r="H132" s="382">
        <v>37.5</v>
      </c>
      <c r="I132" s="189"/>
    </row>
    <row r="133" spans="1:9" ht="15">
      <c r="A133" s="78">
        <v>125</v>
      </c>
      <c r="B133" s="388" t="s">
        <v>563</v>
      </c>
      <c r="C133" s="389">
        <v>18001027629</v>
      </c>
      <c r="D133" s="388" t="s">
        <v>488</v>
      </c>
      <c r="E133" s="380" t="s">
        <v>280</v>
      </c>
      <c r="F133" s="380">
        <v>187.5</v>
      </c>
      <c r="G133" s="380">
        <v>150</v>
      </c>
      <c r="H133" s="382">
        <v>37.5</v>
      </c>
      <c r="I133" s="189"/>
    </row>
    <row r="134" spans="1:9" ht="15">
      <c r="A134" s="78">
        <v>126</v>
      </c>
      <c r="B134" s="386" t="s">
        <v>564</v>
      </c>
      <c r="C134" s="387">
        <v>18001029815</v>
      </c>
      <c r="D134" s="386" t="s">
        <v>488</v>
      </c>
      <c r="E134" s="380" t="s">
        <v>280</v>
      </c>
      <c r="F134" s="380">
        <v>187.5</v>
      </c>
      <c r="G134" s="380">
        <v>150</v>
      </c>
      <c r="H134" s="382">
        <v>37.5</v>
      </c>
      <c r="I134" s="189"/>
    </row>
    <row r="135" spans="1:9" ht="15">
      <c r="A135" s="78">
        <v>127</v>
      </c>
      <c r="B135" s="388" t="s">
        <v>565</v>
      </c>
      <c r="C135" s="389">
        <v>18001018773</v>
      </c>
      <c r="D135" s="388" t="s">
        <v>488</v>
      </c>
      <c r="E135" s="380" t="s">
        <v>280</v>
      </c>
      <c r="F135" s="380">
        <v>187.5</v>
      </c>
      <c r="G135" s="380">
        <v>150</v>
      </c>
      <c r="H135" s="382">
        <v>37.5</v>
      </c>
      <c r="I135" s="189"/>
    </row>
    <row r="136" spans="1:9" ht="15">
      <c r="A136" s="78">
        <v>128</v>
      </c>
      <c r="B136" s="388" t="s">
        <v>566</v>
      </c>
      <c r="C136" s="389">
        <v>39001035947</v>
      </c>
      <c r="D136" s="388" t="s">
        <v>488</v>
      </c>
      <c r="E136" s="380" t="s">
        <v>280</v>
      </c>
      <c r="F136" s="380">
        <v>187.5</v>
      </c>
      <c r="G136" s="380">
        <v>150</v>
      </c>
      <c r="H136" s="382">
        <v>37.5</v>
      </c>
      <c r="I136" s="189"/>
    </row>
    <row r="137" spans="1:9" ht="15">
      <c r="A137" s="78">
        <v>129</v>
      </c>
      <c r="B137" s="388" t="s">
        <v>567</v>
      </c>
      <c r="C137" s="389">
        <v>18001019375</v>
      </c>
      <c r="D137" s="388" t="s">
        <v>488</v>
      </c>
      <c r="E137" s="380" t="s">
        <v>280</v>
      </c>
      <c r="F137" s="380">
        <v>187.5</v>
      </c>
      <c r="G137" s="380">
        <v>150</v>
      </c>
      <c r="H137" s="382">
        <v>37.5</v>
      </c>
      <c r="I137" s="189"/>
    </row>
    <row r="138" spans="1:9" ht="15">
      <c r="A138" s="78">
        <v>130</v>
      </c>
      <c r="B138" s="386" t="s">
        <v>568</v>
      </c>
      <c r="C138" s="387">
        <v>18001008261</v>
      </c>
      <c r="D138" s="386" t="s">
        <v>488</v>
      </c>
      <c r="E138" s="380" t="s">
        <v>280</v>
      </c>
      <c r="F138" s="380">
        <v>187.5</v>
      </c>
      <c r="G138" s="380">
        <v>150</v>
      </c>
      <c r="H138" s="382">
        <v>37.5</v>
      </c>
      <c r="I138" s="189"/>
    </row>
    <row r="139" spans="1:9" ht="15">
      <c r="A139" s="78">
        <v>131</v>
      </c>
      <c r="B139" s="386" t="s">
        <v>569</v>
      </c>
      <c r="C139" s="387">
        <v>18001028887</v>
      </c>
      <c r="D139" s="386" t="s">
        <v>488</v>
      </c>
      <c r="E139" s="380" t="s">
        <v>280</v>
      </c>
      <c r="F139" s="380">
        <v>187.5</v>
      </c>
      <c r="G139" s="380">
        <v>150</v>
      </c>
      <c r="H139" s="382">
        <v>37.5</v>
      </c>
      <c r="I139" s="189"/>
    </row>
    <row r="140" spans="1:9" ht="15">
      <c r="A140" s="78">
        <v>132</v>
      </c>
      <c r="B140" s="388" t="s">
        <v>570</v>
      </c>
      <c r="C140" s="389">
        <v>18001002051</v>
      </c>
      <c r="D140" s="388" t="s">
        <v>488</v>
      </c>
      <c r="E140" s="380" t="s">
        <v>280</v>
      </c>
      <c r="F140" s="380">
        <v>187.5</v>
      </c>
      <c r="G140" s="380">
        <v>150</v>
      </c>
      <c r="H140" s="382">
        <v>37.5</v>
      </c>
      <c r="I140" s="189"/>
    </row>
    <row r="141" spans="1:9" ht="15">
      <c r="A141" s="78">
        <v>133</v>
      </c>
      <c r="B141" s="386" t="s">
        <v>571</v>
      </c>
      <c r="C141" s="387">
        <v>18001026020</v>
      </c>
      <c r="D141" s="386" t="s">
        <v>488</v>
      </c>
      <c r="E141" s="380" t="s">
        <v>280</v>
      </c>
      <c r="F141" s="380">
        <v>187.5</v>
      </c>
      <c r="G141" s="380">
        <v>150</v>
      </c>
      <c r="H141" s="382">
        <v>37.5</v>
      </c>
      <c r="I141" s="189"/>
    </row>
    <row r="142" spans="1:9" ht="15">
      <c r="A142" s="78">
        <v>134</v>
      </c>
      <c r="B142" s="388" t="s">
        <v>572</v>
      </c>
      <c r="C142" s="389">
        <v>56001011071</v>
      </c>
      <c r="D142" s="388" t="s">
        <v>488</v>
      </c>
      <c r="E142" s="380" t="s">
        <v>280</v>
      </c>
      <c r="F142" s="380">
        <v>187.5</v>
      </c>
      <c r="G142" s="380">
        <v>150</v>
      </c>
      <c r="H142" s="382">
        <v>37.5</v>
      </c>
      <c r="I142" s="189"/>
    </row>
    <row r="143" spans="1:9" ht="15">
      <c r="A143" s="78">
        <v>135</v>
      </c>
      <c r="B143" s="386" t="s">
        <v>573</v>
      </c>
      <c r="C143" s="387">
        <v>21001036418</v>
      </c>
      <c r="D143" s="386" t="s">
        <v>488</v>
      </c>
      <c r="E143" s="380" t="s">
        <v>280</v>
      </c>
      <c r="F143" s="380">
        <v>125</v>
      </c>
      <c r="G143" s="380">
        <v>100</v>
      </c>
      <c r="H143" s="382">
        <v>25</v>
      </c>
      <c r="I143" s="189"/>
    </row>
    <row r="144" spans="1:9" ht="15">
      <c r="A144" s="78">
        <v>136</v>
      </c>
      <c r="B144" s="388" t="s">
        <v>574</v>
      </c>
      <c r="C144" s="389">
        <v>18001007857</v>
      </c>
      <c r="D144" s="388" t="s">
        <v>488</v>
      </c>
      <c r="E144" s="380" t="s">
        <v>280</v>
      </c>
      <c r="F144" s="380">
        <v>187.5</v>
      </c>
      <c r="G144" s="380">
        <v>150</v>
      </c>
      <c r="H144" s="382">
        <v>37.5</v>
      </c>
      <c r="I144" s="189"/>
    </row>
    <row r="145" spans="1:9" ht="15">
      <c r="A145" s="78">
        <v>137</v>
      </c>
      <c r="B145" s="388" t="s">
        <v>575</v>
      </c>
      <c r="C145" s="389">
        <v>18001029784</v>
      </c>
      <c r="D145" s="388" t="s">
        <v>488</v>
      </c>
      <c r="E145" s="380" t="s">
        <v>280</v>
      </c>
      <c r="F145" s="380">
        <v>187.5</v>
      </c>
      <c r="G145" s="380">
        <v>150</v>
      </c>
      <c r="H145" s="382">
        <v>37.5</v>
      </c>
      <c r="I145" s="189"/>
    </row>
    <row r="146" spans="1:9" ht="15">
      <c r="A146" s="78">
        <v>138</v>
      </c>
      <c r="B146" s="386" t="s">
        <v>576</v>
      </c>
      <c r="C146" s="387">
        <v>18001058718</v>
      </c>
      <c r="D146" s="386" t="s">
        <v>488</v>
      </c>
      <c r="E146" s="380" t="s">
        <v>280</v>
      </c>
      <c r="F146" s="380">
        <v>187.5</v>
      </c>
      <c r="G146" s="380">
        <v>150</v>
      </c>
      <c r="H146" s="382">
        <v>37.5</v>
      </c>
      <c r="I146" s="189"/>
    </row>
    <row r="147" spans="1:9" ht="15">
      <c r="A147" s="78">
        <v>139</v>
      </c>
      <c r="B147" s="388" t="s">
        <v>577</v>
      </c>
      <c r="C147" s="389">
        <v>54001015743</v>
      </c>
      <c r="D147" s="388" t="s">
        <v>488</v>
      </c>
      <c r="E147" s="380" t="s">
        <v>280</v>
      </c>
      <c r="F147" s="380">
        <v>187.5</v>
      </c>
      <c r="G147" s="380">
        <v>150</v>
      </c>
      <c r="H147" s="382">
        <v>37.5</v>
      </c>
      <c r="I147" s="189"/>
    </row>
    <row r="148" spans="1:9" ht="15">
      <c r="A148" s="78">
        <v>140</v>
      </c>
      <c r="B148" s="386" t="s">
        <v>578</v>
      </c>
      <c r="C148" s="387">
        <v>18001018583</v>
      </c>
      <c r="D148" s="386" t="s">
        <v>488</v>
      </c>
      <c r="E148" s="380" t="s">
        <v>280</v>
      </c>
      <c r="F148" s="380">
        <v>187.5</v>
      </c>
      <c r="G148" s="380">
        <v>150</v>
      </c>
      <c r="H148" s="382">
        <v>37.5</v>
      </c>
      <c r="I148" s="189"/>
    </row>
    <row r="149" spans="1:9" ht="15">
      <c r="A149" s="78">
        <v>141</v>
      </c>
      <c r="B149" s="388" t="s">
        <v>579</v>
      </c>
      <c r="C149" s="389">
        <v>18001072838</v>
      </c>
      <c r="D149" s="388" t="s">
        <v>488</v>
      </c>
      <c r="E149" s="380" t="s">
        <v>280</v>
      </c>
      <c r="F149" s="380">
        <v>187.5</v>
      </c>
      <c r="G149" s="380">
        <v>150</v>
      </c>
      <c r="H149" s="382">
        <v>37.5</v>
      </c>
      <c r="I149" s="189"/>
    </row>
    <row r="150" spans="1:9" ht="15">
      <c r="A150" s="78">
        <v>142</v>
      </c>
      <c r="B150" s="388" t="s">
        <v>518</v>
      </c>
      <c r="C150" s="389">
        <v>18001072599</v>
      </c>
      <c r="D150" s="388" t="s">
        <v>488</v>
      </c>
      <c r="E150" s="380" t="s">
        <v>280</v>
      </c>
      <c r="F150" s="380">
        <v>187.5</v>
      </c>
      <c r="G150" s="380">
        <v>150</v>
      </c>
      <c r="H150" s="382">
        <v>37.5</v>
      </c>
      <c r="I150" s="189"/>
    </row>
    <row r="151" spans="1:9" ht="15">
      <c r="A151" s="78">
        <v>143</v>
      </c>
      <c r="B151" s="386" t="s">
        <v>580</v>
      </c>
      <c r="C151" s="387">
        <v>18001057825</v>
      </c>
      <c r="D151" s="386" t="s">
        <v>488</v>
      </c>
      <c r="E151" s="380" t="s">
        <v>280</v>
      </c>
      <c r="F151" s="380">
        <v>187.5</v>
      </c>
      <c r="G151" s="380">
        <v>150</v>
      </c>
      <c r="H151" s="382">
        <v>37.5</v>
      </c>
      <c r="I151" s="189"/>
    </row>
    <row r="152" spans="1:9" ht="15">
      <c r="A152" s="78">
        <v>144</v>
      </c>
      <c r="B152" s="388" t="s">
        <v>581</v>
      </c>
      <c r="C152" s="389">
        <v>18001023649</v>
      </c>
      <c r="D152" s="388" t="s">
        <v>488</v>
      </c>
      <c r="E152" s="380" t="s">
        <v>280</v>
      </c>
      <c r="F152" s="380">
        <v>187.5</v>
      </c>
      <c r="G152" s="380">
        <v>150</v>
      </c>
      <c r="H152" s="382">
        <v>37.5</v>
      </c>
      <c r="I152" s="189"/>
    </row>
    <row r="153" spans="1:9" ht="15">
      <c r="A153" s="78">
        <v>145</v>
      </c>
      <c r="B153" s="388" t="s">
        <v>582</v>
      </c>
      <c r="C153" s="389">
        <v>18001028520</v>
      </c>
      <c r="D153" s="388" t="s">
        <v>488</v>
      </c>
      <c r="E153" s="380" t="s">
        <v>280</v>
      </c>
      <c r="F153" s="380">
        <v>187.5</v>
      </c>
      <c r="G153" s="380">
        <v>150</v>
      </c>
      <c r="H153" s="382">
        <v>37.5</v>
      </c>
      <c r="I153" s="189"/>
    </row>
    <row r="154" spans="1:9" ht="15">
      <c r="A154" s="78">
        <v>146</v>
      </c>
      <c r="B154" s="388" t="s">
        <v>583</v>
      </c>
      <c r="C154" s="389">
        <v>18001058281</v>
      </c>
      <c r="D154" s="388" t="s">
        <v>488</v>
      </c>
      <c r="E154" s="380" t="s">
        <v>280</v>
      </c>
      <c r="F154" s="380">
        <v>187.5</v>
      </c>
      <c r="G154" s="380">
        <v>150</v>
      </c>
      <c r="H154" s="382">
        <v>37.5</v>
      </c>
      <c r="I154" s="189"/>
    </row>
    <row r="155" spans="1:9" ht="15">
      <c r="A155" s="78">
        <v>147</v>
      </c>
      <c r="B155" s="388" t="s">
        <v>584</v>
      </c>
      <c r="C155" s="389">
        <v>18001050278</v>
      </c>
      <c r="D155" s="388" t="s">
        <v>488</v>
      </c>
      <c r="E155" s="380" t="s">
        <v>280</v>
      </c>
      <c r="F155" s="380">
        <v>187.5</v>
      </c>
      <c r="G155" s="380">
        <v>150</v>
      </c>
      <c r="H155" s="382">
        <v>37.5</v>
      </c>
      <c r="I155" s="189"/>
    </row>
    <row r="156" spans="1:9" ht="15">
      <c r="A156" s="78">
        <v>148</v>
      </c>
      <c r="B156" s="388" t="s">
        <v>585</v>
      </c>
      <c r="C156" s="389">
        <v>18001025424</v>
      </c>
      <c r="D156" s="388" t="s">
        <v>488</v>
      </c>
      <c r="E156" s="380" t="s">
        <v>280</v>
      </c>
      <c r="F156" s="380">
        <v>187.5</v>
      </c>
      <c r="G156" s="380">
        <v>150</v>
      </c>
      <c r="H156" s="382">
        <v>37.5</v>
      </c>
      <c r="I156" s="189"/>
    </row>
    <row r="157" spans="1:9" ht="15">
      <c r="A157" s="78">
        <v>149</v>
      </c>
      <c r="B157" s="388" t="s">
        <v>586</v>
      </c>
      <c r="C157" s="389">
        <v>18001043856</v>
      </c>
      <c r="D157" s="388" t="s">
        <v>488</v>
      </c>
      <c r="E157" s="380" t="s">
        <v>280</v>
      </c>
      <c r="F157" s="380">
        <v>187.5</v>
      </c>
      <c r="G157" s="380">
        <v>150</v>
      </c>
      <c r="H157" s="382">
        <v>37.5</v>
      </c>
      <c r="I157" s="189"/>
    </row>
    <row r="158" spans="1:9" ht="15">
      <c r="A158" s="78">
        <v>150</v>
      </c>
      <c r="B158" s="386" t="s">
        <v>587</v>
      </c>
      <c r="C158" s="387">
        <v>18001068048</v>
      </c>
      <c r="D158" s="386" t="s">
        <v>488</v>
      </c>
      <c r="E158" s="380" t="s">
        <v>280</v>
      </c>
      <c r="F158" s="380">
        <v>187.5</v>
      </c>
      <c r="G158" s="380">
        <v>150</v>
      </c>
      <c r="H158" s="382">
        <v>37.5</v>
      </c>
      <c r="I158" s="189"/>
    </row>
    <row r="159" spans="1:9" ht="15">
      <c r="A159" s="78">
        <v>151</v>
      </c>
      <c r="B159" s="386" t="s">
        <v>588</v>
      </c>
      <c r="C159" s="387">
        <v>18001065372</v>
      </c>
      <c r="D159" s="386" t="s">
        <v>488</v>
      </c>
      <c r="E159" s="380" t="s">
        <v>280</v>
      </c>
      <c r="F159" s="380">
        <v>187.5</v>
      </c>
      <c r="G159" s="380">
        <v>150</v>
      </c>
      <c r="H159" s="382">
        <v>37.5</v>
      </c>
      <c r="I159" s="189"/>
    </row>
    <row r="160" spans="1:9" ht="15">
      <c r="A160" s="78">
        <v>152</v>
      </c>
      <c r="B160" s="386" t="s">
        <v>589</v>
      </c>
      <c r="C160" s="387">
        <v>18001025899</v>
      </c>
      <c r="D160" s="386" t="s">
        <v>488</v>
      </c>
      <c r="E160" s="380" t="s">
        <v>280</v>
      </c>
      <c r="F160" s="380">
        <v>187.5</v>
      </c>
      <c r="G160" s="380">
        <v>150</v>
      </c>
      <c r="H160" s="382">
        <v>37.5</v>
      </c>
      <c r="I160" s="189"/>
    </row>
    <row r="161" spans="1:9" ht="15">
      <c r="A161" s="78">
        <v>153</v>
      </c>
      <c r="B161" s="386" t="s">
        <v>590</v>
      </c>
      <c r="C161" s="387">
        <v>18001018304</v>
      </c>
      <c r="D161" s="386" t="s">
        <v>488</v>
      </c>
      <c r="E161" s="380" t="s">
        <v>280</v>
      </c>
      <c r="F161" s="380">
        <v>187.5</v>
      </c>
      <c r="G161" s="380">
        <v>150</v>
      </c>
      <c r="H161" s="382">
        <v>37.5</v>
      </c>
      <c r="I161" s="189"/>
    </row>
    <row r="162" spans="1:9" ht="15">
      <c r="A162" s="78">
        <v>154</v>
      </c>
      <c r="B162" s="388" t="s">
        <v>591</v>
      </c>
      <c r="C162" s="389">
        <v>18001050699</v>
      </c>
      <c r="D162" s="388" t="s">
        <v>488</v>
      </c>
      <c r="E162" s="380" t="s">
        <v>280</v>
      </c>
      <c r="F162" s="380">
        <v>187.5</v>
      </c>
      <c r="G162" s="380">
        <v>150</v>
      </c>
      <c r="H162" s="382">
        <v>37.5</v>
      </c>
      <c r="I162" s="189"/>
    </row>
    <row r="163" spans="1:9" ht="15">
      <c r="A163" s="78">
        <v>155</v>
      </c>
      <c r="B163" s="386" t="s">
        <v>592</v>
      </c>
      <c r="C163" s="387">
        <v>18001067281</v>
      </c>
      <c r="D163" s="386" t="s">
        <v>488</v>
      </c>
      <c r="E163" s="380" t="s">
        <v>280</v>
      </c>
      <c r="F163" s="380">
        <v>187.5</v>
      </c>
      <c r="G163" s="380">
        <v>150</v>
      </c>
      <c r="H163" s="382">
        <v>37.5</v>
      </c>
      <c r="I163" s="189"/>
    </row>
    <row r="164" spans="1:9" ht="15">
      <c r="A164" s="78">
        <v>156</v>
      </c>
      <c r="B164" s="388" t="s">
        <v>593</v>
      </c>
      <c r="C164" s="389">
        <v>18001006132</v>
      </c>
      <c r="D164" s="388" t="s">
        <v>488</v>
      </c>
      <c r="E164" s="380" t="s">
        <v>280</v>
      </c>
      <c r="F164" s="380">
        <v>187.5</v>
      </c>
      <c r="G164" s="380">
        <v>150</v>
      </c>
      <c r="H164" s="382">
        <v>37.5</v>
      </c>
      <c r="I164" s="189"/>
    </row>
    <row r="165" spans="1:9" ht="15">
      <c r="A165" s="78">
        <v>157</v>
      </c>
      <c r="B165" s="388" t="s">
        <v>594</v>
      </c>
      <c r="C165" s="389">
        <v>18001009677</v>
      </c>
      <c r="D165" s="388" t="s">
        <v>488</v>
      </c>
      <c r="E165" s="380" t="s">
        <v>280</v>
      </c>
      <c r="F165" s="380">
        <v>187.5</v>
      </c>
      <c r="G165" s="380">
        <v>150</v>
      </c>
      <c r="H165" s="382">
        <v>37.5</v>
      </c>
      <c r="I165" s="189"/>
    </row>
    <row r="166" spans="1:9" ht="15">
      <c r="A166" s="78">
        <v>158</v>
      </c>
      <c r="B166" s="388" t="s">
        <v>595</v>
      </c>
      <c r="C166" s="389">
        <v>18001002378</v>
      </c>
      <c r="D166" s="388" t="s">
        <v>488</v>
      </c>
      <c r="E166" s="380" t="s">
        <v>280</v>
      </c>
      <c r="F166" s="380">
        <v>187.5</v>
      </c>
      <c r="G166" s="380">
        <v>150</v>
      </c>
      <c r="H166" s="382">
        <v>37.5</v>
      </c>
      <c r="I166" s="189"/>
    </row>
    <row r="167" spans="1:9" ht="15">
      <c r="A167" s="78">
        <v>159</v>
      </c>
      <c r="B167" s="388" t="s">
        <v>596</v>
      </c>
      <c r="C167" s="389">
        <v>18001005963</v>
      </c>
      <c r="D167" s="388" t="s">
        <v>488</v>
      </c>
      <c r="E167" s="380" t="s">
        <v>280</v>
      </c>
      <c r="F167" s="380">
        <v>187.5</v>
      </c>
      <c r="G167" s="380">
        <v>150</v>
      </c>
      <c r="H167" s="382">
        <v>37.5</v>
      </c>
      <c r="I167" s="189"/>
    </row>
    <row r="168" spans="1:9" ht="15">
      <c r="A168" s="78">
        <v>160</v>
      </c>
      <c r="B168" s="388" t="s">
        <v>597</v>
      </c>
      <c r="C168" s="389">
        <v>18001000227</v>
      </c>
      <c r="D168" s="388" t="s">
        <v>488</v>
      </c>
      <c r="E168" s="380" t="s">
        <v>280</v>
      </c>
      <c r="F168" s="380">
        <v>187.5</v>
      </c>
      <c r="G168" s="380">
        <v>150</v>
      </c>
      <c r="H168" s="382">
        <v>37.5</v>
      </c>
      <c r="I168" s="189"/>
    </row>
    <row r="169" spans="1:9" ht="15">
      <c r="A169" s="78">
        <v>161</v>
      </c>
      <c r="B169" s="388" t="s">
        <v>598</v>
      </c>
      <c r="C169" s="389">
        <v>18001037405</v>
      </c>
      <c r="D169" s="388" t="s">
        <v>488</v>
      </c>
      <c r="E169" s="380" t="s">
        <v>280</v>
      </c>
      <c r="F169" s="380">
        <v>187.5</v>
      </c>
      <c r="G169" s="380">
        <v>150</v>
      </c>
      <c r="H169" s="382">
        <v>37.5</v>
      </c>
      <c r="I169" s="189"/>
    </row>
    <row r="170" spans="1:9" ht="15">
      <c r="A170" s="78">
        <v>162</v>
      </c>
      <c r="B170" s="388" t="s">
        <v>599</v>
      </c>
      <c r="C170" s="389">
        <v>18001005615</v>
      </c>
      <c r="D170" s="388" t="s">
        <v>488</v>
      </c>
      <c r="E170" s="380" t="s">
        <v>280</v>
      </c>
      <c r="F170" s="380">
        <v>187.5</v>
      </c>
      <c r="G170" s="380">
        <v>150</v>
      </c>
      <c r="H170" s="382">
        <v>37.5</v>
      </c>
      <c r="I170" s="189"/>
    </row>
    <row r="171" spans="1:9" ht="15">
      <c r="A171" s="78">
        <v>163</v>
      </c>
      <c r="B171" s="388" t="s">
        <v>600</v>
      </c>
      <c r="C171" s="389">
        <v>18001019599</v>
      </c>
      <c r="D171" s="388" t="s">
        <v>488</v>
      </c>
      <c r="E171" s="380" t="s">
        <v>280</v>
      </c>
      <c r="F171" s="380">
        <v>187.5</v>
      </c>
      <c r="G171" s="380">
        <v>150</v>
      </c>
      <c r="H171" s="382">
        <v>37.5</v>
      </c>
      <c r="I171" s="189"/>
    </row>
    <row r="172" spans="1:9" ht="15">
      <c r="A172" s="78">
        <v>164</v>
      </c>
      <c r="B172" s="388" t="s">
        <v>601</v>
      </c>
      <c r="C172" s="389">
        <v>18001059337</v>
      </c>
      <c r="D172" s="388" t="s">
        <v>488</v>
      </c>
      <c r="E172" s="380" t="s">
        <v>280</v>
      </c>
      <c r="F172" s="380">
        <v>187.5</v>
      </c>
      <c r="G172" s="380">
        <v>150</v>
      </c>
      <c r="H172" s="382">
        <v>37.5</v>
      </c>
      <c r="I172" s="189"/>
    </row>
    <row r="173" spans="1:9" ht="15">
      <c r="A173" s="78">
        <v>165</v>
      </c>
      <c r="B173" s="386" t="s">
        <v>602</v>
      </c>
      <c r="C173" s="387">
        <v>18001014257</v>
      </c>
      <c r="D173" s="386" t="s">
        <v>488</v>
      </c>
      <c r="E173" s="380" t="s">
        <v>280</v>
      </c>
      <c r="F173" s="380">
        <v>187.5</v>
      </c>
      <c r="G173" s="380">
        <v>150</v>
      </c>
      <c r="H173" s="382">
        <v>37.5</v>
      </c>
      <c r="I173" s="189"/>
    </row>
    <row r="174" spans="1:9" ht="15">
      <c r="A174" s="78">
        <v>166</v>
      </c>
      <c r="B174" s="388" t="s">
        <v>603</v>
      </c>
      <c r="C174" s="389">
        <v>18001059230</v>
      </c>
      <c r="D174" s="388" t="s">
        <v>488</v>
      </c>
      <c r="E174" s="380" t="s">
        <v>280</v>
      </c>
      <c r="F174" s="380">
        <v>187.5</v>
      </c>
      <c r="G174" s="380">
        <v>150</v>
      </c>
      <c r="H174" s="382">
        <v>37.5</v>
      </c>
      <c r="I174" s="189"/>
    </row>
    <row r="175" spans="1:9" ht="15">
      <c r="A175" s="78">
        <v>167</v>
      </c>
      <c r="B175" s="388" t="s">
        <v>604</v>
      </c>
      <c r="C175" s="389">
        <v>18001038047</v>
      </c>
      <c r="D175" s="388" t="s">
        <v>488</v>
      </c>
      <c r="E175" s="380" t="s">
        <v>280</v>
      </c>
      <c r="F175" s="380">
        <v>187.5</v>
      </c>
      <c r="G175" s="380">
        <v>150</v>
      </c>
      <c r="H175" s="382">
        <v>37.5</v>
      </c>
      <c r="I175" s="189"/>
    </row>
    <row r="176" spans="1:9" ht="15">
      <c r="A176" s="78">
        <v>168</v>
      </c>
      <c r="B176" s="388" t="s">
        <v>605</v>
      </c>
      <c r="C176" s="389">
        <v>18001069811</v>
      </c>
      <c r="D176" s="388" t="s">
        <v>488</v>
      </c>
      <c r="E176" s="380" t="s">
        <v>280</v>
      </c>
      <c r="F176" s="380">
        <v>187.5</v>
      </c>
      <c r="G176" s="380">
        <v>150</v>
      </c>
      <c r="H176" s="382">
        <v>37.5</v>
      </c>
      <c r="I176" s="189"/>
    </row>
    <row r="177" spans="1:9" ht="15">
      <c r="A177" s="78">
        <v>169</v>
      </c>
      <c r="B177" s="386" t="s">
        <v>606</v>
      </c>
      <c r="C177" s="391" t="s">
        <v>607</v>
      </c>
      <c r="D177" s="386" t="s">
        <v>488</v>
      </c>
      <c r="E177" s="380" t="s">
        <v>280</v>
      </c>
      <c r="F177" s="380">
        <v>187.5</v>
      </c>
      <c r="G177" s="380">
        <v>150</v>
      </c>
      <c r="H177" s="382">
        <v>37.5</v>
      </c>
      <c r="I177" s="189"/>
    </row>
    <row r="178" spans="1:9" ht="15">
      <c r="A178" s="78">
        <v>170</v>
      </c>
      <c r="B178" s="388" t="s">
        <v>608</v>
      </c>
      <c r="C178" s="389">
        <v>18001041945</v>
      </c>
      <c r="D178" s="388" t="s">
        <v>488</v>
      </c>
      <c r="E178" s="380" t="s">
        <v>280</v>
      </c>
      <c r="F178" s="380">
        <v>187.5</v>
      </c>
      <c r="G178" s="380">
        <v>150</v>
      </c>
      <c r="H178" s="382">
        <v>37.5</v>
      </c>
      <c r="I178" s="189"/>
    </row>
    <row r="179" spans="1:9" ht="15">
      <c r="A179" s="78">
        <v>171</v>
      </c>
      <c r="B179" s="388" t="s">
        <v>609</v>
      </c>
      <c r="C179" s="389">
        <v>18001015619</v>
      </c>
      <c r="D179" s="388" t="s">
        <v>488</v>
      </c>
      <c r="E179" s="380" t="s">
        <v>280</v>
      </c>
      <c r="F179" s="380">
        <v>187.5</v>
      </c>
      <c r="G179" s="380">
        <v>150</v>
      </c>
      <c r="H179" s="382">
        <v>37.5</v>
      </c>
      <c r="I179" s="189"/>
    </row>
    <row r="180" spans="1:9" ht="15">
      <c r="A180" s="78">
        <v>172</v>
      </c>
      <c r="B180" s="388" t="s">
        <v>610</v>
      </c>
      <c r="C180" s="389">
        <v>18001031457</v>
      </c>
      <c r="D180" s="388" t="s">
        <v>488</v>
      </c>
      <c r="E180" s="380" t="s">
        <v>280</v>
      </c>
      <c r="F180" s="380">
        <v>187.5</v>
      </c>
      <c r="G180" s="380">
        <v>150</v>
      </c>
      <c r="H180" s="382">
        <v>37.5</v>
      </c>
      <c r="I180" s="189"/>
    </row>
    <row r="181" spans="1:9" ht="15">
      <c r="A181" s="78">
        <v>173</v>
      </c>
      <c r="B181" s="386" t="s">
        <v>611</v>
      </c>
      <c r="C181" s="387">
        <v>18001015099</v>
      </c>
      <c r="D181" s="386" t="s">
        <v>488</v>
      </c>
      <c r="E181" s="380" t="s">
        <v>280</v>
      </c>
      <c r="F181" s="380">
        <v>187.5</v>
      </c>
      <c r="G181" s="380">
        <v>150</v>
      </c>
      <c r="H181" s="382">
        <v>37.5</v>
      </c>
      <c r="I181" s="189"/>
    </row>
    <row r="182" spans="1:9" ht="15">
      <c r="A182" s="78">
        <v>174</v>
      </c>
      <c r="B182" s="386" t="s">
        <v>612</v>
      </c>
      <c r="C182" s="387">
        <v>18001053080</v>
      </c>
      <c r="D182" s="386" t="s">
        <v>488</v>
      </c>
      <c r="E182" s="380" t="s">
        <v>280</v>
      </c>
      <c r="F182" s="380">
        <v>187.5</v>
      </c>
      <c r="G182" s="380">
        <v>150</v>
      </c>
      <c r="H182" s="382">
        <v>37.5</v>
      </c>
      <c r="I182" s="189"/>
    </row>
    <row r="183" spans="1:9" ht="15">
      <c r="A183" s="78">
        <v>175</v>
      </c>
      <c r="B183" s="388" t="s">
        <v>613</v>
      </c>
      <c r="C183" s="389">
        <v>18001072598</v>
      </c>
      <c r="D183" s="388" t="s">
        <v>488</v>
      </c>
      <c r="E183" s="380" t="s">
        <v>280</v>
      </c>
      <c r="F183" s="380">
        <v>187.5</v>
      </c>
      <c r="G183" s="380">
        <v>150</v>
      </c>
      <c r="H183" s="382">
        <v>37.5</v>
      </c>
      <c r="I183" s="189"/>
    </row>
    <row r="184" spans="1:9" ht="15">
      <c r="A184" s="78">
        <v>176</v>
      </c>
      <c r="B184" s="388" t="s">
        <v>614</v>
      </c>
      <c r="C184" s="389">
        <v>18901073686</v>
      </c>
      <c r="D184" s="388" t="s">
        <v>488</v>
      </c>
      <c r="E184" s="380" t="s">
        <v>280</v>
      </c>
      <c r="F184" s="380">
        <v>187.5</v>
      </c>
      <c r="G184" s="380">
        <v>150</v>
      </c>
      <c r="H184" s="382">
        <v>37.5</v>
      </c>
      <c r="I184" s="189"/>
    </row>
    <row r="185" spans="1:9" ht="15">
      <c r="A185" s="78">
        <v>177</v>
      </c>
      <c r="B185" s="388" t="s">
        <v>615</v>
      </c>
      <c r="C185" s="389">
        <v>18001037256</v>
      </c>
      <c r="D185" s="388" t="s">
        <v>488</v>
      </c>
      <c r="E185" s="380" t="s">
        <v>280</v>
      </c>
      <c r="F185" s="380">
        <v>187.5</v>
      </c>
      <c r="G185" s="380">
        <v>150</v>
      </c>
      <c r="H185" s="382">
        <v>37.5</v>
      </c>
      <c r="I185" s="189"/>
    </row>
    <row r="186" spans="1:9" ht="15">
      <c r="A186" s="78">
        <v>178</v>
      </c>
      <c r="B186" s="388" t="s">
        <v>616</v>
      </c>
      <c r="C186" s="389">
        <v>18001026062</v>
      </c>
      <c r="D186" s="388" t="s">
        <v>488</v>
      </c>
      <c r="E186" s="380" t="s">
        <v>280</v>
      </c>
      <c r="F186" s="380">
        <v>187.5</v>
      </c>
      <c r="G186" s="380">
        <v>150</v>
      </c>
      <c r="H186" s="382">
        <v>37.5</v>
      </c>
      <c r="I186" s="189"/>
    </row>
    <row r="187" spans="1:9" ht="15">
      <c r="A187" s="78">
        <v>179</v>
      </c>
      <c r="B187" s="388" t="s">
        <v>617</v>
      </c>
      <c r="C187" s="389">
        <v>18001004433</v>
      </c>
      <c r="D187" s="388" t="s">
        <v>488</v>
      </c>
      <c r="E187" s="380" t="s">
        <v>280</v>
      </c>
      <c r="F187" s="380">
        <v>187.5</v>
      </c>
      <c r="G187" s="380">
        <v>150</v>
      </c>
      <c r="H187" s="382">
        <v>37.5</v>
      </c>
      <c r="I187" s="189"/>
    </row>
    <row r="188" spans="1:9" ht="15">
      <c r="A188" s="78">
        <v>180</v>
      </c>
      <c r="B188" s="388" t="s">
        <v>618</v>
      </c>
      <c r="C188" s="389">
        <v>21001009283</v>
      </c>
      <c r="D188" s="388" t="s">
        <v>488</v>
      </c>
      <c r="E188" s="380" t="s">
        <v>280</v>
      </c>
      <c r="F188" s="380">
        <v>187.5</v>
      </c>
      <c r="G188" s="380">
        <v>150</v>
      </c>
      <c r="H188" s="382">
        <v>37.5</v>
      </c>
      <c r="I188" s="189"/>
    </row>
    <row r="189" spans="1:9" ht="15">
      <c r="A189" s="78">
        <v>181</v>
      </c>
      <c r="B189" s="388" t="s">
        <v>619</v>
      </c>
      <c r="C189" s="389">
        <v>18001067060</v>
      </c>
      <c r="D189" s="388" t="s">
        <v>488</v>
      </c>
      <c r="E189" s="380" t="s">
        <v>280</v>
      </c>
      <c r="F189" s="380">
        <v>187.5</v>
      </c>
      <c r="G189" s="380">
        <v>150</v>
      </c>
      <c r="H189" s="382">
        <v>37.5</v>
      </c>
      <c r="I189" s="189"/>
    </row>
    <row r="190" spans="1:9" ht="15">
      <c r="A190" s="78">
        <v>182</v>
      </c>
      <c r="B190" s="388" t="s">
        <v>620</v>
      </c>
      <c r="C190" s="389">
        <v>18001048677</v>
      </c>
      <c r="D190" s="388" t="s">
        <v>488</v>
      </c>
      <c r="E190" s="380" t="s">
        <v>280</v>
      </c>
      <c r="F190" s="380">
        <v>187.5</v>
      </c>
      <c r="G190" s="380">
        <v>150</v>
      </c>
      <c r="H190" s="382">
        <v>37.5</v>
      </c>
      <c r="I190" s="189"/>
    </row>
    <row r="191" spans="1:9" ht="15">
      <c r="A191" s="78">
        <v>183</v>
      </c>
      <c r="B191" s="388" t="s">
        <v>621</v>
      </c>
      <c r="C191" s="389">
        <v>18001044194</v>
      </c>
      <c r="D191" s="388" t="s">
        <v>488</v>
      </c>
      <c r="E191" s="380" t="s">
        <v>280</v>
      </c>
      <c r="F191" s="380">
        <v>187.5</v>
      </c>
      <c r="G191" s="380">
        <v>150</v>
      </c>
      <c r="H191" s="382">
        <v>37.5</v>
      </c>
      <c r="I191" s="189"/>
    </row>
    <row r="192" spans="1:9" ht="15">
      <c r="A192" s="78">
        <v>184</v>
      </c>
      <c r="B192" s="388" t="s">
        <v>622</v>
      </c>
      <c r="C192" s="389">
        <v>18001051385</v>
      </c>
      <c r="D192" s="388" t="s">
        <v>488</v>
      </c>
      <c r="E192" s="380" t="s">
        <v>280</v>
      </c>
      <c r="F192" s="380">
        <v>187.5</v>
      </c>
      <c r="G192" s="380">
        <v>150</v>
      </c>
      <c r="H192" s="382">
        <v>37.5</v>
      </c>
      <c r="I192" s="189"/>
    </row>
    <row r="193" spans="1:9" ht="15">
      <c r="A193" s="78">
        <v>185</v>
      </c>
      <c r="B193" s="388" t="s">
        <v>623</v>
      </c>
      <c r="C193" s="389">
        <v>18001015540</v>
      </c>
      <c r="D193" s="388" t="s">
        <v>488</v>
      </c>
      <c r="E193" s="380" t="s">
        <v>280</v>
      </c>
      <c r="F193" s="380">
        <v>187.5</v>
      </c>
      <c r="G193" s="380">
        <v>150</v>
      </c>
      <c r="H193" s="382">
        <v>37.5</v>
      </c>
      <c r="I193" s="189"/>
    </row>
    <row r="194" spans="1:9" ht="15">
      <c r="A194" s="78">
        <v>186</v>
      </c>
      <c r="B194" s="386" t="s">
        <v>624</v>
      </c>
      <c r="C194" s="387">
        <v>30001002950</v>
      </c>
      <c r="D194" s="386" t="s">
        <v>488</v>
      </c>
      <c r="E194" s="380" t="s">
        <v>280</v>
      </c>
      <c r="F194" s="380">
        <v>187.5</v>
      </c>
      <c r="G194" s="380">
        <v>150</v>
      </c>
      <c r="H194" s="382">
        <v>37.5</v>
      </c>
      <c r="I194" s="189"/>
    </row>
    <row r="195" spans="1:9" ht="15">
      <c r="A195" s="78">
        <v>187</v>
      </c>
      <c r="B195" s="388" t="s">
        <v>625</v>
      </c>
      <c r="C195" s="389">
        <v>18001005748</v>
      </c>
      <c r="D195" s="388" t="s">
        <v>488</v>
      </c>
      <c r="E195" s="380" t="s">
        <v>280</v>
      </c>
      <c r="F195" s="380">
        <v>187.5</v>
      </c>
      <c r="G195" s="380">
        <v>150</v>
      </c>
      <c r="H195" s="382">
        <v>37.5</v>
      </c>
      <c r="I195" s="189"/>
    </row>
    <row r="196" spans="1:9" ht="15">
      <c r="A196" s="78">
        <v>188</v>
      </c>
      <c r="B196" s="388" t="s">
        <v>626</v>
      </c>
      <c r="C196" s="389">
        <v>18001063590</v>
      </c>
      <c r="D196" s="388" t="s">
        <v>488</v>
      </c>
      <c r="E196" s="380" t="s">
        <v>280</v>
      </c>
      <c r="F196" s="380">
        <v>187.5</v>
      </c>
      <c r="G196" s="380">
        <v>150</v>
      </c>
      <c r="H196" s="382">
        <v>37.5</v>
      </c>
      <c r="I196" s="189"/>
    </row>
    <row r="197" spans="1:9" ht="15">
      <c r="A197" s="78">
        <v>189</v>
      </c>
      <c r="B197" s="386" t="s">
        <v>627</v>
      </c>
      <c r="C197" s="387">
        <v>18001052573</v>
      </c>
      <c r="D197" s="386" t="s">
        <v>488</v>
      </c>
      <c r="E197" s="380" t="s">
        <v>280</v>
      </c>
      <c r="F197" s="380">
        <v>187.5</v>
      </c>
      <c r="G197" s="380">
        <v>150</v>
      </c>
      <c r="H197" s="382">
        <v>37.5</v>
      </c>
      <c r="I197" s="189"/>
    </row>
    <row r="198" spans="1:9" ht="15">
      <c r="A198" s="78">
        <v>190</v>
      </c>
      <c r="B198" s="388" t="s">
        <v>628</v>
      </c>
      <c r="C198" s="389">
        <v>18001056704</v>
      </c>
      <c r="D198" s="388" t="s">
        <v>488</v>
      </c>
      <c r="E198" s="380" t="s">
        <v>280</v>
      </c>
      <c r="F198" s="380">
        <v>187.5</v>
      </c>
      <c r="G198" s="380">
        <v>150</v>
      </c>
      <c r="H198" s="382">
        <v>37.5</v>
      </c>
      <c r="I198" s="189"/>
    </row>
    <row r="199" spans="1:9" ht="15">
      <c r="A199" s="78">
        <v>191</v>
      </c>
      <c r="B199" s="388" t="s">
        <v>629</v>
      </c>
      <c r="C199" s="389">
        <v>18001069297</v>
      </c>
      <c r="D199" s="388" t="s">
        <v>488</v>
      </c>
      <c r="E199" s="380" t="s">
        <v>280</v>
      </c>
      <c r="F199" s="380">
        <v>187.5</v>
      </c>
      <c r="G199" s="380">
        <v>150</v>
      </c>
      <c r="H199" s="382">
        <v>37.5</v>
      </c>
      <c r="I199" s="189"/>
    </row>
    <row r="200" spans="1:9" ht="15">
      <c r="A200" s="78">
        <v>192</v>
      </c>
      <c r="B200" s="388" t="s">
        <v>630</v>
      </c>
      <c r="C200" s="389">
        <v>18001007048</v>
      </c>
      <c r="D200" s="388" t="s">
        <v>488</v>
      </c>
      <c r="E200" s="380" t="s">
        <v>280</v>
      </c>
      <c r="F200" s="380">
        <v>187.5</v>
      </c>
      <c r="G200" s="380">
        <v>150</v>
      </c>
      <c r="H200" s="382">
        <v>37.5</v>
      </c>
      <c r="I200" s="189"/>
    </row>
    <row r="201" spans="1:9" ht="15">
      <c r="A201" s="78">
        <v>193</v>
      </c>
      <c r="B201" s="386" t="s">
        <v>631</v>
      </c>
      <c r="C201" s="387">
        <v>18001062244</v>
      </c>
      <c r="D201" s="386" t="s">
        <v>488</v>
      </c>
      <c r="E201" s="380" t="s">
        <v>280</v>
      </c>
      <c r="F201" s="380">
        <v>187.5</v>
      </c>
      <c r="G201" s="380">
        <v>150</v>
      </c>
      <c r="H201" s="382">
        <v>37.5</v>
      </c>
      <c r="I201" s="189"/>
    </row>
    <row r="202" spans="1:9" ht="15">
      <c r="A202" s="78">
        <v>194</v>
      </c>
      <c r="B202" s="388" t="s">
        <v>632</v>
      </c>
      <c r="C202" s="389">
        <v>18001003980</v>
      </c>
      <c r="D202" s="388" t="s">
        <v>488</v>
      </c>
      <c r="E202" s="380" t="s">
        <v>280</v>
      </c>
      <c r="F202" s="380">
        <v>187.5</v>
      </c>
      <c r="G202" s="380">
        <v>150</v>
      </c>
      <c r="H202" s="382">
        <v>37.5</v>
      </c>
      <c r="I202" s="189"/>
    </row>
    <row r="203" spans="1:9" ht="15">
      <c r="A203" s="78">
        <v>195</v>
      </c>
      <c r="B203" s="386" t="s">
        <v>633</v>
      </c>
      <c r="C203" s="387">
        <v>18001071644</v>
      </c>
      <c r="D203" s="386" t="s">
        <v>488</v>
      </c>
      <c r="E203" s="380" t="s">
        <v>280</v>
      </c>
      <c r="F203" s="380">
        <v>187.5</v>
      </c>
      <c r="G203" s="380">
        <v>150</v>
      </c>
      <c r="H203" s="382">
        <v>37.5</v>
      </c>
      <c r="I203" s="189"/>
    </row>
    <row r="204" spans="1:9" ht="15">
      <c r="A204" s="78">
        <v>196</v>
      </c>
      <c r="B204" s="388" t="s">
        <v>634</v>
      </c>
      <c r="C204" s="389">
        <v>18001043256</v>
      </c>
      <c r="D204" s="388" t="s">
        <v>488</v>
      </c>
      <c r="E204" s="380" t="s">
        <v>280</v>
      </c>
      <c r="F204" s="380">
        <v>187.5</v>
      </c>
      <c r="G204" s="380">
        <v>150</v>
      </c>
      <c r="H204" s="382">
        <v>37.5</v>
      </c>
      <c r="I204" s="189"/>
    </row>
    <row r="205" spans="1:9" ht="15">
      <c r="A205" s="78">
        <v>197</v>
      </c>
      <c r="B205" s="388" t="s">
        <v>635</v>
      </c>
      <c r="C205" s="389">
        <v>18001040819</v>
      </c>
      <c r="D205" s="388" t="s">
        <v>488</v>
      </c>
      <c r="E205" s="380" t="s">
        <v>280</v>
      </c>
      <c r="F205" s="380">
        <v>187.5</v>
      </c>
      <c r="G205" s="380">
        <v>150</v>
      </c>
      <c r="H205" s="382">
        <v>37.5</v>
      </c>
      <c r="I205" s="189"/>
    </row>
    <row r="206" spans="1:9" ht="15">
      <c r="A206" s="78">
        <v>198</v>
      </c>
      <c r="B206" s="388" t="s">
        <v>636</v>
      </c>
      <c r="C206" s="389">
        <v>18001046758</v>
      </c>
      <c r="D206" s="388" t="s">
        <v>488</v>
      </c>
      <c r="E206" s="380" t="s">
        <v>280</v>
      </c>
      <c r="F206" s="380">
        <v>187.5</v>
      </c>
      <c r="G206" s="380">
        <v>150</v>
      </c>
      <c r="H206" s="382">
        <v>37.5</v>
      </c>
      <c r="I206" s="189"/>
    </row>
    <row r="207" spans="1:9" ht="15">
      <c r="A207" s="78">
        <v>199</v>
      </c>
      <c r="B207" s="388" t="s">
        <v>637</v>
      </c>
      <c r="C207" s="389">
        <v>18001004970</v>
      </c>
      <c r="D207" s="388" t="s">
        <v>488</v>
      </c>
      <c r="E207" s="380" t="s">
        <v>280</v>
      </c>
      <c r="F207" s="380">
        <v>187.5</v>
      </c>
      <c r="G207" s="380">
        <v>150</v>
      </c>
      <c r="H207" s="382">
        <v>37.5</v>
      </c>
      <c r="I207" s="189"/>
    </row>
    <row r="208" spans="1:9" ht="15">
      <c r="A208" s="78">
        <v>200</v>
      </c>
      <c r="B208" s="388" t="s">
        <v>638</v>
      </c>
      <c r="C208" s="389">
        <v>62007014338</v>
      </c>
      <c r="D208" s="388" t="s">
        <v>488</v>
      </c>
      <c r="E208" s="380" t="s">
        <v>280</v>
      </c>
      <c r="F208" s="380">
        <v>187.5</v>
      </c>
      <c r="G208" s="380">
        <v>150</v>
      </c>
      <c r="H208" s="382">
        <v>37.5</v>
      </c>
      <c r="I208" s="189"/>
    </row>
    <row r="209" spans="1:9" ht="15">
      <c r="A209" s="78">
        <v>201</v>
      </c>
      <c r="B209" s="388" t="s">
        <v>639</v>
      </c>
      <c r="C209" s="389">
        <v>18001020529</v>
      </c>
      <c r="D209" s="388" t="s">
        <v>488</v>
      </c>
      <c r="E209" s="380" t="s">
        <v>280</v>
      </c>
      <c r="F209" s="380">
        <v>187.5</v>
      </c>
      <c r="G209" s="380">
        <v>150</v>
      </c>
      <c r="H209" s="382">
        <v>37.5</v>
      </c>
      <c r="I209" s="189"/>
    </row>
    <row r="210" spans="1:9" ht="15">
      <c r="A210" s="78">
        <v>202</v>
      </c>
      <c r="B210" s="386" t="s">
        <v>640</v>
      </c>
      <c r="C210" s="387">
        <v>18001022002</v>
      </c>
      <c r="D210" s="386" t="s">
        <v>488</v>
      </c>
      <c r="E210" s="380" t="s">
        <v>280</v>
      </c>
      <c r="F210" s="380">
        <v>187.5</v>
      </c>
      <c r="G210" s="380">
        <v>150</v>
      </c>
      <c r="H210" s="382">
        <v>37.5</v>
      </c>
      <c r="I210" s="189"/>
    </row>
    <row r="211" spans="1:9" ht="15">
      <c r="A211" s="78">
        <v>203</v>
      </c>
      <c r="B211" s="388" t="s">
        <v>641</v>
      </c>
      <c r="C211" s="389">
        <v>49001013492</v>
      </c>
      <c r="D211" s="388" t="s">
        <v>488</v>
      </c>
      <c r="E211" s="380" t="s">
        <v>280</v>
      </c>
      <c r="F211" s="380">
        <v>187.5</v>
      </c>
      <c r="G211" s="380">
        <v>150</v>
      </c>
      <c r="H211" s="382">
        <v>37.5</v>
      </c>
      <c r="I211" s="189"/>
    </row>
    <row r="212" spans="1:9" ht="15">
      <c r="A212" s="78">
        <v>204</v>
      </c>
      <c r="B212" s="388" t="s">
        <v>642</v>
      </c>
      <c r="C212" s="389">
        <v>18001013621</v>
      </c>
      <c r="D212" s="388" t="s">
        <v>488</v>
      </c>
      <c r="E212" s="380" t="s">
        <v>280</v>
      </c>
      <c r="F212" s="380">
        <v>187.5</v>
      </c>
      <c r="G212" s="380">
        <v>150</v>
      </c>
      <c r="H212" s="382">
        <v>37.5</v>
      </c>
      <c r="I212" s="189"/>
    </row>
    <row r="213" spans="1:9" ht="15">
      <c r="A213" s="78">
        <v>205</v>
      </c>
      <c r="B213" s="386" t="s">
        <v>643</v>
      </c>
      <c r="C213" s="387">
        <v>18001018627</v>
      </c>
      <c r="D213" s="386" t="s">
        <v>488</v>
      </c>
      <c r="E213" s="380" t="s">
        <v>280</v>
      </c>
      <c r="F213" s="380">
        <v>187.5</v>
      </c>
      <c r="G213" s="380">
        <v>150</v>
      </c>
      <c r="H213" s="382">
        <v>37.5</v>
      </c>
      <c r="I213" s="189"/>
    </row>
    <row r="214" spans="1:9" ht="15">
      <c r="A214" s="78">
        <v>206</v>
      </c>
      <c r="B214" s="386" t="s">
        <v>644</v>
      </c>
      <c r="C214" s="387">
        <v>18001024572</v>
      </c>
      <c r="D214" s="386" t="s">
        <v>488</v>
      </c>
      <c r="E214" s="380" t="s">
        <v>280</v>
      </c>
      <c r="F214" s="380">
        <v>187.5</v>
      </c>
      <c r="G214" s="380">
        <v>150</v>
      </c>
      <c r="H214" s="382">
        <v>37.5</v>
      </c>
      <c r="I214" s="189"/>
    </row>
    <row r="215" spans="1:9" ht="15">
      <c r="A215" s="78">
        <v>207</v>
      </c>
      <c r="B215" s="388" t="s">
        <v>645</v>
      </c>
      <c r="C215" s="389">
        <v>18001014439</v>
      </c>
      <c r="D215" s="388" t="s">
        <v>488</v>
      </c>
      <c r="E215" s="380" t="s">
        <v>280</v>
      </c>
      <c r="F215" s="380">
        <v>187.5</v>
      </c>
      <c r="G215" s="380">
        <v>150</v>
      </c>
      <c r="H215" s="382">
        <v>37.5</v>
      </c>
      <c r="I215" s="189"/>
    </row>
    <row r="216" spans="1:9" ht="15">
      <c r="A216" s="78">
        <v>208</v>
      </c>
      <c r="B216" s="388" t="s">
        <v>646</v>
      </c>
      <c r="C216" s="389">
        <v>18001048837</v>
      </c>
      <c r="D216" s="388" t="s">
        <v>488</v>
      </c>
      <c r="E216" s="380" t="s">
        <v>280</v>
      </c>
      <c r="F216" s="380">
        <v>187.5</v>
      </c>
      <c r="G216" s="380">
        <v>150</v>
      </c>
      <c r="H216" s="382">
        <v>37.5</v>
      </c>
      <c r="I216" s="189"/>
    </row>
    <row r="217" spans="1:9" ht="15">
      <c r="A217" s="78">
        <v>209</v>
      </c>
      <c r="B217" s="388" t="s">
        <v>647</v>
      </c>
      <c r="C217" s="389">
        <v>26001030645</v>
      </c>
      <c r="D217" s="388" t="s">
        <v>488</v>
      </c>
      <c r="E217" s="380" t="s">
        <v>280</v>
      </c>
      <c r="F217" s="380">
        <v>187.5</v>
      </c>
      <c r="G217" s="380">
        <v>150</v>
      </c>
      <c r="H217" s="382">
        <v>37.5</v>
      </c>
      <c r="I217" s="189"/>
    </row>
    <row r="218" spans="1:9" ht="15">
      <c r="A218" s="78">
        <v>210</v>
      </c>
      <c r="B218" s="386" t="s">
        <v>648</v>
      </c>
      <c r="C218" s="387">
        <v>18001047437</v>
      </c>
      <c r="D218" s="386" t="s">
        <v>488</v>
      </c>
      <c r="E218" s="380" t="s">
        <v>280</v>
      </c>
      <c r="F218" s="380">
        <v>187.5</v>
      </c>
      <c r="G218" s="380">
        <v>150</v>
      </c>
      <c r="H218" s="382">
        <v>37.5</v>
      </c>
      <c r="I218" s="189"/>
    </row>
    <row r="219" spans="1:9" ht="15">
      <c r="A219" s="78">
        <v>211</v>
      </c>
      <c r="B219" s="388" t="s">
        <v>518</v>
      </c>
      <c r="C219" s="389">
        <v>18001065845</v>
      </c>
      <c r="D219" s="388" t="s">
        <v>488</v>
      </c>
      <c r="E219" s="380" t="s">
        <v>280</v>
      </c>
      <c r="F219" s="380">
        <v>187.5</v>
      </c>
      <c r="G219" s="380">
        <v>150</v>
      </c>
      <c r="H219" s="382">
        <v>37.5</v>
      </c>
      <c r="I219" s="189"/>
    </row>
    <row r="220" spans="1:9" ht="15">
      <c r="A220" s="78">
        <v>212</v>
      </c>
      <c r="B220" s="388" t="s">
        <v>649</v>
      </c>
      <c r="C220" s="389">
        <v>18001050362</v>
      </c>
      <c r="D220" s="388" t="s">
        <v>488</v>
      </c>
      <c r="E220" s="380" t="s">
        <v>280</v>
      </c>
      <c r="F220" s="380">
        <v>187.5</v>
      </c>
      <c r="G220" s="380">
        <v>150</v>
      </c>
      <c r="H220" s="382">
        <v>37.5</v>
      </c>
      <c r="I220" s="189"/>
    </row>
    <row r="221" spans="1:9" ht="15">
      <c r="A221" s="78">
        <v>213</v>
      </c>
      <c r="B221" s="388" t="s">
        <v>650</v>
      </c>
      <c r="C221" s="389">
        <v>18001071903</v>
      </c>
      <c r="D221" s="388" t="s">
        <v>488</v>
      </c>
      <c r="E221" s="380" t="s">
        <v>280</v>
      </c>
      <c r="F221" s="380">
        <v>187.5</v>
      </c>
      <c r="G221" s="380">
        <v>150</v>
      </c>
      <c r="H221" s="382">
        <v>37.5</v>
      </c>
      <c r="I221" s="189"/>
    </row>
    <row r="222" spans="1:9" ht="15">
      <c r="A222" s="78">
        <v>214</v>
      </c>
      <c r="B222" s="388" t="s">
        <v>651</v>
      </c>
      <c r="C222" s="389">
        <v>18001008584</v>
      </c>
      <c r="D222" s="388" t="s">
        <v>488</v>
      </c>
      <c r="E222" s="380" t="s">
        <v>280</v>
      </c>
      <c r="F222" s="380">
        <v>187.5</v>
      </c>
      <c r="G222" s="380">
        <v>150</v>
      </c>
      <c r="H222" s="382">
        <v>37.5</v>
      </c>
      <c r="I222" s="189"/>
    </row>
    <row r="223" spans="1:9" ht="15">
      <c r="A223" s="78">
        <v>215</v>
      </c>
      <c r="B223" s="388" t="s">
        <v>652</v>
      </c>
      <c r="C223" s="389">
        <v>18001042215</v>
      </c>
      <c r="D223" s="388" t="s">
        <v>488</v>
      </c>
      <c r="E223" s="380" t="s">
        <v>280</v>
      </c>
      <c r="F223" s="380">
        <v>187.5</v>
      </c>
      <c r="G223" s="380">
        <v>150</v>
      </c>
      <c r="H223" s="382">
        <v>37.5</v>
      </c>
      <c r="I223" s="189"/>
    </row>
    <row r="224" spans="1:9" ht="15">
      <c r="A224" s="78">
        <v>216</v>
      </c>
      <c r="B224" s="386" t="s">
        <v>653</v>
      </c>
      <c r="C224" s="387">
        <v>18001014470</v>
      </c>
      <c r="D224" s="386" t="s">
        <v>488</v>
      </c>
      <c r="E224" s="380" t="s">
        <v>280</v>
      </c>
      <c r="F224" s="380">
        <v>187.5</v>
      </c>
      <c r="G224" s="380">
        <v>150</v>
      </c>
      <c r="H224" s="382">
        <v>37.5</v>
      </c>
      <c r="I224" s="189"/>
    </row>
    <row r="225" spans="1:9" ht="15">
      <c r="A225" s="78">
        <v>217</v>
      </c>
      <c r="B225" s="388" t="s">
        <v>654</v>
      </c>
      <c r="C225" s="389">
        <v>18001008116</v>
      </c>
      <c r="D225" s="388" t="s">
        <v>488</v>
      </c>
      <c r="E225" s="380" t="s">
        <v>280</v>
      </c>
      <c r="F225" s="380">
        <v>187.5</v>
      </c>
      <c r="G225" s="380">
        <v>150</v>
      </c>
      <c r="H225" s="382">
        <v>37.5</v>
      </c>
      <c r="I225" s="189"/>
    </row>
    <row r="226" spans="1:9" ht="15">
      <c r="A226" s="78">
        <v>218</v>
      </c>
      <c r="B226" s="388" t="s">
        <v>655</v>
      </c>
      <c r="C226" s="389">
        <v>18001039024</v>
      </c>
      <c r="D226" s="388" t="s">
        <v>488</v>
      </c>
      <c r="E226" s="380" t="s">
        <v>280</v>
      </c>
      <c r="F226" s="380">
        <v>187.5</v>
      </c>
      <c r="G226" s="380">
        <v>150</v>
      </c>
      <c r="H226" s="382">
        <v>37.5</v>
      </c>
      <c r="I226" s="189"/>
    </row>
    <row r="227" spans="1:9" ht="15">
      <c r="A227" s="78">
        <v>219</v>
      </c>
      <c r="B227" s="388" t="s">
        <v>656</v>
      </c>
      <c r="C227" s="389">
        <v>60001092580</v>
      </c>
      <c r="D227" s="388" t="s">
        <v>488</v>
      </c>
      <c r="E227" s="380" t="s">
        <v>280</v>
      </c>
      <c r="F227" s="380">
        <v>187.5</v>
      </c>
      <c r="G227" s="380">
        <v>150</v>
      </c>
      <c r="H227" s="382">
        <v>37.5</v>
      </c>
      <c r="I227" s="189"/>
    </row>
    <row r="228" spans="1:9" ht="15">
      <c r="A228" s="78">
        <v>220</v>
      </c>
      <c r="B228" s="388" t="s">
        <v>657</v>
      </c>
      <c r="C228" s="389">
        <v>18001029718</v>
      </c>
      <c r="D228" s="388" t="s">
        <v>488</v>
      </c>
      <c r="E228" s="380" t="s">
        <v>280</v>
      </c>
      <c r="F228" s="380">
        <v>187.5</v>
      </c>
      <c r="G228" s="380">
        <v>150</v>
      </c>
      <c r="H228" s="382">
        <v>37.5</v>
      </c>
      <c r="I228" s="189"/>
    </row>
    <row r="229" spans="1:9" ht="15">
      <c r="A229" s="78">
        <v>221</v>
      </c>
      <c r="B229" s="386" t="s">
        <v>658</v>
      </c>
      <c r="C229" s="387">
        <v>18001063835</v>
      </c>
      <c r="D229" s="386" t="s">
        <v>488</v>
      </c>
      <c r="E229" s="380" t="s">
        <v>280</v>
      </c>
      <c r="F229" s="380">
        <v>187.5</v>
      </c>
      <c r="G229" s="380">
        <v>150</v>
      </c>
      <c r="H229" s="382">
        <v>37.5</v>
      </c>
      <c r="I229" s="189"/>
    </row>
    <row r="230" spans="1:9" ht="15">
      <c r="A230" s="78">
        <v>222</v>
      </c>
      <c r="B230" s="388" t="s">
        <v>659</v>
      </c>
      <c r="C230" s="389">
        <v>18001070561</v>
      </c>
      <c r="D230" s="388" t="s">
        <v>488</v>
      </c>
      <c r="E230" s="380" t="s">
        <v>280</v>
      </c>
      <c r="F230" s="380">
        <v>187.5</v>
      </c>
      <c r="G230" s="380">
        <v>150</v>
      </c>
      <c r="H230" s="382">
        <v>37.5</v>
      </c>
      <c r="I230" s="189"/>
    </row>
    <row r="231" spans="1:9" ht="15">
      <c r="A231" s="78">
        <v>223</v>
      </c>
      <c r="B231" s="388" t="s">
        <v>660</v>
      </c>
      <c r="C231" s="389">
        <v>18001015983</v>
      </c>
      <c r="D231" s="388" t="s">
        <v>488</v>
      </c>
      <c r="E231" s="380" t="s">
        <v>280</v>
      </c>
      <c r="F231" s="380">
        <v>187.5</v>
      </c>
      <c r="G231" s="380">
        <v>150</v>
      </c>
      <c r="H231" s="382">
        <v>37.5</v>
      </c>
      <c r="I231" s="189"/>
    </row>
    <row r="232" spans="1:9" ht="15">
      <c r="A232" s="78">
        <v>224</v>
      </c>
      <c r="B232" s="386" t="s">
        <v>661</v>
      </c>
      <c r="C232" s="387">
        <v>18001004903</v>
      </c>
      <c r="D232" s="386" t="s">
        <v>488</v>
      </c>
      <c r="E232" s="380" t="s">
        <v>280</v>
      </c>
      <c r="F232" s="380">
        <v>187.5</v>
      </c>
      <c r="G232" s="380">
        <v>150</v>
      </c>
      <c r="H232" s="382">
        <v>37.5</v>
      </c>
      <c r="I232" s="189"/>
    </row>
    <row r="233" spans="1:9" ht="15">
      <c r="A233" s="78">
        <v>225</v>
      </c>
      <c r="B233" s="388" t="s">
        <v>662</v>
      </c>
      <c r="C233" s="389">
        <v>18001023160</v>
      </c>
      <c r="D233" s="388" t="s">
        <v>488</v>
      </c>
      <c r="E233" s="380" t="s">
        <v>280</v>
      </c>
      <c r="F233" s="380">
        <v>187.5</v>
      </c>
      <c r="G233" s="380">
        <v>150</v>
      </c>
      <c r="H233" s="382">
        <v>37.5</v>
      </c>
      <c r="I233" s="189"/>
    </row>
    <row r="234" spans="1:9" ht="15">
      <c r="A234" s="78">
        <v>226</v>
      </c>
      <c r="B234" s="392" t="s">
        <v>663</v>
      </c>
      <c r="C234" s="393">
        <v>18001026651</v>
      </c>
      <c r="D234" s="392" t="s">
        <v>488</v>
      </c>
      <c r="E234" s="380" t="s">
        <v>280</v>
      </c>
      <c r="F234" s="380">
        <v>187.5</v>
      </c>
      <c r="G234" s="380">
        <v>150</v>
      </c>
      <c r="H234" s="382">
        <v>37.5</v>
      </c>
      <c r="I234" s="189"/>
    </row>
    <row r="235" spans="1:9" ht="15">
      <c r="A235" s="78">
        <v>227</v>
      </c>
      <c r="B235" s="392" t="s">
        <v>664</v>
      </c>
      <c r="C235" s="393">
        <v>18001016899</v>
      </c>
      <c r="D235" s="392" t="s">
        <v>488</v>
      </c>
      <c r="E235" s="380" t="s">
        <v>280</v>
      </c>
      <c r="F235" s="380">
        <v>187.5</v>
      </c>
      <c r="G235" s="380">
        <v>150</v>
      </c>
      <c r="H235" s="382">
        <v>37.5</v>
      </c>
      <c r="I235" s="189"/>
    </row>
    <row r="236" spans="1:9" ht="15">
      <c r="A236" s="78">
        <v>228</v>
      </c>
      <c r="B236" s="388" t="s">
        <v>665</v>
      </c>
      <c r="C236" s="389">
        <v>18001042969</v>
      </c>
      <c r="D236" s="388" t="s">
        <v>488</v>
      </c>
      <c r="E236" s="380" t="s">
        <v>280</v>
      </c>
      <c r="F236" s="380">
        <v>187.5</v>
      </c>
      <c r="G236" s="380">
        <v>150</v>
      </c>
      <c r="H236" s="382">
        <v>37.5</v>
      </c>
      <c r="I236" s="189"/>
    </row>
    <row r="237" spans="1:9" ht="15">
      <c r="A237" s="78">
        <v>229</v>
      </c>
      <c r="B237" s="388" t="s">
        <v>666</v>
      </c>
      <c r="C237" s="389">
        <v>18001059237</v>
      </c>
      <c r="D237" s="388" t="s">
        <v>488</v>
      </c>
      <c r="E237" s="380" t="s">
        <v>280</v>
      </c>
      <c r="F237" s="380">
        <v>125</v>
      </c>
      <c r="G237" s="380">
        <v>100</v>
      </c>
      <c r="H237" s="382">
        <v>25</v>
      </c>
      <c r="I237" s="189"/>
    </row>
    <row r="238" spans="1:9" ht="15">
      <c r="A238" s="78">
        <v>230</v>
      </c>
      <c r="B238" s="388" t="s">
        <v>667</v>
      </c>
      <c r="C238" s="389">
        <v>18001061851</v>
      </c>
      <c r="D238" s="388" t="s">
        <v>488</v>
      </c>
      <c r="E238" s="380" t="s">
        <v>280</v>
      </c>
      <c r="F238" s="380">
        <v>187.5</v>
      </c>
      <c r="G238" s="380">
        <v>150</v>
      </c>
      <c r="H238" s="382">
        <v>37.5</v>
      </c>
      <c r="I238" s="189"/>
    </row>
    <row r="239" spans="1:9" ht="15">
      <c r="A239" s="78">
        <v>231</v>
      </c>
      <c r="B239" s="388" t="s">
        <v>668</v>
      </c>
      <c r="C239" s="389">
        <v>18001065640</v>
      </c>
      <c r="D239" s="388" t="s">
        <v>488</v>
      </c>
      <c r="E239" s="380" t="s">
        <v>280</v>
      </c>
      <c r="F239" s="380">
        <v>187.5</v>
      </c>
      <c r="G239" s="380">
        <v>150</v>
      </c>
      <c r="H239" s="382">
        <v>37.5</v>
      </c>
      <c r="I239" s="189"/>
    </row>
    <row r="240" spans="1:9" ht="15">
      <c r="A240" s="78">
        <v>232</v>
      </c>
      <c r="B240" s="386" t="s">
        <v>669</v>
      </c>
      <c r="C240" s="391" t="s">
        <v>670</v>
      </c>
      <c r="D240" s="386" t="s">
        <v>671</v>
      </c>
      <c r="E240" s="380" t="s">
        <v>280</v>
      </c>
      <c r="F240" s="380">
        <v>625</v>
      </c>
      <c r="G240" s="380">
        <v>500</v>
      </c>
      <c r="H240" s="382">
        <v>125</v>
      </c>
      <c r="I240" s="189"/>
    </row>
    <row r="241" spans="1:9" ht="15">
      <c r="A241" s="78">
        <v>233</v>
      </c>
      <c r="B241" s="386" t="s">
        <v>672</v>
      </c>
      <c r="C241" s="391" t="s">
        <v>673</v>
      </c>
      <c r="D241" s="386" t="s">
        <v>674</v>
      </c>
      <c r="E241" s="380" t="s">
        <v>280</v>
      </c>
      <c r="F241" s="380">
        <v>625</v>
      </c>
      <c r="G241" s="380">
        <v>500</v>
      </c>
      <c r="H241" s="382">
        <v>125</v>
      </c>
      <c r="I241" s="189"/>
    </row>
    <row r="242" spans="1:9" ht="15">
      <c r="A242" s="78">
        <v>234</v>
      </c>
      <c r="B242" s="392" t="s">
        <v>675</v>
      </c>
      <c r="C242" s="393">
        <v>62102018763</v>
      </c>
      <c r="D242" s="392" t="s">
        <v>488</v>
      </c>
      <c r="E242" s="380" t="s">
        <v>280</v>
      </c>
      <c r="F242" s="380">
        <v>187.5</v>
      </c>
      <c r="G242" s="380">
        <v>150</v>
      </c>
      <c r="H242" s="382">
        <v>37.5</v>
      </c>
    </row>
    <row r="243" spans="1:9" ht="15">
      <c r="A243" s="78">
        <v>235</v>
      </c>
      <c r="B243" s="392" t="s">
        <v>676</v>
      </c>
      <c r="C243" s="393">
        <v>18001066672</v>
      </c>
      <c r="D243" s="392" t="s">
        <v>488</v>
      </c>
      <c r="E243" s="380" t="s">
        <v>280</v>
      </c>
      <c r="F243" s="380">
        <v>187.5</v>
      </c>
      <c r="G243" s="380">
        <v>150</v>
      </c>
      <c r="H243" s="382">
        <v>37.5</v>
      </c>
    </row>
    <row r="244" spans="1:9" ht="15">
      <c r="A244" s="78">
        <v>236</v>
      </c>
      <c r="B244" s="392" t="s">
        <v>677</v>
      </c>
      <c r="C244" s="393">
        <v>18901077457</v>
      </c>
      <c r="D244" s="392" t="s">
        <v>488</v>
      </c>
      <c r="E244" s="380" t="s">
        <v>280</v>
      </c>
      <c r="F244" s="380">
        <v>187.5</v>
      </c>
      <c r="G244" s="380">
        <v>150</v>
      </c>
      <c r="H244" s="382">
        <v>37.5</v>
      </c>
    </row>
    <row r="245" spans="1:9" ht="15.75">
      <c r="A245" s="78">
        <v>237</v>
      </c>
      <c r="B245" s="392" t="s">
        <v>499</v>
      </c>
      <c r="C245" s="394">
        <v>18001067630</v>
      </c>
      <c r="D245" s="392" t="s">
        <v>452</v>
      </c>
      <c r="E245" s="380" t="s">
        <v>280</v>
      </c>
      <c r="F245" s="380">
        <v>250</v>
      </c>
      <c r="G245" s="380">
        <v>200</v>
      </c>
      <c r="H245" s="382">
        <v>50</v>
      </c>
    </row>
    <row r="246" spans="1:9" ht="15">
      <c r="A246" s="78">
        <v>238</v>
      </c>
      <c r="B246" s="392" t="s">
        <v>678</v>
      </c>
      <c r="C246" s="393">
        <v>18001067631</v>
      </c>
      <c r="D246" s="392" t="s">
        <v>488</v>
      </c>
      <c r="E246" s="380" t="s">
        <v>280</v>
      </c>
      <c r="F246" s="380">
        <v>187.5</v>
      </c>
      <c r="G246" s="380">
        <v>150</v>
      </c>
      <c r="H246" s="382">
        <v>37.5</v>
      </c>
    </row>
    <row r="247" spans="1:9" ht="15">
      <c r="A247" s="78">
        <v>239</v>
      </c>
      <c r="B247" s="386" t="s">
        <v>679</v>
      </c>
      <c r="C247" s="387">
        <v>18001064402</v>
      </c>
      <c r="D247" s="386" t="s">
        <v>680</v>
      </c>
      <c r="E247" s="380" t="s">
        <v>280</v>
      </c>
      <c r="F247" s="380">
        <v>250</v>
      </c>
      <c r="G247" s="380">
        <v>200</v>
      </c>
      <c r="H247" s="382">
        <v>50</v>
      </c>
    </row>
    <row r="248" spans="1:9" ht="15">
      <c r="A248" s="78">
        <v>240</v>
      </c>
      <c r="B248" s="386" t="s">
        <v>681</v>
      </c>
      <c r="C248" s="387">
        <v>18001005709</v>
      </c>
      <c r="D248" s="386" t="s">
        <v>682</v>
      </c>
      <c r="E248" s="380" t="s">
        <v>280</v>
      </c>
      <c r="F248" s="380">
        <v>250</v>
      </c>
      <c r="G248" s="380">
        <v>200</v>
      </c>
      <c r="H248" s="382">
        <v>50</v>
      </c>
    </row>
    <row r="249" spans="1:9" ht="15">
      <c r="A249" s="78">
        <v>249</v>
      </c>
      <c r="B249" s="79"/>
      <c r="C249" s="79"/>
      <c r="D249" s="79"/>
      <c r="E249" s="67" t="s">
        <v>351</v>
      </c>
      <c r="F249" s="66">
        <f>SUM(F9:F248)</f>
        <v>58656.25</v>
      </c>
      <c r="G249" s="66">
        <f>SUM(G9:G248)</f>
        <v>46925</v>
      </c>
      <c r="H249" s="66">
        <f>SUM(H9:H248)</f>
        <v>11731.25</v>
      </c>
    </row>
    <row r="250" spans="1:9" ht="15">
      <c r="A250" s="188" t="s">
        <v>366</v>
      </c>
      <c r="B250" s="188"/>
      <c r="C250" s="187"/>
      <c r="D250" s="187"/>
      <c r="E250" s="187"/>
      <c r="F250" s="187"/>
      <c r="G250" s="148"/>
      <c r="H250" s="148"/>
    </row>
    <row r="251" spans="1:9" ht="15">
      <c r="A251" s="188"/>
      <c r="B251" s="188"/>
      <c r="C251" s="187"/>
      <c r="D251" s="187"/>
      <c r="E251" s="187"/>
      <c r="F251" s="187"/>
      <c r="G251" s="148"/>
      <c r="H251" s="148"/>
    </row>
    <row r="252" spans="1:9" ht="15">
      <c r="A252" s="188"/>
      <c r="B252" s="188"/>
      <c r="C252" s="148"/>
      <c r="D252" s="148"/>
      <c r="E252" s="148"/>
      <c r="F252" s="148"/>
      <c r="G252" s="148"/>
      <c r="H252" s="148"/>
    </row>
    <row r="253" spans="1:9" ht="15">
      <c r="A253" s="188"/>
      <c r="B253" s="188"/>
      <c r="C253" s="148"/>
      <c r="D253" s="148"/>
      <c r="E253" s="148"/>
      <c r="F253" s="148"/>
      <c r="G253" s="148"/>
      <c r="H253" s="148"/>
    </row>
    <row r="254" spans="1:9">
      <c r="A254" s="185"/>
      <c r="B254" s="185"/>
      <c r="C254" s="185"/>
      <c r="D254" s="185"/>
      <c r="E254" s="185"/>
      <c r="F254" s="185"/>
      <c r="G254" s="185"/>
      <c r="H254" s="185"/>
    </row>
    <row r="255" spans="1:9" ht="15">
      <c r="A255" s="154" t="s">
        <v>96</v>
      </c>
      <c r="B255" s="154"/>
      <c r="C255" s="148"/>
      <c r="D255" s="148"/>
      <c r="E255" s="148"/>
      <c r="F255" s="148"/>
      <c r="G255" s="148"/>
      <c r="H255" s="148"/>
    </row>
    <row r="256" spans="1:9" ht="15">
      <c r="A256" s="148"/>
      <c r="B256" s="148"/>
      <c r="C256" s="148"/>
      <c r="D256" s="148"/>
      <c r="E256" s="148"/>
      <c r="F256" s="148"/>
      <c r="G256" s="148"/>
      <c r="H256" s="148"/>
    </row>
    <row r="257" spans="1:8" ht="15">
      <c r="A257" s="148"/>
      <c r="B257" s="148"/>
      <c r="C257" s="148"/>
      <c r="D257" s="152"/>
      <c r="E257" s="152"/>
      <c r="F257" s="152"/>
      <c r="G257" s="148"/>
      <c r="H257" s="148"/>
    </row>
    <row r="258" spans="1:8" ht="15">
      <c r="A258" s="154"/>
      <c r="B258" s="154"/>
      <c r="C258" s="154"/>
      <c r="D258" s="154"/>
      <c r="E258" s="154"/>
      <c r="F258" s="154"/>
      <c r="G258" s="148"/>
      <c r="H258" s="148"/>
    </row>
    <row r="259" spans="1:8" ht="15">
      <c r="A259" s="148"/>
      <c r="B259" s="148"/>
      <c r="C259" s="148"/>
      <c r="D259" s="148"/>
      <c r="E259" s="148"/>
      <c r="F259" s="148"/>
      <c r="G259" s="148"/>
      <c r="H259" s="148"/>
    </row>
    <row r="260" spans="1:8">
      <c r="A260" s="156"/>
      <c r="B260" s="156"/>
      <c r="C260" s="156"/>
      <c r="D260" s="156"/>
      <c r="E260" s="156"/>
      <c r="F260" s="156"/>
    </row>
  </sheetData>
  <mergeCells count="2">
    <mergeCell ref="H1:I1"/>
    <mergeCell ref="H2:I2"/>
  </mergeCells>
  <printOptions gridLines="1"/>
  <pageMargins left="0.25" right="0.25" top="0.75" bottom="0.75" header="0.3" footer="0.3"/>
  <pageSetup scale="98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57" t="s">
        <v>367</v>
      </c>
      <c r="B1" s="60"/>
      <c r="C1" s="60"/>
      <c r="D1" s="60"/>
      <c r="E1" s="60"/>
      <c r="F1" s="60"/>
      <c r="G1" s="408" t="s">
        <v>97</v>
      </c>
      <c r="H1" s="408"/>
      <c r="I1" s="297"/>
    </row>
    <row r="2" spans="1:9" ht="15">
      <c r="A2" s="59" t="s">
        <v>104</v>
      </c>
      <c r="B2" s="60"/>
      <c r="C2" s="60"/>
      <c r="D2" s="60"/>
      <c r="E2" s="60"/>
      <c r="F2" s="60"/>
      <c r="G2" s="412" t="s">
        <v>408</v>
      </c>
      <c r="H2" s="412"/>
      <c r="I2" s="59"/>
    </row>
    <row r="3" spans="1:9" ht="15">
      <c r="A3" s="59"/>
      <c r="B3" s="59"/>
      <c r="C3" s="59"/>
      <c r="D3" s="59"/>
      <c r="E3" s="59"/>
      <c r="F3" s="59"/>
      <c r="G3" s="216"/>
      <c r="H3" s="216"/>
      <c r="I3" s="297"/>
    </row>
    <row r="4" spans="1:9" ht="15">
      <c r="A4" s="60" t="s">
        <v>215</v>
      </c>
      <c r="B4" s="60"/>
      <c r="C4" s="60"/>
      <c r="D4" s="60"/>
      <c r="E4" s="60"/>
      <c r="F4" s="60"/>
      <c r="G4" s="59"/>
      <c r="H4" s="59"/>
      <c r="I4" s="59"/>
    </row>
    <row r="5" spans="1:9" ht="15">
      <c r="A5" s="63" t="str">
        <f>'ფორმა N1'!D4</f>
        <v>ააიპ ილია კოკაიას საარჩევნო კამპანიის ფონდი</v>
      </c>
      <c r="B5" s="63"/>
      <c r="C5" s="63"/>
      <c r="D5" s="63"/>
      <c r="E5" s="63"/>
      <c r="F5" s="63"/>
      <c r="G5" s="64"/>
      <c r="H5" s="64"/>
      <c r="I5" s="64"/>
    </row>
    <row r="6" spans="1:9" ht="15">
      <c r="A6" s="60"/>
      <c r="B6" s="60"/>
      <c r="C6" s="60"/>
      <c r="D6" s="60"/>
      <c r="E6" s="60"/>
      <c r="F6" s="60"/>
      <c r="G6" s="59"/>
      <c r="H6" s="59"/>
      <c r="I6" s="59"/>
    </row>
    <row r="7" spans="1:9" ht="15">
      <c r="A7" s="215"/>
      <c r="B7" s="215"/>
      <c r="C7" s="215"/>
      <c r="D7" s="215"/>
      <c r="E7" s="215"/>
      <c r="F7" s="215"/>
      <c r="G7" s="61"/>
      <c r="H7" s="61"/>
      <c r="I7" s="297"/>
    </row>
    <row r="8" spans="1:9" ht="45">
      <c r="A8" s="293" t="s">
        <v>64</v>
      </c>
      <c r="B8" s="62" t="s">
        <v>273</v>
      </c>
      <c r="C8" s="70" t="s">
        <v>274</v>
      </c>
      <c r="D8" s="70" t="s">
        <v>187</v>
      </c>
      <c r="E8" s="70" t="s">
        <v>277</v>
      </c>
      <c r="F8" s="70" t="s">
        <v>276</v>
      </c>
      <c r="G8" s="70" t="s">
        <v>315</v>
      </c>
      <c r="H8" s="62" t="s">
        <v>10</v>
      </c>
      <c r="I8" s="62" t="s">
        <v>9</v>
      </c>
    </row>
    <row r="9" spans="1:9" ht="15">
      <c r="A9" s="294"/>
      <c r="B9" s="295"/>
      <c r="C9" s="78"/>
      <c r="D9" s="78"/>
      <c r="E9" s="78"/>
      <c r="F9" s="78"/>
      <c r="G9" s="78"/>
      <c r="H9" s="4"/>
      <c r="I9" s="4"/>
    </row>
    <row r="10" spans="1:9" ht="15">
      <c r="A10" s="294"/>
      <c r="B10" s="295"/>
      <c r="C10" s="78"/>
      <c r="D10" s="78"/>
      <c r="E10" s="78"/>
      <c r="F10" s="78"/>
      <c r="G10" s="78"/>
      <c r="H10" s="4"/>
      <c r="I10" s="4"/>
    </row>
    <row r="11" spans="1:9" ht="15">
      <c r="A11" s="294"/>
      <c r="B11" s="295"/>
      <c r="C11" s="67"/>
      <c r="D11" s="67"/>
      <c r="E11" s="67"/>
      <c r="F11" s="67"/>
      <c r="G11" s="67"/>
      <c r="H11" s="4"/>
      <c r="I11" s="4"/>
    </row>
    <row r="12" spans="1:9" ht="15">
      <c r="A12" s="294"/>
      <c r="B12" s="295"/>
      <c r="C12" s="67"/>
      <c r="D12" s="67"/>
      <c r="E12" s="67"/>
      <c r="F12" s="67"/>
      <c r="G12" s="67"/>
      <c r="H12" s="4"/>
      <c r="I12" s="4"/>
    </row>
    <row r="13" spans="1:9" ht="15">
      <c r="A13" s="294"/>
      <c r="B13" s="295"/>
      <c r="C13" s="67"/>
      <c r="D13" s="67"/>
      <c r="E13" s="67"/>
      <c r="F13" s="67"/>
      <c r="G13" s="67"/>
      <c r="H13" s="4"/>
      <c r="I13" s="4"/>
    </row>
    <row r="14" spans="1:9" ht="15">
      <c r="A14" s="294"/>
      <c r="B14" s="295"/>
      <c r="C14" s="67"/>
      <c r="D14" s="67"/>
      <c r="E14" s="67"/>
      <c r="F14" s="67"/>
      <c r="G14" s="67"/>
      <c r="H14" s="4"/>
      <c r="I14" s="4"/>
    </row>
    <row r="15" spans="1:9" ht="15">
      <c r="A15" s="294"/>
      <c r="B15" s="295"/>
      <c r="C15" s="67"/>
      <c r="D15" s="67"/>
      <c r="E15" s="67"/>
      <c r="F15" s="67"/>
      <c r="G15" s="67"/>
      <c r="H15" s="4"/>
      <c r="I15" s="4"/>
    </row>
    <row r="16" spans="1:9" ht="15">
      <c r="A16" s="294"/>
      <c r="B16" s="295"/>
      <c r="C16" s="67"/>
      <c r="D16" s="67"/>
      <c r="E16" s="67"/>
      <c r="F16" s="67"/>
      <c r="G16" s="67"/>
      <c r="H16" s="4"/>
      <c r="I16" s="4"/>
    </row>
    <row r="17" spans="1:9" ht="15">
      <c r="A17" s="294"/>
      <c r="B17" s="295"/>
      <c r="C17" s="67"/>
      <c r="D17" s="67"/>
      <c r="E17" s="67"/>
      <c r="F17" s="67"/>
      <c r="G17" s="67"/>
      <c r="H17" s="4"/>
      <c r="I17" s="4"/>
    </row>
    <row r="18" spans="1:9" ht="15">
      <c r="A18" s="294"/>
      <c r="B18" s="295"/>
      <c r="C18" s="67"/>
      <c r="D18" s="67"/>
      <c r="E18" s="67"/>
      <c r="F18" s="67"/>
      <c r="G18" s="67"/>
      <c r="H18" s="4"/>
      <c r="I18" s="4"/>
    </row>
    <row r="19" spans="1:9" ht="15">
      <c r="A19" s="294"/>
      <c r="B19" s="295"/>
      <c r="C19" s="67"/>
      <c r="D19" s="67"/>
      <c r="E19" s="67"/>
      <c r="F19" s="67"/>
      <c r="G19" s="67"/>
      <c r="H19" s="4"/>
      <c r="I19" s="4"/>
    </row>
    <row r="20" spans="1:9" ht="15">
      <c r="A20" s="294"/>
      <c r="B20" s="295"/>
      <c r="C20" s="67"/>
      <c r="D20" s="67"/>
      <c r="E20" s="67"/>
      <c r="F20" s="67"/>
      <c r="G20" s="67"/>
      <c r="H20" s="4"/>
      <c r="I20" s="4"/>
    </row>
    <row r="21" spans="1:9" ht="15">
      <c r="A21" s="294"/>
      <c r="B21" s="295"/>
      <c r="C21" s="67"/>
      <c r="D21" s="67"/>
      <c r="E21" s="67"/>
      <c r="F21" s="67"/>
      <c r="G21" s="67"/>
      <c r="H21" s="4"/>
      <c r="I21" s="4"/>
    </row>
    <row r="22" spans="1:9" ht="15">
      <c r="A22" s="294"/>
      <c r="B22" s="295"/>
      <c r="C22" s="67"/>
      <c r="D22" s="67"/>
      <c r="E22" s="67"/>
      <c r="F22" s="67"/>
      <c r="G22" s="67"/>
      <c r="H22" s="4"/>
      <c r="I22" s="4"/>
    </row>
    <row r="23" spans="1:9" ht="15">
      <c r="A23" s="294"/>
      <c r="B23" s="295"/>
      <c r="C23" s="67"/>
      <c r="D23" s="67"/>
      <c r="E23" s="67"/>
      <c r="F23" s="67"/>
      <c r="G23" s="67"/>
      <c r="H23" s="4"/>
      <c r="I23" s="4"/>
    </row>
    <row r="24" spans="1:9" ht="15">
      <c r="A24" s="294"/>
      <c r="B24" s="295"/>
      <c r="C24" s="67"/>
      <c r="D24" s="67"/>
      <c r="E24" s="67"/>
      <c r="F24" s="67"/>
      <c r="G24" s="67"/>
      <c r="H24" s="4"/>
      <c r="I24" s="4"/>
    </row>
    <row r="25" spans="1:9" ht="15">
      <c r="A25" s="294"/>
      <c r="B25" s="295"/>
      <c r="C25" s="67"/>
      <c r="D25" s="67"/>
      <c r="E25" s="67"/>
      <c r="F25" s="67"/>
      <c r="G25" s="67"/>
      <c r="H25" s="4"/>
      <c r="I25" s="4"/>
    </row>
    <row r="26" spans="1:9" ht="15">
      <c r="A26" s="294"/>
      <c r="B26" s="295"/>
      <c r="C26" s="67"/>
      <c r="D26" s="67"/>
      <c r="E26" s="67"/>
      <c r="F26" s="67"/>
      <c r="G26" s="67"/>
      <c r="H26" s="4"/>
      <c r="I26" s="4"/>
    </row>
    <row r="27" spans="1:9" ht="15">
      <c r="A27" s="294"/>
      <c r="B27" s="295"/>
      <c r="C27" s="67"/>
      <c r="D27" s="67"/>
      <c r="E27" s="67"/>
      <c r="F27" s="67"/>
      <c r="G27" s="67"/>
      <c r="H27" s="4"/>
      <c r="I27" s="4"/>
    </row>
    <row r="28" spans="1:9" ht="15">
      <c r="A28" s="294"/>
      <c r="B28" s="295"/>
      <c r="C28" s="67"/>
      <c r="D28" s="67"/>
      <c r="E28" s="67"/>
      <c r="F28" s="67"/>
      <c r="G28" s="67"/>
      <c r="H28" s="4"/>
      <c r="I28" s="4"/>
    </row>
    <row r="29" spans="1:9" ht="15">
      <c r="A29" s="294"/>
      <c r="B29" s="295"/>
      <c r="C29" s="67"/>
      <c r="D29" s="67"/>
      <c r="E29" s="67"/>
      <c r="F29" s="67"/>
      <c r="G29" s="67"/>
      <c r="H29" s="4"/>
      <c r="I29" s="4"/>
    </row>
    <row r="30" spans="1:9" ht="15">
      <c r="A30" s="294"/>
      <c r="B30" s="295"/>
      <c r="C30" s="67"/>
      <c r="D30" s="67"/>
      <c r="E30" s="67"/>
      <c r="F30" s="67"/>
      <c r="G30" s="67"/>
      <c r="H30" s="4"/>
      <c r="I30" s="4"/>
    </row>
    <row r="31" spans="1:9" ht="15">
      <c r="A31" s="294"/>
      <c r="B31" s="295"/>
      <c r="C31" s="67"/>
      <c r="D31" s="67"/>
      <c r="E31" s="67"/>
      <c r="F31" s="67"/>
      <c r="G31" s="67"/>
      <c r="H31" s="4"/>
      <c r="I31" s="4"/>
    </row>
    <row r="32" spans="1:9" ht="15">
      <c r="A32" s="294"/>
      <c r="B32" s="295"/>
      <c r="C32" s="67"/>
      <c r="D32" s="67"/>
      <c r="E32" s="67"/>
      <c r="F32" s="67"/>
      <c r="G32" s="67"/>
      <c r="H32" s="4"/>
      <c r="I32" s="4"/>
    </row>
    <row r="33" spans="1:9" ht="15">
      <c r="A33" s="294"/>
      <c r="B33" s="295"/>
      <c r="C33" s="67"/>
      <c r="D33" s="67"/>
      <c r="E33" s="67"/>
      <c r="F33" s="67"/>
      <c r="G33" s="67"/>
      <c r="H33" s="4"/>
      <c r="I33" s="4"/>
    </row>
    <row r="34" spans="1:9" ht="15">
      <c r="A34" s="294"/>
      <c r="B34" s="296"/>
      <c r="C34" s="79"/>
      <c r="D34" s="79"/>
      <c r="E34" s="79"/>
      <c r="F34" s="79"/>
      <c r="G34" s="79" t="s">
        <v>272</v>
      </c>
      <c r="H34" s="66">
        <f>SUM(H9:H33)</f>
        <v>0</v>
      </c>
      <c r="I34" s="66">
        <f>SUM(I9:I33)</f>
        <v>0</v>
      </c>
    </row>
    <row r="35" spans="1:9" ht="15">
      <c r="A35" s="32"/>
      <c r="B35" s="32"/>
      <c r="C35" s="32"/>
      <c r="D35" s="32"/>
      <c r="E35" s="32"/>
      <c r="F35" s="32"/>
      <c r="G35" s="2"/>
      <c r="H35" s="2"/>
    </row>
    <row r="36" spans="1:9" ht="15">
      <c r="A36" s="179" t="s">
        <v>368</v>
      </c>
      <c r="B36" s="32"/>
      <c r="C36" s="32"/>
      <c r="D36" s="32"/>
      <c r="E36" s="32"/>
      <c r="F36" s="32"/>
      <c r="G36" s="2"/>
      <c r="H36" s="2"/>
    </row>
    <row r="37" spans="1:9" ht="15">
      <c r="A37" s="179"/>
      <c r="B37" s="32"/>
      <c r="C37" s="32"/>
      <c r="D37" s="32"/>
      <c r="E37" s="32"/>
      <c r="F37" s="32"/>
      <c r="G37" s="2"/>
      <c r="H37" s="2"/>
    </row>
    <row r="38" spans="1:9" ht="15">
      <c r="A38" s="179"/>
      <c r="B38" s="2"/>
      <c r="C38" s="2"/>
      <c r="D38" s="2"/>
      <c r="E38" s="2"/>
      <c r="F38" s="2"/>
      <c r="G38" s="2"/>
      <c r="H38" s="2"/>
    </row>
    <row r="39" spans="1:9" ht="15">
      <c r="A39" s="179"/>
      <c r="B39" s="2"/>
      <c r="C39" s="2"/>
      <c r="D39" s="2"/>
      <c r="E39" s="2"/>
      <c r="F39" s="2"/>
      <c r="G39" s="2"/>
      <c r="H39" s="2"/>
    </row>
    <row r="40" spans="1:9">
      <c r="A40" s="22"/>
      <c r="B40" s="22"/>
      <c r="C40" s="22"/>
      <c r="D40" s="22"/>
      <c r="E40" s="22"/>
      <c r="F40" s="22"/>
      <c r="G40" s="22"/>
      <c r="H40" s="22"/>
    </row>
    <row r="41" spans="1:9" ht="15">
      <c r="A41" s="53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53"/>
      <c r="B44" s="53" t="s">
        <v>212</v>
      </c>
      <c r="C44" s="53"/>
      <c r="D44" s="53"/>
      <c r="E44" s="53"/>
      <c r="F44" s="53"/>
      <c r="G44" s="2"/>
      <c r="H44" s="12"/>
    </row>
    <row r="45" spans="1:9" ht="15">
      <c r="A45" s="2"/>
      <c r="B45" s="2" t="s">
        <v>211</v>
      </c>
      <c r="C45" s="2"/>
      <c r="D45" s="2"/>
      <c r="E45" s="2"/>
      <c r="F45" s="2"/>
      <c r="G45" s="2"/>
      <c r="H45" s="12"/>
    </row>
    <row r="46" spans="1:9">
      <c r="A46" s="51"/>
      <c r="B46" s="51" t="s">
        <v>103</v>
      </c>
      <c r="C46" s="51"/>
      <c r="D46" s="51"/>
      <c r="E46" s="51"/>
      <c r="F46" s="51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A9" sqref="A9:H10"/>
    </sheetView>
  </sheetViews>
  <sheetFormatPr defaultRowHeight="12.75"/>
  <cols>
    <col min="1" max="1" width="5.42578125" style="149" customWidth="1"/>
    <col min="2" max="2" width="13.140625" style="149" customWidth="1"/>
    <col min="3" max="3" width="15.140625" style="149" customWidth="1"/>
    <col min="4" max="4" width="18" style="149" customWidth="1"/>
    <col min="5" max="5" width="20.5703125" style="149" customWidth="1"/>
    <col min="6" max="6" width="21.28515625" style="149" customWidth="1"/>
    <col min="7" max="7" width="15.140625" style="149" customWidth="1"/>
    <col min="8" max="8" width="15.5703125" style="149" customWidth="1"/>
    <col min="9" max="9" width="13.42578125" style="149" customWidth="1"/>
    <col min="10" max="10" width="0" style="149" hidden="1" customWidth="1"/>
    <col min="11" max="16384" width="9.140625" style="149"/>
  </cols>
  <sheetData>
    <row r="1" spans="1:10" ht="15">
      <c r="A1" s="57" t="s">
        <v>369</v>
      </c>
      <c r="B1" s="57"/>
      <c r="C1" s="60"/>
      <c r="D1" s="60"/>
      <c r="E1" s="60"/>
      <c r="F1" s="60"/>
      <c r="G1" s="408" t="s">
        <v>97</v>
      </c>
      <c r="H1" s="408"/>
    </row>
    <row r="2" spans="1:10" ht="15">
      <c r="A2" s="59" t="s">
        <v>104</v>
      </c>
      <c r="B2" s="57"/>
      <c r="C2" s="60"/>
      <c r="D2" s="60"/>
      <c r="E2" s="60"/>
      <c r="F2" s="60"/>
      <c r="G2" s="412" t="str">
        <f>'ფორმა N1'!L2</f>
        <v>08.31-09.20</v>
      </c>
      <c r="H2" s="412"/>
    </row>
    <row r="3" spans="1:10" ht="15">
      <c r="A3" s="59"/>
      <c r="B3" s="59"/>
      <c r="C3" s="59"/>
      <c r="D3" s="59"/>
      <c r="E3" s="59"/>
      <c r="F3" s="59"/>
      <c r="G3" s="216"/>
      <c r="H3" s="216"/>
    </row>
    <row r="4" spans="1:10" ht="15">
      <c r="A4" s="60" t="s">
        <v>215</v>
      </c>
      <c r="B4" s="60"/>
      <c r="C4" s="60"/>
      <c r="D4" s="60"/>
      <c r="E4" s="60"/>
      <c r="F4" s="60"/>
      <c r="G4" s="59"/>
      <c r="H4" s="59"/>
    </row>
    <row r="5" spans="1:10" ht="15">
      <c r="A5" s="63" t="str">
        <f>'ფორმა N1'!D4</f>
        <v>ააიპ ილია კოკაიას საარჩევნო კამპანიის ფონდი</v>
      </c>
      <c r="B5" s="63"/>
      <c r="C5" s="63"/>
      <c r="D5" s="63"/>
      <c r="E5" s="63"/>
      <c r="F5" s="63"/>
      <c r="G5" s="64"/>
      <c r="H5" s="64"/>
    </row>
    <row r="6" spans="1:10" ht="15">
      <c r="A6" s="60"/>
      <c r="B6" s="60"/>
      <c r="C6" s="60"/>
      <c r="D6" s="60"/>
      <c r="E6" s="60"/>
      <c r="F6" s="60"/>
      <c r="G6" s="59"/>
      <c r="H6" s="59"/>
    </row>
    <row r="7" spans="1:10" ht="15">
      <c r="A7" s="215"/>
      <c r="B7" s="215"/>
      <c r="C7" s="215"/>
      <c r="D7" s="215"/>
      <c r="E7" s="215"/>
      <c r="F7" s="215"/>
      <c r="G7" s="61"/>
      <c r="H7" s="61"/>
    </row>
    <row r="8" spans="1:10" ht="30">
      <c r="A8" s="70" t="s">
        <v>64</v>
      </c>
      <c r="B8" s="70" t="s">
        <v>273</v>
      </c>
      <c r="C8" s="70" t="s">
        <v>274</v>
      </c>
      <c r="D8" s="70" t="s">
        <v>187</v>
      </c>
      <c r="E8" s="70" t="s">
        <v>281</v>
      </c>
      <c r="F8" s="70" t="s">
        <v>275</v>
      </c>
      <c r="G8" s="62" t="s">
        <v>10</v>
      </c>
      <c r="H8" s="62" t="s">
        <v>9</v>
      </c>
      <c r="J8" s="189" t="s">
        <v>280</v>
      </c>
    </row>
    <row r="9" spans="1:10" ht="15">
      <c r="A9" s="78"/>
      <c r="B9" s="78"/>
      <c r="C9" s="78"/>
      <c r="D9" s="78"/>
      <c r="E9" s="78"/>
      <c r="F9" s="78"/>
      <c r="G9" s="4"/>
      <c r="H9" s="4"/>
      <c r="J9" s="189" t="s">
        <v>0</v>
      </c>
    </row>
    <row r="10" spans="1:10" ht="15">
      <c r="A10" s="78"/>
      <c r="B10" s="78"/>
      <c r="C10" s="78"/>
      <c r="D10" s="78"/>
      <c r="E10" s="78"/>
      <c r="F10" s="78"/>
      <c r="G10" s="4"/>
      <c r="H10" s="4"/>
    </row>
    <row r="11" spans="1:10" ht="15">
      <c r="A11" s="67"/>
      <c r="B11" s="67"/>
      <c r="C11" s="67"/>
      <c r="D11" s="67"/>
      <c r="E11" s="67"/>
      <c r="F11" s="67"/>
      <c r="G11" s="4"/>
      <c r="H11" s="4"/>
    </row>
    <row r="12" spans="1:10" ht="15">
      <c r="A12" s="67"/>
      <c r="B12" s="67"/>
      <c r="C12" s="67"/>
      <c r="D12" s="67"/>
      <c r="E12" s="67"/>
      <c r="F12" s="67"/>
      <c r="G12" s="4"/>
      <c r="H12" s="4"/>
    </row>
    <row r="13" spans="1:10" ht="15">
      <c r="A13" s="67"/>
      <c r="B13" s="67"/>
      <c r="C13" s="67"/>
      <c r="D13" s="67"/>
      <c r="E13" s="67"/>
      <c r="F13" s="67"/>
      <c r="G13" s="4"/>
      <c r="H13" s="4"/>
    </row>
    <row r="14" spans="1:10" ht="15">
      <c r="A14" s="67"/>
      <c r="B14" s="67"/>
      <c r="C14" s="67"/>
      <c r="D14" s="67"/>
      <c r="E14" s="67"/>
      <c r="F14" s="67"/>
      <c r="G14" s="4"/>
      <c r="H14" s="4"/>
    </row>
    <row r="15" spans="1:10" ht="15">
      <c r="A15" s="67"/>
      <c r="B15" s="67"/>
      <c r="C15" s="67"/>
      <c r="D15" s="67"/>
      <c r="E15" s="67"/>
      <c r="F15" s="67"/>
      <c r="G15" s="4"/>
      <c r="H15" s="4"/>
    </row>
    <row r="16" spans="1:10" ht="15">
      <c r="A16" s="67"/>
      <c r="B16" s="67"/>
      <c r="C16" s="67"/>
      <c r="D16" s="67"/>
      <c r="E16" s="67"/>
      <c r="F16" s="67"/>
      <c r="G16" s="4"/>
      <c r="H16" s="4"/>
    </row>
    <row r="17" spans="1:8" ht="15">
      <c r="A17" s="67"/>
      <c r="B17" s="67"/>
      <c r="C17" s="67"/>
      <c r="D17" s="67"/>
      <c r="E17" s="67"/>
      <c r="F17" s="67"/>
      <c r="G17" s="4"/>
      <c r="H17" s="4"/>
    </row>
    <row r="18" spans="1:8" ht="15">
      <c r="A18" s="67"/>
      <c r="B18" s="67"/>
      <c r="C18" s="67"/>
      <c r="D18" s="67"/>
      <c r="E18" s="67"/>
      <c r="F18" s="67"/>
      <c r="G18" s="4"/>
      <c r="H18" s="4"/>
    </row>
    <row r="19" spans="1:8" ht="15">
      <c r="A19" s="67"/>
      <c r="B19" s="67"/>
      <c r="C19" s="67"/>
      <c r="D19" s="67"/>
      <c r="E19" s="67"/>
      <c r="F19" s="67"/>
      <c r="G19" s="4"/>
      <c r="H19" s="4"/>
    </row>
    <row r="20" spans="1:8" ht="15">
      <c r="A20" s="67"/>
      <c r="B20" s="67"/>
      <c r="C20" s="67"/>
      <c r="D20" s="67"/>
      <c r="E20" s="67"/>
      <c r="F20" s="67"/>
      <c r="G20" s="4"/>
      <c r="H20" s="4"/>
    </row>
    <row r="21" spans="1:8" ht="15">
      <c r="A21" s="67"/>
      <c r="B21" s="67"/>
      <c r="C21" s="67"/>
      <c r="D21" s="67"/>
      <c r="E21" s="67"/>
      <c r="F21" s="67"/>
      <c r="G21" s="4"/>
      <c r="H21" s="4"/>
    </row>
    <row r="22" spans="1:8" ht="15">
      <c r="A22" s="67"/>
      <c r="B22" s="67"/>
      <c r="C22" s="67"/>
      <c r="D22" s="67"/>
      <c r="E22" s="67"/>
      <c r="F22" s="67"/>
      <c r="G22" s="4"/>
      <c r="H22" s="4"/>
    </row>
    <row r="23" spans="1:8" ht="15">
      <c r="A23" s="67"/>
      <c r="B23" s="67"/>
      <c r="C23" s="67"/>
      <c r="D23" s="67"/>
      <c r="E23" s="67"/>
      <c r="F23" s="67"/>
      <c r="G23" s="4"/>
      <c r="H23" s="4"/>
    </row>
    <row r="24" spans="1:8" ht="15">
      <c r="A24" s="67"/>
      <c r="B24" s="67"/>
      <c r="C24" s="67"/>
      <c r="D24" s="67"/>
      <c r="E24" s="67"/>
      <c r="F24" s="67"/>
      <c r="G24" s="4"/>
      <c r="H24" s="4"/>
    </row>
    <row r="25" spans="1:8" ht="15">
      <c r="A25" s="67"/>
      <c r="B25" s="67"/>
      <c r="C25" s="67"/>
      <c r="D25" s="67"/>
      <c r="E25" s="67"/>
      <c r="F25" s="67"/>
      <c r="G25" s="4"/>
      <c r="H25" s="4"/>
    </row>
    <row r="26" spans="1:8" ht="15">
      <c r="A26" s="67"/>
      <c r="B26" s="67"/>
      <c r="C26" s="67"/>
      <c r="D26" s="67"/>
      <c r="E26" s="67"/>
      <c r="F26" s="67"/>
      <c r="G26" s="4"/>
      <c r="H26" s="4"/>
    </row>
    <row r="27" spans="1:8" ht="15">
      <c r="A27" s="67"/>
      <c r="B27" s="67"/>
      <c r="C27" s="67"/>
      <c r="D27" s="67"/>
      <c r="E27" s="67"/>
      <c r="F27" s="67"/>
      <c r="G27" s="4"/>
      <c r="H27" s="4"/>
    </row>
    <row r="28" spans="1:8" ht="15">
      <c r="A28" s="67"/>
      <c r="B28" s="67"/>
      <c r="C28" s="67"/>
      <c r="D28" s="67"/>
      <c r="E28" s="67"/>
      <c r="F28" s="67"/>
      <c r="G28" s="4"/>
      <c r="H28" s="4"/>
    </row>
    <row r="29" spans="1:8" ht="15">
      <c r="A29" s="67"/>
      <c r="B29" s="67"/>
      <c r="C29" s="67"/>
      <c r="D29" s="67"/>
      <c r="E29" s="67"/>
      <c r="F29" s="67"/>
      <c r="G29" s="4"/>
      <c r="H29" s="4"/>
    </row>
    <row r="30" spans="1:8" ht="15">
      <c r="A30" s="67"/>
      <c r="B30" s="67"/>
      <c r="C30" s="67"/>
      <c r="D30" s="67"/>
      <c r="E30" s="67"/>
      <c r="F30" s="67"/>
      <c r="G30" s="4"/>
      <c r="H30" s="4"/>
    </row>
    <row r="31" spans="1:8" ht="15">
      <c r="A31" s="67"/>
      <c r="B31" s="67"/>
      <c r="C31" s="67"/>
      <c r="D31" s="67"/>
      <c r="E31" s="67"/>
      <c r="F31" s="67"/>
      <c r="G31" s="4"/>
      <c r="H31" s="4"/>
    </row>
    <row r="32" spans="1:8" ht="15">
      <c r="A32" s="67"/>
      <c r="B32" s="67"/>
      <c r="C32" s="67"/>
      <c r="D32" s="67"/>
      <c r="E32" s="67"/>
      <c r="F32" s="67"/>
      <c r="G32" s="4"/>
      <c r="H32" s="4"/>
    </row>
    <row r="33" spans="1:9" ht="15">
      <c r="A33" s="67"/>
      <c r="B33" s="67"/>
      <c r="C33" s="67"/>
      <c r="D33" s="67"/>
      <c r="E33" s="67"/>
      <c r="F33" s="67"/>
      <c r="G33" s="4"/>
      <c r="H33" s="4"/>
    </row>
    <row r="34" spans="1:9" ht="15">
      <c r="A34" s="67"/>
      <c r="B34" s="79"/>
      <c r="C34" s="79"/>
      <c r="D34" s="79"/>
      <c r="E34" s="79"/>
      <c r="F34" s="79" t="s">
        <v>279</v>
      </c>
      <c r="G34" s="66">
        <f>SUM(G9:G33)</f>
        <v>0</v>
      </c>
      <c r="H34" s="66">
        <f>SUM(H9:H33)</f>
        <v>0</v>
      </c>
    </row>
    <row r="35" spans="1:9" ht="15">
      <c r="A35" s="187"/>
      <c r="B35" s="187"/>
      <c r="C35" s="187"/>
      <c r="D35" s="187"/>
      <c r="E35" s="187"/>
      <c r="F35" s="187"/>
      <c r="G35" s="187"/>
      <c r="H35" s="148"/>
      <c r="I35" s="148"/>
    </row>
    <row r="36" spans="1:9" ht="15">
      <c r="A36" s="188" t="s">
        <v>370</v>
      </c>
      <c r="B36" s="188"/>
      <c r="C36" s="187"/>
      <c r="D36" s="187"/>
      <c r="E36" s="187"/>
      <c r="F36" s="187"/>
      <c r="G36" s="187"/>
      <c r="H36" s="148"/>
      <c r="I36" s="148"/>
    </row>
    <row r="37" spans="1:9" ht="15">
      <c r="A37" s="188"/>
      <c r="B37" s="188"/>
      <c r="C37" s="187"/>
      <c r="D37" s="187"/>
      <c r="E37" s="187"/>
      <c r="F37" s="187"/>
      <c r="G37" s="187"/>
      <c r="H37" s="148"/>
      <c r="I37" s="148"/>
    </row>
    <row r="38" spans="1:9" ht="15">
      <c r="A38" s="188"/>
      <c r="B38" s="188"/>
      <c r="C38" s="148"/>
      <c r="D38" s="148"/>
      <c r="E38" s="148"/>
      <c r="F38" s="148"/>
      <c r="G38" s="148"/>
      <c r="H38" s="148"/>
      <c r="I38" s="148"/>
    </row>
    <row r="39" spans="1:9" ht="15">
      <c r="A39" s="188"/>
      <c r="B39" s="188"/>
      <c r="C39" s="148"/>
      <c r="D39" s="148"/>
      <c r="E39" s="148"/>
      <c r="F39" s="148"/>
      <c r="G39" s="148"/>
      <c r="H39" s="148"/>
      <c r="I39" s="148"/>
    </row>
    <row r="40" spans="1:9">
      <c r="A40" s="185"/>
      <c r="B40" s="185"/>
      <c r="C40" s="185"/>
      <c r="D40" s="185"/>
      <c r="E40" s="185"/>
      <c r="F40" s="185"/>
      <c r="G40" s="185"/>
      <c r="H40" s="185"/>
      <c r="I40" s="185"/>
    </row>
    <row r="41" spans="1:9" ht="15">
      <c r="A41" s="154" t="s">
        <v>96</v>
      </c>
      <c r="B41" s="154"/>
      <c r="C41" s="148"/>
      <c r="D41" s="148"/>
      <c r="E41" s="148"/>
      <c r="F41" s="148"/>
      <c r="G41" s="148"/>
      <c r="H41" s="148"/>
      <c r="I41" s="148"/>
    </row>
    <row r="42" spans="1:9" ht="15">
      <c r="A42" s="148"/>
      <c r="B42" s="148"/>
      <c r="C42" s="148"/>
      <c r="D42" s="148"/>
      <c r="E42" s="148"/>
      <c r="F42" s="148"/>
      <c r="G42" s="148"/>
      <c r="H42" s="148"/>
      <c r="I42" s="148"/>
    </row>
    <row r="43" spans="1:9" ht="15">
      <c r="A43" s="148"/>
      <c r="B43" s="148"/>
      <c r="C43" s="148"/>
      <c r="D43" s="148"/>
      <c r="E43" s="148"/>
      <c r="F43" s="148"/>
      <c r="G43" s="148"/>
      <c r="H43" s="148"/>
      <c r="I43" s="155"/>
    </row>
    <row r="44" spans="1:9" ht="15">
      <c r="A44" s="154"/>
      <c r="B44" s="154"/>
      <c r="C44" s="154" t="s">
        <v>334</v>
      </c>
      <c r="D44" s="154"/>
      <c r="E44" s="187"/>
      <c r="F44" s="154"/>
      <c r="G44" s="154"/>
      <c r="H44" s="148"/>
      <c r="I44" s="155"/>
    </row>
    <row r="45" spans="1:9" ht="15">
      <c r="A45" s="148"/>
      <c r="B45" s="148"/>
      <c r="C45" s="148" t="s">
        <v>211</v>
      </c>
      <c r="D45" s="148"/>
      <c r="E45" s="148"/>
      <c r="F45" s="148"/>
      <c r="G45" s="148"/>
      <c r="H45" s="148"/>
      <c r="I45" s="155"/>
    </row>
    <row r="46" spans="1:9">
      <c r="A46" s="156"/>
      <c r="B46" s="156"/>
      <c r="C46" s="156" t="s">
        <v>103</v>
      </c>
      <c r="D46" s="156"/>
      <c r="E46" s="156"/>
      <c r="F46" s="156"/>
      <c r="G46" s="156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2:L48"/>
  <sheetViews>
    <sheetView view="pageBreakPreview" zoomScale="80" zoomScaleSheetLayoutView="80" workbookViewId="0">
      <selection activeCell="K10" sqref="K10:K15"/>
    </sheetView>
  </sheetViews>
  <sheetFormatPr defaultRowHeight="12.75"/>
  <cols>
    <col min="1" max="1" width="5.42578125" style="149" customWidth="1"/>
    <col min="2" max="2" width="27.5703125" style="149" customWidth="1"/>
    <col min="3" max="3" width="19.28515625" style="149" customWidth="1"/>
    <col min="4" max="4" width="16.85546875" style="149" customWidth="1"/>
    <col min="5" max="5" width="13.140625" style="149" customWidth="1"/>
    <col min="6" max="6" width="17" style="149" customWidth="1"/>
    <col min="7" max="7" width="13.7109375" style="149" customWidth="1"/>
    <col min="8" max="8" width="19.42578125" style="149" bestFit="1" customWidth="1"/>
    <col min="9" max="9" width="18.5703125" style="149" bestFit="1" customWidth="1"/>
    <col min="10" max="10" width="16.7109375" style="149" customWidth="1"/>
    <col min="11" max="11" width="17.7109375" style="149" customWidth="1"/>
    <col min="12" max="12" width="12.85546875" style="149" customWidth="1"/>
    <col min="13" max="16384" width="9.140625" style="149"/>
  </cols>
  <sheetData>
    <row r="2" spans="1:12" ht="15">
      <c r="A2" s="417" t="s">
        <v>371</v>
      </c>
      <c r="B2" s="417"/>
      <c r="C2" s="417"/>
      <c r="D2" s="417"/>
      <c r="E2" s="284"/>
      <c r="F2" s="60"/>
      <c r="G2" s="60"/>
      <c r="H2" s="60"/>
      <c r="I2" s="60"/>
      <c r="J2" s="216"/>
      <c r="K2" s="217"/>
      <c r="L2" s="217" t="s">
        <v>97</v>
      </c>
    </row>
    <row r="3" spans="1:12" ht="15">
      <c r="A3" s="59" t="s">
        <v>104</v>
      </c>
      <c r="B3" s="57"/>
      <c r="C3" s="60"/>
      <c r="D3" s="60"/>
      <c r="E3" s="60"/>
      <c r="F3" s="60"/>
      <c r="G3" s="60"/>
      <c r="H3" s="60"/>
      <c r="I3" s="60"/>
      <c r="J3" s="216"/>
      <c r="K3" s="412" t="str">
        <f>'ფორმა N1'!L2</f>
        <v>08.31-09.20</v>
      </c>
      <c r="L3" s="412"/>
    </row>
    <row r="4" spans="1:12" ht="15">
      <c r="A4" s="59"/>
      <c r="B4" s="59"/>
      <c r="C4" s="57"/>
      <c r="D4" s="57"/>
      <c r="E4" s="57"/>
      <c r="F4" s="57"/>
      <c r="G4" s="57"/>
      <c r="H4" s="57"/>
      <c r="I4" s="57"/>
      <c r="J4" s="216"/>
      <c r="K4" s="216"/>
      <c r="L4" s="216"/>
    </row>
    <row r="5" spans="1:12" ht="15">
      <c r="A5" s="60" t="s">
        <v>215</v>
      </c>
      <c r="B5" s="60"/>
      <c r="C5" s="60"/>
      <c r="D5" s="60"/>
      <c r="E5" s="60"/>
      <c r="F5" s="60"/>
      <c r="G5" s="60"/>
      <c r="H5" s="60"/>
      <c r="I5" s="60"/>
      <c r="J5" s="59"/>
      <c r="K5" s="59"/>
      <c r="L5" s="59"/>
    </row>
    <row r="6" spans="1:12" ht="15">
      <c r="A6" s="63" t="str">
        <f>'ფორმა N1'!D4</f>
        <v>ააიპ ილია კოკაიას საარჩევნო კამპანიის ფონდი</v>
      </c>
      <c r="B6" s="63"/>
      <c r="C6" s="63"/>
      <c r="D6" s="63"/>
      <c r="E6" s="63"/>
      <c r="F6" s="63"/>
      <c r="G6" s="63"/>
      <c r="H6" s="63"/>
      <c r="I6" s="63"/>
      <c r="J6" s="64"/>
      <c r="K6" s="64"/>
    </row>
    <row r="7" spans="1:12" ht="15">
      <c r="A7" s="60"/>
      <c r="B7" s="60"/>
      <c r="C7" s="60"/>
      <c r="D7" s="60"/>
      <c r="E7" s="60"/>
      <c r="F7" s="60"/>
      <c r="G7" s="60"/>
      <c r="H7" s="60"/>
      <c r="I7" s="60"/>
      <c r="J7" s="59"/>
      <c r="K7" s="59"/>
      <c r="L7" s="59"/>
    </row>
    <row r="8" spans="1:12" ht="15">
      <c r="A8" s="215"/>
      <c r="B8" s="215"/>
      <c r="C8" s="215"/>
      <c r="D8" s="215"/>
      <c r="E8" s="215"/>
      <c r="F8" s="215"/>
      <c r="G8" s="215"/>
      <c r="H8" s="215"/>
      <c r="I8" s="215"/>
      <c r="J8" s="61"/>
      <c r="K8" s="61"/>
      <c r="L8" s="61"/>
    </row>
    <row r="9" spans="1:12" ht="45">
      <c r="A9" s="70" t="s">
        <v>64</v>
      </c>
      <c r="B9" s="70" t="s">
        <v>372</v>
      </c>
      <c r="C9" s="70" t="s">
        <v>373</v>
      </c>
      <c r="D9" s="70" t="s">
        <v>374</v>
      </c>
      <c r="E9" s="70" t="s">
        <v>375</v>
      </c>
      <c r="F9" s="70" t="s">
        <v>376</v>
      </c>
      <c r="G9" s="70" t="s">
        <v>377</v>
      </c>
      <c r="H9" s="70" t="s">
        <v>378</v>
      </c>
      <c r="I9" s="70" t="s">
        <v>379</v>
      </c>
      <c r="J9" s="70" t="s">
        <v>380</v>
      </c>
      <c r="K9" s="70" t="s">
        <v>381</v>
      </c>
      <c r="L9" s="70" t="s">
        <v>253</v>
      </c>
    </row>
    <row r="10" spans="1:12" ht="25.5">
      <c r="A10" s="78">
        <v>1</v>
      </c>
      <c r="B10" s="395" t="s">
        <v>410</v>
      </c>
      <c r="C10" s="78" t="s">
        <v>683</v>
      </c>
      <c r="D10" s="78">
        <v>202450962</v>
      </c>
      <c r="E10" s="396" t="s">
        <v>404</v>
      </c>
      <c r="F10" s="78" t="s">
        <v>689</v>
      </c>
      <c r="G10" s="78"/>
      <c r="H10" s="78" t="s">
        <v>411</v>
      </c>
      <c r="I10" s="78"/>
      <c r="J10" s="382">
        <v>12.77</v>
      </c>
      <c r="K10" s="382">
        <v>8636</v>
      </c>
      <c r="L10" s="78"/>
    </row>
    <row r="11" spans="1:12" ht="15">
      <c r="A11" s="78">
        <v>2</v>
      </c>
      <c r="B11" s="395" t="s">
        <v>412</v>
      </c>
      <c r="C11" s="78" t="s">
        <v>684</v>
      </c>
      <c r="D11" s="78">
        <v>201950594</v>
      </c>
      <c r="E11" s="396" t="s">
        <v>404</v>
      </c>
      <c r="F11" s="78"/>
      <c r="G11" s="78"/>
      <c r="H11" s="78" t="s">
        <v>411</v>
      </c>
      <c r="I11" s="78"/>
      <c r="J11" s="382"/>
      <c r="K11" s="382">
        <v>5104</v>
      </c>
      <c r="L11" s="78"/>
    </row>
    <row r="12" spans="1:12" ht="15">
      <c r="A12" s="78">
        <v>3</v>
      </c>
      <c r="B12" s="395" t="s">
        <v>412</v>
      </c>
      <c r="C12" s="78" t="s">
        <v>685</v>
      </c>
      <c r="D12" s="78">
        <v>430024948</v>
      </c>
      <c r="E12" s="396" t="s">
        <v>404</v>
      </c>
      <c r="F12" s="78"/>
      <c r="G12" s="78"/>
      <c r="H12" s="78" t="s">
        <v>411</v>
      </c>
      <c r="I12" s="78"/>
      <c r="J12" s="382"/>
      <c r="K12" s="382">
        <v>1975</v>
      </c>
      <c r="L12" s="78"/>
    </row>
    <row r="13" spans="1:12" ht="15">
      <c r="A13" s="78">
        <v>4</v>
      </c>
      <c r="B13" s="395" t="s">
        <v>686</v>
      </c>
      <c r="C13" s="78" t="s">
        <v>688</v>
      </c>
      <c r="D13" s="78">
        <v>404416324</v>
      </c>
      <c r="E13" s="396" t="s">
        <v>404</v>
      </c>
      <c r="F13" s="78" t="s">
        <v>690</v>
      </c>
      <c r="G13" s="78"/>
      <c r="H13" s="78" t="s">
        <v>411</v>
      </c>
      <c r="I13" s="78"/>
      <c r="J13" s="382">
        <v>0.4</v>
      </c>
      <c r="K13" s="397">
        <v>4800</v>
      </c>
      <c r="L13" s="78"/>
    </row>
    <row r="14" spans="1:12" ht="15">
      <c r="A14" s="78">
        <v>5</v>
      </c>
      <c r="B14" s="395" t="s">
        <v>687</v>
      </c>
      <c r="C14" s="78" t="s">
        <v>691</v>
      </c>
      <c r="D14" s="78">
        <v>59001122208</v>
      </c>
      <c r="E14" s="396" t="s">
        <v>404</v>
      </c>
      <c r="F14" s="78"/>
      <c r="G14" s="78"/>
      <c r="H14" s="78" t="s">
        <v>411</v>
      </c>
      <c r="I14" s="78"/>
      <c r="J14" s="382"/>
      <c r="K14" s="382">
        <v>864.75</v>
      </c>
      <c r="L14" s="78"/>
    </row>
    <row r="15" spans="1:12" ht="30">
      <c r="A15" s="78">
        <v>6</v>
      </c>
      <c r="B15" s="395" t="s">
        <v>289</v>
      </c>
      <c r="C15" s="78" t="s">
        <v>692</v>
      </c>
      <c r="D15" s="78">
        <v>445448436</v>
      </c>
      <c r="E15" s="396" t="s">
        <v>404</v>
      </c>
      <c r="F15" s="78"/>
      <c r="G15" s="78"/>
      <c r="H15" s="78" t="s">
        <v>411</v>
      </c>
      <c r="I15" s="78"/>
      <c r="J15" s="382"/>
      <c r="K15" s="382">
        <v>19592.28</v>
      </c>
      <c r="L15" s="78"/>
    </row>
    <row r="16" spans="1:12" ht="15">
      <c r="A16" s="78">
        <v>7</v>
      </c>
      <c r="B16" s="395"/>
      <c r="C16" s="78"/>
      <c r="D16" s="78"/>
      <c r="E16" s="78"/>
      <c r="F16" s="78"/>
      <c r="G16" s="78"/>
      <c r="H16" s="78"/>
      <c r="I16" s="78"/>
      <c r="J16" s="382"/>
      <c r="K16" s="382"/>
      <c r="L16" s="78"/>
    </row>
    <row r="17" spans="1:12" ht="15">
      <c r="A17" s="78">
        <v>8</v>
      </c>
      <c r="B17" s="395"/>
      <c r="C17" s="78"/>
      <c r="D17" s="78"/>
      <c r="E17" s="78"/>
      <c r="F17" s="78"/>
      <c r="G17" s="78"/>
      <c r="H17" s="78"/>
      <c r="I17" s="78"/>
      <c r="J17" s="382"/>
      <c r="K17" s="382"/>
      <c r="L17" s="78"/>
    </row>
    <row r="18" spans="1:12" ht="15">
      <c r="A18" s="78">
        <v>9</v>
      </c>
      <c r="B18" s="395"/>
      <c r="C18" s="78"/>
      <c r="D18" s="78"/>
      <c r="E18" s="78"/>
      <c r="F18" s="78"/>
      <c r="G18" s="78"/>
      <c r="H18" s="78"/>
      <c r="I18" s="78"/>
      <c r="J18" s="382"/>
      <c r="K18" s="382"/>
      <c r="L18" s="78"/>
    </row>
    <row r="19" spans="1:12" ht="15">
      <c r="A19" s="78">
        <v>10</v>
      </c>
      <c r="B19" s="285"/>
      <c r="C19" s="67"/>
      <c r="D19" s="67"/>
      <c r="E19" s="67"/>
      <c r="F19" s="67"/>
      <c r="G19" s="67"/>
      <c r="H19" s="67"/>
      <c r="I19" s="67"/>
      <c r="J19" s="4"/>
      <c r="K19" s="4"/>
      <c r="L19" s="67"/>
    </row>
    <row r="20" spans="1:12" ht="15">
      <c r="A20" s="78">
        <v>11</v>
      </c>
      <c r="B20" s="285"/>
      <c r="C20" s="67"/>
      <c r="D20" s="67"/>
      <c r="E20" s="67"/>
      <c r="F20" s="67"/>
      <c r="G20" s="67"/>
      <c r="H20" s="67"/>
      <c r="I20" s="67"/>
      <c r="J20" s="4"/>
      <c r="K20" s="4"/>
      <c r="L20" s="67"/>
    </row>
    <row r="21" spans="1:12" ht="15">
      <c r="A21" s="78">
        <v>12</v>
      </c>
      <c r="B21" s="285"/>
      <c r="C21" s="67"/>
      <c r="D21" s="67"/>
      <c r="E21" s="67"/>
      <c r="F21" s="67"/>
      <c r="G21" s="67"/>
      <c r="H21" s="67"/>
      <c r="I21" s="67"/>
      <c r="J21" s="4"/>
      <c r="K21" s="4"/>
      <c r="L21" s="67"/>
    </row>
    <row r="22" spans="1:12" ht="15">
      <c r="A22" s="78">
        <v>13</v>
      </c>
      <c r="B22" s="285"/>
      <c r="C22" s="67"/>
      <c r="D22" s="67"/>
      <c r="E22" s="67"/>
      <c r="F22" s="67"/>
      <c r="G22" s="67"/>
      <c r="H22" s="67"/>
      <c r="I22" s="67"/>
      <c r="J22" s="4"/>
      <c r="K22" s="4"/>
      <c r="L22" s="67"/>
    </row>
    <row r="23" spans="1:12" ht="15">
      <c r="A23" s="78">
        <v>14</v>
      </c>
      <c r="B23" s="285"/>
      <c r="C23" s="67"/>
      <c r="D23" s="67"/>
      <c r="E23" s="67"/>
      <c r="F23" s="67"/>
      <c r="G23" s="67"/>
      <c r="H23" s="67"/>
      <c r="I23" s="67"/>
      <c r="J23" s="4"/>
      <c r="K23" s="4"/>
      <c r="L23" s="67"/>
    </row>
    <row r="24" spans="1:12" ht="15">
      <c r="A24" s="78">
        <v>15</v>
      </c>
      <c r="B24" s="285"/>
      <c r="C24" s="67"/>
      <c r="D24" s="67"/>
      <c r="E24" s="67"/>
      <c r="F24" s="67"/>
      <c r="G24" s="67"/>
      <c r="H24" s="67"/>
      <c r="I24" s="67"/>
      <c r="J24" s="4"/>
      <c r="K24" s="4"/>
      <c r="L24" s="67"/>
    </row>
    <row r="25" spans="1:12" ht="15">
      <c r="A25" s="78">
        <v>16</v>
      </c>
      <c r="B25" s="285"/>
      <c r="C25" s="67"/>
      <c r="D25" s="67"/>
      <c r="E25" s="67"/>
      <c r="F25" s="67"/>
      <c r="G25" s="67"/>
      <c r="H25" s="67"/>
      <c r="I25" s="67"/>
      <c r="J25" s="4"/>
      <c r="K25" s="4"/>
      <c r="L25" s="67"/>
    </row>
    <row r="26" spans="1:12" ht="15">
      <c r="A26" s="78">
        <v>17</v>
      </c>
      <c r="B26" s="285"/>
      <c r="C26" s="67"/>
      <c r="D26" s="67"/>
      <c r="E26" s="67"/>
      <c r="F26" s="67"/>
      <c r="G26" s="67"/>
      <c r="H26" s="67"/>
      <c r="I26" s="67"/>
      <c r="J26" s="4"/>
      <c r="K26" s="4"/>
      <c r="L26" s="67"/>
    </row>
    <row r="27" spans="1:12" ht="15">
      <c r="A27" s="78">
        <v>18</v>
      </c>
      <c r="B27" s="285"/>
      <c r="C27" s="67"/>
      <c r="D27" s="67"/>
      <c r="E27" s="67"/>
      <c r="F27" s="67"/>
      <c r="G27" s="67"/>
      <c r="H27" s="67"/>
      <c r="I27" s="67"/>
      <c r="J27" s="4"/>
      <c r="K27" s="4"/>
      <c r="L27" s="67"/>
    </row>
    <row r="28" spans="1:12" ht="15">
      <c r="A28" s="78">
        <v>19</v>
      </c>
      <c r="B28" s="285"/>
      <c r="C28" s="67"/>
      <c r="D28" s="67"/>
      <c r="E28" s="67"/>
      <c r="F28" s="67"/>
      <c r="G28" s="67"/>
      <c r="H28" s="67"/>
      <c r="I28" s="67"/>
      <c r="J28" s="4"/>
      <c r="K28" s="4"/>
      <c r="L28" s="67"/>
    </row>
    <row r="29" spans="1:12" ht="15">
      <c r="A29" s="78">
        <v>20</v>
      </c>
      <c r="B29" s="285"/>
      <c r="C29" s="67"/>
      <c r="D29" s="67"/>
      <c r="E29" s="67"/>
      <c r="F29" s="67"/>
      <c r="G29" s="67"/>
      <c r="H29" s="67"/>
      <c r="I29" s="67"/>
      <c r="J29" s="4"/>
      <c r="K29" s="4"/>
      <c r="L29" s="67"/>
    </row>
    <row r="30" spans="1:12" ht="15">
      <c r="A30" s="78">
        <v>21</v>
      </c>
      <c r="B30" s="285"/>
      <c r="C30" s="67"/>
      <c r="D30" s="67"/>
      <c r="E30" s="67"/>
      <c r="F30" s="67"/>
      <c r="G30" s="67"/>
      <c r="H30" s="67"/>
      <c r="I30" s="67"/>
      <c r="J30" s="4"/>
      <c r="K30" s="4"/>
      <c r="L30" s="67"/>
    </row>
    <row r="31" spans="1:12" ht="15">
      <c r="A31" s="78">
        <v>22</v>
      </c>
      <c r="B31" s="285"/>
      <c r="C31" s="67"/>
      <c r="D31" s="67"/>
      <c r="E31" s="67"/>
      <c r="F31" s="67"/>
      <c r="G31" s="67"/>
      <c r="H31" s="67"/>
      <c r="I31" s="67"/>
      <c r="J31" s="4"/>
      <c r="K31" s="4"/>
      <c r="L31" s="67"/>
    </row>
    <row r="32" spans="1:12" ht="15">
      <c r="A32" s="78">
        <v>23</v>
      </c>
      <c r="B32" s="285"/>
      <c r="C32" s="67"/>
      <c r="D32" s="67"/>
      <c r="E32" s="67"/>
      <c r="F32" s="67"/>
      <c r="G32" s="67"/>
      <c r="H32" s="67"/>
      <c r="I32" s="67"/>
      <c r="J32" s="4"/>
      <c r="K32" s="4"/>
      <c r="L32" s="67"/>
    </row>
    <row r="33" spans="1:12" ht="15">
      <c r="A33" s="78">
        <v>24</v>
      </c>
      <c r="B33" s="285"/>
      <c r="C33" s="67"/>
      <c r="D33" s="67"/>
      <c r="E33" s="67"/>
      <c r="F33" s="67"/>
      <c r="G33" s="67"/>
      <c r="H33" s="67"/>
      <c r="I33" s="67"/>
      <c r="J33" s="4"/>
      <c r="K33" s="4"/>
      <c r="L33" s="67"/>
    </row>
    <row r="34" spans="1:12" ht="15">
      <c r="A34" s="67" t="s">
        <v>217</v>
      </c>
      <c r="B34" s="285"/>
      <c r="C34" s="67"/>
      <c r="D34" s="67"/>
      <c r="E34" s="67"/>
      <c r="F34" s="67"/>
      <c r="G34" s="67"/>
      <c r="H34" s="67"/>
      <c r="I34" s="67"/>
      <c r="J34" s="4"/>
      <c r="K34" s="4"/>
      <c r="L34" s="67"/>
    </row>
    <row r="35" spans="1:12" ht="15">
      <c r="A35" s="67"/>
      <c r="B35" s="285"/>
      <c r="C35" s="79"/>
      <c r="D35" s="79"/>
      <c r="E35" s="79"/>
      <c r="F35" s="79"/>
      <c r="G35" s="67"/>
      <c r="H35" s="67"/>
      <c r="I35" s="67"/>
      <c r="J35" s="67" t="s">
        <v>382</v>
      </c>
      <c r="K35" s="66">
        <f>SUM(K10:K34)</f>
        <v>40972.03</v>
      </c>
      <c r="L35" s="67"/>
    </row>
    <row r="36" spans="1:12" ht="15">
      <c r="A36" s="187"/>
      <c r="B36" s="187"/>
      <c r="C36" s="187"/>
      <c r="D36" s="187"/>
      <c r="E36" s="187"/>
      <c r="F36" s="187"/>
      <c r="G36" s="187"/>
      <c r="H36" s="187"/>
      <c r="I36" s="187"/>
      <c r="J36" s="187"/>
      <c r="K36" s="148"/>
    </row>
    <row r="37" spans="1:12" ht="15">
      <c r="A37" s="188" t="s">
        <v>383</v>
      </c>
      <c r="B37" s="188"/>
      <c r="C37" s="187"/>
      <c r="D37" s="187"/>
      <c r="E37" s="187"/>
      <c r="F37" s="187"/>
      <c r="G37" s="187"/>
      <c r="H37" s="187"/>
      <c r="I37" s="187"/>
      <c r="J37" s="187"/>
      <c r="K37" s="148"/>
    </row>
    <row r="38" spans="1:12" ht="15">
      <c r="A38" s="188" t="s">
        <v>384</v>
      </c>
      <c r="B38" s="188"/>
      <c r="C38" s="187"/>
      <c r="D38" s="187"/>
      <c r="E38" s="187"/>
      <c r="F38" s="187"/>
      <c r="G38" s="187"/>
      <c r="H38" s="187"/>
      <c r="I38" s="187"/>
      <c r="J38" s="187"/>
      <c r="K38" s="148"/>
    </row>
    <row r="39" spans="1:12" ht="15">
      <c r="A39" s="179" t="s">
        <v>385</v>
      </c>
      <c r="B39" s="188"/>
      <c r="C39" s="148"/>
      <c r="D39" s="148"/>
      <c r="E39" s="148"/>
      <c r="F39" s="148"/>
      <c r="G39" s="148"/>
      <c r="H39" s="148"/>
      <c r="I39" s="148"/>
      <c r="J39" s="148"/>
      <c r="K39" s="148"/>
    </row>
    <row r="40" spans="1:12" ht="15">
      <c r="A40" s="179" t="s">
        <v>386</v>
      </c>
      <c r="B40" s="188"/>
      <c r="C40" s="148"/>
      <c r="D40" s="148"/>
      <c r="E40" s="148"/>
      <c r="F40" s="148"/>
      <c r="G40" s="148"/>
      <c r="H40" s="148"/>
      <c r="I40" s="148"/>
      <c r="J40" s="148"/>
      <c r="K40" s="148"/>
    </row>
    <row r="41" spans="1:12" ht="15" customHeight="1">
      <c r="A41" s="422" t="s">
        <v>401</v>
      </c>
      <c r="B41" s="422"/>
      <c r="C41" s="422"/>
      <c r="D41" s="422"/>
      <c r="E41" s="422"/>
      <c r="F41" s="422"/>
      <c r="G41" s="422"/>
      <c r="H41" s="422"/>
      <c r="I41" s="422"/>
      <c r="J41" s="422"/>
      <c r="K41" s="422"/>
    </row>
    <row r="42" spans="1:12" ht="15" customHeight="1">
      <c r="A42" s="422"/>
      <c r="B42" s="422"/>
      <c r="C42" s="422"/>
      <c r="D42" s="422"/>
      <c r="E42" s="422"/>
      <c r="F42" s="422"/>
      <c r="G42" s="422"/>
      <c r="H42" s="422"/>
      <c r="I42" s="422"/>
      <c r="J42" s="422"/>
      <c r="K42" s="422"/>
    </row>
    <row r="43" spans="1:12" ht="12.75" customHeight="1">
      <c r="A43" s="309"/>
      <c r="B43" s="309"/>
      <c r="C43" s="309"/>
      <c r="D43" s="309"/>
      <c r="E43" s="309"/>
      <c r="F43" s="309"/>
      <c r="G43" s="309"/>
      <c r="H43" s="309"/>
      <c r="I43" s="309"/>
      <c r="J43" s="309"/>
      <c r="K43" s="309"/>
    </row>
    <row r="44" spans="1:12" ht="15">
      <c r="A44" s="418" t="s">
        <v>96</v>
      </c>
      <c r="B44" s="418"/>
      <c r="C44" s="286"/>
      <c r="D44" s="287"/>
      <c r="E44" s="287"/>
      <c r="F44" s="286"/>
      <c r="G44" s="286"/>
      <c r="H44" s="286"/>
      <c r="I44" s="286"/>
      <c r="J44" s="286"/>
      <c r="K44" s="148"/>
    </row>
    <row r="45" spans="1:12" ht="15">
      <c r="A45" s="286"/>
      <c r="B45" s="287"/>
      <c r="C45" s="286"/>
      <c r="D45" s="287"/>
      <c r="E45" s="287"/>
      <c r="F45" s="286"/>
      <c r="G45" s="286"/>
      <c r="H45" s="286"/>
      <c r="I45" s="286"/>
      <c r="J45" s="288"/>
      <c r="K45" s="148"/>
    </row>
    <row r="46" spans="1:12" ht="15" customHeight="1">
      <c r="A46" s="286"/>
      <c r="B46" s="287"/>
      <c r="C46" s="419" t="s">
        <v>209</v>
      </c>
      <c r="D46" s="419"/>
      <c r="E46" s="289"/>
      <c r="F46" s="290"/>
      <c r="G46" s="420" t="s">
        <v>387</v>
      </c>
      <c r="H46" s="420"/>
      <c r="I46" s="420"/>
      <c r="J46" s="291"/>
      <c r="K46" s="148"/>
    </row>
    <row r="47" spans="1:12" ht="15">
      <c r="A47" s="286"/>
      <c r="B47" s="287"/>
      <c r="C47" s="286"/>
      <c r="D47" s="287"/>
      <c r="E47" s="287"/>
      <c r="F47" s="286"/>
      <c r="G47" s="421"/>
      <c r="H47" s="421"/>
      <c r="I47" s="421"/>
      <c r="J47" s="291"/>
      <c r="K47" s="148"/>
    </row>
    <row r="48" spans="1:12" ht="15">
      <c r="A48" s="286"/>
      <c r="B48" s="287"/>
      <c r="C48" s="416" t="s">
        <v>103</v>
      </c>
      <c r="D48" s="416"/>
      <c r="E48" s="289"/>
      <c r="F48" s="290"/>
      <c r="G48" s="286"/>
      <c r="H48" s="286"/>
      <c r="I48" s="286"/>
      <c r="J48" s="286"/>
      <c r="K48" s="148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6">
    <tabColor rgb="FF92D050"/>
  </sheetPr>
  <dimension ref="A1:I93"/>
  <sheetViews>
    <sheetView showGridLines="0" view="pageBreakPreview" topLeftCell="A40" zoomScale="80" zoomScaleSheetLayoutView="80" workbookViewId="0">
      <selection activeCell="D61" sqref="D61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57" t="s">
        <v>184</v>
      </c>
      <c r="B1" s="96"/>
      <c r="C1" s="423" t="s">
        <v>162</v>
      </c>
      <c r="D1" s="423"/>
      <c r="E1" s="84"/>
    </row>
    <row r="2" spans="1:5">
      <c r="A2" s="59" t="s">
        <v>104</v>
      </c>
      <c r="B2" s="96"/>
      <c r="C2" s="60"/>
      <c r="D2" s="277" t="str">
        <f>'ფორმა N1'!L2</f>
        <v>08.31-09.20</v>
      </c>
      <c r="E2" s="84"/>
    </row>
    <row r="3" spans="1:5">
      <c r="A3" s="93"/>
      <c r="B3" s="96"/>
      <c r="C3" s="60"/>
      <c r="D3" s="60"/>
      <c r="E3" s="84"/>
    </row>
    <row r="4" spans="1:5">
      <c r="A4" s="59" t="e">
        <f>#REF!</f>
        <v>#REF!</v>
      </c>
      <c r="B4" s="59"/>
      <c r="C4" s="59"/>
      <c r="D4" s="59"/>
      <c r="E4" s="87"/>
    </row>
    <row r="5" spans="1:5">
      <c r="A5" s="94" t="str">
        <f>'ფორმა N1'!D4</f>
        <v>ააიპ ილია კოკაიას საარჩევნო კამპანიის ფონდი</v>
      </c>
      <c r="B5" s="95"/>
      <c r="C5" s="95"/>
      <c r="D5" s="47"/>
      <c r="E5" s="87"/>
    </row>
    <row r="6" spans="1:5">
      <c r="A6" s="60"/>
      <c r="B6" s="59"/>
      <c r="C6" s="59"/>
      <c r="D6" s="59"/>
      <c r="E6" s="87"/>
    </row>
    <row r="7" spans="1:5">
      <c r="A7" s="92"/>
      <c r="B7" s="97"/>
      <c r="C7" s="98"/>
      <c r="D7" s="98"/>
      <c r="E7" s="84"/>
    </row>
    <row r="8" spans="1:5" ht="45">
      <c r="A8" s="99" t="s">
        <v>101</v>
      </c>
      <c r="B8" s="99" t="s">
        <v>154</v>
      </c>
      <c r="C8" s="99" t="s">
        <v>241</v>
      </c>
      <c r="D8" s="99" t="s">
        <v>208</v>
      </c>
      <c r="E8" s="84"/>
    </row>
    <row r="9" spans="1:5">
      <c r="A9" s="37"/>
      <c r="B9" s="38"/>
      <c r="C9" s="121"/>
      <c r="D9" s="121"/>
      <c r="E9" s="84"/>
    </row>
    <row r="10" spans="1:5">
      <c r="A10" s="39" t="s">
        <v>155</v>
      </c>
      <c r="B10" s="40"/>
      <c r="C10" s="100">
        <f>SUM(C11,C34)</f>
        <v>51583</v>
      </c>
      <c r="D10" s="100">
        <f>SUM(D11,D34)</f>
        <v>93297.5</v>
      </c>
      <c r="E10" s="84"/>
    </row>
    <row r="11" spans="1:5">
      <c r="A11" s="41" t="s">
        <v>156</v>
      </c>
      <c r="B11" s="42"/>
      <c r="C11" s="65">
        <f>SUM(C12:C32)</f>
        <v>44597.4</v>
      </c>
      <c r="D11" s="65">
        <f>SUM(D12:D32)</f>
        <v>62995.509999999995</v>
      </c>
      <c r="E11" s="84"/>
    </row>
    <row r="12" spans="1:5">
      <c r="A12" s="45">
        <v>1110</v>
      </c>
      <c r="B12" s="44" t="s">
        <v>106</v>
      </c>
      <c r="C12" s="8"/>
      <c r="D12" s="8"/>
      <c r="E12" s="84"/>
    </row>
    <row r="13" spans="1:5">
      <c r="A13" s="45">
        <v>1120</v>
      </c>
      <c r="B13" s="44" t="s">
        <v>107</v>
      </c>
      <c r="C13" s="8"/>
      <c r="D13" s="8"/>
      <c r="E13" s="84"/>
    </row>
    <row r="14" spans="1:5">
      <c r="A14" s="45">
        <v>1211</v>
      </c>
      <c r="B14" s="44" t="s">
        <v>108</v>
      </c>
      <c r="C14" s="332">
        <v>33731.370000000003</v>
      </c>
      <c r="D14" s="332">
        <v>51727.03</v>
      </c>
      <c r="E14" s="84"/>
    </row>
    <row r="15" spans="1:5">
      <c r="A15" s="45">
        <v>1212</v>
      </c>
      <c r="B15" s="44" t="s">
        <v>109</v>
      </c>
      <c r="C15" s="332"/>
      <c r="D15" s="332"/>
      <c r="E15" s="84"/>
    </row>
    <row r="16" spans="1:5">
      <c r="A16" s="45">
        <v>1213</v>
      </c>
      <c r="B16" s="44" t="s">
        <v>110</v>
      </c>
      <c r="C16" s="332"/>
      <c r="D16" s="332"/>
      <c r="E16" s="84"/>
    </row>
    <row r="17" spans="1:5">
      <c r="A17" s="45">
        <v>1214</v>
      </c>
      <c r="B17" s="44" t="s">
        <v>111</v>
      </c>
      <c r="C17" s="332"/>
      <c r="D17" s="332"/>
      <c r="E17" s="84"/>
    </row>
    <row r="18" spans="1:5">
      <c r="A18" s="45">
        <v>1215</v>
      </c>
      <c r="B18" s="44" t="s">
        <v>112</v>
      </c>
      <c r="C18" s="332"/>
      <c r="D18" s="332"/>
      <c r="E18" s="84"/>
    </row>
    <row r="19" spans="1:5">
      <c r="A19" s="45">
        <v>1300</v>
      </c>
      <c r="B19" s="44" t="s">
        <v>113</v>
      </c>
      <c r="C19" s="332"/>
      <c r="D19" s="332"/>
      <c r="E19" s="84"/>
    </row>
    <row r="20" spans="1:5">
      <c r="A20" s="45">
        <v>1410</v>
      </c>
      <c r="B20" s="44" t="s">
        <v>114</v>
      </c>
      <c r="C20" s="332"/>
      <c r="D20" s="332"/>
      <c r="E20" s="84"/>
    </row>
    <row r="21" spans="1:5">
      <c r="A21" s="45">
        <v>1421</v>
      </c>
      <c r="B21" s="44" t="s">
        <v>115</v>
      </c>
      <c r="C21" s="332"/>
      <c r="D21" s="332"/>
      <c r="E21" s="84"/>
    </row>
    <row r="22" spans="1:5">
      <c r="A22" s="45">
        <v>1422</v>
      </c>
      <c r="B22" s="44" t="s">
        <v>116</v>
      </c>
      <c r="C22" s="332"/>
      <c r="D22" s="332"/>
      <c r="E22" s="84"/>
    </row>
    <row r="23" spans="1:5">
      <c r="A23" s="45">
        <v>1423</v>
      </c>
      <c r="B23" s="44" t="s">
        <v>117</v>
      </c>
      <c r="C23" s="332"/>
      <c r="D23" s="332"/>
      <c r="E23" s="84"/>
    </row>
    <row r="24" spans="1:5">
      <c r="A24" s="45">
        <v>1431</v>
      </c>
      <c r="B24" s="44" t="s">
        <v>118</v>
      </c>
      <c r="C24" s="332"/>
      <c r="D24" s="332"/>
      <c r="E24" s="84"/>
    </row>
    <row r="25" spans="1:5">
      <c r="A25" s="45">
        <v>1432</v>
      </c>
      <c r="B25" s="44" t="s">
        <v>119</v>
      </c>
      <c r="C25" s="332"/>
      <c r="D25" s="332"/>
      <c r="E25" s="84"/>
    </row>
    <row r="26" spans="1:5">
      <c r="A26" s="45">
        <v>1433</v>
      </c>
      <c r="B26" s="44" t="s">
        <v>120</v>
      </c>
      <c r="C26" s="332"/>
      <c r="D26" s="332"/>
      <c r="E26" s="84"/>
    </row>
    <row r="27" spans="1:5">
      <c r="A27" s="45">
        <v>1441</v>
      </c>
      <c r="B27" s="44" t="s">
        <v>121</v>
      </c>
      <c r="C27" s="332">
        <v>2000</v>
      </c>
      <c r="D27" s="332">
        <f>250+312.5+100</f>
        <v>662.5</v>
      </c>
      <c r="E27" s="84"/>
    </row>
    <row r="28" spans="1:5">
      <c r="A28" s="45">
        <v>1442</v>
      </c>
      <c r="B28" s="44" t="s">
        <v>122</v>
      </c>
      <c r="C28" s="332">
        <v>8866.0300000000007</v>
      </c>
      <c r="D28" s="332">
        <f>7018.48+3687.5-100</f>
        <v>10605.98</v>
      </c>
      <c r="E28" s="84"/>
    </row>
    <row r="29" spans="1:5">
      <c r="A29" s="45">
        <v>1443</v>
      </c>
      <c r="B29" s="44" t="s">
        <v>123</v>
      </c>
      <c r="C29" s="332"/>
      <c r="D29" s="332"/>
      <c r="E29" s="84"/>
    </row>
    <row r="30" spans="1:5">
      <c r="A30" s="45">
        <v>1444</v>
      </c>
      <c r="B30" s="44" t="s">
        <v>124</v>
      </c>
      <c r="C30" s="332"/>
      <c r="D30" s="332"/>
      <c r="E30" s="84"/>
    </row>
    <row r="31" spans="1:5">
      <c r="A31" s="45">
        <v>1445</v>
      </c>
      <c r="B31" s="44" t="s">
        <v>125</v>
      </c>
      <c r="C31" s="332"/>
      <c r="D31" s="332"/>
      <c r="E31" s="84"/>
    </row>
    <row r="32" spans="1:5">
      <c r="A32" s="45">
        <v>1446</v>
      </c>
      <c r="B32" s="44" t="s">
        <v>126</v>
      </c>
      <c r="C32" s="332"/>
      <c r="D32" s="332"/>
      <c r="E32" s="84"/>
    </row>
    <row r="33" spans="1:5">
      <c r="A33" s="29"/>
      <c r="C33" s="25"/>
      <c r="D33" s="25"/>
      <c r="E33" s="84"/>
    </row>
    <row r="34" spans="1:5">
      <c r="A34" s="46" t="s">
        <v>157</v>
      </c>
      <c r="B34" s="44"/>
      <c r="C34" s="331">
        <f>SUM(C35:C42)</f>
        <v>6985.6</v>
      </c>
      <c r="D34" s="331">
        <f>SUM(D35:D42)</f>
        <v>30301.99</v>
      </c>
      <c r="E34" s="84"/>
    </row>
    <row r="35" spans="1:5">
      <c r="A35" s="45">
        <v>2110</v>
      </c>
      <c r="B35" s="44" t="s">
        <v>89</v>
      </c>
      <c r="C35" s="332"/>
      <c r="D35" s="332"/>
      <c r="E35" s="84"/>
    </row>
    <row r="36" spans="1:5">
      <c r="A36" s="45">
        <v>2120</v>
      </c>
      <c r="B36" s="44" t="s">
        <v>127</v>
      </c>
      <c r="C36" s="332"/>
      <c r="D36" s="332"/>
      <c r="E36" s="84"/>
    </row>
    <row r="37" spans="1:5">
      <c r="A37" s="45">
        <v>2130</v>
      </c>
      <c r="B37" s="44" t="s">
        <v>90</v>
      </c>
      <c r="C37" s="332"/>
      <c r="D37" s="332"/>
      <c r="E37" s="84"/>
    </row>
    <row r="38" spans="1:5">
      <c r="A38" s="45">
        <v>2140</v>
      </c>
      <c r="B38" s="44" t="s">
        <v>325</v>
      </c>
      <c r="C38" s="332"/>
      <c r="D38" s="332"/>
      <c r="E38" s="84"/>
    </row>
    <row r="39" spans="1:5">
      <c r="A39" s="45">
        <v>2150</v>
      </c>
      <c r="B39" s="44" t="s">
        <v>327</v>
      </c>
      <c r="C39" s="332"/>
      <c r="D39" s="332"/>
      <c r="E39" s="84"/>
    </row>
    <row r="40" spans="1:5">
      <c r="A40" s="45">
        <v>2220</v>
      </c>
      <c r="B40" s="44" t="s">
        <v>91</v>
      </c>
      <c r="C40" s="332"/>
      <c r="D40" s="332"/>
      <c r="E40" s="84"/>
    </row>
    <row r="41" spans="1:5">
      <c r="A41" s="45">
        <v>2300</v>
      </c>
      <c r="B41" s="44" t="s">
        <v>128</v>
      </c>
      <c r="C41" s="332">
        <v>6985.6</v>
      </c>
      <c r="D41" s="332">
        <v>30301.99</v>
      </c>
      <c r="E41" s="84"/>
    </row>
    <row r="42" spans="1:5">
      <c r="A42" s="45">
        <v>2400</v>
      </c>
      <c r="B42" s="44" t="s">
        <v>129</v>
      </c>
      <c r="C42" s="332"/>
      <c r="D42" s="332"/>
      <c r="E42" s="84"/>
    </row>
    <row r="43" spans="1:5">
      <c r="A43" s="30"/>
      <c r="C43" s="25"/>
      <c r="D43" s="25"/>
      <c r="E43" s="84"/>
    </row>
    <row r="44" spans="1:5">
      <c r="A44" s="43" t="s">
        <v>161</v>
      </c>
      <c r="B44" s="44"/>
      <c r="C44" s="331">
        <f>SUM(C45,C64)</f>
        <v>51583</v>
      </c>
      <c r="D44" s="331">
        <f>SUM(D45,D64)</f>
        <v>93297.5</v>
      </c>
      <c r="E44" s="84"/>
    </row>
    <row r="45" spans="1:5">
      <c r="A45" s="46" t="s">
        <v>158</v>
      </c>
      <c r="B45" s="44"/>
      <c r="C45" s="331">
        <f>SUM(C46:C61)</f>
        <v>6102</v>
      </c>
      <c r="D45" s="331">
        <f>SUM(D46:D61)</f>
        <v>3464.5</v>
      </c>
      <c r="E45" s="84"/>
    </row>
    <row r="46" spans="1:5">
      <c r="A46" s="45">
        <v>3100</v>
      </c>
      <c r="B46" s="44" t="s">
        <v>130</v>
      </c>
      <c r="C46" s="332"/>
      <c r="D46" s="332"/>
      <c r="E46" s="84"/>
    </row>
    <row r="47" spans="1:5">
      <c r="A47" s="45">
        <v>3210</v>
      </c>
      <c r="B47" s="44" t="s">
        <v>131</v>
      </c>
      <c r="C47" s="332"/>
      <c r="D47" s="332"/>
      <c r="E47" s="84"/>
    </row>
    <row r="48" spans="1:5">
      <c r="A48" s="45">
        <v>3221</v>
      </c>
      <c r="B48" s="44" t="s">
        <v>132</v>
      </c>
      <c r="C48" s="332"/>
      <c r="D48" s="332"/>
      <c r="E48" s="84"/>
    </row>
    <row r="49" spans="1:5">
      <c r="A49" s="45">
        <v>3222</v>
      </c>
      <c r="B49" s="44" t="s">
        <v>133</v>
      </c>
      <c r="C49" s="332"/>
      <c r="D49" s="332"/>
      <c r="E49" s="84"/>
    </row>
    <row r="50" spans="1:5">
      <c r="A50" s="45">
        <v>3223</v>
      </c>
      <c r="B50" s="44" t="s">
        <v>134</v>
      </c>
      <c r="C50" s="332"/>
      <c r="D50" s="332"/>
      <c r="E50" s="84"/>
    </row>
    <row r="51" spans="1:5">
      <c r="A51" s="45">
        <v>3224</v>
      </c>
      <c r="B51" s="44" t="s">
        <v>135</v>
      </c>
      <c r="C51" s="332"/>
      <c r="D51" s="332"/>
      <c r="E51" s="84"/>
    </row>
    <row r="52" spans="1:5">
      <c r="A52" s="45">
        <v>3231</v>
      </c>
      <c r="B52" s="44" t="s">
        <v>136</v>
      </c>
      <c r="C52" s="332"/>
      <c r="D52" s="332"/>
      <c r="E52" s="84"/>
    </row>
    <row r="53" spans="1:5">
      <c r="A53" s="45">
        <v>3232</v>
      </c>
      <c r="B53" s="44" t="s">
        <v>137</v>
      </c>
      <c r="C53" s="332"/>
      <c r="D53" s="332"/>
      <c r="E53" s="84"/>
    </row>
    <row r="54" spans="1:5">
      <c r="A54" s="45">
        <v>3234</v>
      </c>
      <c r="B54" s="44" t="s">
        <v>138</v>
      </c>
      <c r="C54" s="332"/>
      <c r="D54" s="332"/>
      <c r="E54" s="84"/>
    </row>
    <row r="55" spans="1:5" ht="30">
      <c r="A55" s="45">
        <v>3236</v>
      </c>
      <c r="B55" s="44" t="s">
        <v>153</v>
      </c>
      <c r="C55" s="332"/>
      <c r="D55" s="332"/>
      <c r="E55" s="84"/>
    </row>
    <row r="56" spans="1:5" ht="45">
      <c r="A56" s="45">
        <v>3237</v>
      </c>
      <c r="B56" s="44" t="s">
        <v>139</v>
      </c>
      <c r="C56" s="332"/>
      <c r="D56" s="332"/>
      <c r="E56" s="84"/>
    </row>
    <row r="57" spans="1:5">
      <c r="A57" s="45">
        <v>3241</v>
      </c>
      <c r="B57" s="44" t="s">
        <v>140</v>
      </c>
      <c r="C57" s="332"/>
      <c r="D57" s="332"/>
      <c r="E57" s="84"/>
    </row>
    <row r="58" spans="1:5">
      <c r="A58" s="45">
        <v>3242</v>
      </c>
      <c r="B58" s="44" t="s">
        <v>141</v>
      </c>
      <c r="C58" s="332"/>
      <c r="D58" s="332"/>
      <c r="E58" s="84"/>
    </row>
    <row r="59" spans="1:5">
      <c r="A59" s="45">
        <v>3243</v>
      </c>
      <c r="B59" s="44" t="s">
        <v>142</v>
      </c>
      <c r="C59" s="332"/>
      <c r="D59" s="332"/>
      <c r="E59" s="84"/>
    </row>
    <row r="60" spans="1:5">
      <c r="A60" s="45">
        <v>3245</v>
      </c>
      <c r="B60" s="44" t="s">
        <v>143</v>
      </c>
      <c r="C60" s="332"/>
      <c r="D60" s="332"/>
      <c r="E60" s="84"/>
    </row>
    <row r="61" spans="1:5">
      <c r="A61" s="45">
        <v>3246</v>
      </c>
      <c r="B61" s="44" t="s">
        <v>144</v>
      </c>
      <c r="C61" s="332">
        <v>6102</v>
      </c>
      <c r="D61" s="332">
        <f>2527+937.5</f>
        <v>3464.5</v>
      </c>
      <c r="E61" s="84"/>
    </row>
    <row r="62" spans="1:5">
      <c r="A62" s="30"/>
      <c r="C62" s="25"/>
      <c r="D62" s="25"/>
      <c r="E62" s="84"/>
    </row>
    <row r="63" spans="1:5">
      <c r="A63" s="31"/>
      <c r="C63" s="25"/>
      <c r="D63" s="25"/>
      <c r="E63" s="84"/>
    </row>
    <row r="64" spans="1:5">
      <c r="A64" s="46" t="s">
        <v>159</v>
      </c>
      <c r="B64" s="44"/>
      <c r="C64" s="331">
        <f>SUM(C65:C67)</f>
        <v>45481</v>
      </c>
      <c r="D64" s="331">
        <f>SUM(D65:D67)</f>
        <v>89833</v>
      </c>
      <c r="E64" s="84"/>
    </row>
    <row r="65" spans="1:5">
      <c r="A65" s="45">
        <v>5100</v>
      </c>
      <c r="B65" s="44" t="s">
        <v>415</v>
      </c>
      <c r="C65" s="332">
        <v>45481</v>
      </c>
      <c r="D65" s="332">
        <v>89833</v>
      </c>
      <c r="E65" s="84"/>
    </row>
    <row r="66" spans="1:5">
      <c r="A66" s="45">
        <v>5220</v>
      </c>
      <c r="B66" s="44" t="s">
        <v>336</v>
      </c>
      <c r="C66" s="332"/>
      <c r="D66" s="332"/>
      <c r="E66" s="84"/>
    </row>
    <row r="67" spans="1:5">
      <c r="A67" s="45">
        <v>5230</v>
      </c>
      <c r="B67" s="44" t="s">
        <v>337</v>
      </c>
      <c r="C67" s="332"/>
      <c r="D67" s="332"/>
      <c r="E67" s="84"/>
    </row>
    <row r="68" spans="1:5">
      <c r="A68" s="30"/>
      <c r="C68" s="25"/>
      <c r="D68" s="25"/>
      <c r="E68" s="84"/>
    </row>
    <row r="69" spans="1:5">
      <c r="A69" s="2"/>
      <c r="C69" s="25"/>
      <c r="D69" s="25"/>
      <c r="E69" s="84"/>
    </row>
    <row r="70" spans="1:5">
      <c r="A70" s="43" t="s">
        <v>160</v>
      </c>
      <c r="B70" s="44"/>
      <c r="C70" s="332">
        <f>C10-C44</f>
        <v>0</v>
      </c>
      <c r="D70" s="332">
        <f>D10-D44</f>
        <v>0</v>
      </c>
      <c r="E70" s="84"/>
    </row>
    <row r="71" spans="1:5" ht="30">
      <c r="A71" s="45">
        <v>1</v>
      </c>
      <c r="B71" s="44" t="s">
        <v>145</v>
      </c>
      <c r="C71" s="332"/>
      <c r="D71" s="332"/>
      <c r="E71" s="84"/>
    </row>
    <row r="72" spans="1:5">
      <c r="A72" s="45">
        <v>2</v>
      </c>
      <c r="B72" s="44" t="s">
        <v>146</v>
      </c>
      <c r="C72" s="332"/>
      <c r="D72" s="332"/>
      <c r="E72" s="84"/>
    </row>
    <row r="73" spans="1:5">
      <c r="A73" s="45">
        <v>3</v>
      </c>
      <c r="B73" s="44" t="s">
        <v>147</v>
      </c>
      <c r="C73" s="8"/>
      <c r="D73" s="8"/>
      <c r="E73" s="84"/>
    </row>
    <row r="74" spans="1:5">
      <c r="A74" s="45">
        <v>4</v>
      </c>
      <c r="B74" s="44" t="s">
        <v>294</v>
      </c>
      <c r="C74" s="8"/>
      <c r="D74" s="8"/>
      <c r="E74" s="84"/>
    </row>
    <row r="75" spans="1:5">
      <c r="A75" s="45">
        <v>5</v>
      </c>
      <c r="B75" s="44" t="s">
        <v>148</v>
      </c>
      <c r="C75" s="8"/>
      <c r="D75" s="8"/>
      <c r="E75" s="84"/>
    </row>
    <row r="76" spans="1:5">
      <c r="A76" s="45">
        <v>6</v>
      </c>
      <c r="B76" s="44" t="s">
        <v>149</v>
      </c>
      <c r="C76" s="8"/>
      <c r="D76" s="8"/>
      <c r="E76" s="84"/>
    </row>
    <row r="77" spans="1:5">
      <c r="A77" s="45">
        <v>7</v>
      </c>
      <c r="B77" s="44" t="s">
        <v>150</v>
      </c>
      <c r="C77" s="8"/>
      <c r="D77" s="8"/>
      <c r="E77" s="84"/>
    </row>
    <row r="78" spans="1:5">
      <c r="A78" s="45">
        <v>8</v>
      </c>
      <c r="B78" s="44" t="s">
        <v>151</v>
      </c>
      <c r="C78" s="8"/>
      <c r="D78" s="8"/>
      <c r="E78" s="84"/>
    </row>
    <row r="79" spans="1:5">
      <c r="A79" s="45">
        <v>9</v>
      </c>
      <c r="B79" s="44" t="s">
        <v>152</v>
      </c>
      <c r="C79" s="8"/>
      <c r="D79" s="8"/>
      <c r="E79" s="84"/>
    </row>
    <row r="83" spans="1:9">
      <c r="A83" s="2"/>
      <c r="B83" s="2"/>
    </row>
    <row r="84" spans="1:9">
      <c r="A84" s="53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53" t="s">
        <v>343</v>
      </c>
      <c r="D87" s="12"/>
      <c r="E87"/>
      <c r="F87"/>
      <c r="G87"/>
      <c r="H87"/>
      <c r="I87"/>
    </row>
    <row r="88" spans="1:9">
      <c r="A88"/>
      <c r="B88" s="2" t="s">
        <v>344</v>
      </c>
      <c r="D88" s="12"/>
      <c r="E88"/>
      <c r="F88"/>
      <c r="G88"/>
      <c r="H88"/>
      <c r="I88"/>
    </row>
    <row r="89" spans="1:9" customFormat="1" ht="12.75">
      <c r="B89" s="51" t="s">
        <v>103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14</vt:i4>
      </vt:variant>
    </vt:vector>
  </HeadingPairs>
  <TitlesOfParts>
    <vt:vector size="31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9.5</vt:lpstr>
      <vt:lpstr>ფორმა 9.4</vt:lpstr>
      <vt:lpstr>ფორმა 9.6</vt:lpstr>
      <vt:lpstr>ფორმა N 9.7</vt:lpstr>
      <vt:lpstr>Sheet1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USER-1</cp:lastModifiedBy>
  <cp:lastPrinted>2016-09-21T10:07:40Z</cp:lastPrinted>
  <dcterms:created xsi:type="dcterms:W3CDTF">2011-12-27T13:20:18Z</dcterms:created>
  <dcterms:modified xsi:type="dcterms:W3CDTF">2016-09-22T14:27:34Z</dcterms:modified>
</cp:coreProperties>
</file>